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3256" windowHeight="11700"/>
  </bookViews>
  <sheets>
    <sheet name="SCHEDA" sheetId="1" r:id="rId1"/>
    <sheet name="INDICI" sheetId="2" r:id="rId2"/>
    <sheet name="NORD SUD" sheetId="6" state="hidden" r:id="rId3"/>
  </sheets>
  <externalReferences>
    <externalReference r:id="rId4"/>
  </externalReferences>
  <definedNames>
    <definedName name="_xlnm._FilterDatabase" localSheetId="0" hidden="1">SCHEDA!$A$4:$AK$1637</definedName>
    <definedName name="_xlnm.Print_Titles" localSheetId="0">SCHEDA!$4:$4</definedName>
  </definedNames>
  <calcPr calcId="1257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A1440" i="1"/>
  <c r="T1440"/>
  <c r="S1440"/>
  <c r="AD796"/>
  <c r="AA796"/>
  <c r="Z796"/>
  <c r="T796"/>
  <c r="S796"/>
  <c r="Y796" s="1"/>
  <c r="AJ340"/>
  <c r="AJ339"/>
  <c r="AJ338"/>
  <c r="AJ337"/>
  <c r="AJ336"/>
  <c r="AJ335"/>
  <c r="AJ334"/>
  <c r="AJ333"/>
  <c r="AJ332"/>
  <c r="AJ331"/>
  <c r="AJ330"/>
  <c r="AJ329"/>
  <c r="AJ328"/>
  <c r="AJ327"/>
  <c r="AJ326"/>
  <c r="AJ325"/>
  <c r="AJ324"/>
  <c r="AJ323"/>
  <c r="AJ322"/>
  <c r="AJ321"/>
  <c r="AJ320"/>
  <c r="AJ319"/>
  <c r="AJ318"/>
  <c r="AJ317"/>
  <c r="AJ316"/>
  <c r="AJ315"/>
  <c r="AJ314"/>
  <c r="AJ313"/>
  <c r="AJ312"/>
  <c r="AJ311"/>
  <c r="AJ310"/>
  <c r="AJ309"/>
  <c r="AJ308"/>
  <c r="AJ307"/>
  <c r="AJ306"/>
  <c r="AJ305"/>
  <c r="AJ304"/>
  <c r="AJ303"/>
  <c r="AJ302"/>
  <c r="AJ301"/>
  <c r="AJ300"/>
  <c r="AJ299"/>
  <c r="AJ298"/>
  <c r="AJ297"/>
  <c r="AJ296"/>
  <c r="AJ295"/>
  <c r="AJ294"/>
  <c r="AJ293"/>
  <c r="AJ292"/>
  <c r="AJ291"/>
  <c r="AJ290"/>
  <c r="AJ289"/>
  <c r="AJ288"/>
  <c r="AJ287"/>
  <c r="AJ286"/>
  <c r="AJ285"/>
  <c r="AJ284"/>
  <c r="AJ283"/>
  <c r="AJ282"/>
  <c r="AJ281"/>
  <c r="AJ280"/>
  <c r="AJ279"/>
  <c r="AJ278"/>
  <c r="AJ277"/>
  <c r="AJ276"/>
  <c r="AJ275"/>
  <c r="AJ274"/>
  <c r="AJ273"/>
  <c r="AJ272"/>
  <c r="AJ271"/>
  <c r="AJ270"/>
  <c r="AJ269"/>
  <c r="AJ268"/>
  <c r="AJ267"/>
  <c r="AJ266"/>
  <c r="AJ265"/>
  <c r="AJ264"/>
  <c r="AJ263"/>
  <c r="AJ262"/>
  <c r="AJ261"/>
  <c r="AJ260"/>
  <c r="AJ259"/>
  <c r="AJ258"/>
  <c r="AJ257"/>
  <c r="AJ256"/>
  <c r="AJ255"/>
  <c r="AJ254"/>
  <c r="AJ253"/>
  <c r="AJ252"/>
  <c r="AJ251"/>
  <c r="AJ250"/>
  <c r="AJ249"/>
  <c r="AJ248"/>
  <c r="AJ247"/>
  <c r="AJ246"/>
  <c r="AJ245"/>
  <c r="AJ244"/>
  <c r="AJ243"/>
  <c r="AJ242"/>
  <c r="AJ241"/>
  <c r="AJ240"/>
  <c r="AJ239"/>
  <c r="AJ238"/>
  <c r="AJ237"/>
  <c r="AJ236"/>
  <c r="AJ235"/>
  <c r="AJ234"/>
  <c r="AJ233"/>
  <c r="AJ232"/>
  <c r="AJ231"/>
  <c r="AJ230"/>
  <c r="AJ229"/>
  <c r="AJ228"/>
  <c r="AJ227"/>
  <c r="AJ226"/>
  <c r="AJ225"/>
  <c r="AJ224"/>
  <c r="AJ223"/>
  <c r="AJ222"/>
  <c r="AJ221"/>
  <c r="AJ220"/>
  <c r="AJ219"/>
  <c r="AJ218"/>
  <c r="AJ217"/>
  <c r="AJ216"/>
  <c r="AJ215"/>
  <c r="AJ214"/>
  <c r="AJ213"/>
  <c r="AJ212"/>
  <c r="AJ211"/>
  <c r="AJ210"/>
  <c r="AJ209"/>
  <c r="AJ208"/>
  <c r="AJ207"/>
  <c r="AJ206"/>
  <c r="AJ205"/>
  <c r="AJ204"/>
  <c r="AJ203"/>
  <c r="AJ202"/>
  <c r="AJ201"/>
  <c r="AJ200"/>
  <c r="AJ199"/>
  <c r="AJ198"/>
  <c r="AJ197"/>
  <c r="AJ196"/>
  <c r="AJ195"/>
  <c r="AJ194"/>
  <c r="AJ193"/>
  <c r="AJ192"/>
  <c r="AJ191"/>
  <c r="AJ190"/>
  <c r="AJ189"/>
  <c r="AJ188"/>
  <c r="AJ187"/>
  <c r="AJ186"/>
  <c r="AJ185"/>
  <c r="AJ184"/>
  <c r="AJ183"/>
  <c r="AJ182"/>
  <c r="AJ181"/>
  <c r="AJ180"/>
  <c r="AJ179"/>
  <c r="AJ178"/>
  <c r="AJ177"/>
  <c r="AJ176"/>
  <c r="AJ175"/>
  <c r="AJ174"/>
  <c r="AJ173"/>
  <c r="AJ172"/>
  <c r="AJ171"/>
  <c r="AJ170"/>
  <c r="AJ169"/>
  <c r="AJ168"/>
  <c r="AJ167"/>
  <c r="AJ166"/>
  <c r="AJ165"/>
  <c r="AJ164"/>
  <c r="AJ163"/>
  <c r="AJ162"/>
  <c r="AJ161"/>
  <c r="AJ160"/>
  <c r="AJ159"/>
  <c r="AJ158"/>
  <c r="AJ157"/>
  <c r="AJ15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12"/>
  <c r="AJ11"/>
  <c r="AJ10"/>
  <c r="AJ9"/>
  <c r="AJ8"/>
  <c r="AJ7"/>
  <c r="AJ6"/>
  <c r="AG196"/>
  <c r="AG213"/>
  <c r="AB796" l="1"/>
  <c r="B1" i="2"/>
  <c r="Z1440" i="1" s="1"/>
  <c r="AD1468" l="1"/>
  <c r="AA1468"/>
  <c r="AD996"/>
  <c r="AA996"/>
  <c r="AD1017"/>
  <c r="AA1017"/>
  <c r="AD1488"/>
  <c r="AA1488"/>
  <c r="T1468"/>
  <c r="S1468"/>
  <c r="T996"/>
  <c r="S996"/>
  <c r="T1017"/>
  <c r="S1017"/>
  <c r="T1488"/>
  <c r="S1488"/>
  <c r="AD1280"/>
  <c r="AA1280"/>
  <c r="AD691"/>
  <c r="AA691"/>
  <c r="AD281"/>
  <c r="AA281"/>
  <c r="AD289"/>
  <c r="AA289"/>
  <c r="AD1200"/>
  <c r="AA1200"/>
  <c r="AD291"/>
  <c r="AA291"/>
  <c r="AD1613"/>
  <c r="AA1613"/>
  <c r="AD206"/>
  <c r="AA206"/>
  <c r="AD309"/>
  <c r="AA309"/>
  <c r="AD1118"/>
  <c r="AA1118"/>
  <c r="AD861"/>
  <c r="AA861"/>
  <c r="AD338"/>
  <c r="AA338"/>
  <c r="AD999"/>
  <c r="AA999"/>
  <c r="AD1365"/>
  <c r="AA1365"/>
  <c r="AD292"/>
  <c r="AA292"/>
  <c r="AD1179"/>
  <c r="AA1179"/>
  <c r="AD988"/>
  <c r="AA988"/>
  <c r="AD1045"/>
  <c r="AA1045"/>
  <c r="AD755"/>
  <c r="AA755"/>
  <c r="AD1307"/>
  <c r="AA1307"/>
  <c r="AD1611"/>
  <c r="AA1611"/>
  <c r="AD1624"/>
  <c r="AA1624"/>
  <c r="AD1335"/>
  <c r="AA1335"/>
  <c r="AD1407"/>
  <c r="AA1407"/>
  <c r="AD1513"/>
  <c r="AA1513"/>
  <c r="AD963"/>
  <c r="AA963"/>
  <c r="AD1160"/>
  <c r="AA1160"/>
  <c r="AD956"/>
  <c r="AA956"/>
  <c r="AD1112"/>
  <c r="AA1112"/>
  <c r="AD1089"/>
  <c r="AA1089"/>
  <c r="AD1262"/>
  <c r="AA1262"/>
  <c r="AD812"/>
  <c r="AA812"/>
  <c r="AD1440"/>
  <c r="AD634"/>
  <c r="AA634"/>
  <c r="AD854"/>
  <c r="AA854"/>
  <c r="AD1458"/>
  <c r="AA1458"/>
  <c r="AD1126"/>
  <c r="AA1126"/>
  <c r="AD785"/>
  <c r="AA785"/>
  <c r="AD266"/>
  <c r="AA266"/>
  <c r="T1280"/>
  <c r="S1280"/>
  <c r="T691"/>
  <c r="S691"/>
  <c r="T281"/>
  <c r="AG281" s="1"/>
  <c r="S281"/>
  <c r="T289"/>
  <c r="AG289" s="1"/>
  <c r="S289"/>
  <c r="T1200"/>
  <c r="S1200"/>
  <c r="T291"/>
  <c r="AG291" s="1"/>
  <c r="S291"/>
  <c r="T1613"/>
  <c r="S1613"/>
  <c r="T206"/>
  <c r="AG206" s="1"/>
  <c r="S206"/>
  <c r="T309"/>
  <c r="AG309" s="1"/>
  <c r="S309"/>
  <c r="T1118"/>
  <c r="S1118"/>
  <c r="T861"/>
  <c r="S861"/>
  <c r="T338"/>
  <c r="AG338" s="1"/>
  <c r="S338"/>
  <c r="T999"/>
  <c r="S999"/>
  <c r="T1365"/>
  <c r="S1365"/>
  <c r="T292"/>
  <c r="AG292" s="1"/>
  <c r="S292"/>
  <c r="T1179"/>
  <c r="S1179"/>
  <c r="T988"/>
  <c r="S988"/>
  <c r="T1045"/>
  <c r="S1045"/>
  <c r="T755"/>
  <c r="S755"/>
  <c r="T1307"/>
  <c r="S1307"/>
  <c r="T1611"/>
  <c r="S1611"/>
  <c r="T1624"/>
  <c r="S1624"/>
  <c r="T1335"/>
  <c r="S1335"/>
  <c r="T1407"/>
  <c r="S1407"/>
  <c r="T1513"/>
  <c r="S1513"/>
  <c r="T963"/>
  <c r="S963"/>
  <c r="S1160"/>
  <c r="T956"/>
  <c r="S956"/>
  <c r="T1112"/>
  <c r="S1112"/>
  <c r="T1089"/>
  <c r="S1089"/>
  <c r="T1262"/>
  <c r="S1262"/>
  <c r="T812"/>
  <c r="S812"/>
  <c r="T634"/>
  <c r="S634"/>
  <c r="T854"/>
  <c r="S854"/>
  <c r="T1458"/>
  <c r="S1458"/>
  <c r="T1126"/>
  <c r="S1126"/>
  <c r="T785"/>
  <c r="S785"/>
  <c r="T266"/>
  <c r="AG266" s="1"/>
  <c r="S266"/>
  <c r="AD1285"/>
  <c r="AA1285"/>
  <c r="AD790"/>
  <c r="AA790"/>
  <c r="AD588"/>
  <c r="AA588"/>
  <c r="AD89"/>
  <c r="AA89"/>
  <c r="AD430"/>
  <c r="AA430"/>
  <c r="AD60"/>
  <c r="AA60"/>
  <c r="AD163"/>
  <c r="AA163"/>
  <c r="AD141"/>
  <c r="AA141"/>
  <c r="AD388"/>
  <c r="AA388"/>
  <c r="AD850"/>
  <c r="AA850"/>
  <c r="AD580"/>
  <c r="AA580"/>
  <c r="AD246"/>
  <c r="AA246"/>
  <c r="AD378"/>
  <c r="AA378"/>
  <c r="AD234"/>
  <c r="AA234"/>
  <c r="AD57"/>
  <c r="AA57"/>
  <c r="AD840"/>
  <c r="AA840"/>
  <c r="AD360"/>
  <c r="AA360"/>
  <c r="AD710"/>
  <c r="AA710"/>
  <c r="AD106"/>
  <c r="AA106"/>
  <c r="AD451"/>
  <c r="AA451"/>
  <c r="AD444"/>
  <c r="AA444"/>
  <c r="AD19"/>
  <c r="AA19"/>
  <c r="AD572"/>
  <c r="AA572"/>
  <c r="AD427"/>
  <c r="AA427"/>
  <c r="AD508"/>
  <c r="AA508"/>
  <c r="AD703"/>
  <c r="AA703"/>
  <c r="AD204"/>
  <c r="AA204"/>
  <c r="AD699"/>
  <c r="AA699"/>
  <c r="AD185"/>
  <c r="AA185"/>
  <c r="AD507"/>
  <c r="AA507"/>
  <c r="AD365"/>
  <c r="AA365"/>
  <c r="AD382"/>
  <c r="AA382"/>
  <c r="AD95"/>
  <c r="AA95"/>
  <c r="AD345"/>
  <c r="AA345"/>
  <c r="AD253"/>
  <c r="AA253"/>
  <c r="AD100"/>
  <c r="AA100"/>
  <c r="AD957"/>
  <c r="AA957"/>
  <c r="AD571"/>
  <c r="AA571"/>
  <c r="AD408"/>
  <c r="AA408"/>
  <c r="AD823"/>
  <c r="AA823"/>
  <c r="AD44"/>
  <c r="AA44"/>
  <c r="AD247"/>
  <c r="AA247"/>
  <c r="AD70"/>
  <c r="AA70"/>
  <c r="AD473"/>
  <c r="AA473"/>
  <c r="AD362"/>
  <c r="AA362"/>
  <c r="AD829"/>
  <c r="AA829"/>
  <c r="AD545"/>
  <c r="AA545"/>
  <c r="AD223"/>
  <c r="AA223"/>
  <c r="AD565"/>
  <c r="AA565"/>
  <c r="AD101"/>
  <c r="AA101"/>
  <c r="AD677"/>
  <c r="AA677"/>
  <c r="T1285"/>
  <c r="S1285"/>
  <c r="T790"/>
  <c r="S790"/>
  <c r="T588"/>
  <c r="S588"/>
  <c r="T89"/>
  <c r="AG89" s="1"/>
  <c r="S89"/>
  <c r="T430"/>
  <c r="S430"/>
  <c r="T60"/>
  <c r="AG60" s="1"/>
  <c r="S60"/>
  <c r="T163"/>
  <c r="AG163" s="1"/>
  <c r="S163"/>
  <c r="T141"/>
  <c r="AG141" s="1"/>
  <c r="S141"/>
  <c r="T388"/>
  <c r="S388"/>
  <c r="T850"/>
  <c r="S850"/>
  <c r="T580"/>
  <c r="S580"/>
  <c r="T246"/>
  <c r="AG246" s="1"/>
  <c r="S246"/>
  <c r="T378"/>
  <c r="S378"/>
  <c r="T234"/>
  <c r="AG234" s="1"/>
  <c r="S234"/>
  <c r="T57"/>
  <c r="AG57" s="1"/>
  <c r="S57"/>
  <c r="T840"/>
  <c r="S840"/>
  <c r="T360"/>
  <c r="S360"/>
  <c r="T710"/>
  <c r="S710"/>
  <c r="T106"/>
  <c r="AG106" s="1"/>
  <c r="S106"/>
  <c r="T451"/>
  <c r="S451"/>
  <c r="T444"/>
  <c r="S444"/>
  <c r="T19"/>
  <c r="AG19" s="1"/>
  <c r="S19"/>
  <c r="T572"/>
  <c r="S572"/>
  <c r="T427"/>
  <c r="S427"/>
  <c r="T508"/>
  <c r="S508"/>
  <c r="T703"/>
  <c r="S703"/>
  <c r="T204"/>
  <c r="AG204" s="1"/>
  <c r="S204"/>
  <c r="T699"/>
  <c r="S699"/>
  <c r="T185"/>
  <c r="AG185" s="1"/>
  <c r="S185"/>
  <c r="T507"/>
  <c r="S507"/>
  <c r="T365"/>
  <c r="S365"/>
  <c r="T382"/>
  <c r="S382"/>
  <c r="T95"/>
  <c r="AG95" s="1"/>
  <c r="S95"/>
  <c r="T345"/>
  <c r="S345"/>
  <c r="T253"/>
  <c r="AG253" s="1"/>
  <c r="S253"/>
  <c r="T100"/>
  <c r="AG100" s="1"/>
  <c r="S100"/>
  <c r="T957"/>
  <c r="S957"/>
  <c r="T571"/>
  <c r="S571"/>
  <c r="T408"/>
  <c r="S408"/>
  <c r="T823"/>
  <c r="S823"/>
  <c r="T44"/>
  <c r="AG44" s="1"/>
  <c r="S44"/>
  <c r="T247"/>
  <c r="AG247" s="1"/>
  <c r="S247"/>
  <c r="T70"/>
  <c r="AG70" s="1"/>
  <c r="S70"/>
  <c r="T473"/>
  <c r="S473"/>
  <c r="T362"/>
  <c r="S362"/>
  <c r="T829"/>
  <c r="S829"/>
  <c r="T545"/>
  <c r="S545"/>
  <c r="T223"/>
  <c r="AG223" s="1"/>
  <c r="S223"/>
  <c r="T565"/>
  <c r="S565"/>
  <c r="T101"/>
  <c r="AG101" s="1"/>
  <c r="S101"/>
  <c r="T677"/>
  <c r="S677"/>
  <c r="AD605"/>
  <c r="AA605"/>
  <c r="AD47"/>
  <c r="AA47"/>
  <c r="AD45"/>
  <c r="AA45"/>
  <c r="AD581"/>
  <c r="AA581"/>
  <c r="AD893"/>
  <c r="AA893"/>
  <c r="AD123"/>
  <c r="AA123"/>
  <c r="AD579"/>
  <c r="AA579"/>
  <c r="AD1352"/>
  <c r="AA1352"/>
  <c r="AA505"/>
  <c r="T605"/>
  <c r="S605"/>
  <c r="T47"/>
  <c r="AG47" s="1"/>
  <c r="S47"/>
  <c r="T45"/>
  <c r="AG45" s="1"/>
  <c r="S45"/>
  <c r="T581"/>
  <c r="S581"/>
  <c r="T893"/>
  <c r="S893"/>
  <c r="T123"/>
  <c r="AG123" s="1"/>
  <c r="S123"/>
  <c r="T579"/>
  <c r="S579"/>
  <c r="T1352"/>
  <c r="S1352"/>
  <c r="AD505"/>
  <c r="AD898"/>
  <c r="AA898"/>
  <c r="AD1410"/>
  <c r="AA1410"/>
  <c r="AD970"/>
  <c r="AA970"/>
  <c r="AD465"/>
  <c r="AA465"/>
  <c r="AD403"/>
  <c r="AA403"/>
  <c r="AD387"/>
  <c r="AA387"/>
  <c r="AD517"/>
  <c r="AA517"/>
  <c r="AD1494"/>
  <c r="AA1494"/>
  <c r="AD1370"/>
  <c r="AA1370"/>
  <c r="AD416"/>
  <c r="AA416"/>
  <c r="AD1343"/>
  <c r="AA1343"/>
  <c r="AD941"/>
  <c r="AA941"/>
  <c r="AD857"/>
  <c r="AA857"/>
  <c r="AD799"/>
  <c r="AA799"/>
  <c r="AD1258"/>
  <c r="AA1258"/>
  <c r="AD197"/>
  <c r="AA197"/>
  <c r="AD350"/>
  <c r="AA350"/>
  <c r="AD1032"/>
  <c r="AA1032"/>
  <c r="AD911"/>
  <c r="AA911"/>
  <c r="AD1257"/>
  <c r="AA1257"/>
  <c r="AD1141"/>
  <c r="AA1141"/>
  <c r="AD1025"/>
  <c r="AA1025"/>
  <c r="AD1110"/>
  <c r="AA1110"/>
  <c r="AD740"/>
  <c r="AA740"/>
  <c r="AD645"/>
  <c r="AA645"/>
  <c r="AD1203"/>
  <c r="AA1203"/>
  <c r="AD1161"/>
  <c r="AA1161"/>
  <c r="AD712"/>
  <c r="AA712"/>
  <c r="T505"/>
  <c r="S505"/>
  <c r="T898"/>
  <c r="S898"/>
  <c r="T1410"/>
  <c r="S1410"/>
  <c r="T970"/>
  <c r="S970"/>
  <c r="T465"/>
  <c r="S465"/>
  <c r="T403"/>
  <c r="S403"/>
  <c r="T387"/>
  <c r="S387"/>
  <c r="T517"/>
  <c r="S517"/>
  <c r="T1494"/>
  <c r="S1494"/>
  <c r="T1370"/>
  <c r="S1370"/>
  <c r="T416"/>
  <c r="S416"/>
  <c r="T1343"/>
  <c r="S1343"/>
  <c r="T941"/>
  <c r="S941"/>
  <c r="T857"/>
  <c r="S857"/>
  <c r="T799"/>
  <c r="S799"/>
  <c r="T1258"/>
  <c r="S1258"/>
  <c r="T197"/>
  <c r="AG197" s="1"/>
  <c r="S197"/>
  <c r="T350"/>
  <c r="S350"/>
  <c r="T1032"/>
  <c r="S1032"/>
  <c r="T911"/>
  <c r="S911"/>
  <c r="T1257"/>
  <c r="S1257"/>
  <c r="T1141"/>
  <c r="S1141"/>
  <c r="T1025"/>
  <c r="S1025"/>
  <c r="T1110"/>
  <c r="S1110"/>
  <c r="T740"/>
  <c r="S740"/>
  <c r="T645"/>
  <c r="S645"/>
  <c r="T1203"/>
  <c r="S1203"/>
  <c r="T1161"/>
  <c r="S1161"/>
  <c r="T712"/>
  <c r="S712"/>
  <c r="AD28"/>
  <c r="AA28"/>
  <c r="AD1216"/>
  <c r="AA1216"/>
  <c r="AD657"/>
  <c r="AA657"/>
  <c r="AD342"/>
  <c r="AA342"/>
  <c r="AD666"/>
  <c r="AA666"/>
  <c r="AD683"/>
  <c r="AA683"/>
  <c r="AD770"/>
  <c r="AA770"/>
  <c r="AD386"/>
  <c r="AA386"/>
  <c r="AD551"/>
  <c r="AA551"/>
  <c r="AD547"/>
  <c r="AA547"/>
  <c r="AD208"/>
  <c r="AA208"/>
  <c r="AD877"/>
  <c r="AA877"/>
  <c r="T28"/>
  <c r="AG28" s="1"/>
  <c r="S28"/>
  <c r="T1216"/>
  <c r="S1216"/>
  <c r="T657"/>
  <c r="S657"/>
  <c r="T342"/>
  <c r="S342"/>
  <c r="T666"/>
  <c r="S666"/>
  <c r="T683"/>
  <c r="S683"/>
  <c r="T770"/>
  <c r="S770"/>
  <c r="T386"/>
  <c r="S386"/>
  <c r="T551"/>
  <c r="S551"/>
  <c r="T547"/>
  <c r="S547"/>
  <c r="T208"/>
  <c r="AG208" s="1"/>
  <c r="S208"/>
  <c r="T877"/>
  <c r="S877"/>
  <c r="AD599"/>
  <c r="AA599"/>
  <c r="AD31"/>
  <c r="AA31"/>
  <c r="AD455"/>
  <c r="AA455"/>
  <c r="AD564"/>
  <c r="AA564"/>
  <c r="AD425"/>
  <c r="AA425"/>
  <c r="AD495"/>
  <c r="AA495"/>
  <c r="AD440"/>
  <c r="AA440"/>
  <c r="AD109"/>
  <c r="AA109"/>
  <c r="AD958"/>
  <c r="AA958"/>
  <c r="AD859"/>
  <c r="AA859"/>
  <c r="AD233"/>
  <c r="AA233"/>
  <c r="AD853"/>
  <c r="AA853"/>
  <c r="AD215"/>
  <c r="AA215"/>
  <c r="AD67"/>
  <c r="AA67"/>
  <c r="AD174"/>
  <c r="AA174"/>
  <c r="AD69"/>
  <c r="AA69"/>
  <c r="T599"/>
  <c r="S599"/>
  <c r="T31"/>
  <c r="AG31" s="1"/>
  <c r="S31"/>
  <c r="T455"/>
  <c r="S455"/>
  <c r="T564"/>
  <c r="S564"/>
  <c r="T425"/>
  <c r="S425"/>
  <c r="T495"/>
  <c r="S495"/>
  <c r="T440"/>
  <c r="S440"/>
  <c r="T109"/>
  <c r="AG109" s="1"/>
  <c r="S109"/>
  <c r="T958"/>
  <c r="S958"/>
  <c r="T859"/>
  <c r="S859"/>
  <c r="T233"/>
  <c r="AG233" s="1"/>
  <c r="S233"/>
  <c r="T853"/>
  <c r="S853"/>
  <c r="T215"/>
  <c r="AG215" s="1"/>
  <c r="S215"/>
  <c r="T67"/>
  <c r="AG67" s="1"/>
  <c r="S67"/>
  <c r="T174"/>
  <c r="AG174" s="1"/>
  <c r="S174"/>
  <c r="T69"/>
  <c r="AG69" s="1"/>
  <c r="S69"/>
  <c r="AD529"/>
  <c r="AA529"/>
  <c r="AD531"/>
  <c r="AA531"/>
  <c r="AD1014"/>
  <c r="AA1014"/>
  <c r="AD1326"/>
  <c r="AA1326"/>
  <c r="AD903"/>
  <c r="AA903"/>
  <c r="AD395"/>
  <c r="AA395"/>
  <c r="AD622"/>
  <c r="AA622"/>
  <c r="AD779"/>
  <c r="AA779"/>
  <c r="AD1248"/>
  <c r="AA1248"/>
  <c r="AD969"/>
  <c r="AA969"/>
  <c r="AD835"/>
  <c r="AA835"/>
  <c r="T529"/>
  <c r="S529"/>
  <c r="T531"/>
  <c r="S531"/>
  <c r="T1014"/>
  <c r="S1014"/>
  <c r="T1326"/>
  <c r="S1326"/>
  <c r="T903"/>
  <c r="S903"/>
  <c r="T395"/>
  <c r="S395"/>
  <c r="T622"/>
  <c r="S622"/>
  <c r="T779"/>
  <c r="S779"/>
  <c r="T1248"/>
  <c r="S1248"/>
  <c r="T969"/>
  <c r="S969"/>
  <c r="T835"/>
  <c r="S835"/>
  <c r="AD344"/>
  <c r="AA344"/>
  <c r="AD48"/>
  <c r="AA48"/>
  <c r="AD415"/>
  <c r="AA415"/>
  <c r="AD236"/>
  <c r="AA236"/>
  <c r="AD590"/>
  <c r="AA590"/>
  <c r="AD63"/>
  <c r="AA63"/>
  <c r="AD261"/>
  <c r="AA261"/>
  <c r="AD129"/>
  <c r="AA129"/>
  <c r="AD1295"/>
  <c r="AA1295"/>
  <c r="AD68"/>
  <c r="AA68"/>
  <c r="AD536"/>
  <c r="AA536"/>
  <c r="AD543"/>
  <c r="AA543"/>
  <c r="AD34"/>
  <c r="AA34"/>
  <c r="AD467"/>
  <c r="AA467"/>
  <c r="AD209"/>
  <c r="AA209"/>
  <c r="AD98"/>
  <c r="AA98"/>
  <c r="T344"/>
  <c r="S344"/>
  <c r="T48"/>
  <c r="AG48" s="1"/>
  <c r="S48"/>
  <c r="T415"/>
  <c r="S415"/>
  <c r="T236"/>
  <c r="AG236" s="1"/>
  <c r="S236"/>
  <c r="T590"/>
  <c r="S590"/>
  <c r="T63"/>
  <c r="AG63" s="1"/>
  <c r="S63"/>
  <c r="T261"/>
  <c r="AG261" s="1"/>
  <c r="S261"/>
  <c r="T129"/>
  <c r="AG129" s="1"/>
  <c r="S129"/>
  <c r="T1295"/>
  <c r="S1295"/>
  <c r="T68"/>
  <c r="AG68" s="1"/>
  <c r="S68"/>
  <c r="T536"/>
  <c r="S536"/>
  <c r="T543"/>
  <c r="S543"/>
  <c r="T34"/>
  <c r="AG34" s="1"/>
  <c r="S34"/>
  <c r="T467"/>
  <c r="S467"/>
  <c r="T209"/>
  <c r="AG209" s="1"/>
  <c r="S209"/>
  <c r="T98"/>
  <c r="AG98" s="1"/>
  <c r="S98"/>
  <c r="AD771"/>
  <c r="AA771"/>
  <c r="AD1082"/>
  <c r="AA1082"/>
  <c r="AD994"/>
  <c r="AA994"/>
  <c r="AD718"/>
  <c r="AA718"/>
  <c r="AD818"/>
  <c r="AA818"/>
  <c r="AD761"/>
  <c r="AA761"/>
  <c r="AD1338"/>
  <c r="AA1338"/>
  <c r="AD1039"/>
  <c r="AA1039"/>
  <c r="AD1527"/>
  <c r="AA1527"/>
  <c r="AD1346"/>
  <c r="AA1346"/>
  <c r="AD658"/>
  <c r="AA658"/>
  <c r="AD1170"/>
  <c r="AA1170"/>
  <c r="AD1565"/>
  <c r="AA1565"/>
  <c r="AD1016"/>
  <c r="AA1016"/>
  <c r="AD1091"/>
  <c r="AA1091"/>
  <c r="AD1176"/>
  <c r="AA1176"/>
  <c r="AD925"/>
  <c r="AA925"/>
  <c r="AD705"/>
  <c r="AA705"/>
  <c r="AD1076"/>
  <c r="AA1076"/>
  <c r="AD288"/>
  <c r="AA288"/>
  <c r="AD1609"/>
  <c r="AA1609"/>
  <c r="AD1524"/>
  <c r="AA1524"/>
  <c r="AD1157"/>
  <c r="AA1157"/>
  <c r="AD888"/>
  <c r="AA888"/>
  <c r="AD774"/>
  <c r="AA774"/>
  <c r="T771"/>
  <c r="S771"/>
  <c r="T1082"/>
  <c r="S1082"/>
  <c r="T994"/>
  <c r="S994"/>
  <c r="T718"/>
  <c r="S718"/>
  <c r="T818"/>
  <c r="S818"/>
  <c r="T761"/>
  <c r="S761"/>
  <c r="T1338"/>
  <c r="S1338"/>
  <c r="T1039"/>
  <c r="S1039"/>
  <c r="T1527"/>
  <c r="S1527"/>
  <c r="T1346"/>
  <c r="S1346"/>
  <c r="T658"/>
  <c r="S658"/>
  <c r="T1170"/>
  <c r="S1170"/>
  <c r="T1565"/>
  <c r="S1565"/>
  <c r="T1016"/>
  <c r="S1016"/>
  <c r="T1091"/>
  <c r="S1091"/>
  <c r="T1176"/>
  <c r="S1176"/>
  <c r="T925"/>
  <c r="S925"/>
  <c r="T705"/>
  <c r="S705"/>
  <c r="T1076"/>
  <c r="S1076"/>
  <c r="T288"/>
  <c r="AG288" s="1"/>
  <c r="S288"/>
  <c r="T1609"/>
  <c r="S1609"/>
  <c r="T1524"/>
  <c r="S1524"/>
  <c r="T1157"/>
  <c r="S1157"/>
  <c r="T888"/>
  <c r="S888"/>
  <c r="T774"/>
  <c r="S774"/>
  <c r="AD995"/>
  <c r="AA995"/>
  <c r="AD1367"/>
  <c r="AA1367"/>
  <c r="AD729"/>
  <c r="AA729"/>
  <c r="AD1029"/>
  <c r="AA1029"/>
  <c r="AD320"/>
  <c r="AA320"/>
  <c r="AD1219"/>
  <c r="AA1219"/>
  <c r="AD1582"/>
  <c r="AA1582"/>
  <c r="AD1233"/>
  <c r="AA1233"/>
  <c r="AD1180"/>
  <c r="AA1180"/>
  <c r="AD321"/>
  <c r="AA321"/>
  <c r="AD302"/>
  <c r="AA302"/>
  <c r="AD874"/>
  <c r="AA874"/>
  <c r="AD802"/>
  <c r="AA802"/>
  <c r="AD1246"/>
  <c r="AA1246"/>
  <c r="AD982"/>
  <c r="AA982"/>
  <c r="AD1085"/>
  <c r="AA1085"/>
  <c r="AD1515"/>
  <c r="AA1515"/>
  <c r="AD1088"/>
  <c r="AA1088"/>
  <c r="AD815"/>
  <c r="AA815"/>
  <c r="AD962"/>
  <c r="AA962"/>
  <c r="AD1449"/>
  <c r="AA1449"/>
  <c r="AD917"/>
  <c r="AA917"/>
  <c r="AD1099"/>
  <c r="AA1099"/>
  <c r="AD1351"/>
  <c r="AA1351"/>
  <c r="AD934"/>
  <c r="AA934"/>
  <c r="AD824"/>
  <c r="AA824"/>
  <c r="AD286"/>
  <c r="AA286"/>
  <c r="AD319"/>
  <c r="AA319"/>
  <c r="AD279"/>
  <c r="AA279"/>
  <c r="AD337"/>
  <c r="AA337"/>
  <c r="AD930"/>
  <c r="AA930"/>
  <c r="AD1006"/>
  <c r="AA1006"/>
  <c r="AD825"/>
  <c r="AA825"/>
  <c r="AD1446"/>
  <c r="AA1446"/>
  <c r="AD1587"/>
  <c r="AA1587"/>
  <c r="AD1090"/>
  <c r="AA1090"/>
  <c r="AD648"/>
  <c r="AA648"/>
  <c r="AD1495"/>
  <c r="AA1495"/>
  <c r="AD1530"/>
  <c r="AA1530"/>
  <c r="AD738"/>
  <c r="AA738"/>
  <c r="AD601"/>
  <c r="AA601"/>
  <c r="AD263"/>
  <c r="AA263"/>
  <c r="AD157"/>
  <c r="AA157"/>
  <c r="AD255"/>
  <c r="AA255"/>
  <c r="AD294"/>
  <c r="AA294"/>
  <c r="AD310"/>
  <c r="AA310"/>
  <c r="AD264"/>
  <c r="AA264"/>
  <c r="T995"/>
  <c r="S995"/>
  <c r="T1367"/>
  <c r="S1367"/>
  <c r="T729"/>
  <c r="S729"/>
  <c r="T1029"/>
  <c r="S1029"/>
  <c r="T320"/>
  <c r="AG320" s="1"/>
  <c r="S320"/>
  <c r="T1219"/>
  <c r="S1219"/>
  <c r="T1582"/>
  <c r="S1582"/>
  <c r="T1233"/>
  <c r="S1233"/>
  <c r="T1180"/>
  <c r="S1180"/>
  <c r="T321"/>
  <c r="AG321" s="1"/>
  <c r="S321"/>
  <c r="T302"/>
  <c r="AG302" s="1"/>
  <c r="S302"/>
  <c r="T874"/>
  <c r="S874"/>
  <c r="T802"/>
  <c r="S802"/>
  <c r="T1246"/>
  <c r="S1246"/>
  <c r="T982"/>
  <c r="S982"/>
  <c r="T1085"/>
  <c r="S1085"/>
  <c r="T1515"/>
  <c r="S1515"/>
  <c r="T1088"/>
  <c r="S1088"/>
  <c r="T815"/>
  <c r="S815"/>
  <c r="T962"/>
  <c r="S962"/>
  <c r="T1449"/>
  <c r="S1449"/>
  <c r="T917"/>
  <c r="S917"/>
  <c r="T1099"/>
  <c r="S1099"/>
  <c r="T1351"/>
  <c r="S1351"/>
  <c r="T934"/>
  <c r="S934"/>
  <c r="T824"/>
  <c r="S824"/>
  <c r="T286"/>
  <c r="AG286" s="1"/>
  <c r="S286"/>
  <c r="T319"/>
  <c r="AG319" s="1"/>
  <c r="S319"/>
  <c r="T279"/>
  <c r="AG279" s="1"/>
  <c r="S279"/>
  <c r="T337"/>
  <c r="AG337" s="1"/>
  <c r="S337"/>
  <c r="T930"/>
  <c r="S930"/>
  <c r="T1006"/>
  <c r="S1006"/>
  <c r="T825"/>
  <c r="S825"/>
  <c r="T1446"/>
  <c r="S1446"/>
  <c r="T1587"/>
  <c r="S1587"/>
  <c r="T1090"/>
  <c r="S1090"/>
  <c r="T648"/>
  <c r="S648"/>
  <c r="T1495"/>
  <c r="S1495"/>
  <c r="T1530"/>
  <c r="S1530"/>
  <c r="T738"/>
  <c r="S738"/>
  <c r="T601"/>
  <c r="S601"/>
  <c r="T263"/>
  <c r="AG263" s="1"/>
  <c r="S263"/>
  <c r="T157"/>
  <c r="AG157" s="1"/>
  <c r="S157"/>
  <c r="T255"/>
  <c r="AG255" s="1"/>
  <c r="S255"/>
  <c r="T294"/>
  <c r="AG294" s="1"/>
  <c r="S294"/>
  <c r="T310"/>
  <c r="AG310" s="1"/>
  <c r="S310"/>
  <c r="T264"/>
  <c r="AG264" s="1"/>
  <c r="S264"/>
  <c r="AD878"/>
  <c r="AA878"/>
  <c r="AD1537"/>
  <c r="AA1537"/>
  <c r="AD600"/>
  <c r="AA600"/>
  <c r="AD1482"/>
  <c r="AA1482"/>
  <c r="AD1454"/>
  <c r="AA1454"/>
  <c r="AD733"/>
  <c r="AA733"/>
  <c r="AD1332"/>
  <c r="AA1332"/>
  <c r="AD1361"/>
  <c r="AA1361"/>
  <c r="AD186"/>
  <c r="AA186"/>
  <c r="AD1355"/>
  <c r="AA1355"/>
  <c r="AD1590"/>
  <c r="AA1590"/>
  <c r="AD1426"/>
  <c r="AA1426"/>
  <c r="AD1493"/>
  <c r="AA1493"/>
  <c r="AD1476"/>
  <c r="AA1476"/>
  <c r="AD1274"/>
  <c r="AA1274"/>
  <c r="AD721"/>
  <c r="AA721"/>
  <c r="AD1627"/>
  <c r="AA1627"/>
  <c r="AD1168"/>
  <c r="AA1168"/>
  <c r="AD1193"/>
  <c r="AA1193"/>
  <c r="AD839"/>
  <c r="AA839"/>
  <c r="AD1538"/>
  <c r="AA1538"/>
  <c r="AD1359"/>
  <c r="AA1359"/>
  <c r="AD1154"/>
  <c r="AA1154"/>
  <c r="AD1442"/>
  <c r="AA1442"/>
  <c r="AD1632"/>
  <c r="AA1632"/>
  <c r="AD1553"/>
  <c r="AA1553"/>
  <c r="AD1026"/>
  <c r="AA1026"/>
  <c r="AD304"/>
  <c r="AA304"/>
  <c r="AD1240"/>
  <c r="AA1240"/>
  <c r="AD1337"/>
  <c r="AA1337"/>
  <c r="AD1063"/>
  <c r="AA1063"/>
  <c r="T878"/>
  <c r="S878"/>
  <c r="T1537"/>
  <c r="S1537"/>
  <c r="T600"/>
  <c r="S600"/>
  <c r="T1482"/>
  <c r="S1482"/>
  <c r="T1454"/>
  <c r="S1454"/>
  <c r="T733"/>
  <c r="S733"/>
  <c r="T1332"/>
  <c r="S1332"/>
  <c r="T1361"/>
  <c r="S1361"/>
  <c r="T186"/>
  <c r="AG186" s="1"/>
  <c r="S186"/>
  <c r="T1355"/>
  <c r="S1355"/>
  <c r="T1590"/>
  <c r="S1590"/>
  <c r="T1426"/>
  <c r="S1426"/>
  <c r="T1493"/>
  <c r="S1493"/>
  <c r="T1476"/>
  <c r="S1476"/>
  <c r="T1274"/>
  <c r="S1274"/>
  <c r="T721"/>
  <c r="S721"/>
  <c r="T1627"/>
  <c r="S1627"/>
  <c r="T1168"/>
  <c r="S1168"/>
  <c r="T1193"/>
  <c r="S1193"/>
  <c r="T839"/>
  <c r="S839"/>
  <c r="T1538"/>
  <c r="S1538"/>
  <c r="T1359"/>
  <c r="S1359"/>
  <c r="T1154"/>
  <c r="S1154"/>
  <c r="T1442"/>
  <c r="S1442"/>
  <c r="T1632"/>
  <c r="S1632"/>
  <c r="T1553"/>
  <c r="S1553"/>
  <c r="T1026"/>
  <c r="S1026"/>
  <c r="T304"/>
  <c r="AG304" s="1"/>
  <c r="S304"/>
  <c r="T1240"/>
  <c r="S1240"/>
  <c r="T1337"/>
  <c r="S1337"/>
  <c r="T1063"/>
  <c r="S1063"/>
  <c r="AD1242"/>
  <c r="AA1242"/>
  <c r="AD1386"/>
  <c r="AA1386"/>
  <c r="AD1357"/>
  <c r="AA1357"/>
  <c r="AD745"/>
  <c r="AA745"/>
  <c r="AD1437"/>
  <c r="AA1437"/>
  <c r="AD1467"/>
  <c r="AA1467"/>
  <c r="AD650"/>
  <c r="AA650"/>
  <c r="AD1174"/>
  <c r="AA1174"/>
  <c r="AD212"/>
  <c r="AA212"/>
  <c r="AD299"/>
  <c r="AA299"/>
  <c r="AD1137"/>
  <c r="AA1137"/>
  <c r="AD1315"/>
  <c r="AA1315"/>
  <c r="AD630"/>
  <c r="AA630"/>
  <c r="AD1040"/>
  <c r="AA1040"/>
  <c r="AD1334"/>
  <c r="AA1334"/>
  <c r="AD1421"/>
  <c r="AA1421"/>
  <c r="AD664"/>
  <c r="AA664"/>
  <c r="AD719"/>
  <c r="AA719"/>
  <c r="AD1075"/>
  <c r="AA1075"/>
  <c r="AD1015"/>
  <c r="AA1015"/>
  <c r="AD808"/>
  <c r="AA808"/>
  <c r="AD932"/>
  <c r="AA932"/>
  <c r="AD804"/>
  <c r="AA804"/>
  <c r="AD940"/>
  <c r="AA940"/>
  <c r="AD1300"/>
  <c r="AA1300"/>
  <c r="AD723"/>
  <c r="AA723"/>
  <c r="AD1215"/>
  <c r="AA1215"/>
  <c r="AD1008"/>
  <c r="AA1008"/>
  <c r="AD1406"/>
  <c r="AA1406"/>
  <c r="AD1363"/>
  <c r="AA1363"/>
  <c r="AD271"/>
  <c r="AA271"/>
  <c r="T1242"/>
  <c r="S1242"/>
  <c r="T1386"/>
  <c r="S1386"/>
  <c r="T1357"/>
  <c r="S1357"/>
  <c r="T745"/>
  <c r="S745"/>
  <c r="T1437"/>
  <c r="S1437"/>
  <c r="T1467"/>
  <c r="S1467"/>
  <c r="T650"/>
  <c r="S650"/>
  <c r="T1174"/>
  <c r="S1174"/>
  <c r="T212"/>
  <c r="AG212" s="1"/>
  <c r="S212"/>
  <c r="T299"/>
  <c r="AG299" s="1"/>
  <c r="S299"/>
  <c r="T1137"/>
  <c r="S1137"/>
  <c r="T1315"/>
  <c r="S1315"/>
  <c r="T630"/>
  <c r="S630"/>
  <c r="T1040"/>
  <c r="S1040"/>
  <c r="T1334"/>
  <c r="S1334"/>
  <c r="T1421"/>
  <c r="S1421"/>
  <c r="T664"/>
  <c r="S664"/>
  <c r="T719"/>
  <c r="S719"/>
  <c r="T1075"/>
  <c r="S1075"/>
  <c r="T1015"/>
  <c r="S1015"/>
  <c r="T808"/>
  <c r="S808"/>
  <c r="T932"/>
  <c r="S932"/>
  <c r="T804"/>
  <c r="S804"/>
  <c r="T940"/>
  <c r="S940"/>
  <c r="T1300"/>
  <c r="S1300"/>
  <c r="T723"/>
  <c r="S723"/>
  <c r="T1215"/>
  <c r="S1215"/>
  <c r="T1008"/>
  <c r="S1008"/>
  <c r="T1406"/>
  <c r="S1406"/>
  <c r="T1363"/>
  <c r="S1363"/>
  <c r="T271"/>
  <c r="AG271" s="1"/>
  <c r="S271"/>
  <c r="AD103"/>
  <c r="AA103"/>
  <c r="AD127"/>
  <c r="AA127"/>
  <c r="AD27"/>
  <c r="AA27"/>
  <c r="AD431"/>
  <c r="AA431"/>
  <c r="AD376"/>
  <c r="AA376"/>
  <c r="AD1373"/>
  <c r="AA1373"/>
  <c r="AD1345"/>
  <c r="AA1345"/>
  <c r="AD178"/>
  <c r="AA178"/>
  <c r="AD750"/>
  <c r="AA750"/>
  <c r="AD363"/>
  <c r="AA363"/>
  <c r="AD1581"/>
  <c r="AA1581"/>
  <c r="AD661"/>
  <c r="AA661"/>
  <c r="AD76"/>
  <c r="AA76"/>
  <c r="AD1298"/>
  <c r="AA1298"/>
  <c r="AD182"/>
  <c r="AA182"/>
  <c r="AD1128"/>
  <c r="AA1128"/>
  <c r="AD1046"/>
  <c r="AA1046"/>
  <c r="AD1508"/>
  <c r="AA1508"/>
  <c r="AD960"/>
  <c r="AA960"/>
  <c r="AD458"/>
  <c r="AA458"/>
  <c r="AD193"/>
  <c r="AA193"/>
  <c r="AD612"/>
  <c r="AA612"/>
  <c r="AD188"/>
  <c r="AA188"/>
  <c r="AD446"/>
  <c r="AA446"/>
  <c r="AD931"/>
  <c r="AA931"/>
  <c r="AD414"/>
  <c r="AA414"/>
  <c r="AD420"/>
  <c r="AA420"/>
  <c r="AD484"/>
  <c r="AA484"/>
  <c r="AD438"/>
  <c r="AA438"/>
  <c r="AD773"/>
  <c r="AA773"/>
  <c r="AD369"/>
  <c r="AA369"/>
  <c r="AD810"/>
  <c r="AA810"/>
  <c r="AD707"/>
  <c r="AA707"/>
  <c r="AD46"/>
  <c r="AA46"/>
  <c r="T103"/>
  <c r="AG103" s="1"/>
  <c r="S103"/>
  <c r="T127"/>
  <c r="AG127" s="1"/>
  <c r="S127"/>
  <c r="T27"/>
  <c r="AG27" s="1"/>
  <c r="S27"/>
  <c r="T431"/>
  <c r="S431"/>
  <c r="T376"/>
  <c r="S376"/>
  <c r="T1373"/>
  <c r="S1373"/>
  <c r="T1345"/>
  <c r="S1345"/>
  <c r="T178"/>
  <c r="AG178" s="1"/>
  <c r="S178"/>
  <c r="T750"/>
  <c r="S750"/>
  <c r="T363"/>
  <c r="S363"/>
  <c r="T1581"/>
  <c r="S1581"/>
  <c r="T661"/>
  <c r="S661"/>
  <c r="T76"/>
  <c r="AG76" s="1"/>
  <c r="S76"/>
  <c r="T1298"/>
  <c r="S1298"/>
  <c r="T182"/>
  <c r="AG182" s="1"/>
  <c r="S182"/>
  <c r="T1128"/>
  <c r="S1128"/>
  <c r="T1046"/>
  <c r="S1046"/>
  <c r="T1508"/>
  <c r="S1508"/>
  <c r="T960"/>
  <c r="S960"/>
  <c r="T458"/>
  <c r="S458"/>
  <c r="T193"/>
  <c r="AG193" s="1"/>
  <c r="S193"/>
  <c r="T612"/>
  <c r="S612"/>
  <c r="T188"/>
  <c r="AG188" s="1"/>
  <c r="S188"/>
  <c r="T446"/>
  <c r="S446"/>
  <c r="T931"/>
  <c r="S931"/>
  <c r="T414"/>
  <c r="S414"/>
  <c r="T420"/>
  <c r="S420"/>
  <c r="T484"/>
  <c r="S484"/>
  <c r="T438"/>
  <c r="S438"/>
  <c r="T773"/>
  <c r="S773"/>
  <c r="T369"/>
  <c r="S369"/>
  <c r="T810"/>
  <c r="S810"/>
  <c r="T707"/>
  <c r="S707"/>
  <c r="T46"/>
  <c r="AG46" s="1"/>
  <c r="S46"/>
  <c r="AD303"/>
  <c r="AA303"/>
  <c r="AD801"/>
  <c r="AA801"/>
  <c r="AD765"/>
  <c r="AA765"/>
  <c r="AD295"/>
  <c r="AA295"/>
  <c r="AD224"/>
  <c r="AA224"/>
  <c r="AD1603"/>
  <c r="AA1603"/>
  <c r="AD1104"/>
  <c r="AA1104"/>
  <c r="AD778"/>
  <c r="AA778"/>
  <c r="AD1547"/>
  <c r="AA1547"/>
  <c r="AD334"/>
  <c r="AA334"/>
  <c r="AD199"/>
  <c r="AA199"/>
  <c r="AD160"/>
  <c r="AA160"/>
  <c r="AD1289"/>
  <c r="AA1289"/>
  <c r="AD22"/>
  <c r="AA22"/>
  <c r="AD700"/>
  <c r="AA700"/>
  <c r="T303"/>
  <c r="AG303" s="1"/>
  <c r="S303"/>
  <c r="T801"/>
  <c r="S801"/>
  <c r="T765"/>
  <c r="S765"/>
  <c r="T295"/>
  <c r="AG295" s="1"/>
  <c r="S295"/>
  <c r="T224"/>
  <c r="AG224" s="1"/>
  <c r="S224"/>
  <c r="T1603"/>
  <c r="S1603"/>
  <c r="T1104"/>
  <c r="S1104"/>
  <c r="T778"/>
  <c r="S778"/>
  <c r="T1547"/>
  <c r="S1547"/>
  <c r="T334"/>
  <c r="AG334" s="1"/>
  <c r="S334"/>
  <c r="T199"/>
  <c r="AG199" s="1"/>
  <c r="S199"/>
  <c r="T160"/>
  <c r="AG160" s="1"/>
  <c r="S160"/>
  <c r="T1289"/>
  <c r="S1289"/>
  <c r="T22"/>
  <c r="AG22" s="1"/>
  <c r="S22"/>
  <c r="T700"/>
  <c r="S700"/>
  <c r="AD544"/>
  <c r="AA544"/>
  <c r="AD423"/>
  <c r="AA423"/>
  <c r="AD59"/>
  <c r="AA59"/>
  <c r="AD1396"/>
  <c r="AA1396"/>
  <c r="T544"/>
  <c r="S544"/>
  <c r="T423"/>
  <c r="S423"/>
  <c r="T59"/>
  <c r="AG59" s="1"/>
  <c r="S59"/>
  <c r="T1396"/>
  <c r="S1396"/>
  <c r="AD346"/>
  <c r="AA346"/>
  <c r="AD390"/>
  <c r="AA390"/>
  <c r="AD117"/>
  <c r="AA117"/>
  <c r="AD251"/>
  <c r="AA251"/>
  <c r="AD676"/>
  <c r="AA676"/>
  <c r="AD514"/>
  <c r="AA514"/>
  <c r="AD1314"/>
  <c r="AA1314"/>
  <c r="AD426"/>
  <c r="AA426"/>
  <c r="AD20"/>
  <c r="AA20"/>
  <c r="AD374"/>
  <c r="AA374"/>
  <c r="AD626"/>
  <c r="AA626"/>
  <c r="AD145"/>
  <c r="AA145"/>
  <c r="AD556"/>
  <c r="AA556"/>
  <c r="T346"/>
  <c r="S346"/>
  <c r="T390"/>
  <c r="S390"/>
  <c r="T117"/>
  <c r="AG117" s="1"/>
  <c r="S117"/>
  <c r="T251"/>
  <c r="AG251" s="1"/>
  <c r="S251"/>
  <c r="T676"/>
  <c r="S676"/>
  <c r="T514"/>
  <c r="S514"/>
  <c r="T1314"/>
  <c r="S1314"/>
  <c r="T426"/>
  <c r="S426"/>
  <c r="T20"/>
  <c r="AG20" s="1"/>
  <c r="S20"/>
  <c r="T374"/>
  <c r="S374"/>
  <c r="T626"/>
  <c r="S626"/>
  <c r="T145"/>
  <c r="AG145" s="1"/>
  <c r="S145"/>
  <c r="T556"/>
  <c r="S556"/>
  <c r="AD1576"/>
  <c r="AA1576"/>
  <c r="AD276"/>
  <c r="AA276"/>
  <c r="AD1225"/>
  <c r="AA1225"/>
  <c r="AD1634"/>
  <c r="AA1634"/>
  <c r="AD1623"/>
  <c r="AA1623"/>
  <c r="AD333"/>
  <c r="AA333"/>
  <c r="AD1398"/>
  <c r="AA1398"/>
  <c r="AD330"/>
  <c r="AA330"/>
  <c r="AD1271"/>
  <c r="AA1271"/>
  <c r="AD1381"/>
  <c r="AA1381"/>
  <c r="AD1419"/>
  <c r="AA1419"/>
  <c r="AA472"/>
  <c r="AD472"/>
  <c r="T1576"/>
  <c r="S1576"/>
  <c r="T276"/>
  <c r="AG276" s="1"/>
  <c r="S276"/>
  <c r="T1225"/>
  <c r="S1225"/>
  <c r="T1634"/>
  <c r="S1634"/>
  <c r="T1623"/>
  <c r="S1623"/>
  <c r="T333"/>
  <c r="AG333" s="1"/>
  <c r="S333"/>
  <c r="T1398"/>
  <c r="S1398"/>
  <c r="T330"/>
  <c r="AG330" s="1"/>
  <c r="S330"/>
  <c r="T1271"/>
  <c r="S1271"/>
  <c r="T1381"/>
  <c r="S1381"/>
  <c r="T1419"/>
  <c r="S1419"/>
  <c r="AD1182"/>
  <c r="AA1182"/>
  <c r="AD935"/>
  <c r="AA935"/>
  <c r="AD1471"/>
  <c r="AA1471"/>
  <c r="AD890"/>
  <c r="AA890"/>
  <c r="T472"/>
  <c r="S472"/>
  <c r="T1182"/>
  <c r="S1182"/>
  <c r="T935"/>
  <c r="S935"/>
  <c r="T1471"/>
  <c r="S1471"/>
  <c r="T890"/>
  <c r="S890"/>
  <c r="AD955"/>
  <c r="AA955"/>
  <c r="AD1130"/>
  <c r="AA1130"/>
  <c r="AD112"/>
  <c r="AA112"/>
  <c r="AD1588"/>
  <c r="AA1588"/>
  <c r="AD1561"/>
  <c r="AA1561"/>
  <c r="AD1283"/>
  <c r="AA1283"/>
  <c r="AD1507"/>
  <c r="AA1507"/>
  <c r="AD54"/>
  <c r="AA54"/>
  <c r="AD290"/>
  <c r="AA290"/>
  <c r="AD742"/>
  <c r="AA742"/>
  <c r="AD915"/>
  <c r="AA915"/>
  <c r="AD895"/>
  <c r="AA895"/>
  <c r="AD637"/>
  <c r="AA637"/>
  <c r="AD844"/>
  <c r="AA844"/>
  <c r="AD307"/>
  <c r="AA307"/>
  <c r="AD1241"/>
  <c r="AA1241"/>
  <c r="AD165"/>
  <c r="AA165"/>
  <c r="AD1589"/>
  <c r="AA1589"/>
  <c r="AD627"/>
  <c r="AA627"/>
  <c r="AD1019"/>
  <c r="AA1019"/>
  <c r="AD693"/>
  <c r="AA693"/>
  <c r="AD985"/>
  <c r="AA985"/>
  <c r="AD315"/>
  <c r="AA315"/>
  <c r="AD1327"/>
  <c r="AA1327"/>
  <c r="AD282"/>
  <c r="AA282"/>
  <c r="AD1387"/>
  <c r="AA1387"/>
  <c r="AD135"/>
  <c r="AA135"/>
  <c r="AD1464"/>
  <c r="AA1464"/>
  <c r="AD1171"/>
  <c r="AA1171"/>
  <c r="AD265"/>
  <c r="AA265"/>
  <c r="AD673"/>
  <c r="AA673"/>
  <c r="AD900"/>
  <c r="AA900"/>
  <c r="AD649"/>
  <c r="AA649"/>
  <c r="AD736"/>
  <c r="AA736"/>
  <c r="AD1209"/>
  <c r="AA1209"/>
  <c r="T955"/>
  <c r="S955"/>
  <c r="T1130"/>
  <c r="S1130"/>
  <c r="T112"/>
  <c r="AG112" s="1"/>
  <c r="S112"/>
  <c r="T1588"/>
  <c r="S1588"/>
  <c r="T1561"/>
  <c r="S1561"/>
  <c r="T1283"/>
  <c r="S1283"/>
  <c r="T1507"/>
  <c r="S1507"/>
  <c r="T54"/>
  <c r="AG54" s="1"/>
  <c r="S54"/>
  <c r="T290"/>
  <c r="AG290" s="1"/>
  <c r="S290"/>
  <c r="T742"/>
  <c r="S742"/>
  <c r="T915"/>
  <c r="S915"/>
  <c r="T895"/>
  <c r="S895"/>
  <c r="T637"/>
  <c r="S637"/>
  <c r="T844"/>
  <c r="S844"/>
  <c r="T307"/>
  <c r="AG307" s="1"/>
  <c r="S307"/>
  <c r="T1241"/>
  <c r="S1241"/>
  <c r="T165"/>
  <c r="AG165" s="1"/>
  <c r="S165"/>
  <c r="T1589"/>
  <c r="S1589"/>
  <c r="T627"/>
  <c r="S627"/>
  <c r="T1019"/>
  <c r="S1019"/>
  <c r="T693"/>
  <c r="S693"/>
  <c r="T985"/>
  <c r="S985"/>
  <c r="T315"/>
  <c r="AG315" s="1"/>
  <c r="S315"/>
  <c r="T1327"/>
  <c r="S1327"/>
  <c r="T282"/>
  <c r="AG282" s="1"/>
  <c r="S282"/>
  <c r="T1387"/>
  <c r="S1387"/>
  <c r="T135"/>
  <c r="AG135" s="1"/>
  <c r="S135"/>
  <c r="T1464"/>
  <c r="S1464"/>
  <c r="T1171"/>
  <c r="S1171"/>
  <c r="T265"/>
  <c r="AG265" s="1"/>
  <c r="S265"/>
  <c r="T673"/>
  <c r="S673"/>
  <c r="T900"/>
  <c r="S900"/>
  <c r="T649"/>
  <c r="S649"/>
  <c r="T736"/>
  <c r="S736"/>
  <c r="T1209"/>
  <c r="S1209"/>
  <c r="AD1447"/>
  <c r="AA1447"/>
  <c r="AD1554"/>
  <c r="AA1554"/>
  <c r="AD1185"/>
  <c r="AA1185"/>
  <c r="AD1384"/>
  <c r="AA1384"/>
  <c r="AD886"/>
  <c r="AA886"/>
  <c r="AD1535"/>
  <c r="AA1535"/>
  <c r="AD1119"/>
  <c r="AA1119"/>
  <c r="AD1252"/>
  <c r="AA1252"/>
  <c r="AD1485"/>
  <c r="AA1485"/>
  <c r="AD1415"/>
  <c r="AA1415"/>
  <c r="AD1618"/>
  <c r="AA1618"/>
  <c r="AD324"/>
  <c r="AA324"/>
  <c r="AD1622"/>
  <c r="AA1622"/>
  <c r="AD1509"/>
  <c r="AA1509"/>
  <c r="T1447"/>
  <c r="S1447"/>
  <c r="T1554"/>
  <c r="S1554"/>
  <c r="T1185"/>
  <c r="S1185"/>
  <c r="T1384"/>
  <c r="S1384"/>
  <c r="T886"/>
  <c r="S886"/>
  <c r="T1535"/>
  <c r="S1535"/>
  <c r="T1119"/>
  <c r="S1119"/>
  <c r="T1252"/>
  <c r="S1252"/>
  <c r="T1485"/>
  <c r="S1485"/>
  <c r="T1415"/>
  <c r="S1415"/>
  <c r="T1618"/>
  <c r="S1618"/>
  <c r="T324"/>
  <c r="AG324" s="1"/>
  <c r="S324"/>
  <c r="T1622"/>
  <c r="S1622"/>
  <c r="T1509"/>
  <c r="S1509"/>
  <c r="AD1368"/>
  <c r="AA1368"/>
  <c r="AD782"/>
  <c r="AA782"/>
  <c r="AD1559"/>
  <c r="AA1559"/>
  <c r="AD987"/>
  <c r="AA987"/>
  <c r="AD82"/>
  <c r="AA82"/>
  <c r="AD1462"/>
  <c r="AA1462"/>
  <c r="AD308"/>
  <c r="AA308"/>
  <c r="AD603"/>
  <c r="AA603"/>
  <c r="AD269"/>
  <c r="AA269"/>
  <c r="AD38"/>
  <c r="AA38"/>
  <c r="AD285"/>
  <c r="AA285"/>
  <c r="AD1529"/>
  <c r="AA1529"/>
  <c r="AD739"/>
  <c r="AA739"/>
  <c r="AD1220"/>
  <c r="AA1220"/>
  <c r="AD1469"/>
  <c r="AA1469"/>
  <c r="AD278"/>
  <c r="AA278"/>
  <c r="T1368"/>
  <c r="S1368"/>
  <c r="T782"/>
  <c r="S782"/>
  <c r="T1559"/>
  <c r="S1559"/>
  <c r="T987"/>
  <c r="S987"/>
  <c r="T82"/>
  <c r="AG82" s="1"/>
  <c r="S82"/>
  <c r="T1462"/>
  <c r="S1462"/>
  <c r="T308"/>
  <c r="AG308" s="1"/>
  <c r="S308"/>
  <c r="T603"/>
  <c r="S603"/>
  <c r="T269"/>
  <c r="AG269" s="1"/>
  <c r="S269"/>
  <c r="T38"/>
  <c r="AG38" s="1"/>
  <c r="S38"/>
  <c r="T285"/>
  <c r="AG285" s="1"/>
  <c r="S285"/>
  <c r="T1529"/>
  <c r="S1529"/>
  <c r="T739"/>
  <c r="S739"/>
  <c r="T1220"/>
  <c r="S1220"/>
  <c r="T1469"/>
  <c r="S1469"/>
  <c r="T278"/>
  <c r="AG278" s="1"/>
  <c r="S278"/>
  <c r="AD1519"/>
  <c r="AA1519"/>
  <c r="AD1630"/>
  <c r="AA1630"/>
  <c r="AD1379"/>
  <c r="AA1379"/>
  <c r="AD870"/>
  <c r="AA870"/>
  <c r="AD852"/>
  <c r="AA852"/>
  <c r="AD717"/>
  <c r="AA717"/>
  <c r="AD1301"/>
  <c r="AA1301"/>
  <c r="T1519"/>
  <c r="S1519"/>
  <c r="T1630"/>
  <c r="S1630"/>
  <c r="T1379"/>
  <c r="S1379"/>
  <c r="T870"/>
  <c r="S870"/>
  <c r="T852"/>
  <c r="S852"/>
  <c r="T717"/>
  <c r="S717"/>
  <c r="T1301"/>
  <c r="S1301"/>
  <c r="AD889"/>
  <c r="AA889"/>
  <c r="AD162"/>
  <c r="AA162"/>
  <c r="AD1103"/>
  <c r="AA1103"/>
  <c r="AD257"/>
  <c r="AA257"/>
  <c r="AD1094"/>
  <c r="AA1094"/>
  <c r="AD726"/>
  <c r="AA726"/>
  <c r="AD696"/>
  <c r="AA696"/>
  <c r="AD1062"/>
  <c r="AA1062"/>
  <c r="AD509"/>
  <c r="AA509"/>
  <c r="AD96"/>
  <c r="AA96"/>
  <c r="AD1033"/>
  <c r="AA1033"/>
  <c r="AD260"/>
  <c r="AA260"/>
  <c r="AD806"/>
  <c r="AA806"/>
  <c r="AD166"/>
  <c r="AA166"/>
  <c r="AD662"/>
  <c r="AA662"/>
  <c r="AD398"/>
  <c r="AA398"/>
  <c r="AD981"/>
  <c r="AA981"/>
  <c r="AD602"/>
  <c r="AA602"/>
  <c r="AD132"/>
  <c r="AA132"/>
  <c r="AD1136"/>
  <c r="AA1136"/>
  <c r="AD110"/>
  <c r="AA110"/>
  <c r="AD576"/>
  <c r="AA576"/>
  <c r="AD201"/>
  <c r="AA201"/>
  <c r="AD147"/>
  <c r="AA147"/>
  <c r="T889"/>
  <c r="S889"/>
  <c r="T162"/>
  <c r="AG162" s="1"/>
  <c r="S162"/>
  <c r="T1103"/>
  <c r="S1103"/>
  <c r="T257"/>
  <c r="AG257" s="1"/>
  <c r="S257"/>
  <c r="T1094"/>
  <c r="S1094"/>
  <c r="T726"/>
  <c r="S726"/>
  <c r="T696"/>
  <c r="S696"/>
  <c r="T1062"/>
  <c r="S1062"/>
  <c r="T509"/>
  <c r="S509"/>
  <c r="T96"/>
  <c r="AG96" s="1"/>
  <c r="S96"/>
  <c r="T1033"/>
  <c r="S1033"/>
  <c r="T260"/>
  <c r="AG260" s="1"/>
  <c r="S260"/>
  <c r="T806"/>
  <c r="S806"/>
  <c r="T166"/>
  <c r="AG166" s="1"/>
  <c r="S166"/>
  <c r="T662"/>
  <c r="S662"/>
  <c r="T398"/>
  <c r="S398"/>
  <c r="T981"/>
  <c r="S981"/>
  <c r="T602"/>
  <c r="S602"/>
  <c r="T132"/>
  <c r="AG132" s="1"/>
  <c r="S132"/>
  <c r="T1136"/>
  <c r="S1136"/>
  <c r="T110"/>
  <c r="AG110" s="1"/>
  <c r="S110"/>
  <c r="T576"/>
  <c r="S576"/>
  <c r="T201"/>
  <c r="AG201" s="1"/>
  <c r="S201"/>
  <c r="T147"/>
  <c r="AG147" s="1"/>
  <c r="S147"/>
  <c r="AD575"/>
  <c r="AA575"/>
  <c r="AD519"/>
  <c r="AA519"/>
  <c r="AD1304"/>
  <c r="AA1304"/>
  <c r="AD170"/>
  <c r="AA170"/>
  <c r="AD203"/>
  <c r="AA203"/>
  <c r="AD1317"/>
  <c r="AA1317"/>
  <c r="AD242"/>
  <c r="AA242"/>
  <c r="AD348"/>
  <c r="AA348"/>
  <c r="AD86"/>
  <c r="AA86"/>
  <c r="AD41"/>
  <c r="AA41"/>
  <c r="AD832"/>
  <c r="AA832"/>
  <c r="AD8"/>
  <c r="AA8"/>
  <c r="AD499"/>
  <c r="AA499"/>
  <c r="AD379"/>
  <c r="AA379"/>
  <c r="AD670"/>
  <c r="AA670"/>
  <c r="AD788"/>
  <c r="AA788"/>
  <c r="T575"/>
  <c r="S575"/>
  <c r="T519"/>
  <c r="S519"/>
  <c r="T1304"/>
  <c r="S1304"/>
  <c r="T170"/>
  <c r="AG170" s="1"/>
  <c r="S170"/>
  <c r="T203"/>
  <c r="AG203" s="1"/>
  <c r="S203"/>
  <c r="T1317"/>
  <c r="S1317"/>
  <c r="T242"/>
  <c r="AG242" s="1"/>
  <c r="S242"/>
  <c r="T348"/>
  <c r="S348"/>
  <c r="T86"/>
  <c r="AG86" s="1"/>
  <c r="S86"/>
  <c r="T41"/>
  <c r="AG41" s="1"/>
  <c r="S41"/>
  <c r="T832"/>
  <c r="S832"/>
  <c r="T8"/>
  <c r="AG8" s="1"/>
  <c r="S8"/>
  <c r="T499"/>
  <c r="S499"/>
  <c r="T379"/>
  <c r="S379"/>
  <c r="T670"/>
  <c r="S670"/>
  <c r="T788"/>
  <c r="S788"/>
  <c r="AD1504"/>
  <c r="AA1504"/>
  <c r="AD1591"/>
  <c r="AA1591"/>
  <c r="AD1333"/>
  <c r="AA1333"/>
  <c r="AD1071"/>
  <c r="AA1071"/>
  <c r="AD296"/>
  <c r="AF296" s="1"/>
  <c r="AA296"/>
  <c r="AD789"/>
  <c r="AA789"/>
  <c r="AD1034"/>
  <c r="AA1034"/>
  <c r="AD1294"/>
  <c r="AA1294"/>
  <c r="AD837"/>
  <c r="AA837"/>
  <c r="AD1347"/>
  <c r="AA1347"/>
  <c r="AD1087"/>
  <c r="AA1087"/>
  <c r="AD1123"/>
  <c r="AA1123"/>
  <c r="AD944"/>
  <c r="AA944"/>
  <c r="AD1189"/>
  <c r="AA1189"/>
  <c r="AD1306"/>
  <c r="AA1306"/>
  <c r="AD827"/>
  <c r="AA827"/>
  <c r="AD767"/>
  <c r="AA767"/>
  <c r="AD1138"/>
  <c r="AA1138"/>
  <c r="AD855"/>
  <c r="AA855"/>
  <c r="AD1264"/>
  <c r="AA1264"/>
  <c r="AD1061"/>
  <c r="AA1061"/>
  <c r="AD928"/>
  <c r="AA928"/>
  <c r="AD1472"/>
  <c r="AA1472"/>
  <c r="AD1491"/>
  <c r="AA1491"/>
  <c r="AD1568"/>
  <c r="AA1568"/>
  <c r="AD937"/>
  <c r="AA937"/>
  <c r="AD1597"/>
  <c r="AA1597"/>
  <c r="AD1145"/>
  <c r="AA1145"/>
  <c r="AD1448"/>
  <c r="AA1448"/>
  <c r="AD1098"/>
  <c r="AA1098"/>
  <c r="AD884"/>
  <c r="AA884"/>
  <c r="AD922"/>
  <c r="AA922"/>
  <c r="AD752"/>
  <c r="AA752"/>
  <c r="AD1566"/>
  <c r="AA1566"/>
  <c r="AD1605"/>
  <c r="AA1605"/>
  <c r="AD1069"/>
  <c r="AA1069"/>
  <c r="AD1178"/>
  <c r="AA1178"/>
  <c r="AD760"/>
  <c r="AA760"/>
  <c r="AD1556"/>
  <c r="AA1556"/>
  <c r="AD1052"/>
  <c r="AA1052"/>
  <c r="AD1344"/>
  <c r="AA1344"/>
  <c r="AD1020"/>
  <c r="AA1020"/>
  <c r="AD1109"/>
  <c r="AA1109"/>
  <c r="AD989"/>
  <c r="AA989"/>
  <c r="AD1390"/>
  <c r="AA1390"/>
  <c r="AD1139"/>
  <c r="AA1139"/>
  <c r="AD681"/>
  <c r="AA681"/>
  <c r="AD964"/>
  <c r="AA964"/>
  <c r="AD1147"/>
  <c r="AA1147"/>
  <c r="T1504"/>
  <c r="S1504"/>
  <c r="T1591"/>
  <c r="S1591"/>
  <c r="T1333"/>
  <c r="S1333"/>
  <c r="T1071"/>
  <c r="S1071"/>
  <c r="T296"/>
  <c r="AG296" s="1"/>
  <c r="S296"/>
  <c r="T789"/>
  <c r="S789"/>
  <c r="T1034"/>
  <c r="S1034"/>
  <c r="T1294"/>
  <c r="S1294"/>
  <c r="T837"/>
  <c r="S837"/>
  <c r="T1347"/>
  <c r="S1347"/>
  <c r="T1087"/>
  <c r="S1087"/>
  <c r="T1123"/>
  <c r="S1123"/>
  <c r="T944"/>
  <c r="S944"/>
  <c r="T1189"/>
  <c r="S1189"/>
  <c r="T1306"/>
  <c r="S1306"/>
  <c r="T827"/>
  <c r="S827"/>
  <c r="T767"/>
  <c r="S767"/>
  <c r="T1138"/>
  <c r="S1138"/>
  <c r="T855"/>
  <c r="S855"/>
  <c r="T1264"/>
  <c r="S1264"/>
  <c r="T1061"/>
  <c r="S1061"/>
  <c r="T928"/>
  <c r="S928"/>
  <c r="T1472"/>
  <c r="S1472"/>
  <c r="T1491"/>
  <c r="S1491"/>
  <c r="T1568"/>
  <c r="S1568"/>
  <c r="T937"/>
  <c r="S937"/>
  <c r="T1597"/>
  <c r="S1597"/>
  <c r="T1145"/>
  <c r="S1145"/>
  <c r="T1448"/>
  <c r="S1448"/>
  <c r="T1098"/>
  <c r="S1098"/>
  <c r="T884"/>
  <c r="S884"/>
  <c r="T922"/>
  <c r="S922"/>
  <c r="T752"/>
  <c r="S752"/>
  <c r="T1566"/>
  <c r="S1566"/>
  <c r="T1605"/>
  <c r="S1605"/>
  <c r="T1069"/>
  <c r="S1069"/>
  <c r="T1178"/>
  <c r="S1178"/>
  <c r="T760"/>
  <c r="S760"/>
  <c r="T1556"/>
  <c r="S1556"/>
  <c r="T1052"/>
  <c r="S1052"/>
  <c r="T1344"/>
  <c r="S1344"/>
  <c r="T1020"/>
  <c r="S1020"/>
  <c r="T1109"/>
  <c r="S1109"/>
  <c r="T989"/>
  <c r="S989"/>
  <c r="T1390"/>
  <c r="S1390"/>
  <c r="T1139"/>
  <c r="S1139"/>
  <c r="T681"/>
  <c r="S681"/>
  <c r="T964"/>
  <c r="S964"/>
  <c r="T1147"/>
  <c r="S1147"/>
  <c r="AD222"/>
  <c r="AA222"/>
  <c r="AD115"/>
  <c r="AA115"/>
  <c r="AD586"/>
  <c r="AA586"/>
  <c r="AD1350"/>
  <c r="AA1350"/>
  <c r="AD137"/>
  <c r="AA137"/>
  <c r="AD1201"/>
  <c r="AA1201"/>
  <c r="AD417"/>
  <c r="AA417"/>
  <c r="AD640"/>
  <c r="AA640"/>
  <c r="AD478"/>
  <c r="AA478"/>
  <c r="T222"/>
  <c r="AG222" s="1"/>
  <c r="S222"/>
  <c r="T115"/>
  <c r="AG115" s="1"/>
  <c r="S115"/>
  <c r="T586"/>
  <c r="S586"/>
  <c r="T1350"/>
  <c r="S1350"/>
  <c r="T137"/>
  <c r="AG137" s="1"/>
  <c r="S137"/>
  <c r="T1201"/>
  <c r="S1201"/>
  <c r="T417"/>
  <c r="S417"/>
  <c r="T640"/>
  <c r="S640"/>
  <c r="T478"/>
  <c r="S478"/>
  <c r="AD1503"/>
  <c r="AA1503"/>
  <c r="AD1456"/>
  <c r="AA1456"/>
  <c r="AD1555"/>
  <c r="AA1555"/>
  <c r="AD1324"/>
  <c r="AA1324"/>
  <c r="AD1567"/>
  <c r="AA1567"/>
  <c r="AD1319"/>
  <c r="AA1319"/>
  <c r="AD867"/>
  <c r="AA867"/>
  <c r="AD1121"/>
  <c r="AA1121"/>
  <c r="AD1313"/>
  <c r="AA1313"/>
  <c r="AD1496"/>
  <c r="AA1496"/>
  <c r="AD869"/>
  <c r="AA869"/>
  <c r="AD1500"/>
  <c r="AA1500"/>
  <c r="AD1127"/>
  <c r="AA1127"/>
  <c r="AD1564"/>
  <c r="AA1564"/>
  <c r="AD1107"/>
  <c r="AA1107"/>
  <c r="AD1353"/>
  <c r="AA1353"/>
  <c r="AD1195"/>
  <c r="AA1195"/>
  <c r="AD1369"/>
  <c r="AA1369"/>
  <c r="AD1044"/>
  <c r="AA1044"/>
  <c r="AD1284"/>
  <c r="AA1284"/>
  <c r="AD1150"/>
  <c r="AA1150"/>
  <c r="AD537"/>
  <c r="AA537"/>
  <c r="AD216"/>
  <c r="AA216"/>
  <c r="AD1518"/>
  <c r="AA1518"/>
  <c r="AD1404"/>
  <c r="AA1404"/>
  <c r="AD1578"/>
  <c r="AA1578"/>
  <c r="AD1616"/>
  <c r="AA1616"/>
  <c r="AD1403"/>
  <c r="AA1403"/>
  <c r="AD399"/>
  <c r="AA399"/>
  <c r="AD881"/>
  <c r="AA881"/>
  <c r="AD1217"/>
  <c r="AA1217"/>
  <c r="T1503"/>
  <c r="S1503"/>
  <c r="T1456"/>
  <c r="S1456"/>
  <c r="T1555"/>
  <c r="S1555"/>
  <c r="T1324"/>
  <c r="S1324"/>
  <c r="T1567"/>
  <c r="S1567"/>
  <c r="T1319"/>
  <c r="S1319"/>
  <c r="T867"/>
  <c r="S867"/>
  <c r="T1121"/>
  <c r="S1121"/>
  <c r="T1313"/>
  <c r="S1313"/>
  <c r="T1496"/>
  <c r="S1496"/>
  <c r="T869"/>
  <c r="S869"/>
  <c r="T1500"/>
  <c r="S1500"/>
  <c r="T1127"/>
  <c r="S1127"/>
  <c r="T1564"/>
  <c r="S1564"/>
  <c r="T1107"/>
  <c r="S1107"/>
  <c r="T1353"/>
  <c r="S1353"/>
  <c r="T1195"/>
  <c r="S1195"/>
  <c r="T1369"/>
  <c r="S1369"/>
  <c r="T1044"/>
  <c r="S1044"/>
  <c r="T1284"/>
  <c r="S1284"/>
  <c r="T1150"/>
  <c r="S1150"/>
  <c r="T537"/>
  <c r="S537"/>
  <c r="T216"/>
  <c r="AG216" s="1"/>
  <c r="S216"/>
  <c r="T1518"/>
  <c r="S1518"/>
  <c r="T1404"/>
  <c r="S1404"/>
  <c r="T1578"/>
  <c r="S1578"/>
  <c r="T1616"/>
  <c r="S1616"/>
  <c r="T1403"/>
  <c r="S1403"/>
  <c r="T399"/>
  <c r="S399"/>
  <c r="T881"/>
  <c r="S881"/>
  <c r="T1217"/>
  <c r="S1217"/>
  <c r="AD800"/>
  <c r="AA800"/>
  <c r="AD929"/>
  <c r="AA929"/>
  <c r="AD318"/>
  <c r="AA318"/>
  <c r="AD912"/>
  <c r="AA912"/>
  <c r="T800"/>
  <c r="S800"/>
  <c r="T929"/>
  <c r="S929"/>
  <c r="T318"/>
  <c r="AG318" s="1"/>
  <c r="S318"/>
  <c r="T912"/>
  <c r="S912"/>
  <c r="AD1074"/>
  <c r="AA1074"/>
  <c r="AD653"/>
  <c r="AA653"/>
  <c r="AD1164"/>
  <c r="AA1164"/>
  <c r="AD952"/>
  <c r="AA952"/>
  <c r="AD866"/>
  <c r="AA866"/>
  <c r="AD997"/>
  <c r="AA997"/>
  <c r="AD891"/>
  <c r="AA891"/>
  <c r="AD126"/>
  <c r="AA126"/>
  <c r="T1074"/>
  <c r="S1074"/>
  <c r="T653"/>
  <c r="S653"/>
  <c r="T1164"/>
  <c r="S1164"/>
  <c r="T952"/>
  <c r="S952"/>
  <c r="T866"/>
  <c r="S866"/>
  <c r="T997"/>
  <c r="S997"/>
  <c r="T891"/>
  <c r="S891"/>
  <c r="T126"/>
  <c r="AG126" s="1"/>
  <c r="S126"/>
  <c r="AD1056"/>
  <c r="AA1056"/>
  <c r="AD1349"/>
  <c r="AA1349"/>
  <c r="AD1542"/>
  <c r="AA1542"/>
  <c r="AD1452"/>
  <c r="AA1452"/>
  <c r="AD1186"/>
  <c r="AA1186"/>
  <c r="AD1303"/>
  <c r="AA1303"/>
  <c r="AD1159"/>
  <c r="AA1159"/>
  <c r="AD976"/>
  <c r="AA976"/>
  <c r="AD1501"/>
  <c r="AA1501"/>
  <c r="AD1321"/>
  <c r="AA1321"/>
  <c r="AD1475"/>
  <c r="AA1475"/>
  <c r="AD1572"/>
  <c r="AA1572"/>
  <c r="AD906"/>
  <c r="AA906"/>
  <c r="AD1604"/>
  <c r="AA1604"/>
  <c r="AD1499"/>
  <c r="AA1499"/>
  <c r="AD1005"/>
  <c r="AA1005"/>
  <c r="AD1558"/>
  <c r="AA1558"/>
  <c r="AD1105"/>
  <c r="AA1105"/>
  <c r="AD1197"/>
  <c r="AA1197"/>
  <c r="AD1631"/>
  <c r="AA1631"/>
  <c r="AD1389"/>
  <c r="AA1389"/>
  <c r="AD1470"/>
  <c r="AA1470"/>
  <c r="AD1486"/>
  <c r="AA1486"/>
  <c r="AD1293"/>
  <c r="AA1293"/>
  <c r="AD1414"/>
  <c r="AA1414"/>
  <c r="AD1484"/>
  <c r="AA1484"/>
  <c r="AD892"/>
  <c r="AA892"/>
  <c r="AD1620"/>
  <c r="AA1620"/>
  <c r="AD675"/>
  <c r="AA675"/>
  <c r="AD720"/>
  <c r="AA720"/>
  <c r="AD1512"/>
  <c r="AA1512"/>
  <c r="AD1362"/>
  <c r="AA1362"/>
  <c r="AD1457"/>
  <c r="AA1457"/>
  <c r="AD1434"/>
  <c r="AA1434"/>
  <c r="AD1013"/>
  <c r="AA1013"/>
  <c r="AD617"/>
  <c r="AA617"/>
  <c r="AD306"/>
  <c r="AA306"/>
  <c r="AD1397"/>
  <c r="AA1397"/>
  <c r="AD272"/>
  <c r="AA272"/>
  <c r="AD1637"/>
  <c r="AA1637"/>
  <c r="AD1093"/>
  <c r="AA1093"/>
  <c r="AD1523"/>
  <c r="AA1523"/>
  <c r="AD1433"/>
  <c r="AA1433"/>
  <c r="AD977"/>
  <c r="AA977"/>
  <c r="AD1275"/>
  <c r="AA1275"/>
  <c r="AD1489"/>
  <c r="AA1489"/>
  <c r="AD1278"/>
  <c r="AA1278"/>
  <c r="AD1000"/>
  <c r="AA1000"/>
  <c r="AD1279"/>
  <c r="AA1279"/>
  <c r="AD1342"/>
  <c r="AA1342"/>
  <c r="AD1360"/>
  <c r="AA1360"/>
  <c r="AD1531"/>
  <c r="AA1531"/>
  <c r="AD316"/>
  <c r="AA316"/>
  <c r="AD1570"/>
  <c r="AA1570"/>
  <c r="AD1435"/>
  <c r="AA1435"/>
  <c r="AD1380"/>
  <c r="AA1380"/>
  <c r="AD897"/>
  <c r="AA897"/>
  <c r="AD1238"/>
  <c r="AA1238"/>
  <c r="T1056"/>
  <c r="S1056"/>
  <c r="T1349"/>
  <c r="S1349"/>
  <c r="T1542"/>
  <c r="S1542"/>
  <c r="T1452"/>
  <c r="S1452"/>
  <c r="T1186"/>
  <c r="S1186"/>
  <c r="T1303"/>
  <c r="S1303"/>
  <c r="T1159"/>
  <c r="S1159"/>
  <c r="T976"/>
  <c r="S976"/>
  <c r="T1501"/>
  <c r="S1501"/>
  <c r="T1321"/>
  <c r="S1321"/>
  <c r="T1475"/>
  <c r="S1475"/>
  <c r="T1572"/>
  <c r="S1572"/>
  <c r="T906"/>
  <c r="S906"/>
  <c r="T1604"/>
  <c r="S1604"/>
  <c r="T1499"/>
  <c r="S1499"/>
  <c r="T1005"/>
  <c r="S1005"/>
  <c r="T1558"/>
  <c r="S1558"/>
  <c r="T1105"/>
  <c r="S1105"/>
  <c r="T1197"/>
  <c r="S1197"/>
  <c r="T1631"/>
  <c r="S1631"/>
  <c r="T1389"/>
  <c r="S1389"/>
  <c r="T1470"/>
  <c r="S1470"/>
  <c r="T1486"/>
  <c r="S1486"/>
  <c r="T1293"/>
  <c r="S1293"/>
  <c r="T1414"/>
  <c r="S1414"/>
  <c r="T1484"/>
  <c r="S1484"/>
  <c r="T892"/>
  <c r="S892"/>
  <c r="T1620"/>
  <c r="S1620"/>
  <c r="T675"/>
  <c r="S675"/>
  <c r="T720"/>
  <c r="S720"/>
  <c r="T1512"/>
  <c r="S1512"/>
  <c r="T1362"/>
  <c r="S1362"/>
  <c r="T1457"/>
  <c r="S1457"/>
  <c r="T1434"/>
  <c r="S1434"/>
  <c r="T1013"/>
  <c r="S1013"/>
  <c r="T617"/>
  <c r="S617"/>
  <c r="T306"/>
  <c r="AG306" s="1"/>
  <c r="S306"/>
  <c r="T1397"/>
  <c r="S1397"/>
  <c r="T272"/>
  <c r="AG272" s="1"/>
  <c r="S272"/>
  <c r="T1637"/>
  <c r="S1637"/>
  <c r="T1093"/>
  <c r="S1093"/>
  <c r="T1523"/>
  <c r="S1523"/>
  <c r="T1433"/>
  <c r="S1433"/>
  <c r="T977"/>
  <c r="S977"/>
  <c r="T1275"/>
  <c r="S1275"/>
  <c r="T1489"/>
  <c r="S1489"/>
  <c r="T1278"/>
  <c r="S1278"/>
  <c r="T1000"/>
  <c r="S1000"/>
  <c r="T1279"/>
  <c r="S1279"/>
  <c r="T1342"/>
  <c r="S1342"/>
  <c r="T1360"/>
  <c r="S1360"/>
  <c r="T1531"/>
  <c r="S1531"/>
  <c r="T316"/>
  <c r="AG316" s="1"/>
  <c r="S316"/>
  <c r="T1570"/>
  <c r="S1570"/>
  <c r="T1435"/>
  <c r="S1435"/>
  <c r="T1380"/>
  <c r="S1380"/>
  <c r="T897"/>
  <c r="S897"/>
  <c r="T1238"/>
  <c r="S1238"/>
  <c r="AD1073"/>
  <c r="AA1073"/>
  <c r="AD1413"/>
  <c r="AA1413"/>
  <c r="AD1536"/>
  <c r="AA1536"/>
  <c r="AD986"/>
  <c r="AA986"/>
  <c r="T1073"/>
  <c r="S1073"/>
  <c r="T1413"/>
  <c r="S1413"/>
  <c r="T1536"/>
  <c r="S1536"/>
  <c r="T986"/>
  <c r="S986"/>
  <c r="AD50"/>
  <c r="AA50"/>
  <c r="AD148"/>
  <c r="AA148"/>
  <c r="AD555"/>
  <c r="AA555"/>
  <c r="AD13"/>
  <c r="AA13"/>
  <c r="AD1194"/>
  <c r="AA1194"/>
  <c r="AD10"/>
  <c r="AA10"/>
  <c r="AD830"/>
  <c r="AA830"/>
  <c r="AD469"/>
  <c r="AA469"/>
  <c r="AD434"/>
  <c r="AA434"/>
  <c r="AD550"/>
  <c r="AA550"/>
  <c r="AD1599"/>
  <c r="AA1599"/>
  <c r="AD513"/>
  <c r="AA513"/>
  <c r="AD116"/>
  <c r="AA116"/>
  <c r="AD1388"/>
  <c r="AA1388"/>
  <c r="AD366"/>
  <c r="AA366"/>
  <c r="AD466"/>
  <c r="AA466"/>
  <c r="T50"/>
  <c r="AG50" s="1"/>
  <c r="S50"/>
  <c r="T148"/>
  <c r="AG148" s="1"/>
  <c r="S148"/>
  <c r="T555"/>
  <c r="S555"/>
  <c r="T13"/>
  <c r="AG13" s="1"/>
  <c r="S13"/>
  <c r="T1194"/>
  <c r="S1194"/>
  <c r="T10"/>
  <c r="AG10" s="1"/>
  <c r="S10"/>
  <c r="T830"/>
  <c r="S830"/>
  <c r="T469"/>
  <c r="S469"/>
  <c r="T434"/>
  <c r="S434"/>
  <c r="T550"/>
  <c r="S550"/>
  <c r="T1599"/>
  <c r="S1599"/>
  <c r="T513"/>
  <c r="S513"/>
  <c r="T116"/>
  <c r="AG116" s="1"/>
  <c r="S116"/>
  <c r="T1388"/>
  <c r="S1388"/>
  <c r="T366"/>
  <c r="S366"/>
  <c r="T466"/>
  <c r="S466"/>
  <c r="AD343"/>
  <c r="AA343"/>
  <c r="AD405"/>
  <c r="AA405"/>
  <c r="AD385"/>
  <c r="AA385"/>
  <c r="AD902"/>
  <c r="AA902"/>
  <c r="AD724"/>
  <c r="AA724"/>
  <c r="AD511"/>
  <c r="AA511"/>
  <c r="AD169"/>
  <c r="AA169"/>
  <c r="AD553"/>
  <c r="AA553"/>
  <c r="AD384"/>
  <c r="AA384"/>
  <c r="AD226"/>
  <c r="AA226"/>
  <c r="AD392"/>
  <c r="AA392"/>
  <c r="AD88"/>
  <c r="AA88"/>
  <c r="AD636"/>
  <c r="AA636"/>
  <c r="AD102"/>
  <c r="AA102"/>
  <c r="AD244"/>
  <c r="AA244"/>
  <c r="AD868"/>
  <c r="AA868"/>
  <c r="AD479"/>
  <c r="AA479"/>
  <c r="AD821"/>
  <c r="AA821"/>
  <c r="AD498"/>
  <c r="AA498"/>
  <c r="T343"/>
  <c r="S343"/>
  <c r="T405"/>
  <c r="S405"/>
  <c r="T385"/>
  <c r="S385"/>
  <c r="T902"/>
  <c r="S902"/>
  <c r="T724"/>
  <c r="S724"/>
  <c r="T511"/>
  <c r="S511"/>
  <c r="T169"/>
  <c r="AG169" s="1"/>
  <c r="S169"/>
  <c r="T553"/>
  <c r="S553"/>
  <c r="T384"/>
  <c r="S384"/>
  <c r="T226"/>
  <c r="AG226" s="1"/>
  <c r="S226"/>
  <c r="T392"/>
  <c r="S392"/>
  <c r="T88"/>
  <c r="AG88" s="1"/>
  <c r="S88"/>
  <c r="T636"/>
  <c r="S636"/>
  <c r="T102"/>
  <c r="AG102" s="1"/>
  <c r="S102"/>
  <c r="T244"/>
  <c r="AG244" s="1"/>
  <c r="S244"/>
  <c r="T868"/>
  <c r="S868"/>
  <c r="T479"/>
  <c r="S479"/>
  <c r="T821"/>
  <c r="S821"/>
  <c r="T498"/>
  <c r="S498"/>
  <c r="AD680"/>
  <c r="AA680"/>
  <c r="AD1580"/>
  <c r="AA1580"/>
  <c r="AD1506"/>
  <c r="AA1506"/>
  <c r="AD1408"/>
  <c r="AA1408"/>
  <c r="AD1187"/>
  <c r="AA1187"/>
  <c r="AD1001"/>
  <c r="AA1001"/>
  <c r="AD914"/>
  <c r="AA914"/>
  <c r="AD1636"/>
  <c r="AA1636"/>
  <c r="AD1402"/>
  <c r="AA1402"/>
  <c r="AD1356"/>
  <c r="AA1356"/>
  <c r="AD1575"/>
  <c r="AA1575"/>
  <c r="AD1444"/>
  <c r="AA1444"/>
  <c r="AD1441"/>
  <c r="AA1441"/>
  <c r="AD1348"/>
  <c r="AA1348"/>
  <c r="AD1619"/>
  <c r="AA1619"/>
  <c r="AD1592"/>
  <c r="AA1592"/>
  <c r="AD1473"/>
  <c r="AA1473"/>
  <c r="AD1135"/>
  <c r="AA1135"/>
  <c r="AD1204"/>
  <c r="AA1204"/>
  <c r="AD1018"/>
  <c r="AA1018"/>
  <c r="AD1372"/>
  <c r="AA1372"/>
  <c r="AD1116"/>
  <c r="AA1116"/>
  <c r="AD1129"/>
  <c r="AA1129"/>
  <c r="AD1526"/>
  <c r="AA1526"/>
  <c r="AD1459"/>
  <c r="AA1459"/>
  <c r="AD1602"/>
  <c r="AA1602"/>
  <c r="AD1376"/>
  <c r="AA1376"/>
  <c r="AD1097"/>
  <c r="AA1097"/>
  <c r="T680"/>
  <c r="S680"/>
  <c r="T1580"/>
  <c r="S1580"/>
  <c r="T1506"/>
  <c r="S1506"/>
  <c r="T1408"/>
  <c r="S1408"/>
  <c r="T1187"/>
  <c r="S1187"/>
  <c r="T1001"/>
  <c r="S1001"/>
  <c r="T914"/>
  <c r="S914"/>
  <c r="T1636"/>
  <c r="S1636"/>
  <c r="T1402"/>
  <c r="S1402"/>
  <c r="T1356"/>
  <c r="S1356"/>
  <c r="T1575"/>
  <c r="S1575"/>
  <c r="T1444"/>
  <c r="S1444"/>
  <c r="T1441"/>
  <c r="S1441"/>
  <c r="T1348"/>
  <c r="S1348"/>
  <c r="T1619"/>
  <c r="S1619"/>
  <c r="T1592"/>
  <c r="S1592"/>
  <c r="T1473"/>
  <c r="S1473"/>
  <c r="T1135"/>
  <c r="S1135"/>
  <c r="T1204"/>
  <c r="S1204"/>
  <c r="T1018"/>
  <c r="S1018"/>
  <c r="T1372"/>
  <c r="S1372"/>
  <c r="T1116"/>
  <c r="S1116"/>
  <c r="T1129"/>
  <c r="S1129"/>
  <c r="T1526"/>
  <c r="S1526"/>
  <c r="T1459"/>
  <c r="S1459"/>
  <c r="T1602"/>
  <c r="S1602"/>
  <c r="T1376"/>
  <c r="S1376"/>
  <c r="T1097"/>
  <c r="S1097"/>
  <c r="AD665"/>
  <c r="AA665"/>
  <c r="AD1245"/>
  <c r="AA1245"/>
  <c r="AD984"/>
  <c r="AA984"/>
  <c r="AD1166"/>
  <c r="AA1166"/>
  <c r="AD58"/>
  <c r="AA58"/>
  <c r="AD516"/>
  <c r="AA516"/>
  <c r="AD561"/>
  <c r="AA561"/>
  <c r="AD249"/>
  <c r="AA249"/>
  <c r="AD688"/>
  <c r="AA688"/>
  <c r="AD1247"/>
  <c r="AA1247"/>
  <c r="AD591"/>
  <c r="AA591"/>
  <c r="AD1148"/>
  <c r="AA1148"/>
  <c r="AD805"/>
  <c r="AA805"/>
  <c r="AD641"/>
  <c r="AA641"/>
  <c r="AD901"/>
  <c r="AA901"/>
  <c r="AD1165"/>
  <c r="AA1165"/>
  <c r="AD1371"/>
  <c r="AA1371"/>
  <c r="AD1460"/>
  <c r="AA1460"/>
  <c r="T665"/>
  <c r="S665"/>
  <c r="T1245"/>
  <c r="S1245"/>
  <c r="T984"/>
  <c r="S984"/>
  <c r="T1166"/>
  <c r="S1166"/>
  <c r="T58"/>
  <c r="AG58" s="1"/>
  <c r="S58"/>
  <c r="T516"/>
  <c r="S516"/>
  <c r="T561"/>
  <c r="S561"/>
  <c r="T249"/>
  <c r="AG249" s="1"/>
  <c r="S249"/>
  <c r="T688"/>
  <c r="S688"/>
  <c r="T1247"/>
  <c r="S1247"/>
  <c r="T591"/>
  <c r="S591"/>
  <c r="T1148"/>
  <c r="S1148"/>
  <c r="T805"/>
  <c r="S805"/>
  <c r="T641"/>
  <c r="S641"/>
  <c r="T901"/>
  <c r="S901"/>
  <c r="T1165"/>
  <c r="S1165"/>
  <c r="T1371"/>
  <c r="S1371"/>
  <c r="T1460"/>
  <c r="S1460"/>
  <c r="AD920"/>
  <c r="AA920"/>
  <c r="AD502"/>
  <c r="AA502"/>
  <c r="AD525"/>
  <c r="AA525"/>
  <c r="AD149"/>
  <c r="AA149"/>
  <c r="AD504"/>
  <c r="AA504"/>
  <c r="AD758"/>
  <c r="AA758"/>
  <c r="AD491"/>
  <c r="AA491"/>
  <c r="AD71"/>
  <c r="AA71"/>
  <c r="AD448"/>
  <c r="AA448"/>
  <c r="T920"/>
  <c r="S920"/>
  <c r="T502"/>
  <c r="S502"/>
  <c r="T525"/>
  <c r="S525"/>
  <c r="T149"/>
  <c r="AG149" s="1"/>
  <c r="S149"/>
  <c r="T504"/>
  <c r="S504"/>
  <c r="T758"/>
  <c r="S758"/>
  <c r="T491"/>
  <c r="S491"/>
  <c r="T71"/>
  <c r="AG71" s="1"/>
  <c r="S71"/>
  <c r="T448"/>
  <c r="S448"/>
  <c r="AD642"/>
  <c r="AA642"/>
  <c r="AD25"/>
  <c r="AA25"/>
  <c r="AD175"/>
  <c r="AA175"/>
  <c r="AD371"/>
  <c r="AA371"/>
  <c r="AD656"/>
  <c r="AA656"/>
  <c r="AD623"/>
  <c r="AA623"/>
  <c r="AD494"/>
  <c r="AA494"/>
  <c r="AD521"/>
  <c r="AA521"/>
  <c r="AD470"/>
  <c r="AA470"/>
  <c r="AD706"/>
  <c r="AA706"/>
  <c r="AD347"/>
  <c r="AA347"/>
  <c r="AD152"/>
  <c r="AA152"/>
  <c r="T642"/>
  <c r="S642"/>
  <c r="T25"/>
  <c r="AG25" s="1"/>
  <c r="S25"/>
  <c r="T175"/>
  <c r="AG175" s="1"/>
  <c r="S175"/>
  <c r="T371"/>
  <c r="S371"/>
  <c r="T656"/>
  <c r="S656"/>
  <c r="T623"/>
  <c r="S623"/>
  <c r="T494"/>
  <c r="S494"/>
  <c r="T521"/>
  <c r="S521"/>
  <c r="T470"/>
  <c r="S470"/>
  <c r="T706"/>
  <c r="S706"/>
  <c r="T347"/>
  <c r="S347"/>
  <c r="T152"/>
  <c r="AG152" s="1"/>
  <c r="S152"/>
  <c r="AD311"/>
  <c r="AA311"/>
  <c r="AD301"/>
  <c r="AA301"/>
  <c r="AD708"/>
  <c r="AA708"/>
  <c r="AD262"/>
  <c r="AA262"/>
  <c r="AD1417"/>
  <c r="AA1417"/>
  <c r="AD270"/>
  <c r="AA270"/>
  <c r="AD1574"/>
  <c r="AA1574"/>
  <c r="AD1366"/>
  <c r="AA1366"/>
  <c r="AD1318"/>
  <c r="AA1318"/>
  <c r="AD660"/>
  <c r="AA660"/>
  <c r="AD1550"/>
  <c r="AA1550"/>
  <c r="AD1545"/>
  <c r="AA1545"/>
  <c r="AD340"/>
  <c r="AA340"/>
  <c r="AD949"/>
  <c r="AA949"/>
  <c r="AD1288"/>
  <c r="AA1288"/>
  <c r="AD616"/>
  <c r="AA616"/>
  <c r="AD781"/>
  <c r="AA781"/>
  <c r="AD1625"/>
  <c r="AA1625"/>
  <c r="AD1405"/>
  <c r="AA1405"/>
  <c r="AD1392"/>
  <c r="AA1392"/>
  <c r="AD607"/>
  <c r="AA607"/>
  <c r="AD1510"/>
  <c r="AA1510"/>
  <c r="AD667"/>
  <c r="AA667"/>
  <c r="AD238"/>
  <c r="AA238"/>
  <c r="AD787"/>
  <c r="AA787"/>
  <c r="AD1265"/>
  <c r="AA1265"/>
  <c r="AD831"/>
  <c r="AA831"/>
  <c r="AD1322"/>
  <c r="AA1322"/>
  <c r="AD1450"/>
  <c r="AA1450"/>
  <c r="AD1385"/>
  <c r="AA1385"/>
  <c r="AD1292"/>
  <c r="AA1292"/>
  <c r="AD1235"/>
  <c r="AA1235"/>
  <c r="AD1140"/>
  <c r="AA1140"/>
  <c r="AD722"/>
  <c r="AA722"/>
  <c r="AD1549"/>
  <c r="AA1549"/>
  <c r="AD1079"/>
  <c r="AA1079"/>
  <c r="AD1132"/>
  <c r="AA1132"/>
  <c r="T311"/>
  <c r="AG311" s="1"/>
  <c r="S311"/>
  <c r="T301"/>
  <c r="AG301" s="1"/>
  <c r="S301"/>
  <c r="T708"/>
  <c r="S708"/>
  <c r="T262"/>
  <c r="AG262" s="1"/>
  <c r="S262"/>
  <c r="T1417"/>
  <c r="S1417"/>
  <c r="T270"/>
  <c r="AG270" s="1"/>
  <c r="S270"/>
  <c r="T1574"/>
  <c r="S1574"/>
  <c r="T1366"/>
  <c r="S1366"/>
  <c r="T1318"/>
  <c r="S1318"/>
  <c r="T660"/>
  <c r="S660"/>
  <c r="T1550"/>
  <c r="S1550"/>
  <c r="T1545"/>
  <c r="S1545"/>
  <c r="T340"/>
  <c r="S340"/>
  <c r="T949"/>
  <c r="S949"/>
  <c r="T1288"/>
  <c r="S1288"/>
  <c r="T616"/>
  <c r="S616"/>
  <c r="T781"/>
  <c r="S781"/>
  <c r="T1625"/>
  <c r="S1625"/>
  <c r="T1405"/>
  <c r="S1405"/>
  <c r="T1392"/>
  <c r="S1392"/>
  <c r="T607"/>
  <c r="S607"/>
  <c r="T1510"/>
  <c r="S1510"/>
  <c r="T667"/>
  <c r="S667"/>
  <c r="T238"/>
  <c r="AG238" s="1"/>
  <c r="S238"/>
  <c r="T787"/>
  <c r="S787"/>
  <c r="T1265"/>
  <c r="S1265"/>
  <c r="T831"/>
  <c r="S831"/>
  <c r="T1322"/>
  <c r="S1322"/>
  <c r="T1450"/>
  <c r="S1450"/>
  <c r="T1385"/>
  <c r="S1385"/>
  <c r="T1292"/>
  <c r="S1292"/>
  <c r="T1235"/>
  <c r="S1235"/>
  <c r="T1140"/>
  <c r="S1140"/>
  <c r="T722"/>
  <c r="S722"/>
  <c r="T1549"/>
  <c r="S1549"/>
  <c r="T1079"/>
  <c r="S1079"/>
  <c r="T1132"/>
  <c r="S1132"/>
  <c r="AD120"/>
  <c r="AA120"/>
  <c r="AD40"/>
  <c r="AA40"/>
  <c r="AD381"/>
  <c r="AA381"/>
  <c r="AD792"/>
  <c r="AA792"/>
  <c r="AD179"/>
  <c r="AA179"/>
  <c r="AD674"/>
  <c r="AA674"/>
  <c r="AD24"/>
  <c r="AA24"/>
  <c r="AD939"/>
  <c r="AA939"/>
  <c r="T120"/>
  <c r="AG120" s="1"/>
  <c r="S120"/>
  <c r="T40"/>
  <c r="AG40" s="1"/>
  <c r="S40"/>
  <c r="T381"/>
  <c r="S381"/>
  <c r="T792"/>
  <c r="S792"/>
  <c r="T179"/>
  <c r="AG179" s="1"/>
  <c r="S179"/>
  <c r="T674"/>
  <c r="S674"/>
  <c r="T24"/>
  <c r="AG24" s="1"/>
  <c r="S24"/>
  <c r="T939"/>
  <c r="S939"/>
  <c r="AD1222"/>
  <c r="AA1222"/>
  <c r="AD732"/>
  <c r="AA732"/>
  <c r="AD475"/>
  <c r="AA475"/>
  <c r="AD488"/>
  <c r="AA488"/>
  <c r="AD55"/>
  <c r="AA55"/>
  <c r="AD620"/>
  <c r="AA620"/>
  <c r="AD99"/>
  <c r="AA99"/>
  <c r="AD1108"/>
  <c r="AA1108"/>
  <c r="AD715"/>
  <c r="AA715"/>
  <c r="AD1231"/>
  <c r="AA1231"/>
  <c r="AD907"/>
  <c r="AA907"/>
  <c r="AD79"/>
  <c r="AA79"/>
  <c r="AD655"/>
  <c r="AA655"/>
  <c r="AD741"/>
  <c r="AA741"/>
  <c r="T1222"/>
  <c r="S1222"/>
  <c r="T732"/>
  <c r="S732"/>
  <c r="T475"/>
  <c r="S475"/>
  <c r="T488"/>
  <c r="S488"/>
  <c r="T55"/>
  <c r="AG55" s="1"/>
  <c r="S55"/>
  <c r="T620"/>
  <c r="S620"/>
  <c r="T99"/>
  <c r="AG99" s="1"/>
  <c r="S99"/>
  <c r="T1108"/>
  <c r="S1108"/>
  <c r="T715"/>
  <c r="S715"/>
  <c r="T1231"/>
  <c r="S1231"/>
  <c r="T907"/>
  <c r="S907"/>
  <c r="T79"/>
  <c r="AG79" s="1"/>
  <c r="S79"/>
  <c r="T655"/>
  <c r="S655"/>
  <c r="T741"/>
  <c r="S741"/>
  <c r="AD838"/>
  <c r="AA838"/>
  <c r="T838"/>
  <c r="S838"/>
  <c r="AD81"/>
  <c r="AA81"/>
  <c r="AD1394"/>
  <c r="AA1394"/>
  <c r="AD1260"/>
  <c r="AA1260"/>
  <c r="AD273"/>
  <c r="AA273"/>
  <c r="AD1070"/>
  <c r="AA1070"/>
  <c r="AD1525"/>
  <c r="AA1525"/>
  <c r="AD1007"/>
  <c r="AA1007"/>
  <c r="AD1424"/>
  <c r="AA1424"/>
  <c r="AD1463"/>
  <c r="AA1463"/>
  <c r="AD332"/>
  <c r="AA332"/>
  <c r="AD1544"/>
  <c r="AA1544"/>
  <c r="AD1540"/>
  <c r="AA1540"/>
  <c r="T81"/>
  <c r="AG81" s="1"/>
  <c r="S81"/>
  <c r="T1394"/>
  <c r="S1394"/>
  <c r="T1260"/>
  <c r="S1260"/>
  <c r="T273"/>
  <c r="AG273" s="1"/>
  <c r="S273"/>
  <c r="T1070"/>
  <c r="S1070"/>
  <c r="T1525"/>
  <c r="S1525"/>
  <c r="T1007"/>
  <c r="S1007"/>
  <c r="T1424"/>
  <c r="S1424"/>
  <c r="T1463"/>
  <c r="S1463"/>
  <c r="T332"/>
  <c r="AG332" s="1"/>
  <c r="S332"/>
  <c r="T1544"/>
  <c r="S1544"/>
  <c r="T1540"/>
  <c r="S1540"/>
  <c r="AD1250"/>
  <c r="AA1250"/>
  <c r="AD322"/>
  <c r="AA322"/>
  <c r="AD1598"/>
  <c r="AA1598"/>
  <c r="AD998"/>
  <c r="AA998"/>
  <c r="AD1224"/>
  <c r="AA1224"/>
  <c r="AD711"/>
  <c r="AA711"/>
  <c r="AD1425"/>
  <c r="AA1425"/>
  <c r="AD749"/>
  <c r="AA749"/>
  <c r="AD1125"/>
  <c r="AA1125"/>
  <c r="AD841"/>
  <c r="AA841"/>
  <c r="AD967"/>
  <c r="AA967"/>
  <c r="AD1124"/>
  <c r="AA1124"/>
  <c r="AD1092"/>
  <c r="AA1092"/>
  <c r="T1250"/>
  <c r="S1250"/>
  <c r="T322"/>
  <c r="AG322" s="1"/>
  <c r="S322"/>
  <c r="T1598"/>
  <c r="S1598"/>
  <c r="T998"/>
  <c r="S998"/>
  <c r="T1224"/>
  <c r="S1224"/>
  <c r="T711"/>
  <c r="S711"/>
  <c r="T1425"/>
  <c r="S1425"/>
  <c r="T749"/>
  <c r="S749"/>
  <c r="T1125"/>
  <c r="S1125"/>
  <c r="T841"/>
  <c r="S841"/>
  <c r="T967"/>
  <c r="S967"/>
  <c r="T1124"/>
  <c r="S1124"/>
  <c r="T1092"/>
  <c r="S1092"/>
  <c r="AD205"/>
  <c r="AA205"/>
  <c r="AD74"/>
  <c r="AA74"/>
  <c r="T205"/>
  <c r="AG205" s="1"/>
  <c r="S205"/>
  <c r="T74"/>
  <c r="AG74" s="1"/>
  <c r="S74"/>
  <c r="AD142"/>
  <c r="AA142"/>
  <c r="AD30"/>
  <c r="AA30"/>
  <c r="AD1050"/>
  <c r="AA1050"/>
  <c r="AD412"/>
  <c r="AA412"/>
  <c r="AD1003"/>
  <c r="AA1003"/>
  <c r="AD643"/>
  <c r="AA643"/>
  <c r="AD1579"/>
  <c r="AA1579"/>
  <c r="AD424"/>
  <c r="AA424"/>
  <c r="AD526"/>
  <c r="AA526"/>
  <c r="AD592"/>
  <c r="AA592"/>
  <c r="AD589"/>
  <c r="AA589"/>
  <c r="AD539"/>
  <c r="AA539"/>
  <c r="AD1184"/>
  <c r="AA1184"/>
  <c r="AD104"/>
  <c r="AA104"/>
  <c r="T142"/>
  <c r="AG142" s="1"/>
  <c r="S142"/>
  <c r="T30"/>
  <c r="AG30" s="1"/>
  <c r="S30"/>
  <c r="T1050"/>
  <c r="S1050"/>
  <c r="T412"/>
  <c r="S412"/>
  <c r="T1003"/>
  <c r="S1003"/>
  <c r="T643"/>
  <c r="S643"/>
  <c r="T1579"/>
  <c r="S1579"/>
  <c r="T424"/>
  <c r="S424"/>
  <c r="T526"/>
  <c r="S526"/>
  <c r="T592"/>
  <c r="S592"/>
  <c r="T589"/>
  <c r="S589"/>
  <c r="T539"/>
  <c r="S539"/>
  <c r="T1184"/>
  <c r="S1184"/>
  <c r="T104"/>
  <c r="AG104" s="1"/>
  <c r="S104"/>
  <c r="AD240"/>
  <c r="AA240"/>
  <c r="AD569"/>
  <c r="AA569"/>
  <c r="AD1269"/>
  <c r="AA1269"/>
  <c r="AD94"/>
  <c r="AA94"/>
  <c r="AD219"/>
  <c r="AA219"/>
  <c r="AD1122"/>
  <c r="AA1122"/>
  <c r="AD826"/>
  <c r="AA826"/>
  <c r="AD1199"/>
  <c r="AA1199"/>
  <c r="T240"/>
  <c r="AG240" s="1"/>
  <c r="S240"/>
  <c r="T569"/>
  <c r="S569"/>
  <c r="T1269"/>
  <c r="S1269"/>
  <c r="T94"/>
  <c r="AG94" s="1"/>
  <c r="S94"/>
  <c r="T219"/>
  <c r="AG219" s="1"/>
  <c r="S219"/>
  <c r="T1122"/>
  <c r="S1122"/>
  <c r="T826"/>
  <c r="S826"/>
  <c r="T1199"/>
  <c r="S1199"/>
  <c r="AD150"/>
  <c r="AA150"/>
  <c r="AD1481"/>
  <c r="AA1481"/>
  <c r="AD621"/>
  <c r="AA621"/>
  <c r="AD570"/>
  <c r="AA570"/>
  <c r="AD36"/>
  <c r="AA36"/>
  <c r="AD351"/>
  <c r="AA351"/>
  <c r="AD452"/>
  <c r="AA452"/>
  <c r="T150"/>
  <c r="AG150" s="1"/>
  <c r="S150"/>
  <c r="T1481"/>
  <c r="S1481"/>
  <c r="T621"/>
  <c r="S621"/>
  <c r="T570"/>
  <c r="S570"/>
  <c r="T36"/>
  <c r="AG36" s="1"/>
  <c r="S36"/>
  <c r="T351"/>
  <c r="S351"/>
  <c r="T452"/>
  <c r="S452"/>
  <c r="AD1078"/>
  <c r="AA1078"/>
  <c r="AD111"/>
  <c r="AA111"/>
  <c r="AD1106"/>
  <c r="AA1106"/>
  <c r="AD1358"/>
  <c r="AA1358"/>
  <c r="AD1393"/>
  <c r="AA1393"/>
  <c r="AD1520"/>
  <c r="AA1520"/>
  <c r="AD1054"/>
  <c r="AA1054"/>
  <c r="AD1214"/>
  <c r="AA1214"/>
  <c r="AD1614"/>
  <c r="AA1614"/>
  <c r="AD1163"/>
  <c r="AA1163"/>
  <c r="AD1175"/>
  <c r="AA1175"/>
  <c r="AD919"/>
  <c r="AA919"/>
  <c r="AD1543"/>
  <c r="AA1543"/>
  <c r="AD910"/>
  <c r="AA910"/>
  <c r="AD237"/>
  <c r="AA237"/>
  <c r="AD851"/>
  <c r="AA851"/>
  <c r="AD1287"/>
  <c r="AA1287"/>
  <c r="AD905"/>
  <c r="AA905"/>
  <c r="AD16"/>
  <c r="AA16"/>
  <c r="AD753"/>
  <c r="AA753"/>
  <c r="AD883"/>
  <c r="AA883"/>
  <c r="AD791"/>
  <c r="AA791"/>
  <c r="AD1533"/>
  <c r="AA1533"/>
  <c r="T1078"/>
  <c r="S1078"/>
  <c r="T111"/>
  <c r="AG111" s="1"/>
  <c r="S111"/>
  <c r="T1106"/>
  <c r="S1106"/>
  <c r="T1358"/>
  <c r="S1358"/>
  <c r="T1393"/>
  <c r="S1393"/>
  <c r="T1520"/>
  <c r="S1520"/>
  <c r="T1054"/>
  <c r="S1054"/>
  <c r="T1214"/>
  <c r="S1214"/>
  <c r="T1614"/>
  <c r="S1614"/>
  <c r="T1163"/>
  <c r="S1163"/>
  <c r="T1175"/>
  <c r="S1175"/>
  <c r="T919"/>
  <c r="S919"/>
  <c r="T1543"/>
  <c r="S1543"/>
  <c r="T910"/>
  <c r="S910"/>
  <c r="T237"/>
  <c r="AG237" s="1"/>
  <c r="S237"/>
  <c r="T851"/>
  <c r="S851"/>
  <c r="T1287"/>
  <c r="S1287"/>
  <c r="T905"/>
  <c r="S905"/>
  <c r="T16"/>
  <c r="AG16" s="1"/>
  <c r="S16"/>
  <c r="T753"/>
  <c r="S753"/>
  <c r="T883"/>
  <c r="S883"/>
  <c r="T791"/>
  <c r="S791"/>
  <c r="T1533"/>
  <c r="S1533"/>
  <c r="AD836"/>
  <c r="AA836"/>
  <c r="AD464"/>
  <c r="AA464"/>
  <c r="AD14"/>
  <c r="AA14"/>
  <c r="AD946"/>
  <c r="AA946"/>
  <c r="AD241"/>
  <c r="AA241"/>
  <c r="AD77"/>
  <c r="AA77"/>
  <c r="T836"/>
  <c r="S836"/>
  <c r="T464"/>
  <c r="S464"/>
  <c r="T14"/>
  <c r="AG14" s="1"/>
  <c r="S14"/>
  <c r="T946"/>
  <c r="S946"/>
  <c r="T241"/>
  <c r="AG241" s="1"/>
  <c r="S241"/>
  <c r="T77"/>
  <c r="AG77" s="1"/>
  <c r="S77"/>
  <c r="AD231"/>
  <c r="AA231"/>
  <c r="AD847"/>
  <c r="AA847"/>
  <c r="AD107"/>
  <c r="AA107"/>
  <c r="AD775"/>
  <c r="AA775"/>
  <c r="AD611"/>
  <c r="AA611"/>
  <c r="AD1049"/>
  <c r="AA1049"/>
  <c r="AD1059"/>
  <c r="AA1059"/>
  <c r="AD1310"/>
  <c r="AA1310"/>
  <c r="AD647"/>
  <c r="AA647"/>
  <c r="AD784"/>
  <c r="AA784"/>
  <c r="AD1198"/>
  <c r="AA1198"/>
  <c r="AD1162"/>
  <c r="AA1162"/>
  <c r="AD1155"/>
  <c r="AA1155"/>
  <c r="AD1213"/>
  <c r="AA1213"/>
  <c r="AD697"/>
  <c r="AA697"/>
  <c r="AD1043"/>
  <c r="AA1043"/>
  <c r="AD633"/>
  <c r="AA633"/>
  <c r="AD947"/>
  <c r="AA947"/>
  <c r="AD692"/>
  <c r="AA692"/>
  <c r="AD128"/>
  <c r="AA128"/>
  <c r="AD1100"/>
  <c r="AA1100"/>
  <c r="AD1270"/>
  <c r="AA1270"/>
  <c r="AD325"/>
  <c r="AA325"/>
  <c r="AD1633"/>
  <c r="AA1633"/>
  <c r="AD1474"/>
  <c r="AA1474"/>
  <c r="AD983"/>
  <c r="AA983"/>
  <c r="T231"/>
  <c r="AG231" s="1"/>
  <c r="S231"/>
  <c r="T847"/>
  <c r="S847"/>
  <c r="T107"/>
  <c r="AG107" s="1"/>
  <c r="S107"/>
  <c r="T775"/>
  <c r="S775"/>
  <c r="T611"/>
  <c r="S611"/>
  <c r="T1049"/>
  <c r="S1049"/>
  <c r="T1059"/>
  <c r="S1059"/>
  <c r="T1310"/>
  <c r="S1310"/>
  <c r="T647"/>
  <c r="S647"/>
  <c r="T784"/>
  <c r="S784"/>
  <c r="T1198"/>
  <c r="S1198"/>
  <c r="T1162"/>
  <c r="S1162"/>
  <c r="T1155"/>
  <c r="S1155"/>
  <c r="T1213"/>
  <c r="S1213"/>
  <c r="T697"/>
  <c r="S697"/>
  <c r="T1043"/>
  <c r="S1043"/>
  <c r="T633"/>
  <c r="S633"/>
  <c r="T947"/>
  <c r="S947"/>
  <c r="T692"/>
  <c r="S692"/>
  <c r="T128"/>
  <c r="AG128" s="1"/>
  <c r="S128"/>
  <c r="T1100"/>
  <c r="S1100"/>
  <c r="T1270"/>
  <c r="S1270"/>
  <c r="T325"/>
  <c r="AG325" s="1"/>
  <c r="S325"/>
  <c r="T1633"/>
  <c r="S1633"/>
  <c r="T1474"/>
  <c r="S1474"/>
  <c r="T983"/>
  <c r="S983"/>
  <c r="AD421"/>
  <c r="AA421"/>
  <c r="AD159"/>
  <c r="AA159"/>
  <c r="AD402"/>
  <c r="AA402"/>
  <c r="AD218"/>
  <c r="AA218"/>
  <c r="AD462"/>
  <c r="AA462"/>
  <c r="AD1432"/>
  <c r="AA1432"/>
  <c r="AD481"/>
  <c r="AA481"/>
  <c r="AD85"/>
  <c r="AA85"/>
  <c r="AD154"/>
  <c r="AA154"/>
  <c r="AD887"/>
  <c r="AA887"/>
  <c r="AD12"/>
  <c r="AA12"/>
  <c r="AD474"/>
  <c r="AA474"/>
  <c r="AD87"/>
  <c r="AA87"/>
  <c r="AD725"/>
  <c r="AA725"/>
  <c r="AD1239"/>
  <c r="AA1239"/>
  <c r="AD349"/>
  <c r="AA349"/>
  <c r="AD497"/>
  <c r="AA497"/>
  <c r="AD140"/>
  <c r="AA140"/>
  <c r="AD35"/>
  <c r="AA35"/>
  <c r="T421"/>
  <c r="S421"/>
  <c r="T159"/>
  <c r="AG159" s="1"/>
  <c r="S159"/>
  <c r="T402"/>
  <c r="S402"/>
  <c r="T218"/>
  <c r="AG218" s="1"/>
  <c r="S218"/>
  <c r="T462"/>
  <c r="S462"/>
  <c r="T1432"/>
  <c r="S1432"/>
  <c r="T481"/>
  <c r="S481"/>
  <c r="T85"/>
  <c r="AG85" s="1"/>
  <c r="S85"/>
  <c r="T154"/>
  <c r="AG154" s="1"/>
  <c r="S154"/>
  <c r="T887"/>
  <c r="S887"/>
  <c r="T12"/>
  <c r="AG12" s="1"/>
  <c r="S12"/>
  <c r="T474"/>
  <c r="S474"/>
  <c r="T87"/>
  <c r="AG87" s="1"/>
  <c r="S87"/>
  <c r="T725"/>
  <c r="S725"/>
  <c r="T1239"/>
  <c r="S1239"/>
  <c r="T349"/>
  <c r="S349"/>
  <c r="T497"/>
  <c r="S497"/>
  <c r="T140"/>
  <c r="AG140" s="1"/>
  <c r="S140"/>
  <c r="T35"/>
  <c r="AG35" s="1"/>
  <c r="S35"/>
  <c r="AD1382"/>
  <c r="AA1382"/>
  <c r="AD885"/>
  <c r="AA885"/>
  <c r="AD1273"/>
  <c r="AA1273"/>
  <c r="AD834"/>
  <c r="AA834"/>
  <c r="AD1263"/>
  <c r="AA1263"/>
  <c r="AD1340"/>
  <c r="AA1340"/>
  <c r="AD277"/>
  <c r="AA277"/>
  <c r="T1382"/>
  <c r="S1382"/>
  <c r="T885"/>
  <c r="S885"/>
  <c r="T1273"/>
  <c r="S1273"/>
  <c r="T834"/>
  <c r="S834"/>
  <c r="T1263"/>
  <c r="S1263"/>
  <c r="T1340"/>
  <c r="S1340"/>
  <c r="T277"/>
  <c r="AG277" s="1"/>
  <c r="S277"/>
  <c r="AD1331"/>
  <c r="AA1331"/>
  <c r="AD317"/>
  <c r="AA317"/>
  <c r="AD1114"/>
  <c r="AA1114"/>
  <c r="AD1277"/>
  <c r="AA1277"/>
  <c r="AD1286"/>
  <c r="AA1286"/>
  <c r="AD312"/>
  <c r="AA312"/>
  <c r="AD927"/>
  <c r="AA927"/>
  <c r="AD1546"/>
  <c r="AA1546"/>
  <c r="AD1492"/>
  <c r="AA1492"/>
  <c r="AD1498"/>
  <c r="AA1498"/>
  <c r="AD1308"/>
  <c r="AA1308"/>
  <c r="AD1511"/>
  <c r="AA1511"/>
  <c r="AD896"/>
  <c r="AA896"/>
  <c r="AD1266"/>
  <c r="AA1266"/>
  <c r="AD1302"/>
  <c r="AA1302"/>
  <c r="AD1036"/>
  <c r="AA1036"/>
  <c r="AD1422"/>
  <c r="AA1422"/>
  <c r="AD1212"/>
  <c r="AA1212"/>
  <c r="AD1276"/>
  <c r="AA1276"/>
  <c r="AD1149"/>
  <c r="AA1149"/>
  <c r="AD327"/>
  <c r="AA327"/>
  <c r="AD737"/>
  <c r="AA737"/>
  <c r="AD820"/>
  <c r="AA820"/>
  <c r="T1331"/>
  <c r="S1331"/>
  <c r="T317"/>
  <c r="AG317" s="1"/>
  <c r="S317"/>
  <c r="T1114"/>
  <c r="S1114"/>
  <c r="T1277"/>
  <c r="S1277"/>
  <c r="T1286"/>
  <c r="S1286"/>
  <c r="T312"/>
  <c r="AG312" s="1"/>
  <c r="S312"/>
  <c r="T927"/>
  <c r="S927"/>
  <c r="T1546"/>
  <c r="S1546"/>
  <c r="T1492"/>
  <c r="S1492"/>
  <c r="T1498"/>
  <c r="S1498"/>
  <c r="T1308"/>
  <c r="S1308"/>
  <c r="T1511"/>
  <c r="S1511"/>
  <c r="T896"/>
  <c r="S896"/>
  <c r="T1266"/>
  <c r="S1266"/>
  <c r="T1302"/>
  <c r="S1302"/>
  <c r="T1036"/>
  <c r="S1036"/>
  <c r="T1422"/>
  <c r="S1422"/>
  <c r="T1212"/>
  <c r="S1212"/>
  <c r="T1276"/>
  <c r="S1276"/>
  <c r="T1149"/>
  <c r="S1149"/>
  <c r="T327"/>
  <c r="AG327" s="1"/>
  <c r="S327"/>
  <c r="T737"/>
  <c r="S737"/>
  <c r="T820"/>
  <c r="S820"/>
  <c r="AD862"/>
  <c r="AA862"/>
  <c r="AD1077"/>
  <c r="AA1077"/>
  <c r="AD1027"/>
  <c r="AA1027"/>
  <c r="AD871"/>
  <c r="AA871"/>
  <c r="AD256"/>
  <c r="AA256"/>
  <c r="AD121"/>
  <c r="AA121"/>
  <c r="AD1297"/>
  <c r="AA1297"/>
  <c r="AD453"/>
  <c r="AA453"/>
  <c r="AD554"/>
  <c r="AA554"/>
  <c r="AD214"/>
  <c r="AA214"/>
  <c r="AD1311"/>
  <c r="AA1311"/>
  <c r="AD113"/>
  <c r="AA113"/>
  <c r="AD195"/>
  <c r="AA195"/>
  <c r="AD476"/>
  <c r="AA476"/>
  <c r="AD639"/>
  <c r="AA639"/>
  <c r="AD864"/>
  <c r="AA864"/>
  <c r="AD445"/>
  <c r="AA445"/>
  <c r="AD646"/>
  <c r="AA646"/>
  <c r="AD441"/>
  <c r="AA441"/>
  <c r="AD158"/>
  <c r="AA158"/>
  <c r="AD609"/>
  <c r="AA609"/>
  <c r="AD184"/>
  <c r="AA184"/>
  <c r="AD355"/>
  <c r="AA355"/>
  <c r="AD793"/>
  <c r="AA793"/>
  <c r="AD1153"/>
  <c r="AA1153"/>
  <c r="AD15"/>
  <c r="AA15"/>
  <c r="AD461"/>
  <c r="AA461"/>
  <c r="AD352"/>
  <c r="AA352"/>
  <c r="AD439"/>
  <c r="AA439"/>
  <c r="AD573"/>
  <c r="AA573"/>
  <c r="AD155"/>
  <c r="AA155"/>
  <c r="AD735"/>
  <c r="AA735"/>
  <c r="AD762"/>
  <c r="AA762"/>
  <c r="AD229"/>
  <c r="AA229"/>
  <c r="AD1158"/>
  <c r="AA1158"/>
  <c r="AD428"/>
  <c r="AA428"/>
  <c r="AD391"/>
  <c r="AA391"/>
  <c r="AD698"/>
  <c r="AA698"/>
  <c r="AD167"/>
  <c r="AA167"/>
  <c r="AD523"/>
  <c r="AA523"/>
  <c r="AD1502"/>
  <c r="AA1502"/>
  <c r="AD1190"/>
  <c r="AA1190"/>
  <c r="AD695"/>
  <c r="AA695"/>
  <c r="AD638"/>
  <c r="AA638"/>
  <c r="AD751"/>
  <c r="AA751"/>
  <c r="AD713"/>
  <c r="AA713"/>
  <c r="AD419"/>
  <c r="AA419"/>
  <c r="AD1505"/>
  <c r="AA1505"/>
  <c r="AD559"/>
  <c r="AA559"/>
  <c r="AD377"/>
  <c r="AA377"/>
  <c r="AD515"/>
  <c r="AA515"/>
  <c r="AD954"/>
  <c r="AA954"/>
  <c r="T862"/>
  <c r="S862"/>
  <c r="T1077"/>
  <c r="S1077"/>
  <c r="T1027"/>
  <c r="S1027"/>
  <c r="T871"/>
  <c r="S871"/>
  <c r="T256"/>
  <c r="AG256" s="1"/>
  <c r="S256"/>
  <c r="T121"/>
  <c r="AG121" s="1"/>
  <c r="S121"/>
  <c r="T1297"/>
  <c r="S1297"/>
  <c r="T453"/>
  <c r="S453"/>
  <c r="T554"/>
  <c r="S554"/>
  <c r="T214"/>
  <c r="AG214" s="1"/>
  <c r="S214"/>
  <c r="T1311"/>
  <c r="S1311"/>
  <c r="T113"/>
  <c r="AG113" s="1"/>
  <c r="S113"/>
  <c r="T195"/>
  <c r="AG195" s="1"/>
  <c r="S195"/>
  <c r="T476"/>
  <c r="S476"/>
  <c r="T639"/>
  <c r="S639"/>
  <c r="T864"/>
  <c r="S864"/>
  <c r="T445"/>
  <c r="S445"/>
  <c r="T646"/>
  <c r="S646"/>
  <c r="T441"/>
  <c r="S441"/>
  <c r="T158"/>
  <c r="AG158" s="1"/>
  <c r="S158"/>
  <c r="T609"/>
  <c r="S609"/>
  <c r="T184"/>
  <c r="AG184" s="1"/>
  <c r="S184"/>
  <c r="T355"/>
  <c r="S355"/>
  <c r="T793"/>
  <c r="S793"/>
  <c r="T1153"/>
  <c r="S1153"/>
  <c r="T15"/>
  <c r="AG15" s="1"/>
  <c r="S15"/>
  <c r="T461"/>
  <c r="S461"/>
  <c r="T352"/>
  <c r="S352"/>
  <c r="T439"/>
  <c r="S439"/>
  <c r="T573"/>
  <c r="S573"/>
  <c r="T155"/>
  <c r="AG155" s="1"/>
  <c r="S155"/>
  <c r="T735"/>
  <c r="S735"/>
  <c r="T762"/>
  <c r="S762"/>
  <c r="T229"/>
  <c r="AG229" s="1"/>
  <c r="S229"/>
  <c r="T1158"/>
  <c r="S1158"/>
  <c r="T428"/>
  <c r="S428"/>
  <c r="T391"/>
  <c r="S391"/>
  <c r="T698"/>
  <c r="S698"/>
  <c r="T167"/>
  <c r="AG167" s="1"/>
  <c r="S167"/>
  <c r="T523"/>
  <c r="S523"/>
  <c r="T1502"/>
  <c r="S1502"/>
  <c r="T1190"/>
  <c r="S1190"/>
  <c r="T695"/>
  <c r="S695"/>
  <c r="T638"/>
  <c r="S638"/>
  <c r="T751"/>
  <c r="S751"/>
  <c r="T713"/>
  <c r="S713"/>
  <c r="T419"/>
  <c r="S419"/>
  <c r="T1505"/>
  <c r="S1505"/>
  <c r="T559"/>
  <c r="S559"/>
  <c r="T377"/>
  <c r="S377"/>
  <c r="T515"/>
  <c r="S515"/>
  <c r="T954"/>
  <c r="S954"/>
  <c r="AD75"/>
  <c r="AA75"/>
  <c r="AD560"/>
  <c r="AA560"/>
  <c r="AD562"/>
  <c r="AA562"/>
  <c r="AD361"/>
  <c r="AA361"/>
  <c r="AD687"/>
  <c r="AA687"/>
  <c r="AD1002"/>
  <c r="AA1002"/>
  <c r="AD990"/>
  <c r="AA990"/>
  <c r="AD909"/>
  <c r="AA909"/>
  <c r="AD1522"/>
  <c r="AA1522"/>
  <c r="AD993"/>
  <c r="AA993"/>
  <c r="T75"/>
  <c r="AG75" s="1"/>
  <c r="S75"/>
  <c r="T560"/>
  <c r="S560"/>
  <c r="T562"/>
  <c r="S562"/>
  <c r="T361"/>
  <c r="S361"/>
  <c r="T687"/>
  <c r="S687"/>
  <c r="T1002"/>
  <c r="S1002"/>
  <c r="T990"/>
  <c r="S990"/>
  <c r="T909"/>
  <c r="S909"/>
  <c r="T1522"/>
  <c r="S1522"/>
  <c r="T993"/>
  <c r="S993"/>
  <c r="AD1072"/>
  <c r="AA1072"/>
  <c r="AD496"/>
  <c r="AA496"/>
  <c r="AD992"/>
  <c r="AA992"/>
  <c r="T1072"/>
  <c r="S1072"/>
  <c r="T496"/>
  <c r="S496"/>
  <c r="T992"/>
  <c r="S992"/>
  <c r="AD1438"/>
  <c r="AA1438"/>
  <c r="AD356"/>
  <c r="AA356"/>
  <c r="AD53"/>
  <c r="AA53"/>
  <c r="AD597"/>
  <c r="AA597"/>
  <c r="AD702"/>
  <c r="AA702"/>
  <c r="AD442"/>
  <c r="AA442"/>
  <c r="AD568"/>
  <c r="AA568"/>
  <c r="AD454"/>
  <c r="AA454"/>
  <c r="AD694"/>
  <c r="AA694"/>
  <c r="AD51"/>
  <c r="AA51"/>
  <c r="AD814"/>
  <c r="AA814"/>
  <c r="AD503"/>
  <c r="AA503"/>
  <c r="AD598"/>
  <c r="AA598"/>
  <c r="AD449"/>
  <c r="AA449"/>
  <c r="AD748"/>
  <c r="AA748"/>
  <c r="AD410"/>
  <c r="AA410"/>
  <c r="AD894"/>
  <c r="AA894"/>
  <c r="AD615"/>
  <c r="AA615"/>
  <c r="AD813"/>
  <c r="AA813"/>
  <c r="AD672"/>
  <c r="AA672"/>
  <c r="AD679"/>
  <c r="AA679"/>
  <c r="AD763"/>
  <c r="AA763"/>
  <c r="AD460"/>
  <c r="AA460"/>
  <c r="AD584"/>
  <c r="AA584"/>
  <c r="AD541"/>
  <c r="AA541"/>
  <c r="AD1004"/>
  <c r="AA1004"/>
  <c r="AD358"/>
  <c r="AA358"/>
  <c r="AD849"/>
  <c r="AA849"/>
  <c r="AD535"/>
  <c r="AA535"/>
  <c r="AD1226"/>
  <c r="AA1226"/>
  <c r="AD916"/>
  <c r="AA916"/>
  <c r="AD1117"/>
  <c r="AA1117"/>
  <c r="AD1312"/>
  <c r="AA1312"/>
  <c r="AD501"/>
  <c r="AA501"/>
  <c r="AD991"/>
  <c r="AA991"/>
  <c r="AD875"/>
  <c r="AA875"/>
  <c r="AD1282"/>
  <c r="AA1282"/>
  <c r="AD843"/>
  <c r="AA843"/>
  <c r="AD1336"/>
  <c r="AA1336"/>
  <c r="AD180"/>
  <c r="AA180"/>
  <c r="AD331"/>
  <c r="AA331"/>
  <c r="AD329"/>
  <c r="AA329"/>
  <c r="AD1563"/>
  <c r="AA1563"/>
  <c r="AD1268"/>
  <c r="AA1268"/>
  <c r="AD283"/>
  <c r="AA283"/>
  <c r="AD1539"/>
  <c r="AA1539"/>
  <c r="AD899"/>
  <c r="AA899"/>
  <c r="AD1205"/>
  <c r="AA1205"/>
  <c r="AD846"/>
  <c r="AA846"/>
  <c r="AD924"/>
  <c r="AA924"/>
  <c r="AD1058"/>
  <c r="AA1058"/>
  <c r="AD336"/>
  <c r="AA336"/>
  <c r="AD816"/>
  <c r="AA816"/>
  <c r="AD1375"/>
  <c r="AA1375"/>
  <c r="AD1608"/>
  <c r="AA1608"/>
  <c r="AD856"/>
  <c r="AA856"/>
  <c r="AD305"/>
  <c r="AA305"/>
  <c r="AD1534"/>
  <c r="AA1534"/>
  <c r="AD1042"/>
  <c r="AA1042"/>
  <c r="AD1144"/>
  <c r="AA1144"/>
  <c r="AD328"/>
  <c r="AA328"/>
  <c r="AD757"/>
  <c r="AA757"/>
  <c r="T1438"/>
  <c r="S1438"/>
  <c r="T356"/>
  <c r="S356"/>
  <c r="T53"/>
  <c r="AG53" s="1"/>
  <c r="S53"/>
  <c r="T597"/>
  <c r="S597"/>
  <c r="T702"/>
  <c r="S702"/>
  <c r="T442"/>
  <c r="S442"/>
  <c r="T568"/>
  <c r="S568"/>
  <c r="T454"/>
  <c r="S454"/>
  <c r="T694"/>
  <c r="S694"/>
  <c r="T51"/>
  <c r="AG51" s="1"/>
  <c r="S51"/>
  <c r="T814"/>
  <c r="S814"/>
  <c r="T503"/>
  <c r="S503"/>
  <c r="T598"/>
  <c r="S598"/>
  <c r="T449"/>
  <c r="S449"/>
  <c r="T748"/>
  <c r="S748"/>
  <c r="T410"/>
  <c r="S410"/>
  <c r="T894"/>
  <c r="S894"/>
  <c r="T615"/>
  <c r="S615"/>
  <c r="T813"/>
  <c r="S813"/>
  <c r="T672"/>
  <c r="S672"/>
  <c r="T679"/>
  <c r="S679"/>
  <c r="T763"/>
  <c r="S763"/>
  <c r="T460"/>
  <c r="S460"/>
  <c r="T584"/>
  <c r="S584"/>
  <c r="T541"/>
  <c r="S541"/>
  <c r="T1004"/>
  <c r="S1004"/>
  <c r="T358"/>
  <c r="S358"/>
  <c r="T849"/>
  <c r="S849"/>
  <c r="T535"/>
  <c r="S535"/>
  <c r="T1226"/>
  <c r="S1226"/>
  <c r="T916"/>
  <c r="S916"/>
  <c r="T1117"/>
  <c r="S1117"/>
  <c r="T1312"/>
  <c r="S1312"/>
  <c r="T501"/>
  <c r="S501"/>
  <c r="T991"/>
  <c r="S991"/>
  <c r="T875"/>
  <c r="S875"/>
  <c r="T1282"/>
  <c r="S1282"/>
  <c r="T843"/>
  <c r="S843"/>
  <c r="T1336"/>
  <c r="S1336"/>
  <c r="T180"/>
  <c r="AG180" s="1"/>
  <c r="S180"/>
  <c r="T331"/>
  <c r="AG331" s="1"/>
  <c r="S331"/>
  <c r="T329"/>
  <c r="AG329" s="1"/>
  <c r="S329"/>
  <c r="T1563"/>
  <c r="S1563"/>
  <c r="T1268"/>
  <c r="S1268"/>
  <c r="T283"/>
  <c r="AG283" s="1"/>
  <c r="S283"/>
  <c r="T1539"/>
  <c r="S1539"/>
  <c r="T899"/>
  <c r="S899"/>
  <c r="T1205"/>
  <c r="S1205"/>
  <c r="T846"/>
  <c r="S846"/>
  <c r="T924"/>
  <c r="S924"/>
  <c r="T1058"/>
  <c r="S1058"/>
  <c r="T336"/>
  <c r="AG336" s="1"/>
  <c r="S336"/>
  <c r="T816"/>
  <c r="S816"/>
  <c r="T1375"/>
  <c r="S1375"/>
  <c r="T1608"/>
  <c r="S1608"/>
  <c r="T856"/>
  <c r="S856"/>
  <c r="T305"/>
  <c r="AG305" s="1"/>
  <c r="S305"/>
  <c r="T1534"/>
  <c r="S1534"/>
  <c r="T1042"/>
  <c r="S1042"/>
  <c r="T1144"/>
  <c r="S1144"/>
  <c r="T328"/>
  <c r="AG328" s="1"/>
  <c r="S328"/>
  <c r="T5"/>
  <c r="T757"/>
  <c r="S757"/>
  <c r="AD756"/>
  <c r="AA756"/>
  <c r="AD1416"/>
  <c r="AA1416"/>
  <c r="AD1586"/>
  <c r="AA1586"/>
  <c r="AD654"/>
  <c r="AA654"/>
  <c r="AD1606"/>
  <c r="AA1606"/>
  <c r="AD1188"/>
  <c r="AA1188"/>
  <c r="AD1596"/>
  <c r="AA1596"/>
  <c r="AD669"/>
  <c r="AA669"/>
  <c r="AD635"/>
  <c r="AA635"/>
  <c r="AD747"/>
  <c r="AA747"/>
  <c r="AD754"/>
  <c r="AA754"/>
  <c r="AD1081"/>
  <c r="AA1081"/>
  <c r="AD1562"/>
  <c r="AA1562"/>
  <c r="AD978"/>
  <c r="AA978"/>
  <c r="AD1053"/>
  <c r="AA1053"/>
  <c r="AD1291"/>
  <c r="AA1291"/>
  <c r="AD1210"/>
  <c r="AA1210"/>
  <c r="T756"/>
  <c r="S756"/>
  <c r="T1416"/>
  <c r="S1416"/>
  <c r="T1586"/>
  <c r="S1586"/>
  <c r="T654"/>
  <c r="S654"/>
  <c r="T1606"/>
  <c r="S1606"/>
  <c r="T1188"/>
  <c r="S1188"/>
  <c r="T1596"/>
  <c r="S1596"/>
  <c r="T669"/>
  <c r="S669"/>
  <c r="T635"/>
  <c r="S635"/>
  <c r="T747"/>
  <c r="S747"/>
  <c r="T754"/>
  <c r="S754"/>
  <c r="T1081"/>
  <c r="S1081"/>
  <c r="T1562"/>
  <c r="S1562"/>
  <c r="T978"/>
  <c r="S978"/>
  <c r="T1053"/>
  <c r="S1053"/>
  <c r="T1291"/>
  <c r="S1291"/>
  <c r="T1210"/>
  <c r="S1210"/>
  <c r="AD1192"/>
  <c r="AA1192"/>
  <c r="AD652"/>
  <c r="AA652"/>
  <c r="AD368"/>
  <c r="AA368"/>
  <c r="AD1080"/>
  <c r="AA1080"/>
  <c r="AD133"/>
  <c r="AA133"/>
  <c r="AD882"/>
  <c r="AA882"/>
  <c r="AD480"/>
  <c r="AA480"/>
  <c r="AD1048"/>
  <c r="AA1048"/>
  <c r="AD1011"/>
  <c r="AA1011"/>
  <c r="T1192"/>
  <c r="S1192"/>
  <c r="T652"/>
  <c r="S652"/>
  <c r="T368"/>
  <c r="S368"/>
  <c r="T1080"/>
  <c r="S1080"/>
  <c r="T133"/>
  <c r="AG133" s="1"/>
  <c r="S133"/>
  <c r="T882"/>
  <c r="S882"/>
  <c r="T480"/>
  <c r="S480"/>
  <c r="T1048"/>
  <c r="S1048"/>
  <c r="T1011"/>
  <c r="S1011"/>
  <c r="AD795"/>
  <c r="AA795"/>
  <c r="AD280"/>
  <c r="AA280"/>
  <c r="AD1635"/>
  <c r="AA1635"/>
  <c r="T795"/>
  <c r="S795"/>
  <c r="T280"/>
  <c r="AG280" s="1"/>
  <c r="S280"/>
  <c r="T1635"/>
  <c r="S1635"/>
  <c r="AD429"/>
  <c r="AA429"/>
  <c r="AD950"/>
  <c r="AA950"/>
  <c r="AD797"/>
  <c r="AA797"/>
  <c r="AD23"/>
  <c r="AA23"/>
  <c r="AD92"/>
  <c r="AA92"/>
  <c r="AD380"/>
  <c r="AA380"/>
  <c r="AD678"/>
  <c r="AA678"/>
  <c r="AD557"/>
  <c r="AA557"/>
  <c r="AD563"/>
  <c r="AA563"/>
  <c r="AD492"/>
  <c r="AA492"/>
  <c r="AD594"/>
  <c r="AA594"/>
  <c r="AD413"/>
  <c r="AA413"/>
  <c r="AD396"/>
  <c r="AA396"/>
  <c r="AD904"/>
  <c r="AA904"/>
  <c r="AD164"/>
  <c r="AA164"/>
  <c r="AD6"/>
  <c r="AA6"/>
  <c r="AD73"/>
  <c r="AA73"/>
  <c r="AD873"/>
  <c r="AA873"/>
  <c r="AD354"/>
  <c r="AA354"/>
  <c r="AD585"/>
  <c r="AA585"/>
  <c r="AD614"/>
  <c r="AA614"/>
  <c r="AD510"/>
  <c r="AA510"/>
  <c r="AD26"/>
  <c r="AA26"/>
  <c r="AD865"/>
  <c r="AA865"/>
  <c r="AD62"/>
  <c r="AA62"/>
  <c r="AD486"/>
  <c r="AA486"/>
  <c r="AD1095"/>
  <c r="AA1095"/>
  <c r="AD220"/>
  <c r="AA220"/>
  <c r="AD1065"/>
  <c r="AA1065"/>
  <c r="AD1323"/>
  <c r="AA1323"/>
  <c r="AD457"/>
  <c r="AA457"/>
  <c r="AD1064"/>
  <c r="AA1064"/>
  <c r="AD105"/>
  <c r="AA105"/>
  <c r="AD357"/>
  <c r="AA357"/>
  <c r="AD258"/>
  <c r="AA258"/>
  <c r="AD632"/>
  <c r="AA632"/>
  <c r="AD663"/>
  <c r="AA663"/>
  <c r="AD803"/>
  <c r="AA803"/>
  <c r="AD43"/>
  <c r="AA43"/>
  <c r="AD1024"/>
  <c r="AA1024"/>
  <c r="AD225"/>
  <c r="AA225"/>
  <c r="T429"/>
  <c r="S429"/>
  <c r="T950"/>
  <c r="S950"/>
  <c r="T797"/>
  <c r="S797"/>
  <c r="T23"/>
  <c r="AG23" s="1"/>
  <c r="S23"/>
  <c r="T92"/>
  <c r="AG92" s="1"/>
  <c r="S92"/>
  <c r="T380"/>
  <c r="S380"/>
  <c r="T678"/>
  <c r="S678"/>
  <c r="T557"/>
  <c r="S557"/>
  <c r="T563"/>
  <c r="S563"/>
  <c r="T492"/>
  <c r="S492"/>
  <c r="T594"/>
  <c r="S594"/>
  <c r="T413"/>
  <c r="S413"/>
  <c r="T396"/>
  <c r="S396"/>
  <c r="T904"/>
  <c r="S904"/>
  <c r="T164"/>
  <c r="AG164" s="1"/>
  <c r="S164"/>
  <c r="T6"/>
  <c r="AG6" s="1"/>
  <c r="S6"/>
  <c r="T73"/>
  <c r="AG73" s="1"/>
  <c r="S73"/>
  <c r="T873"/>
  <c r="S873"/>
  <c r="T354"/>
  <c r="S354"/>
  <c r="T585"/>
  <c r="S585"/>
  <c r="T614"/>
  <c r="S614"/>
  <c r="T510"/>
  <c r="S510"/>
  <c r="T26"/>
  <c r="AG26" s="1"/>
  <c r="S26"/>
  <c r="T865"/>
  <c r="S865"/>
  <c r="T62"/>
  <c r="AG62" s="1"/>
  <c r="S62"/>
  <c r="T486"/>
  <c r="S486"/>
  <c r="T1095"/>
  <c r="S1095"/>
  <c r="T220"/>
  <c r="AG220" s="1"/>
  <c r="S220"/>
  <c r="T1065"/>
  <c r="S1065"/>
  <c r="T1323"/>
  <c r="S1323"/>
  <c r="T457"/>
  <c r="S457"/>
  <c r="T1064"/>
  <c r="S1064"/>
  <c r="T105"/>
  <c r="AG105" s="1"/>
  <c r="S105"/>
  <c r="T357"/>
  <c r="S357"/>
  <c r="T258"/>
  <c r="AG258" s="1"/>
  <c r="S258"/>
  <c r="T632"/>
  <c r="S632"/>
  <c r="T663"/>
  <c r="S663"/>
  <c r="T803"/>
  <c r="S803"/>
  <c r="T43"/>
  <c r="AG43" s="1"/>
  <c r="S43"/>
  <c r="T1024"/>
  <c r="S1024"/>
  <c r="T225"/>
  <c r="AG225" s="1"/>
  <c r="S225"/>
  <c r="AD727"/>
  <c r="AA727"/>
  <c r="AD172"/>
  <c r="AA172"/>
  <c r="AD518"/>
  <c r="AA518"/>
  <c r="AD1060"/>
  <c r="AA1060"/>
  <c r="AD1022"/>
  <c r="AA1022"/>
  <c r="AD807"/>
  <c r="AA807"/>
  <c r="AD522"/>
  <c r="AA522"/>
  <c r="AD353"/>
  <c r="AA353"/>
  <c r="AD91"/>
  <c r="AA91"/>
  <c r="AD776"/>
  <c r="AA776"/>
  <c r="T727"/>
  <c r="S727"/>
  <c r="T172"/>
  <c r="AG172" s="1"/>
  <c r="S172"/>
  <c r="T518"/>
  <c r="S518"/>
  <c r="T1060"/>
  <c r="S1060"/>
  <c r="T1022"/>
  <c r="S1022"/>
  <c r="T807"/>
  <c r="S807"/>
  <c r="T522"/>
  <c r="S522"/>
  <c r="T353"/>
  <c r="S353"/>
  <c r="T91"/>
  <c r="AG91" s="1"/>
  <c r="S91"/>
  <c r="T776"/>
  <c r="S776"/>
  <c r="AD293"/>
  <c r="AA293"/>
  <c r="AD274"/>
  <c r="AA274"/>
  <c r="AD267"/>
  <c r="AA267"/>
  <c r="AD879"/>
  <c r="AA879"/>
  <c r="AD1120"/>
  <c r="AA1120"/>
  <c r="AD746"/>
  <c r="AA746"/>
  <c r="AD1305"/>
  <c r="AA1305"/>
  <c r="AD1395"/>
  <c r="AA1395"/>
  <c r="AD1465"/>
  <c r="AA1465"/>
  <c r="AD659"/>
  <c r="AA659"/>
  <c r="AD1202"/>
  <c r="AA1202"/>
  <c r="AD1477"/>
  <c r="AA1477"/>
  <c r="AD1583"/>
  <c r="AA1583"/>
  <c r="AD1541"/>
  <c r="AA1541"/>
  <c r="AD1341"/>
  <c r="AA1341"/>
  <c r="AD1418"/>
  <c r="AA1418"/>
  <c r="AD938"/>
  <c r="AA938"/>
  <c r="AD966"/>
  <c r="AA966"/>
  <c r="AD768"/>
  <c r="AA768"/>
  <c r="AD335"/>
  <c r="AA335"/>
  <c r="AD1532"/>
  <c r="AA1532"/>
  <c r="AD80"/>
  <c r="AA80"/>
  <c r="AD207"/>
  <c r="AA207"/>
  <c r="AD1516"/>
  <c r="AA1516"/>
  <c r="AD1487"/>
  <c r="AA1487"/>
  <c r="AD671"/>
  <c r="AA671"/>
  <c r="AD1243"/>
  <c r="AA1243"/>
  <c r="AD980"/>
  <c r="AA980"/>
  <c r="AD1478"/>
  <c r="AA1478"/>
  <c r="T293"/>
  <c r="AG293" s="1"/>
  <c r="S293"/>
  <c r="T274"/>
  <c r="AG274" s="1"/>
  <c r="S274"/>
  <c r="T267"/>
  <c r="AG267" s="1"/>
  <c r="S267"/>
  <c r="T879"/>
  <c r="S879"/>
  <c r="T1120"/>
  <c r="S1120"/>
  <c r="T746"/>
  <c r="S746"/>
  <c r="T1305"/>
  <c r="S1305"/>
  <c r="T1395"/>
  <c r="S1395"/>
  <c r="T1465"/>
  <c r="S1465"/>
  <c r="T659"/>
  <c r="S659"/>
  <c r="T1202"/>
  <c r="S1202"/>
  <c r="T1477"/>
  <c r="S1477"/>
  <c r="T1583"/>
  <c r="S1583"/>
  <c r="T1541"/>
  <c r="S1541"/>
  <c r="T1341"/>
  <c r="S1341"/>
  <c r="T1418"/>
  <c r="S1418"/>
  <c r="T938"/>
  <c r="S938"/>
  <c r="T966"/>
  <c r="S966"/>
  <c r="T768"/>
  <c r="S768"/>
  <c r="T335"/>
  <c r="AG335" s="1"/>
  <c r="S335"/>
  <c r="T1532"/>
  <c r="S1532"/>
  <c r="T80"/>
  <c r="AG80" s="1"/>
  <c r="S80"/>
  <c r="T207"/>
  <c r="AG207" s="1"/>
  <c r="S207"/>
  <c r="T1516"/>
  <c r="S1516"/>
  <c r="T1487"/>
  <c r="S1487"/>
  <c r="T671"/>
  <c r="S671"/>
  <c r="T1243"/>
  <c r="S1243"/>
  <c r="T980"/>
  <c r="S980"/>
  <c r="T1478"/>
  <c r="S1478"/>
  <c r="AD194"/>
  <c r="AA194"/>
  <c r="AD97"/>
  <c r="AA97"/>
  <c r="AD618"/>
  <c r="AA618"/>
  <c r="AD400"/>
  <c r="AA400"/>
  <c r="AD500"/>
  <c r="AA500"/>
  <c r="AD176"/>
  <c r="AA176"/>
  <c r="AD558"/>
  <c r="AA558"/>
  <c r="AD578"/>
  <c r="AA578"/>
  <c r="AD716"/>
  <c r="AA716"/>
  <c r="AD631"/>
  <c r="AA631"/>
  <c r="T194"/>
  <c r="AG194" s="1"/>
  <c r="S194"/>
  <c r="T97"/>
  <c r="AG97" s="1"/>
  <c r="S97"/>
  <c r="T618"/>
  <c r="S618"/>
  <c r="T400"/>
  <c r="S400"/>
  <c r="T500"/>
  <c r="S500"/>
  <c r="T176"/>
  <c r="AG176" s="1"/>
  <c r="S176"/>
  <c r="T558"/>
  <c r="S558"/>
  <c r="T578"/>
  <c r="S578"/>
  <c r="T716"/>
  <c r="S716"/>
  <c r="T631"/>
  <c r="S631"/>
  <c r="AA56"/>
  <c r="AD1256"/>
  <c r="AA1256"/>
  <c r="AD1296"/>
  <c r="AA1296"/>
  <c r="AD323"/>
  <c r="AA323"/>
  <c r="AD689"/>
  <c r="AA689"/>
  <c r="AD1514"/>
  <c r="AA1514"/>
  <c r="AD1254"/>
  <c r="AA1254"/>
  <c r="AD682"/>
  <c r="AA682"/>
  <c r="AD1115"/>
  <c r="AA1115"/>
  <c r="AD766"/>
  <c r="AA766"/>
  <c r="AD339"/>
  <c r="AA339"/>
  <c r="T1256"/>
  <c r="S1256"/>
  <c r="T1296"/>
  <c r="S1296"/>
  <c r="T323"/>
  <c r="AG323" s="1"/>
  <c r="S323"/>
  <c r="T689"/>
  <c r="S689"/>
  <c r="T1514"/>
  <c r="S1514"/>
  <c r="T1254"/>
  <c r="S1254"/>
  <c r="T682"/>
  <c r="S682"/>
  <c r="T1115"/>
  <c r="S1115"/>
  <c r="T766"/>
  <c r="S766"/>
  <c r="T339"/>
  <c r="AG339" s="1"/>
  <c r="S339"/>
  <c r="AD56"/>
  <c r="AD198"/>
  <c r="AA198"/>
  <c r="AD437"/>
  <c r="AA437"/>
  <c r="AD217"/>
  <c r="AA217"/>
  <c r="AD1316"/>
  <c r="AA1316"/>
  <c r="AD456"/>
  <c r="AA456"/>
  <c r="AD245"/>
  <c r="AA245"/>
  <c r="AD21"/>
  <c r="AA21"/>
  <c r="AD232"/>
  <c r="AA232"/>
  <c r="AD210"/>
  <c r="AA210"/>
  <c r="AD468"/>
  <c r="AA468"/>
  <c r="AD1111"/>
  <c r="AA1111"/>
  <c r="T56"/>
  <c r="AG56" s="1"/>
  <c r="S56"/>
  <c r="T198"/>
  <c r="AG198" s="1"/>
  <c r="S198"/>
  <c r="T437"/>
  <c r="S437"/>
  <c r="T217"/>
  <c r="AG217" s="1"/>
  <c r="S217"/>
  <c r="T1316"/>
  <c r="S1316"/>
  <c r="T456"/>
  <c r="S456"/>
  <c r="T245"/>
  <c r="AG245" s="1"/>
  <c r="S245"/>
  <c r="T21"/>
  <c r="AG21" s="1"/>
  <c r="S21"/>
  <c r="T232"/>
  <c r="AG232" s="1"/>
  <c r="S232"/>
  <c r="T210"/>
  <c r="AG210" s="1"/>
  <c r="S210"/>
  <c r="T468"/>
  <c r="S468"/>
  <c r="T1111"/>
  <c r="S1111"/>
  <c r="AD196"/>
  <c r="AA196"/>
  <c r="AD596"/>
  <c r="AA596"/>
  <c r="AD549"/>
  <c r="AA549"/>
  <c r="AD534"/>
  <c r="AA534"/>
  <c r="AD482"/>
  <c r="AA482"/>
  <c r="AD542"/>
  <c r="AA542"/>
  <c r="AD213"/>
  <c r="AA213"/>
  <c r="AD817"/>
  <c r="AA817"/>
  <c r="AD548"/>
  <c r="AA548"/>
  <c r="AD624"/>
  <c r="AA624"/>
  <c r="AD1102"/>
  <c r="AA1102"/>
  <c r="AD1047"/>
  <c r="AA1047"/>
  <c r="T817"/>
  <c r="S817"/>
  <c r="T548"/>
  <c r="S548"/>
  <c r="T624"/>
  <c r="S624"/>
  <c r="T1102"/>
  <c r="S1102"/>
  <c r="T1047"/>
  <c r="S1047"/>
  <c r="AD432"/>
  <c r="AA432"/>
  <c r="AD973"/>
  <c r="AA973"/>
  <c r="AD90"/>
  <c r="AA90"/>
  <c r="AD595"/>
  <c r="AA595"/>
  <c r="AD540"/>
  <c r="AA540"/>
  <c r="AD124"/>
  <c r="AA124"/>
  <c r="AD459"/>
  <c r="AA459"/>
  <c r="AD506"/>
  <c r="AA506"/>
  <c r="AD582"/>
  <c r="AA582"/>
  <c r="AD200"/>
  <c r="AA200"/>
  <c r="AD730"/>
  <c r="AA730"/>
  <c r="AD1067"/>
  <c r="AA1067"/>
  <c r="AD72"/>
  <c r="AA72"/>
  <c r="AD786"/>
  <c r="AA786"/>
  <c r="AD819"/>
  <c r="AA819"/>
  <c r="T432"/>
  <c r="S432"/>
  <c r="T973"/>
  <c r="S973"/>
  <c r="T90"/>
  <c r="AG90" s="1"/>
  <c r="S90"/>
  <c r="T595"/>
  <c r="S595"/>
  <c r="T540"/>
  <c r="S540"/>
  <c r="T124"/>
  <c r="AG124" s="1"/>
  <c r="S124"/>
  <c r="T459"/>
  <c r="S459"/>
  <c r="T506"/>
  <c r="S506"/>
  <c r="T582"/>
  <c r="S582"/>
  <c r="T200"/>
  <c r="AG200" s="1"/>
  <c r="S200"/>
  <c r="T730"/>
  <c r="S730"/>
  <c r="T1067"/>
  <c r="S1067"/>
  <c r="T72"/>
  <c r="AG72" s="1"/>
  <c r="S72"/>
  <c r="T786"/>
  <c r="S786"/>
  <c r="T819"/>
  <c r="S819"/>
  <c r="AD367"/>
  <c r="AA367"/>
  <c r="AD512"/>
  <c r="AA512"/>
  <c r="AD493"/>
  <c r="AA493"/>
  <c r="AD942"/>
  <c r="AA942"/>
  <c r="T367"/>
  <c r="S367"/>
  <c r="T512"/>
  <c r="S512"/>
  <c r="T493"/>
  <c r="S493"/>
  <c r="T942"/>
  <c r="S942"/>
  <c r="AD146"/>
  <c r="AA146"/>
  <c r="AD933"/>
  <c r="AA933"/>
  <c r="AD411"/>
  <c r="AA411"/>
  <c r="AD61"/>
  <c r="AA61"/>
  <c r="T146"/>
  <c r="AG146" s="1"/>
  <c r="S146"/>
  <c r="T933"/>
  <c r="S933"/>
  <c r="T411"/>
  <c r="S411"/>
  <c r="T61"/>
  <c r="AG61" s="1"/>
  <c r="S61"/>
  <c r="AD619"/>
  <c r="AA619"/>
  <c r="AD49"/>
  <c r="AA49"/>
  <c r="AD759"/>
  <c r="AA759"/>
  <c r="AD406"/>
  <c r="AA406"/>
  <c r="AD1172"/>
  <c r="AA1172"/>
  <c r="AD668"/>
  <c r="AA668"/>
  <c r="AD84"/>
  <c r="AA84"/>
  <c r="AD1191"/>
  <c r="AA1191"/>
  <c r="AD709"/>
  <c r="AA709"/>
  <c r="AD974"/>
  <c r="AA974"/>
  <c r="AD32"/>
  <c r="AA32"/>
  <c r="T619"/>
  <c r="S619"/>
  <c r="T49"/>
  <c r="AG49" s="1"/>
  <c r="S49"/>
  <c r="T759"/>
  <c r="S759"/>
  <c r="T406"/>
  <c r="S406"/>
  <c r="T1172"/>
  <c r="S1172"/>
  <c r="T668"/>
  <c r="S668"/>
  <c r="T84"/>
  <c r="AG84" s="1"/>
  <c r="S84"/>
  <c r="T1191"/>
  <c r="S1191"/>
  <c r="T709"/>
  <c r="S709"/>
  <c r="T974"/>
  <c r="S974"/>
  <c r="T32"/>
  <c r="AG32" s="1"/>
  <c r="S32"/>
  <c r="AD524"/>
  <c r="AA524"/>
  <c r="T524"/>
  <c r="S524"/>
  <c r="AD527"/>
  <c r="AA527"/>
  <c r="AD520"/>
  <c r="AA520"/>
  <c r="AD714"/>
  <c r="AA714"/>
  <c r="AD254"/>
  <c r="AA254"/>
  <c r="AD608"/>
  <c r="AA608"/>
  <c r="AD1227"/>
  <c r="AA1227"/>
  <c r="AD764"/>
  <c r="AA764"/>
  <c r="AD373"/>
  <c r="AA373"/>
  <c r="AD1142"/>
  <c r="AA1142"/>
  <c r="AD842"/>
  <c r="AA842"/>
  <c r="AD1615"/>
  <c r="AA1615"/>
  <c r="AD394"/>
  <c r="AA394"/>
  <c r="AD1253"/>
  <c r="AA1253"/>
  <c r="AD393"/>
  <c r="AA393"/>
  <c r="AD143"/>
  <c r="AA143"/>
  <c r="AD1551"/>
  <c r="AA1551"/>
  <c r="AD701"/>
  <c r="AA701"/>
  <c r="AD489"/>
  <c r="AA489"/>
  <c r="AD644"/>
  <c r="AA644"/>
  <c r="AD1585"/>
  <c r="AA1585"/>
  <c r="AD574"/>
  <c r="AA574"/>
  <c r="AD863"/>
  <c r="AA863"/>
  <c r="AD187"/>
  <c r="AA187"/>
  <c r="AD943"/>
  <c r="AA943"/>
  <c r="T527"/>
  <c r="S527"/>
  <c r="T520"/>
  <c r="S520"/>
  <c r="T714"/>
  <c r="S714"/>
  <c r="T254"/>
  <c r="AG254" s="1"/>
  <c r="S254"/>
  <c r="T608"/>
  <c r="S608"/>
  <c r="T1227"/>
  <c r="S1227"/>
  <c r="T764"/>
  <c r="S764"/>
  <c r="T373"/>
  <c r="S373"/>
  <c r="T1142"/>
  <c r="S1142"/>
  <c r="T842"/>
  <c r="S842"/>
  <c r="T1615"/>
  <c r="S1615"/>
  <c r="T394"/>
  <c r="S394"/>
  <c r="T1253"/>
  <c r="S1253"/>
  <c r="T393"/>
  <c r="S393"/>
  <c r="T143"/>
  <c r="AG143" s="1"/>
  <c r="S143"/>
  <c r="T1551"/>
  <c r="S1551"/>
  <c r="T701"/>
  <c r="S701"/>
  <c r="T489"/>
  <c r="S489"/>
  <c r="T644"/>
  <c r="S644"/>
  <c r="T1585"/>
  <c r="S1585"/>
  <c r="T574"/>
  <c r="S574"/>
  <c r="T863"/>
  <c r="S863"/>
  <c r="T187"/>
  <c r="AG187" s="1"/>
  <c r="S187"/>
  <c r="T943"/>
  <c r="S943"/>
  <c r="AD130"/>
  <c r="AA130"/>
  <c r="AD1483"/>
  <c r="AA1483"/>
  <c r="AD908"/>
  <c r="AA908"/>
  <c r="AD926"/>
  <c r="AA926"/>
  <c r="AD1267"/>
  <c r="AA1267"/>
  <c r="AD1383"/>
  <c r="AA1383"/>
  <c r="AD1528"/>
  <c r="AA1528"/>
  <c r="AD1208"/>
  <c r="AA1208"/>
  <c r="AD1031"/>
  <c r="AA1031"/>
  <c r="T130"/>
  <c r="AG130" s="1"/>
  <c r="S130"/>
  <c r="T1483"/>
  <c r="S1483"/>
  <c r="T908"/>
  <c r="S908"/>
  <c r="T926"/>
  <c r="S926"/>
  <c r="T1267"/>
  <c r="S1267"/>
  <c r="T1383"/>
  <c r="S1383"/>
  <c r="T1528"/>
  <c r="S1528"/>
  <c r="T1208"/>
  <c r="S1208"/>
  <c r="T1031"/>
  <c r="S1031"/>
  <c r="AD181"/>
  <c r="AA181"/>
  <c r="AD1330"/>
  <c r="AA1330"/>
  <c r="AD1010"/>
  <c r="AA1010"/>
  <c r="AD33"/>
  <c r="AA33"/>
  <c r="AD131"/>
  <c r="AA131"/>
  <c r="AD114"/>
  <c r="AA114"/>
  <c r="AD144"/>
  <c r="AA144"/>
  <c r="AD190"/>
  <c r="AA190"/>
  <c r="AD29"/>
  <c r="AA29"/>
  <c r="AD948"/>
  <c r="AA948"/>
  <c r="AD401"/>
  <c r="AA401"/>
  <c r="AD230"/>
  <c r="AA230"/>
  <c r="AD477"/>
  <c r="AA477"/>
  <c r="AD42"/>
  <c r="AA42"/>
  <c r="AD138"/>
  <c r="AA138"/>
  <c r="AD93"/>
  <c r="AA93"/>
  <c r="AD530"/>
  <c r="AA530"/>
  <c r="AD122"/>
  <c r="AA122"/>
  <c r="AD606"/>
  <c r="AA606"/>
  <c r="AD252"/>
  <c r="AA252"/>
  <c r="AD39"/>
  <c r="AA39"/>
  <c r="AD37"/>
  <c r="AA37"/>
  <c r="AD78"/>
  <c r="AA78"/>
  <c r="AD52"/>
  <c r="AA52"/>
  <c r="T181"/>
  <c r="AG181" s="1"/>
  <c r="S181"/>
  <c r="T1330"/>
  <c r="S1330"/>
  <c r="T1010"/>
  <c r="S1010"/>
  <c r="T33"/>
  <c r="AG33" s="1"/>
  <c r="S33"/>
  <c r="T131"/>
  <c r="AG131" s="1"/>
  <c r="S131"/>
  <c r="T114"/>
  <c r="AG114" s="1"/>
  <c r="S114"/>
  <c r="T144"/>
  <c r="AG144" s="1"/>
  <c r="S144"/>
  <c r="T190"/>
  <c r="AG190" s="1"/>
  <c r="S190"/>
  <c r="T29"/>
  <c r="AG29" s="1"/>
  <c r="S29"/>
  <c r="T948"/>
  <c r="S948"/>
  <c r="T401"/>
  <c r="S401"/>
  <c r="T230"/>
  <c r="AG230" s="1"/>
  <c r="S230"/>
  <c r="T477"/>
  <c r="S477"/>
  <c r="T42"/>
  <c r="AG42" s="1"/>
  <c r="S42"/>
  <c r="T138"/>
  <c r="AG138" s="1"/>
  <c r="S138"/>
  <c r="T93"/>
  <c r="AG93" s="1"/>
  <c r="S93"/>
  <c r="T530"/>
  <c r="S530"/>
  <c r="T122"/>
  <c r="AG122" s="1"/>
  <c r="S122"/>
  <c r="T606"/>
  <c r="S606"/>
  <c r="T252"/>
  <c r="AG252" s="1"/>
  <c r="S252"/>
  <c r="T39"/>
  <c r="AG39" s="1"/>
  <c r="S39"/>
  <c r="T37"/>
  <c r="AG37" s="1"/>
  <c r="S37"/>
  <c r="T78"/>
  <c r="AG78" s="1"/>
  <c r="S78"/>
  <c r="T52"/>
  <c r="AG52" s="1"/>
  <c r="S52"/>
  <c r="AD734"/>
  <c r="AA734"/>
  <c r="AD1299"/>
  <c r="AA1299"/>
  <c r="AD1113"/>
  <c r="AA1113"/>
  <c r="AD139"/>
  <c r="AA139"/>
  <c r="AD1374"/>
  <c r="AA1374"/>
  <c r="AD809"/>
  <c r="AA809"/>
  <c r="AD1420"/>
  <c r="AA1420"/>
  <c r="AD610"/>
  <c r="AA610"/>
  <c r="AD1083"/>
  <c r="AA1083"/>
  <c r="AD1428"/>
  <c r="AA1428"/>
  <c r="AD1236"/>
  <c r="AA1236"/>
  <c r="AD1378"/>
  <c r="AA1378"/>
  <c r="AD300"/>
  <c r="AA300"/>
  <c r="AD275"/>
  <c r="AA275"/>
  <c r="AD780"/>
  <c r="AA780"/>
  <c r="AD1601"/>
  <c r="AA1601"/>
  <c r="AD1133"/>
  <c r="AA1133"/>
  <c r="AD1451"/>
  <c r="AA1451"/>
  <c r="AD972"/>
  <c r="AA972"/>
  <c r="AD731"/>
  <c r="AA731"/>
  <c r="AD268"/>
  <c r="AA268"/>
  <c r="AD1595"/>
  <c r="AA1595"/>
  <c r="AD298"/>
  <c r="AA298"/>
  <c r="AD604"/>
  <c r="AA604"/>
  <c r="AD953"/>
  <c r="AA953"/>
  <c r="AD1329"/>
  <c r="AA1329"/>
  <c r="AD690"/>
  <c r="AA690"/>
  <c r="AD1560"/>
  <c r="AA1560"/>
  <c r="AD1577"/>
  <c r="AA1577"/>
  <c r="T734"/>
  <c r="S734"/>
  <c r="T1299"/>
  <c r="S1299"/>
  <c r="T1113"/>
  <c r="S1113"/>
  <c r="T139"/>
  <c r="AG139" s="1"/>
  <c r="S139"/>
  <c r="T1374"/>
  <c r="S1374"/>
  <c r="T809"/>
  <c r="S809"/>
  <c r="T1420"/>
  <c r="S1420"/>
  <c r="T610"/>
  <c r="S610"/>
  <c r="T1083"/>
  <c r="S1083"/>
  <c r="T1428"/>
  <c r="S1428"/>
  <c r="T1236"/>
  <c r="S1236"/>
  <c r="T1378"/>
  <c r="S1378"/>
  <c r="T300"/>
  <c r="AG300" s="1"/>
  <c r="S300"/>
  <c r="T275"/>
  <c r="AG275" s="1"/>
  <c r="S275"/>
  <c r="T780"/>
  <c r="S780"/>
  <c r="T1601"/>
  <c r="S1601"/>
  <c r="T1133"/>
  <c r="S1133"/>
  <c r="T1451"/>
  <c r="S1451"/>
  <c r="T972"/>
  <c r="S972"/>
  <c r="T731"/>
  <c r="S731"/>
  <c r="T268"/>
  <c r="AG268" s="1"/>
  <c r="S268"/>
  <c r="T1595"/>
  <c r="S1595"/>
  <c r="T298"/>
  <c r="AG298" s="1"/>
  <c r="S298"/>
  <c r="T604"/>
  <c r="S604"/>
  <c r="T953"/>
  <c r="S953"/>
  <c r="T1329"/>
  <c r="S1329"/>
  <c r="T690"/>
  <c r="S690"/>
  <c r="T1560"/>
  <c r="S1560"/>
  <c r="T1577"/>
  <c r="S1577"/>
  <c r="AF305" l="1"/>
  <c r="AF282"/>
  <c r="AF290"/>
  <c r="AF303"/>
  <c r="AF271"/>
  <c r="AF286"/>
  <c r="AF339"/>
  <c r="AF328"/>
  <c r="AF283"/>
  <c r="AF327"/>
  <c r="AF277"/>
  <c r="AF332"/>
  <c r="AF280"/>
  <c r="AF272"/>
  <c r="AF318"/>
  <c r="AF302"/>
  <c r="AF331"/>
  <c r="AF285"/>
  <c r="AF308"/>
  <c r="AF295"/>
  <c r="AF299"/>
  <c r="AF304"/>
  <c r="AF310"/>
  <c r="AF337"/>
  <c r="AF321"/>
  <c r="AF323"/>
  <c r="AF329"/>
  <c r="AE441"/>
  <c r="AF441"/>
  <c r="AE154"/>
  <c r="AF154"/>
  <c r="AE241"/>
  <c r="AF241"/>
  <c r="AE240"/>
  <c r="AF240"/>
  <c r="AE205"/>
  <c r="AF205"/>
  <c r="AE120"/>
  <c r="AF120"/>
  <c r="AE347"/>
  <c r="AF347"/>
  <c r="AE58"/>
  <c r="AF58"/>
  <c r="AE498"/>
  <c r="AF498"/>
  <c r="AE110"/>
  <c r="AF110"/>
  <c r="AE193"/>
  <c r="AF193"/>
  <c r="AE376"/>
  <c r="AF376"/>
  <c r="AF186"/>
  <c r="AF264"/>
  <c r="AF157"/>
  <c r="AE34"/>
  <c r="AF34"/>
  <c r="AE590"/>
  <c r="AF590"/>
  <c r="AE344"/>
  <c r="AF344"/>
  <c r="AE174"/>
  <c r="AF174"/>
  <c r="AE233"/>
  <c r="AF233"/>
  <c r="AE440"/>
  <c r="AF440"/>
  <c r="AE455"/>
  <c r="AF455"/>
  <c r="AE208"/>
  <c r="AF208"/>
  <c r="AE197"/>
  <c r="AF197"/>
  <c r="AE465"/>
  <c r="AF465"/>
  <c r="AE545"/>
  <c r="AF545"/>
  <c r="AE70"/>
  <c r="AF70"/>
  <c r="AE408"/>
  <c r="AF408"/>
  <c r="AE253"/>
  <c r="AF253"/>
  <c r="AE365"/>
  <c r="AF365"/>
  <c r="AE204"/>
  <c r="AF204"/>
  <c r="AE572"/>
  <c r="AF572"/>
  <c r="AE106"/>
  <c r="AF106"/>
  <c r="AE57"/>
  <c r="AF57"/>
  <c r="AE580"/>
  <c r="AF580"/>
  <c r="AE163"/>
  <c r="AF163"/>
  <c r="AE588"/>
  <c r="AF588"/>
  <c r="AF268"/>
  <c r="AF300"/>
  <c r="AE39"/>
  <c r="AF39"/>
  <c r="AE530"/>
  <c r="AF530"/>
  <c r="AE477"/>
  <c r="AF477"/>
  <c r="AE29"/>
  <c r="AF29"/>
  <c r="AE131"/>
  <c r="AF131"/>
  <c r="AE181"/>
  <c r="AF181"/>
  <c r="AE187"/>
  <c r="AF187"/>
  <c r="AE143"/>
  <c r="AF143"/>
  <c r="AE524"/>
  <c r="AF524"/>
  <c r="AE32"/>
  <c r="AF32"/>
  <c r="AE84"/>
  <c r="AF84"/>
  <c r="AE411"/>
  <c r="AF411"/>
  <c r="AE493"/>
  <c r="AF493"/>
  <c r="AE72"/>
  <c r="AF72"/>
  <c r="AE582"/>
  <c r="AF582"/>
  <c r="AE540"/>
  <c r="AF540"/>
  <c r="AE432"/>
  <c r="AF432"/>
  <c r="AE542"/>
  <c r="AF542"/>
  <c r="AE596"/>
  <c r="AF596"/>
  <c r="AE210"/>
  <c r="AF210"/>
  <c r="AE456"/>
  <c r="AF456"/>
  <c r="AE198"/>
  <c r="AF198"/>
  <c r="AE176"/>
  <c r="AF176"/>
  <c r="AE97"/>
  <c r="AF97"/>
  <c r="AF335"/>
  <c r="AE353"/>
  <c r="AF353"/>
  <c r="AE357"/>
  <c r="AF357"/>
  <c r="AE486"/>
  <c r="AF486"/>
  <c r="AE510"/>
  <c r="AF510"/>
  <c r="AE492"/>
  <c r="AF492"/>
  <c r="AE380"/>
  <c r="AF380"/>
  <c r="AE472"/>
  <c r="AF472"/>
  <c r="AF338"/>
  <c r="AF206"/>
  <c r="AF289"/>
  <c r="AE535"/>
  <c r="AF535"/>
  <c r="AE167"/>
  <c r="AF167"/>
  <c r="AE355"/>
  <c r="AF355"/>
  <c r="AE87"/>
  <c r="AF87"/>
  <c r="AF16"/>
  <c r="AE36"/>
  <c r="AF36"/>
  <c r="AE526"/>
  <c r="AF526"/>
  <c r="AE179"/>
  <c r="AF179"/>
  <c r="AE504"/>
  <c r="AF504"/>
  <c r="AE244"/>
  <c r="AF244"/>
  <c r="AE499"/>
  <c r="AF499"/>
  <c r="AF224"/>
  <c r="AF336"/>
  <c r="AE503"/>
  <c r="AF503"/>
  <c r="AE597"/>
  <c r="AF597"/>
  <c r="AE496"/>
  <c r="AF496"/>
  <c r="AE377"/>
  <c r="AF377"/>
  <c r="AE229"/>
  <c r="AF229"/>
  <c r="AE15"/>
  <c r="AF15"/>
  <c r="AE214"/>
  <c r="AF214"/>
  <c r="AE349"/>
  <c r="AF349"/>
  <c r="AE85"/>
  <c r="AF85"/>
  <c r="AF128"/>
  <c r="AE570"/>
  <c r="AF570"/>
  <c r="AE539"/>
  <c r="AF539"/>
  <c r="AE412"/>
  <c r="AF412"/>
  <c r="AF301"/>
  <c r="AE149"/>
  <c r="AF149"/>
  <c r="AE102"/>
  <c r="AF102"/>
  <c r="AE511"/>
  <c r="AF511"/>
  <c r="AE405"/>
  <c r="AF405"/>
  <c r="AE550"/>
  <c r="AF550"/>
  <c r="AE10"/>
  <c r="AF10"/>
  <c r="AE148"/>
  <c r="AF148"/>
  <c r="AE115"/>
  <c r="AF115"/>
  <c r="AE8"/>
  <c r="AF8"/>
  <c r="AE348"/>
  <c r="AF348"/>
  <c r="AE170"/>
  <c r="AF170"/>
  <c r="AE147"/>
  <c r="AF147"/>
  <c r="AE398"/>
  <c r="AF398"/>
  <c r="AE260"/>
  <c r="AF260"/>
  <c r="AE257"/>
  <c r="AF257"/>
  <c r="AF38"/>
  <c r="AF54"/>
  <c r="AF330"/>
  <c r="AE374"/>
  <c r="AF374"/>
  <c r="AE514"/>
  <c r="AF514"/>
  <c r="AE390"/>
  <c r="AF390"/>
  <c r="AE423"/>
  <c r="AF423"/>
  <c r="AF160"/>
  <c r="AE484"/>
  <c r="AF484"/>
  <c r="AE446"/>
  <c r="AF446"/>
  <c r="AE458"/>
  <c r="AF458"/>
  <c r="AE178"/>
  <c r="AF178"/>
  <c r="AE431"/>
  <c r="AF431"/>
  <c r="AF263"/>
  <c r="AF288"/>
  <c r="AE98"/>
  <c r="AF98"/>
  <c r="AE543"/>
  <c r="AF543"/>
  <c r="AE129"/>
  <c r="AF129"/>
  <c r="AE236"/>
  <c r="AF236"/>
  <c r="AE395"/>
  <c r="AF395"/>
  <c r="AE531"/>
  <c r="AF531"/>
  <c r="AE67"/>
  <c r="AF67"/>
  <c r="AE495"/>
  <c r="AF495"/>
  <c r="AE31"/>
  <c r="AF31"/>
  <c r="AE547"/>
  <c r="AF547"/>
  <c r="AE517"/>
  <c r="AF517"/>
  <c r="AE581"/>
  <c r="AF581"/>
  <c r="AE101"/>
  <c r="AF101"/>
  <c r="AE247"/>
  <c r="AF247"/>
  <c r="AE571"/>
  <c r="AF571"/>
  <c r="AE345"/>
  <c r="AF345"/>
  <c r="AE507"/>
  <c r="AF507"/>
  <c r="AE19"/>
  <c r="AF19"/>
  <c r="AE234"/>
  <c r="AF234"/>
  <c r="AE60"/>
  <c r="AF60"/>
  <c r="AE419"/>
  <c r="AF419"/>
  <c r="AE461"/>
  <c r="AF461"/>
  <c r="AE462"/>
  <c r="AF462"/>
  <c r="AE55"/>
  <c r="AF55"/>
  <c r="AE494"/>
  <c r="AF494"/>
  <c r="AE385"/>
  <c r="AF385"/>
  <c r="AE555"/>
  <c r="AF555"/>
  <c r="AE86"/>
  <c r="AF86"/>
  <c r="AE59"/>
  <c r="AF59"/>
  <c r="AE76"/>
  <c r="AF76"/>
  <c r="AE56"/>
  <c r="AF56"/>
  <c r="AF180"/>
  <c r="AE584"/>
  <c r="AF584"/>
  <c r="AE410"/>
  <c r="AF410"/>
  <c r="AE454"/>
  <c r="AF454"/>
  <c r="AE560"/>
  <c r="AF560"/>
  <c r="AE573"/>
  <c r="AF573"/>
  <c r="AE184"/>
  <c r="AF184"/>
  <c r="AE476"/>
  <c r="AF476"/>
  <c r="AE121"/>
  <c r="AF121"/>
  <c r="AE474"/>
  <c r="AF474"/>
  <c r="AE218"/>
  <c r="AF218"/>
  <c r="AF111"/>
  <c r="AE94"/>
  <c r="AF94"/>
  <c r="AE424"/>
  <c r="AF424"/>
  <c r="AF322"/>
  <c r="AE79"/>
  <c r="AF79"/>
  <c r="AE488"/>
  <c r="AF488"/>
  <c r="AF270"/>
  <c r="AE25"/>
  <c r="AF25"/>
  <c r="AE71"/>
  <c r="AF71"/>
  <c r="AE249"/>
  <c r="AF249"/>
  <c r="AE226"/>
  <c r="AF226"/>
  <c r="AF139"/>
  <c r="AE52"/>
  <c r="AF52"/>
  <c r="AE252"/>
  <c r="AF252"/>
  <c r="AE93"/>
  <c r="AF93"/>
  <c r="AE230"/>
  <c r="AF230"/>
  <c r="AE190"/>
  <c r="AF190"/>
  <c r="AE33"/>
  <c r="AF33"/>
  <c r="AE489"/>
  <c r="AF489"/>
  <c r="AE393"/>
  <c r="AF393"/>
  <c r="AE520"/>
  <c r="AF520"/>
  <c r="AE49"/>
  <c r="AF49"/>
  <c r="AE512"/>
  <c r="AF512"/>
  <c r="AE506"/>
  <c r="AF506"/>
  <c r="AE595"/>
  <c r="AF595"/>
  <c r="AE548"/>
  <c r="AF548"/>
  <c r="AE482"/>
  <c r="AF482"/>
  <c r="AE196"/>
  <c r="AF196"/>
  <c r="AE232"/>
  <c r="AF232"/>
  <c r="AE500"/>
  <c r="AF500"/>
  <c r="AE194"/>
  <c r="AF194"/>
  <c r="AF207"/>
  <c r="AF267"/>
  <c r="AE522"/>
  <c r="AF522"/>
  <c r="AE518"/>
  <c r="AF518"/>
  <c r="AC6"/>
  <c r="AE225"/>
  <c r="AF225"/>
  <c r="AE105"/>
  <c r="AF105"/>
  <c r="AE62"/>
  <c r="AF62"/>
  <c r="AE73"/>
  <c r="AF73"/>
  <c r="AE396"/>
  <c r="AF396"/>
  <c r="AE563"/>
  <c r="AF563"/>
  <c r="AE92"/>
  <c r="AF92"/>
  <c r="AE429"/>
  <c r="AF429"/>
  <c r="AE133"/>
  <c r="AF133"/>
  <c r="AF266"/>
  <c r="AF292"/>
  <c r="AF281"/>
  <c r="AE541"/>
  <c r="AF541"/>
  <c r="AE598"/>
  <c r="AF598"/>
  <c r="AE515"/>
  <c r="AF515"/>
  <c r="AE497"/>
  <c r="AF497"/>
  <c r="AF231"/>
  <c r="AF237"/>
  <c r="AE150"/>
  <c r="AF150"/>
  <c r="AE448"/>
  <c r="AF448"/>
  <c r="AE392"/>
  <c r="AF392"/>
  <c r="AE417"/>
  <c r="AF417"/>
  <c r="AE203"/>
  <c r="AF203"/>
  <c r="AE117"/>
  <c r="AF117"/>
  <c r="AE438"/>
  <c r="AF438"/>
  <c r="AE103"/>
  <c r="AF103"/>
  <c r="AE460"/>
  <c r="AF460"/>
  <c r="AE568"/>
  <c r="AF568"/>
  <c r="AE53"/>
  <c r="AF53"/>
  <c r="AE391"/>
  <c r="AF391"/>
  <c r="AE439"/>
  <c r="AF439"/>
  <c r="AE195"/>
  <c r="AF195"/>
  <c r="AE402"/>
  <c r="AF402"/>
  <c r="AE14"/>
  <c r="AF14"/>
  <c r="AE452"/>
  <c r="AF452"/>
  <c r="AE475"/>
  <c r="AF475"/>
  <c r="AE24"/>
  <c r="AF24"/>
  <c r="AF311"/>
  <c r="AE470"/>
  <c r="AF470"/>
  <c r="AE491"/>
  <c r="AF491"/>
  <c r="AE525"/>
  <c r="AF525"/>
  <c r="AE591"/>
  <c r="AF591"/>
  <c r="AE561"/>
  <c r="AF561"/>
  <c r="AE479"/>
  <c r="AF479"/>
  <c r="AE384"/>
  <c r="AF384"/>
  <c r="AE343"/>
  <c r="AF343"/>
  <c r="AE116"/>
  <c r="AF116"/>
  <c r="AE434"/>
  <c r="AF434"/>
  <c r="AE50"/>
  <c r="AF50"/>
  <c r="AF316"/>
  <c r="AF306"/>
  <c r="AE216"/>
  <c r="AF216"/>
  <c r="AE478"/>
  <c r="AF478"/>
  <c r="AE137"/>
  <c r="AF137"/>
  <c r="AE222"/>
  <c r="AF222"/>
  <c r="AE242"/>
  <c r="AF242"/>
  <c r="AE201"/>
  <c r="AF201"/>
  <c r="AE132"/>
  <c r="AF132"/>
  <c r="AF82"/>
  <c r="AF135"/>
  <c r="AF315"/>
  <c r="AF307"/>
  <c r="AF112"/>
  <c r="AE556"/>
  <c r="AF556"/>
  <c r="AE20"/>
  <c r="AF20"/>
  <c r="AE346"/>
  <c r="AF346"/>
  <c r="AE544"/>
  <c r="AF544"/>
  <c r="AF199"/>
  <c r="AE369"/>
  <c r="AF369"/>
  <c r="AE420"/>
  <c r="AF420"/>
  <c r="AE188"/>
  <c r="AF188"/>
  <c r="AE182"/>
  <c r="AF182"/>
  <c r="AE27"/>
  <c r="AF27"/>
  <c r="AF212"/>
  <c r="AF294"/>
  <c r="AF279"/>
  <c r="AF320"/>
  <c r="AE209"/>
  <c r="AF209"/>
  <c r="AE536"/>
  <c r="AF536"/>
  <c r="AE261"/>
  <c r="AF261"/>
  <c r="AE415"/>
  <c r="AF415"/>
  <c r="AE529"/>
  <c r="AF529"/>
  <c r="AE215"/>
  <c r="AF215"/>
  <c r="AE425"/>
  <c r="AF425"/>
  <c r="AE599"/>
  <c r="AF599"/>
  <c r="AE551"/>
  <c r="AF551"/>
  <c r="AE28"/>
  <c r="AF28"/>
  <c r="AE416"/>
  <c r="AF416"/>
  <c r="AE387"/>
  <c r="AF387"/>
  <c r="AE579"/>
  <c r="AF579"/>
  <c r="AE45"/>
  <c r="AF45"/>
  <c r="AE565"/>
  <c r="AF565"/>
  <c r="AE362"/>
  <c r="AF362"/>
  <c r="AE44"/>
  <c r="AF44"/>
  <c r="AE95"/>
  <c r="AF95"/>
  <c r="AE185"/>
  <c r="AF185"/>
  <c r="AE508"/>
  <c r="AF508"/>
  <c r="AE444"/>
  <c r="AF444"/>
  <c r="AE360"/>
  <c r="AF360"/>
  <c r="AE378"/>
  <c r="AF378"/>
  <c r="AE388"/>
  <c r="AF388"/>
  <c r="AE562"/>
  <c r="AF562"/>
  <c r="AE155"/>
  <c r="AF155"/>
  <c r="AE421"/>
  <c r="AF421"/>
  <c r="AE219"/>
  <c r="AF219"/>
  <c r="AE142"/>
  <c r="AF142"/>
  <c r="AE175"/>
  <c r="AF175"/>
  <c r="AE169"/>
  <c r="AF169"/>
  <c r="AE366"/>
  <c r="AF366"/>
  <c r="AE399"/>
  <c r="AF399"/>
  <c r="AE586"/>
  <c r="AF586"/>
  <c r="AE575"/>
  <c r="AF575"/>
  <c r="AE509"/>
  <c r="AF509"/>
  <c r="AF165"/>
  <c r="AE358"/>
  <c r="AF358"/>
  <c r="AE75"/>
  <c r="AF75"/>
  <c r="AE559"/>
  <c r="AF559"/>
  <c r="AE445"/>
  <c r="AF445"/>
  <c r="AE554"/>
  <c r="AF554"/>
  <c r="AE256"/>
  <c r="AF256"/>
  <c r="AE35"/>
  <c r="AF35"/>
  <c r="AE12"/>
  <c r="AF12"/>
  <c r="AE481"/>
  <c r="AF481"/>
  <c r="AF325"/>
  <c r="AF107"/>
  <c r="AE589"/>
  <c r="AF589"/>
  <c r="AF81"/>
  <c r="AE99"/>
  <c r="AF99"/>
  <c r="AE381"/>
  <c r="AF381"/>
  <c r="AF298"/>
  <c r="AE78"/>
  <c r="AF78"/>
  <c r="AE138"/>
  <c r="AF138"/>
  <c r="AE401"/>
  <c r="AF401"/>
  <c r="AE144"/>
  <c r="AF144"/>
  <c r="AF130"/>
  <c r="AE574"/>
  <c r="AF574"/>
  <c r="AE527"/>
  <c r="AF527"/>
  <c r="AE146"/>
  <c r="AF146"/>
  <c r="AE367"/>
  <c r="AF367"/>
  <c r="AE459"/>
  <c r="AF459"/>
  <c r="AE90"/>
  <c r="AF90"/>
  <c r="AE534"/>
  <c r="AF534"/>
  <c r="AE21"/>
  <c r="AF21"/>
  <c r="AE217"/>
  <c r="AF217"/>
  <c r="AE578"/>
  <c r="AF578"/>
  <c r="AE400"/>
  <c r="AF400"/>
  <c r="AF80"/>
  <c r="AF274"/>
  <c r="AE172"/>
  <c r="AF172"/>
  <c r="AE220"/>
  <c r="AF220"/>
  <c r="AE585"/>
  <c r="AF585"/>
  <c r="AE6"/>
  <c r="AF6"/>
  <c r="AE413"/>
  <c r="AF413"/>
  <c r="AE557"/>
  <c r="AF557"/>
  <c r="AE23"/>
  <c r="AF23"/>
  <c r="AF291"/>
  <c r="AE371"/>
  <c r="AF371"/>
  <c r="AE502"/>
  <c r="AF502"/>
  <c r="AE516"/>
  <c r="AF516"/>
  <c r="AE88"/>
  <c r="AF88"/>
  <c r="AE553"/>
  <c r="AF553"/>
  <c r="AE466"/>
  <c r="AF466"/>
  <c r="AE513"/>
  <c r="AF513"/>
  <c r="AE469"/>
  <c r="AF469"/>
  <c r="AE13"/>
  <c r="AF13"/>
  <c r="AE126"/>
  <c r="AF126"/>
  <c r="AE537"/>
  <c r="AF537"/>
  <c r="AE379"/>
  <c r="AF379"/>
  <c r="AE41"/>
  <c r="AF41"/>
  <c r="AE519"/>
  <c r="AF519"/>
  <c r="AE576"/>
  <c r="AF576"/>
  <c r="AE166"/>
  <c r="AF166"/>
  <c r="AE96"/>
  <c r="AF96"/>
  <c r="AE162"/>
  <c r="AF162"/>
  <c r="AF278"/>
  <c r="AF324"/>
  <c r="AF265"/>
  <c r="AF333"/>
  <c r="AF276"/>
  <c r="AE145"/>
  <c r="AF145"/>
  <c r="AE426"/>
  <c r="AF426"/>
  <c r="AE251"/>
  <c r="AF251"/>
  <c r="AF22"/>
  <c r="AF334"/>
  <c r="AE46"/>
  <c r="AF46"/>
  <c r="AE414"/>
  <c r="AF414"/>
  <c r="AE363"/>
  <c r="AF363"/>
  <c r="AE127"/>
  <c r="AF127"/>
  <c r="AF255"/>
  <c r="AF319"/>
  <c r="AE467"/>
  <c r="AF467"/>
  <c r="AE68"/>
  <c r="AF68"/>
  <c r="AE63"/>
  <c r="AF63"/>
  <c r="AE48"/>
  <c r="AF48"/>
  <c r="AE69"/>
  <c r="AF69"/>
  <c r="AE109"/>
  <c r="AF109"/>
  <c r="AE564"/>
  <c r="AF564"/>
  <c r="AE386"/>
  <c r="AF386"/>
  <c r="AE342"/>
  <c r="AF342"/>
  <c r="AE350"/>
  <c r="AF350"/>
  <c r="AE403"/>
  <c r="AF403"/>
  <c r="AE123"/>
  <c r="AF123"/>
  <c r="AE47"/>
  <c r="AF47"/>
  <c r="AE223"/>
  <c r="AF223"/>
  <c r="AE473"/>
  <c r="AF473"/>
  <c r="AE100"/>
  <c r="AF100"/>
  <c r="AE382"/>
  <c r="AF382"/>
  <c r="AE427"/>
  <c r="AF427"/>
  <c r="AE451"/>
  <c r="AF451"/>
  <c r="AE246"/>
  <c r="AF246"/>
  <c r="AE141"/>
  <c r="AF141"/>
  <c r="AE89"/>
  <c r="AF89"/>
  <c r="AE501"/>
  <c r="AF501"/>
  <c r="AE449"/>
  <c r="AF449"/>
  <c r="AE51"/>
  <c r="AF51"/>
  <c r="AE442"/>
  <c r="AF442"/>
  <c r="AE356"/>
  <c r="AF356"/>
  <c r="AE361"/>
  <c r="AF361"/>
  <c r="AE523"/>
  <c r="AF523"/>
  <c r="AE428"/>
  <c r="AF428"/>
  <c r="AE352"/>
  <c r="AF352"/>
  <c r="AE158"/>
  <c r="AF158"/>
  <c r="AE113"/>
  <c r="AF113"/>
  <c r="AE453"/>
  <c r="AF453"/>
  <c r="AF312"/>
  <c r="AF317"/>
  <c r="AE140"/>
  <c r="AF140"/>
  <c r="AE159"/>
  <c r="AF159"/>
  <c r="AE77"/>
  <c r="AF77"/>
  <c r="AE464"/>
  <c r="AF464"/>
  <c r="AE351"/>
  <c r="AF351"/>
  <c r="AE569"/>
  <c r="AF569"/>
  <c r="AE104"/>
  <c r="AF104"/>
  <c r="AE592"/>
  <c r="AF592"/>
  <c r="AE30"/>
  <c r="AF30"/>
  <c r="AE74"/>
  <c r="AF74"/>
  <c r="AF273"/>
  <c r="AE40"/>
  <c r="AF40"/>
  <c r="AF238"/>
  <c r="AF262"/>
  <c r="AE152"/>
  <c r="AF152"/>
  <c r="AE521"/>
  <c r="AF521"/>
  <c r="AF275"/>
  <c r="AE37"/>
  <c r="AF37"/>
  <c r="AE122"/>
  <c r="AF122"/>
  <c r="AE42"/>
  <c r="AF42"/>
  <c r="AE114"/>
  <c r="AF114"/>
  <c r="AE394"/>
  <c r="AF394"/>
  <c r="AE373"/>
  <c r="AF373"/>
  <c r="AE254"/>
  <c r="AF254"/>
  <c r="AE406"/>
  <c r="AF406"/>
  <c r="AE61"/>
  <c r="AF61"/>
  <c r="AE200"/>
  <c r="AF200"/>
  <c r="AE124"/>
  <c r="AF124"/>
  <c r="AE213"/>
  <c r="AF213"/>
  <c r="AE549"/>
  <c r="AF549"/>
  <c r="AE468"/>
  <c r="AF468"/>
  <c r="AE245"/>
  <c r="AF245"/>
  <c r="AE437"/>
  <c r="AF437"/>
  <c r="AE558"/>
  <c r="AF558"/>
  <c r="AF293"/>
  <c r="AE91"/>
  <c r="AF91"/>
  <c r="AE43"/>
  <c r="AF43"/>
  <c r="AE258"/>
  <c r="AF258"/>
  <c r="AE457"/>
  <c r="AF457"/>
  <c r="AE26"/>
  <c r="AF26"/>
  <c r="AE354"/>
  <c r="AF354"/>
  <c r="AE164"/>
  <c r="AF164"/>
  <c r="AE594"/>
  <c r="AF594"/>
  <c r="AE480"/>
  <c r="AF480"/>
  <c r="AE368"/>
  <c r="AF368"/>
  <c r="AE505"/>
  <c r="AF505"/>
  <c r="AF309"/>
  <c r="AF269"/>
  <c r="AE430"/>
  <c r="AF430"/>
  <c r="AD443"/>
  <c r="AA443"/>
  <c r="AD418"/>
  <c r="AA418"/>
  <c r="AD587"/>
  <c r="AA587"/>
  <c r="AD1183"/>
  <c r="AA1183"/>
  <c r="AD538"/>
  <c r="AA538"/>
  <c r="AD436"/>
  <c r="AA436"/>
  <c r="AD372"/>
  <c r="AA372"/>
  <c r="AD248"/>
  <c r="AA248"/>
  <c r="T443"/>
  <c r="S443"/>
  <c r="T418"/>
  <c r="S418"/>
  <c r="T587"/>
  <c r="S587"/>
  <c r="T1183"/>
  <c r="S1183"/>
  <c r="T538"/>
  <c r="S538"/>
  <c r="T436"/>
  <c r="S436"/>
  <c r="T372"/>
  <c r="S372"/>
  <c r="T248"/>
  <c r="AG248" s="1"/>
  <c r="S248"/>
  <c r="AE538" l="1"/>
  <c r="AF538"/>
  <c r="AE248"/>
  <c r="AF248"/>
  <c r="AE587"/>
  <c r="AF587"/>
  <c r="AE443"/>
  <c r="AF443"/>
  <c r="AE372"/>
  <c r="AF372"/>
  <c r="AE436"/>
  <c r="AF436"/>
  <c r="AE418"/>
  <c r="AF418"/>
  <c r="AD65"/>
  <c r="AA65"/>
  <c r="AD471"/>
  <c r="AA471"/>
  <c r="AD583"/>
  <c r="AA583"/>
  <c r="AD1030"/>
  <c r="AA1030"/>
  <c r="AD828"/>
  <c r="AA828"/>
  <c r="AD1051"/>
  <c r="AA1051"/>
  <c r="AD1455"/>
  <c r="AA1455"/>
  <c r="AD422"/>
  <c r="AA422"/>
  <c r="AD593"/>
  <c r="AA593"/>
  <c r="AD168"/>
  <c r="AA168"/>
  <c r="AE65" l="1"/>
  <c r="AF65"/>
  <c r="AE593"/>
  <c r="AF593"/>
  <c r="AE583"/>
  <c r="AF583"/>
  <c r="AE422"/>
  <c r="AF422"/>
  <c r="AE168"/>
  <c r="AF168"/>
  <c r="AE471"/>
  <c r="AF471"/>
  <c r="T65"/>
  <c r="AG65" s="1"/>
  <c r="S65"/>
  <c r="T471"/>
  <c r="S471"/>
  <c r="T583"/>
  <c r="S583"/>
  <c r="T1030"/>
  <c r="S1030"/>
  <c r="T828"/>
  <c r="S828"/>
  <c r="T1051"/>
  <c r="S1051"/>
  <c r="T1455"/>
  <c r="S1455"/>
  <c r="T422"/>
  <c r="S422"/>
  <c r="T593"/>
  <c r="S593"/>
  <c r="T168"/>
  <c r="AG168" s="1"/>
  <c r="S168"/>
  <c r="AD876" l="1"/>
  <c r="AA876"/>
  <c r="AD1290"/>
  <c r="AA1290"/>
  <c r="AD66"/>
  <c r="AA66"/>
  <c r="AD9"/>
  <c r="AA9"/>
  <c r="T876"/>
  <c r="S876"/>
  <c r="T1290"/>
  <c r="S1290"/>
  <c r="T66"/>
  <c r="AG66" s="1"/>
  <c r="S66"/>
  <c r="T9"/>
  <c r="AG9" s="1"/>
  <c r="S9"/>
  <c r="AE9" l="1"/>
  <c r="AF9"/>
  <c r="AE66"/>
  <c r="AF66"/>
  <c r="AD1629"/>
  <c r="AA1629"/>
  <c r="AD1218"/>
  <c r="AA1218"/>
  <c r="AD1041"/>
  <c r="AA1041"/>
  <c r="AD1012"/>
  <c r="AA1012"/>
  <c r="AD532"/>
  <c r="AA532"/>
  <c r="AD1607"/>
  <c r="AA1607"/>
  <c r="AD628"/>
  <c r="AA628"/>
  <c r="AD918"/>
  <c r="AA918"/>
  <c r="T1629"/>
  <c r="S1629"/>
  <c r="T1218"/>
  <c r="S1218"/>
  <c r="T1041"/>
  <c r="S1041"/>
  <c r="T1012"/>
  <c r="S1012"/>
  <c r="T532"/>
  <c r="S532"/>
  <c r="T1607"/>
  <c r="S1607"/>
  <c r="T628"/>
  <c r="S628"/>
  <c r="T918"/>
  <c r="S918"/>
  <c r="AE532" l="1"/>
  <c r="AF532"/>
  <c r="AD341"/>
  <c r="AA341"/>
  <c r="AD1207"/>
  <c r="AA1207"/>
  <c r="AD1571"/>
  <c r="AA1571"/>
  <c r="AD880"/>
  <c r="AA880"/>
  <c r="T341"/>
  <c r="S341"/>
  <c r="T1207"/>
  <c r="S1207"/>
  <c r="T1571"/>
  <c r="S1571"/>
  <c r="T880"/>
  <c r="S880"/>
  <c r="AE341" l="1"/>
  <c r="AF341"/>
  <c r="AD1573"/>
  <c r="AA1573"/>
  <c r="AD108"/>
  <c r="AA108"/>
  <c r="AD1230"/>
  <c r="AA1230"/>
  <c r="AD1181"/>
  <c r="AA1181"/>
  <c r="AD651"/>
  <c r="AA651"/>
  <c r="AD118"/>
  <c r="AA118"/>
  <c r="AD435"/>
  <c r="AA435"/>
  <c r="AD171"/>
  <c r="AA171"/>
  <c r="AD125"/>
  <c r="AA125"/>
  <c r="AD375"/>
  <c r="AA375"/>
  <c r="AD173"/>
  <c r="AA173"/>
  <c r="AD1086"/>
  <c r="AA1086"/>
  <c r="AD314"/>
  <c r="AA314"/>
  <c r="AD1143"/>
  <c r="AA1143"/>
  <c r="AD921"/>
  <c r="AA921"/>
  <c r="AD951"/>
  <c r="AA951"/>
  <c r="AD1229"/>
  <c r="AA1229"/>
  <c r="AD1443"/>
  <c r="AA1443"/>
  <c r="AD1131"/>
  <c r="AA1131"/>
  <c r="AD1377"/>
  <c r="AA1377"/>
  <c r="AD936"/>
  <c r="AA936"/>
  <c r="AD287"/>
  <c r="AA287"/>
  <c r="AD1066"/>
  <c r="AA1066"/>
  <c r="AD1251"/>
  <c r="AA1251"/>
  <c r="AD1584"/>
  <c r="AA1584"/>
  <c r="AD284"/>
  <c r="AA284"/>
  <c r="AD625"/>
  <c r="AA625"/>
  <c r="AD945"/>
  <c r="AA945"/>
  <c r="T108"/>
  <c r="AG108" s="1"/>
  <c r="S108"/>
  <c r="T1573"/>
  <c r="S1573"/>
  <c r="T1230"/>
  <c r="S1230"/>
  <c r="T1181"/>
  <c r="S1181"/>
  <c r="T651"/>
  <c r="S651"/>
  <c r="T118"/>
  <c r="AG118" s="1"/>
  <c r="S118"/>
  <c r="T435"/>
  <c r="S435"/>
  <c r="T171"/>
  <c r="AG171" s="1"/>
  <c r="S171"/>
  <c r="T125"/>
  <c r="AG125" s="1"/>
  <c r="S125"/>
  <c r="T375"/>
  <c r="S375"/>
  <c r="T173"/>
  <c r="AG173" s="1"/>
  <c r="S173"/>
  <c r="AE173" l="1"/>
  <c r="AF173"/>
  <c r="AE108"/>
  <c r="AF108"/>
  <c r="AE125"/>
  <c r="AF125"/>
  <c r="AE375"/>
  <c r="AF375"/>
  <c r="AE435"/>
  <c r="AF435"/>
  <c r="AE118"/>
  <c r="AF118"/>
  <c r="AE171"/>
  <c r="AF171"/>
  <c r="T1086"/>
  <c r="S1086"/>
  <c r="T314"/>
  <c r="AG314" s="1"/>
  <c r="S314"/>
  <c r="T1143"/>
  <c r="S1143"/>
  <c r="T921"/>
  <c r="S921"/>
  <c r="T951"/>
  <c r="S951"/>
  <c r="T1229"/>
  <c r="S1229"/>
  <c r="T1443"/>
  <c r="S1443"/>
  <c r="AF314" l="1"/>
  <c r="T1131"/>
  <c r="S1131"/>
  <c r="T1377"/>
  <c r="S1377"/>
  <c r="T936"/>
  <c r="S936"/>
  <c r="T287"/>
  <c r="S287"/>
  <c r="T1066"/>
  <c r="S1066"/>
  <c r="T1251"/>
  <c r="S1251"/>
  <c r="T1584"/>
  <c r="S1584"/>
  <c r="T284"/>
  <c r="S284"/>
  <c r="T625"/>
  <c r="S625"/>
  <c r="T945"/>
  <c r="S945"/>
  <c r="AG284" l="1"/>
  <c r="AF284"/>
  <c r="AG287"/>
  <c r="AF287"/>
  <c r="AD153"/>
  <c r="AA153"/>
  <c r="AD798"/>
  <c r="AA798"/>
  <c r="AD18"/>
  <c r="AA18"/>
  <c r="AD783"/>
  <c r="AA783"/>
  <c r="T153"/>
  <c r="AG153" s="1"/>
  <c r="S153"/>
  <c r="T798"/>
  <c r="S798"/>
  <c r="T18"/>
  <c r="AG18" s="1"/>
  <c r="S18"/>
  <c r="T783"/>
  <c r="S783"/>
  <c r="AE153" l="1"/>
  <c r="AF153"/>
  <c r="AE18"/>
  <c r="AF18"/>
  <c r="AD961"/>
  <c r="AA961"/>
  <c r="AD119"/>
  <c r="AA119"/>
  <c r="AD686"/>
  <c r="AA686"/>
  <c r="AD239"/>
  <c r="AA239"/>
  <c r="AD389"/>
  <c r="AA389"/>
  <c r="AD156"/>
  <c r="AA156"/>
  <c r="AD397"/>
  <c r="AA397"/>
  <c r="AD192"/>
  <c r="AA192"/>
  <c r="AD191"/>
  <c r="AA191"/>
  <c r="AD629"/>
  <c r="AA629"/>
  <c r="T961"/>
  <c r="S961"/>
  <c r="T119"/>
  <c r="AG119" s="1"/>
  <c r="S119"/>
  <c r="T686"/>
  <c r="S686"/>
  <c r="T239"/>
  <c r="AG239" s="1"/>
  <c r="S239"/>
  <c r="T389"/>
  <c r="S389"/>
  <c r="T156"/>
  <c r="AG156" s="1"/>
  <c r="S156"/>
  <c r="T397"/>
  <c r="S397"/>
  <c r="T192"/>
  <c r="AG192" s="1"/>
  <c r="S192"/>
  <c r="T191"/>
  <c r="AG191" s="1"/>
  <c r="S191"/>
  <c r="T629"/>
  <c r="S629"/>
  <c r="AE156" l="1"/>
  <c r="AF156"/>
  <c r="AE191"/>
  <c r="AF191"/>
  <c r="AE192"/>
  <c r="AF192"/>
  <c r="AE119"/>
  <c r="AF119"/>
  <c r="AE389"/>
  <c r="AF389"/>
  <c r="AE239"/>
  <c r="AF239"/>
  <c r="AE397"/>
  <c r="AF397"/>
  <c r="T313"/>
  <c r="AG313" s="1"/>
  <c r="S313"/>
  <c r="T1600"/>
  <c r="S1600"/>
  <c r="T1221"/>
  <c r="S1221"/>
  <c r="T1557"/>
  <c r="S1557"/>
  <c r="T1173"/>
  <c r="S1173"/>
  <c r="T1391"/>
  <c r="S1391"/>
  <c r="T1439"/>
  <c r="S1439"/>
  <c r="T1461"/>
  <c r="S1461"/>
  <c r="T965"/>
  <c r="S965"/>
  <c r="T1445"/>
  <c r="S1445"/>
  <c r="T833"/>
  <c r="S833"/>
  <c r="AD313"/>
  <c r="AA313"/>
  <c r="AD1600"/>
  <c r="AA1600"/>
  <c r="AD1221"/>
  <c r="AA1221"/>
  <c r="AD1557"/>
  <c r="AA1557"/>
  <c r="AD1173"/>
  <c r="AA1173"/>
  <c r="AD1391"/>
  <c r="AA1391"/>
  <c r="AD1439"/>
  <c r="AA1439"/>
  <c r="AD1461"/>
  <c r="AA1461"/>
  <c r="AD965"/>
  <c r="AA965"/>
  <c r="AD1445"/>
  <c r="AA1445"/>
  <c r="AD833"/>
  <c r="AA833"/>
  <c r="AF313" l="1"/>
  <c r="AD971"/>
  <c r="AA971"/>
  <c r="AD1401"/>
  <c r="AA1401"/>
  <c r="AD566"/>
  <c r="AA566"/>
  <c r="AD407"/>
  <c r="AA407"/>
  <c r="T971"/>
  <c r="S971"/>
  <c r="T1401"/>
  <c r="S1401"/>
  <c r="T566"/>
  <c r="S566"/>
  <c r="T407"/>
  <c r="S407"/>
  <c r="AE566" l="1"/>
  <c r="AF566"/>
  <c r="AE407"/>
  <c r="AF407"/>
  <c r="AD1399"/>
  <c r="AA1399"/>
  <c r="AD923"/>
  <c r="AA923"/>
  <c r="AD463"/>
  <c r="AA463"/>
  <c r="AD845"/>
  <c r="AA845"/>
  <c r="AD913"/>
  <c r="AA913"/>
  <c r="AD1169"/>
  <c r="AA1169"/>
  <c r="T1399"/>
  <c r="S1399"/>
  <c r="T923"/>
  <c r="S923"/>
  <c r="T463"/>
  <c r="S463"/>
  <c r="T845"/>
  <c r="S845"/>
  <c r="T913"/>
  <c r="S913"/>
  <c r="T1169"/>
  <c r="S1169"/>
  <c r="AE463" l="1"/>
  <c r="AF463"/>
  <c r="AD409"/>
  <c r="AA409"/>
  <c r="AD1400"/>
  <c r="AA1400"/>
  <c r="AD1255"/>
  <c r="AA1255"/>
  <c r="AD777"/>
  <c r="AA777"/>
  <c r="AD202"/>
  <c r="AA202"/>
  <c r="T409"/>
  <c r="S409"/>
  <c r="T1400"/>
  <c r="S1400"/>
  <c r="T1255"/>
  <c r="S1255"/>
  <c r="T777"/>
  <c r="S777"/>
  <c r="T202"/>
  <c r="AG202" s="1"/>
  <c r="S202"/>
  <c r="AE409" l="1"/>
  <c r="AF409"/>
  <c r="AE202"/>
  <c r="AF202"/>
  <c r="AD1521"/>
  <c r="AA1521"/>
  <c r="AD1431"/>
  <c r="AA1431"/>
  <c r="AD1548"/>
  <c r="AA1548"/>
  <c r="AD1151"/>
  <c r="AA1151"/>
  <c r="AD1552"/>
  <c r="AA1552"/>
  <c r="AD1626"/>
  <c r="AA1626"/>
  <c r="AD1167"/>
  <c r="AA1167"/>
  <c r="AD1309"/>
  <c r="AA1309"/>
  <c r="AD769"/>
  <c r="AA769"/>
  <c r="AD1617"/>
  <c r="AA1617"/>
  <c r="AD1223"/>
  <c r="AA1223"/>
  <c r="AD811"/>
  <c r="AA811"/>
  <c r="T1521"/>
  <c r="S1521"/>
  <c r="T1431"/>
  <c r="S1431"/>
  <c r="T1548"/>
  <c r="S1548"/>
  <c r="T1151"/>
  <c r="S1151"/>
  <c r="T1552"/>
  <c r="S1552"/>
  <c r="T1626"/>
  <c r="S1626"/>
  <c r="T1167"/>
  <c r="S1167"/>
  <c r="T1309"/>
  <c r="S1309"/>
  <c r="T769"/>
  <c r="S769"/>
  <c r="T1617"/>
  <c r="S1617"/>
  <c r="T1223"/>
  <c r="S1223"/>
  <c r="T811"/>
  <c r="S811"/>
  <c r="AD1028" l="1"/>
  <c r="AA1028"/>
  <c r="AD447"/>
  <c r="AA447"/>
  <c r="AD161"/>
  <c r="AA161"/>
  <c r="AD483"/>
  <c r="AA483"/>
  <c r="AD259"/>
  <c r="AA259"/>
  <c r="AD533"/>
  <c r="AA533"/>
  <c r="AD1412"/>
  <c r="AA1412"/>
  <c r="AD546"/>
  <c r="AA546"/>
  <c r="AD64"/>
  <c r="AA64"/>
  <c r="T1028"/>
  <c r="S1028"/>
  <c r="T447"/>
  <c r="S447"/>
  <c r="T161"/>
  <c r="AG161" s="1"/>
  <c r="S161"/>
  <c r="T483"/>
  <c r="S483"/>
  <c r="T259"/>
  <c r="AG259" s="1"/>
  <c r="S259"/>
  <c r="T533"/>
  <c r="S533"/>
  <c r="T1412"/>
  <c r="S1412"/>
  <c r="T546"/>
  <c r="S546"/>
  <c r="T64"/>
  <c r="AG64" s="1"/>
  <c r="S64"/>
  <c r="AE161" l="1"/>
  <c r="AF161"/>
  <c r="AE447"/>
  <c r="AF447"/>
  <c r="AE483"/>
  <c r="AF483"/>
  <c r="AE533"/>
  <c r="AF533"/>
  <c r="AE546"/>
  <c r="AF546"/>
  <c r="AE64"/>
  <c r="AF64"/>
  <c r="AE259"/>
  <c r="AF259"/>
  <c r="AD404"/>
  <c r="AA404"/>
  <c r="AD567"/>
  <c r="AA567"/>
  <c r="AD211"/>
  <c r="AA211"/>
  <c r="AD1206"/>
  <c r="AA1206"/>
  <c r="AD17"/>
  <c r="AA17"/>
  <c r="AD11"/>
  <c r="AA11"/>
  <c r="AD1023"/>
  <c r="AA1023"/>
  <c r="AD1196"/>
  <c r="AA1196"/>
  <c r="AD1612"/>
  <c r="AA1612"/>
  <c r="AD134"/>
  <c r="AA134"/>
  <c r="AD1339"/>
  <c r="AA1339"/>
  <c r="AD177"/>
  <c r="AA177"/>
  <c r="S177"/>
  <c r="T177"/>
  <c r="AG177" s="1"/>
  <c r="S1339"/>
  <c r="T1339"/>
  <c r="S134"/>
  <c r="T134"/>
  <c r="AG134" s="1"/>
  <c r="S1612"/>
  <c r="T1612"/>
  <c r="S1196"/>
  <c r="T1196"/>
  <c r="S1023"/>
  <c r="T1023"/>
  <c r="S11"/>
  <c r="T11"/>
  <c r="AG11" s="1"/>
  <c r="S17"/>
  <c r="T17"/>
  <c r="AG17" s="1"/>
  <c r="S1206"/>
  <c r="T1206"/>
  <c r="S211"/>
  <c r="T211"/>
  <c r="AG211" s="1"/>
  <c r="S567"/>
  <c r="T567"/>
  <c r="S404"/>
  <c r="T404"/>
  <c r="AE404" l="1"/>
  <c r="AF404"/>
  <c r="AE17"/>
  <c r="AF17"/>
  <c r="AE177"/>
  <c r="AF177"/>
  <c r="AE211"/>
  <c r="AF211"/>
  <c r="AE134"/>
  <c r="AF134"/>
  <c r="AE11"/>
  <c r="AF11"/>
  <c r="AE567"/>
  <c r="AF567"/>
  <c r="AD1272"/>
  <c r="AA1272"/>
  <c r="AD1628"/>
  <c r="AA1628"/>
  <c r="T1272"/>
  <c r="S1272"/>
  <c r="T1628"/>
  <c r="S1628"/>
  <c r="AD1057" l="1"/>
  <c r="AA1057"/>
  <c r="AD968"/>
  <c r="AA968"/>
  <c r="AD1244"/>
  <c r="AA1244"/>
  <c r="AD1411"/>
  <c r="AA1411"/>
  <c r="AD1427"/>
  <c r="AA1427"/>
  <c r="AD1281"/>
  <c r="AA1281"/>
  <c r="AD1423"/>
  <c r="AA1423"/>
  <c r="AD1211"/>
  <c r="AA1211"/>
  <c r="AD1009"/>
  <c r="AA1009"/>
  <c r="AD1517"/>
  <c r="AA1517"/>
  <c r="AD1084"/>
  <c r="AA1084"/>
  <c r="AD1466"/>
  <c r="AA1466"/>
  <c r="AD872"/>
  <c r="AA872"/>
  <c r="AD1037"/>
  <c r="AA1037"/>
  <c r="AD1480"/>
  <c r="AA1480"/>
  <c r="AD794"/>
  <c r="AA794"/>
  <c r="AD822"/>
  <c r="AA822"/>
  <c r="T1057"/>
  <c r="S1057"/>
  <c r="T968"/>
  <c r="S968"/>
  <c r="T1244"/>
  <c r="S1244"/>
  <c r="T1411"/>
  <c r="S1411"/>
  <c r="T1427"/>
  <c r="S1427"/>
  <c r="T1281"/>
  <c r="S1281"/>
  <c r="T1423"/>
  <c r="S1423"/>
  <c r="T1211"/>
  <c r="S1211"/>
  <c r="T1009"/>
  <c r="S1009"/>
  <c r="T1517"/>
  <c r="S1517"/>
  <c r="T1084"/>
  <c r="S1084"/>
  <c r="T1466"/>
  <c r="S1466"/>
  <c r="T872"/>
  <c r="S872"/>
  <c r="T1037"/>
  <c r="S1037"/>
  <c r="T1480"/>
  <c r="S1480"/>
  <c r="T794"/>
  <c r="S794"/>
  <c r="T822"/>
  <c r="S822"/>
  <c r="AD370" l="1"/>
  <c r="AA370"/>
  <c r="AD433"/>
  <c r="AA433"/>
  <c r="AD364"/>
  <c r="AA364"/>
  <c r="AD684"/>
  <c r="AA684"/>
  <c r="AD728"/>
  <c r="AA728"/>
  <c r="AD189"/>
  <c r="AA189"/>
  <c r="AD1068"/>
  <c r="AA1068"/>
  <c r="AD1156"/>
  <c r="AA1156"/>
  <c r="AD959"/>
  <c r="AA959"/>
  <c r="AD577"/>
  <c r="AA577"/>
  <c r="AD744"/>
  <c r="AA744"/>
  <c r="AD1249"/>
  <c r="AA1249"/>
  <c r="AD858"/>
  <c r="AA858"/>
  <c r="AD552"/>
  <c r="AA552"/>
  <c r="AD613"/>
  <c r="AA613"/>
  <c r="AD685"/>
  <c r="AA685"/>
  <c r="AD383"/>
  <c r="AA383"/>
  <c r="AD772"/>
  <c r="AA772"/>
  <c r="AD83"/>
  <c r="AA83"/>
  <c r="AD487"/>
  <c r="AA487"/>
  <c r="AD1325"/>
  <c r="AA1325"/>
  <c r="AD1259"/>
  <c r="AA1259"/>
  <c r="AD250"/>
  <c r="AA250"/>
  <c r="AD1593"/>
  <c r="AA1593"/>
  <c r="AD235"/>
  <c r="AA235"/>
  <c r="AD450"/>
  <c r="AA450"/>
  <c r="AD1177"/>
  <c r="AA1177"/>
  <c r="AD1021"/>
  <c r="AA1021"/>
  <c r="AD1430"/>
  <c r="AA1430"/>
  <c r="AD221"/>
  <c r="AA221"/>
  <c r="T370"/>
  <c r="S370"/>
  <c r="T433"/>
  <c r="S433"/>
  <c r="T364"/>
  <c r="S364"/>
  <c r="T684"/>
  <c r="S684"/>
  <c r="T728"/>
  <c r="S728"/>
  <c r="T189"/>
  <c r="AG189" s="1"/>
  <c r="S189"/>
  <c r="T1068"/>
  <c r="S1068"/>
  <c r="T1156"/>
  <c r="S1156"/>
  <c r="T959"/>
  <c r="S959"/>
  <c r="T577"/>
  <c r="S577"/>
  <c r="T744"/>
  <c r="S744"/>
  <c r="T1249"/>
  <c r="S1249"/>
  <c r="T858"/>
  <c r="S858"/>
  <c r="T552"/>
  <c r="S552"/>
  <c r="T613"/>
  <c r="S613"/>
  <c r="T685"/>
  <c r="S685"/>
  <c r="T383"/>
  <c r="S383"/>
  <c r="T772"/>
  <c r="S772"/>
  <c r="T83"/>
  <c r="AG83" s="1"/>
  <c r="S83"/>
  <c r="T487"/>
  <c r="S487"/>
  <c r="T1325"/>
  <c r="S1325"/>
  <c r="T1259"/>
  <c r="S1259"/>
  <c r="T250"/>
  <c r="AG250" s="1"/>
  <c r="S250"/>
  <c r="T1593"/>
  <c r="S1593"/>
  <c r="T235"/>
  <c r="AG235" s="1"/>
  <c r="S235"/>
  <c r="T450"/>
  <c r="S450"/>
  <c r="T1177"/>
  <c r="S1177"/>
  <c r="T1021"/>
  <c r="S1021"/>
  <c r="T1430"/>
  <c r="S1430"/>
  <c r="T221"/>
  <c r="AG221" s="1"/>
  <c r="S221"/>
  <c r="AE487" l="1"/>
  <c r="AF487"/>
  <c r="AE83"/>
  <c r="AF83"/>
  <c r="AE364"/>
  <c r="AF364"/>
  <c r="AE250"/>
  <c r="AF250"/>
  <c r="AE221"/>
  <c r="AF221"/>
  <c r="AE577"/>
  <c r="AF577"/>
  <c r="AE189"/>
  <c r="AF189"/>
  <c r="AE433"/>
  <c r="AF433"/>
  <c r="AE552"/>
  <c r="AF552"/>
  <c r="AE450"/>
  <c r="AF450"/>
  <c r="AE235"/>
  <c r="AF235"/>
  <c r="AE383"/>
  <c r="AF383"/>
  <c r="AE370"/>
  <c r="AF370"/>
  <c r="AD243"/>
  <c r="AA243"/>
  <c r="AD136"/>
  <c r="AA136"/>
  <c r="AD848"/>
  <c r="AA848"/>
  <c r="AD860"/>
  <c r="AA860"/>
  <c r="AD528"/>
  <c r="AA528"/>
  <c r="AD359"/>
  <c r="AA359"/>
  <c r="AD228"/>
  <c r="AA228"/>
  <c r="AD743"/>
  <c r="AA743"/>
  <c r="AD490"/>
  <c r="AA490"/>
  <c r="AD1320"/>
  <c r="AA1320"/>
  <c r="AD1232"/>
  <c r="AA1232"/>
  <c r="T243"/>
  <c r="AG243" s="1"/>
  <c r="S243"/>
  <c r="T136"/>
  <c r="AG136" s="1"/>
  <c r="S136"/>
  <c r="T848"/>
  <c r="S848"/>
  <c r="T860"/>
  <c r="S860"/>
  <c r="T528"/>
  <c r="S528"/>
  <c r="T359"/>
  <c r="S359"/>
  <c r="T228"/>
  <c r="AG228" s="1"/>
  <c r="S228"/>
  <c r="T743"/>
  <c r="S743"/>
  <c r="T490"/>
  <c r="S490"/>
  <c r="T1320"/>
  <c r="S1320"/>
  <c r="T1232"/>
  <c r="S1232"/>
  <c r="AE243" l="1"/>
  <c r="AF243"/>
  <c r="AE228"/>
  <c r="AF228"/>
  <c r="AE359"/>
  <c r="AF359"/>
  <c r="AE490"/>
  <c r="AF490"/>
  <c r="AE136"/>
  <c r="AF136"/>
  <c r="AE528"/>
  <c r="AF528"/>
  <c r="AD1035"/>
  <c r="AA1035"/>
  <c r="T1035"/>
  <c r="S1035"/>
  <c r="AD485" l="1"/>
  <c r="AA485"/>
  <c r="AD7"/>
  <c r="AA7"/>
  <c r="AD1134"/>
  <c r="AA1134"/>
  <c r="AD1328"/>
  <c r="AA1328"/>
  <c r="AD704"/>
  <c r="AA704"/>
  <c r="T485"/>
  <c r="S485"/>
  <c r="T7"/>
  <c r="AG7" s="1"/>
  <c r="S7"/>
  <c r="T1134"/>
  <c r="S1134"/>
  <c r="T1328"/>
  <c r="S1328"/>
  <c r="T704"/>
  <c r="S704"/>
  <c r="AC144" l="1"/>
  <c r="AC80"/>
  <c r="AC16"/>
  <c r="AC111"/>
  <c r="AC47"/>
  <c r="AC142"/>
  <c r="AC78"/>
  <c r="AC14"/>
  <c r="AC117"/>
  <c r="AC53"/>
  <c r="AC148"/>
  <c r="AC84"/>
  <c r="AC139"/>
  <c r="AC58"/>
  <c r="AC35"/>
  <c r="AC91"/>
  <c r="AC12"/>
  <c r="AC96"/>
  <c r="AC30"/>
  <c r="AC69"/>
  <c r="AC100"/>
  <c r="AC20"/>
  <c r="AC66"/>
  <c r="AC24"/>
  <c r="AC119"/>
  <c r="AC86"/>
  <c r="AC125"/>
  <c r="AC136"/>
  <c r="AC72"/>
  <c r="AC8"/>
  <c r="AC103"/>
  <c r="AC39"/>
  <c r="AC134"/>
  <c r="AC70"/>
  <c r="AC109"/>
  <c r="AC45"/>
  <c r="AC140"/>
  <c r="AC76"/>
  <c r="AC131"/>
  <c r="AC130"/>
  <c r="AC41"/>
  <c r="AC122"/>
  <c r="AC19"/>
  <c r="AC73"/>
  <c r="AC145"/>
  <c r="AC138"/>
  <c r="AC107"/>
  <c r="AC32"/>
  <c r="AC127"/>
  <c r="AC99"/>
  <c r="AC74"/>
  <c r="AC22"/>
  <c r="AC128"/>
  <c r="AC64"/>
  <c r="AC95"/>
  <c r="AC31"/>
  <c r="AC126"/>
  <c r="AC62"/>
  <c r="AC101"/>
  <c r="AC37"/>
  <c r="AC132"/>
  <c r="AC68"/>
  <c r="AC123"/>
  <c r="AC105"/>
  <c r="AC25"/>
  <c r="AC98"/>
  <c r="AC50"/>
  <c r="AC113"/>
  <c r="AC44"/>
  <c r="AC28"/>
  <c r="AC120"/>
  <c r="AC56"/>
  <c r="AC87"/>
  <c r="AC23"/>
  <c r="AC118"/>
  <c r="AC54"/>
  <c r="AC93"/>
  <c r="AC29"/>
  <c r="AC124"/>
  <c r="AC60"/>
  <c r="AC115"/>
  <c r="AC82"/>
  <c r="AC9"/>
  <c r="AC75"/>
  <c r="AC34"/>
  <c r="AC90"/>
  <c r="AC83"/>
  <c r="AC63"/>
  <c r="AC26"/>
  <c r="AC88"/>
  <c r="AC112"/>
  <c r="AC48"/>
  <c r="AC143"/>
  <c r="AC79"/>
  <c r="AC15"/>
  <c r="AC110"/>
  <c r="AC46"/>
  <c r="AC149"/>
  <c r="AC85"/>
  <c r="AC21"/>
  <c r="AC116"/>
  <c r="AC52"/>
  <c r="AC59"/>
  <c r="AC57"/>
  <c r="AC121"/>
  <c r="AC18"/>
  <c r="AC67"/>
  <c r="AC137"/>
  <c r="AC106"/>
  <c r="AC11"/>
  <c r="AC94"/>
  <c r="AC133"/>
  <c r="AC33"/>
  <c r="AC55"/>
  <c r="AC104"/>
  <c r="AC40"/>
  <c r="AC135"/>
  <c r="AC71"/>
  <c r="AC7"/>
  <c r="AC102"/>
  <c r="AC38"/>
  <c r="AC141"/>
  <c r="AC77"/>
  <c r="AC13"/>
  <c r="AC108"/>
  <c r="AC42"/>
  <c r="AC129"/>
  <c r="AC36"/>
  <c r="AC97"/>
  <c r="AC49"/>
  <c r="AC43"/>
  <c r="AC27"/>
  <c r="AC65"/>
  <c r="AC146"/>
  <c r="AC150"/>
  <c r="AC61"/>
  <c r="AC17"/>
  <c r="AC51"/>
  <c r="AC114"/>
  <c r="AC10"/>
  <c r="AC81"/>
  <c r="AC89"/>
  <c r="AC92"/>
  <c r="AC147"/>
  <c r="AE7"/>
  <c r="AF7"/>
  <c r="AE485"/>
  <c r="AF485"/>
  <c r="AA1479"/>
  <c r="AE22" l="1"/>
  <c r="AE139"/>
  <c r="AE107"/>
  <c r="AE80"/>
  <c r="AE82"/>
  <c r="AE130"/>
  <c r="AE135"/>
  <c r="AE81"/>
  <c r="AE38"/>
  <c r="AE112"/>
  <c r="AE54"/>
  <c r="AE16"/>
  <c r="AE128"/>
  <c r="AE111"/>
  <c r="Z996"/>
  <c r="Z1488"/>
  <c r="Z1468"/>
  <c r="Z1017"/>
  <c r="Z861"/>
  <c r="Z1335"/>
  <c r="Z854"/>
  <c r="Z289"/>
  <c r="Z1179"/>
  <c r="Z956"/>
  <c r="Z309"/>
  <c r="Z1611"/>
  <c r="Z691"/>
  <c r="Z1365"/>
  <c r="Z963"/>
  <c r="Z785"/>
  <c r="Z1280"/>
  <c r="Z1613"/>
  <c r="Z755"/>
  <c r="Z1262"/>
  <c r="Z338"/>
  <c r="Z1407"/>
  <c r="Z1458"/>
  <c r="Z1200"/>
  <c r="Z988"/>
  <c r="Z1112"/>
  <c r="Z1118"/>
  <c r="Z1624"/>
  <c r="Z634"/>
  <c r="Z281"/>
  <c r="Z292"/>
  <c r="Z1160"/>
  <c r="Z266"/>
  <c r="Z206"/>
  <c r="Z1307"/>
  <c r="Z812"/>
  <c r="Z999"/>
  <c r="Z1513"/>
  <c r="Z1126"/>
  <c r="Z291"/>
  <c r="Z1045"/>
  <c r="Z1089"/>
  <c r="Z388"/>
  <c r="Z444"/>
  <c r="Z95"/>
  <c r="Z362"/>
  <c r="Z710"/>
  <c r="Z790"/>
  <c r="Z234"/>
  <c r="Z703"/>
  <c r="Z571"/>
  <c r="Z101"/>
  <c r="Z163"/>
  <c r="Z106"/>
  <c r="Z365"/>
  <c r="Z70"/>
  <c r="Z246"/>
  <c r="Z427"/>
  <c r="Z100"/>
  <c r="Z223"/>
  <c r="Z430"/>
  <c r="Z360"/>
  <c r="Z185"/>
  <c r="Z44"/>
  <c r="Z850"/>
  <c r="Z19"/>
  <c r="Z345"/>
  <c r="Z829"/>
  <c r="Z588"/>
  <c r="Z57"/>
  <c r="Z204"/>
  <c r="Z408"/>
  <c r="Z677"/>
  <c r="Z60"/>
  <c r="Z141"/>
  <c r="Z451"/>
  <c r="Z382"/>
  <c r="Z473"/>
  <c r="Z247"/>
  <c r="Z1285"/>
  <c r="Z378"/>
  <c r="Z508"/>
  <c r="Z957"/>
  <c r="Z565"/>
  <c r="Z507"/>
  <c r="Z580"/>
  <c r="Z572"/>
  <c r="Z253"/>
  <c r="Z545"/>
  <c r="Z89"/>
  <c r="Z840"/>
  <c r="Z699"/>
  <c r="Z823"/>
  <c r="Z579"/>
  <c r="Z505"/>
  <c r="Z581"/>
  <c r="Z605"/>
  <c r="Z123"/>
  <c r="Z45"/>
  <c r="Z1352"/>
  <c r="Z893"/>
  <c r="Z47"/>
  <c r="Z970"/>
  <c r="Z387"/>
  <c r="Z1370"/>
  <c r="Z1257"/>
  <c r="Z712"/>
  <c r="Z799"/>
  <c r="Z350"/>
  <c r="Z645"/>
  <c r="Z1343"/>
  <c r="Z1025"/>
  <c r="Z1410"/>
  <c r="Z403"/>
  <c r="Z1494"/>
  <c r="Z911"/>
  <c r="Z1161"/>
  <c r="Z857"/>
  <c r="Z197"/>
  <c r="Z740"/>
  <c r="Z517"/>
  <c r="Z416"/>
  <c r="Z1141"/>
  <c r="Z898"/>
  <c r="Z465"/>
  <c r="Z1258"/>
  <c r="Z1032"/>
  <c r="Z1203"/>
  <c r="Z941"/>
  <c r="Z1110"/>
  <c r="Z770"/>
  <c r="Z342"/>
  <c r="Z877"/>
  <c r="Z28"/>
  <c r="Z551"/>
  <c r="Z683"/>
  <c r="Z657"/>
  <c r="Z208"/>
  <c r="Z386"/>
  <c r="Z666"/>
  <c r="Z1216"/>
  <c r="Z547"/>
  <c r="Z440"/>
  <c r="Z174"/>
  <c r="Z425"/>
  <c r="Z853"/>
  <c r="Z31"/>
  <c r="Z958"/>
  <c r="Z495"/>
  <c r="Z67"/>
  <c r="Z564"/>
  <c r="Z233"/>
  <c r="Z599"/>
  <c r="Z109"/>
  <c r="Z69"/>
  <c r="Z215"/>
  <c r="Z455"/>
  <c r="Z859"/>
  <c r="Z1014"/>
  <c r="Z395"/>
  <c r="Z1248"/>
  <c r="Z531"/>
  <c r="Z903"/>
  <c r="Z779"/>
  <c r="Z835"/>
  <c r="Z529"/>
  <c r="Z1326"/>
  <c r="Z622"/>
  <c r="Z969"/>
  <c r="Z236"/>
  <c r="Z543"/>
  <c r="Z344"/>
  <c r="Z1295"/>
  <c r="Z63"/>
  <c r="Z467"/>
  <c r="Z415"/>
  <c r="Z536"/>
  <c r="Z129"/>
  <c r="Z98"/>
  <c r="Z590"/>
  <c r="Z34"/>
  <c r="Z48"/>
  <c r="Z68"/>
  <c r="Z261"/>
  <c r="Z209"/>
  <c r="Z994"/>
  <c r="Z1176"/>
  <c r="Z1076"/>
  <c r="Z761"/>
  <c r="Z1527"/>
  <c r="Z1524"/>
  <c r="Z774"/>
  <c r="Z1170"/>
  <c r="Z1091"/>
  <c r="Z1082"/>
  <c r="Z818"/>
  <c r="Z705"/>
  <c r="Z1609"/>
  <c r="Z1039"/>
  <c r="Z658"/>
  <c r="Z888"/>
  <c r="Z771"/>
  <c r="Z1016"/>
  <c r="Z925"/>
  <c r="Z718"/>
  <c r="Z1338"/>
  <c r="Z288"/>
  <c r="Z1157"/>
  <c r="Z1346"/>
  <c r="Z1565"/>
  <c r="Z729"/>
  <c r="Z982"/>
  <c r="Z1088"/>
  <c r="Z1449"/>
  <c r="Z1351"/>
  <c r="Z1219"/>
  <c r="Z1180"/>
  <c r="Z874"/>
  <c r="Z1587"/>
  <c r="Z1495"/>
  <c r="Z601"/>
  <c r="Z1099"/>
  <c r="Z824"/>
  <c r="Z279"/>
  <c r="Z1006"/>
  <c r="Z294"/>
  <c r="Z1367"/>
  <c r="Z320"/>
  <c r="Z302"/>
  <c r="Z1246"/>
  <c r="Z1515"/>
  <c r="Z962"/>
  <c r="Z157"/>
  <c r="Z1233"/>
  <c r="Z930"/>
  <c r="Z1446"/>
  <c r="Z648"/>
  <c r="Z738"/>
  <c r="Z264"/>
  <c r="Z995"/>
  <c r="Z815"/>
  <c r="Z917"/>
  <c r="Z934"/>
  <c r="Z319"/>
  <c r="Z255"/>
  <c r="Z1029"/>
  <c r="Z1582"/>
  <c r="Z321"/>
  <c r="Z802"/>
  <c r="Z1085"/>
  <c r="Z1530"/>
  <c r="Z263"/>
  <c r="Z286"/>
  <c r="Z337"/>
  <c r="Z825"/>
  <c r="Z1090"/>
  <c r="Z310"/>
  <c r="Z186"/>
  <c r="Z1426"/>
  <c r="Z1274"/>
  <c r="Z1537"/>
  <c r="Z1553"/>
  <c r="Z1240"/>
  <c r="Z1454"/>
  <c r="Z1361"/>
  <c r="Z1476"/>
  <c r="Z1627"/>
  <c r="Z839"/>
  <c r="Z1154"/>
  <c r="Z878"/>
  <c r="Z1590"/>
  <c r="Z1482"/>
  <c r="Z1359"/>
  <c r="Z1632"/>
  <c r="Z304"/>
  <c r="Z1063"/>
  <c r="Z1332"/>
  <c r="Z1355"/>
  <c r="Z1493"/>
  <c r="Z721"/>
  <c r="Z1193"/>
  <c r="Z1337"/>
  <c r="Z600"/>
  <c r="Z733"/>
  <c r="Z1168"/>
  <c r="Z1538"/>
  <c r="Z1442"/>
  <c r="Z1026"/>
  <c r="Z745"/>
  <c r="Z1315"/>
  <c r="Z1015"/>
  <c r="Z1008"/>
  <c r="Z1242"/>
  <c r="Z212"/>
  <c r="Z664"/>
  <c r="Z1300"/>
  <c r="Z1467"/>
  <c r="Z1040"/>
  <c r="Z932"/>
  <c r="Z1363"/>
  <c r="Z1357"/>
  <c r="Z1137"/>
  <c r="Z1075"/>
  <c r="Z1215"/>
  <c r="Z1174"/>
  <c r="Z1421"/>
  <c r="Z940"/>
  <c r="Z1437"/>
  <c r="Z630"/>
  <c r="Z808"/>
  <c r="Z1406"/>
  <c r="Z1386"/>
  <c r="Z299"/>
  <c r="Z719"/>
  <c r="Z723"/>
  <c r="Z650"/>
  <c r="Z1334"/>
  <c r="Z804"/>
  <c r="Z271"/>
  <c r="Z1581"/>
  <c r="Z438"/>
  <c r="Z810"/>
  <c r="Z103"/>
  <c r="Z431"/>
  <c r="Z1298"/>
  <c r="Z1046"/>
  <c r="Z458"/>
  <c r="Z188"/>
  <c r="Z414"/>
  <c r="Z1345"/>
  <c r="Z46"/>
  <c r="Z363"/>
  <c r="Z76"/>
  <c r="Z1128"/>
  <c r="Z931"/>
  <c r="Z484"/>
  <c r="Z369"/>
  <c r="Z27"/>
  <c r="Z960"/>
  <c r="Z612"/>
  <c r="Z1373"/>
  <c r="Z750"/>
  <c r="Z661"/>
  <c r="Z707"/>
  <c r="Z182"/>
  <c r="Z193"/>
  <c r="Z446"/>
  <c r="Z420"/>
  <c r="Z773"/>
  <c r="Z127"/>
  <c r="Z376"/>
  <c r="Z178"/>
  <c r="Z1508"/>
  <c r="Z1603"/>
  <c r="Z22"/>
  <c r="Z765"/>
  <c r="Z199"/>
  <c r="Z778"/>
  <c r="Z224"/>
  <c r="Z1289"/>
  <c r="Z801"/>
  <c r="Z334"/>
  <c r="Z1104"/>
  <c r="Z295"/>
  <c r="Z160"/>
  <c r="Z303"/>
  <c r="Z1547"/>
  <c r="Z700"/>
  <c r="Z423"/>
  <c r="Z1396"/>
  <c r="Z544"/>
  <c r="Z59"/>
  <c r="Z390"/>
  <c r="Z676"/>
  <c r="Z426"/>
  <c r="Z1314"/>
  <c r="Z374"/>
  <c r="Z556"/>
  <c r="Z346"/>
  <c r="Z251"/>
  <c r="Z117"/>
  <c r="Z514"/>
  <c r="Z20"/>
  <c r="Z145"/>
  <c r="Z626"/>
  <c r="Z330"/>
  <c r="Z1623"/>
  <c r="Z276"/>
  <c r="Z1381"/>
  <c r="Z472"/>
  <c r="Z1398"/>
  <c r="Z1634"/>
  <c r="Z1576"/>
  <c r="Z1271"/>
  <c r="Z333"/>
  <c r="Z1225"/>
  <c r="Z1419"/>
  <c r="Z1471"/>
  <c r="Z935"/>
  <c r="Z1182"/>
  <c r="Z890"/>
  <c r="Z112"/>
  <c r="Z165"/>
  <c r="Z282"/>
  <c r="Z649"/>
  <c r="Z844"/>
  <c r="Z985"/>
  <c r="Z265"/>
  <c r="Z1130"/>
  <c r="Z1561"/>
  <c r="Z54"/>
  <c r="Z915"/>
  <c r="Z627"/>
  <c r="Z135"/>
  <c r="Z1241"/>
  <c r="Z1327"/>
  <c r="Z900"/>
  <c r="Z742"/>
  <c r="Z637"/>
  <c r="Z693"/>
  <c r="Z1171"/>
  <c r="Z955"/>
  <c r="Z1588"/>
  <c r="Z1507"/>
  <c r="Z1589"/>
  <c r="Z1387"/>
  <c r="Z736"/>
  <c r="Z307"/>
  <c r="Z315"/>
  <c r="Z673"/>
  <c r="Z1283"/>
  <c r="Z290"/>
  <c r="Z895"/>
  <c r="Z1019"/>
  <c r="Z1464"/>
  <c r="Z1209"/>
  <c r="Z1554"/>
  <c r="Z1485"/>
  <c r="Z1119"/>
  <c r="Z1509"/>
  <c r="Z1384"/>
  <c r="Z1618"/>
  <c r="Z1447"/>
  <c r="Z1535"/>
  <c r="Z1622"/>
  <c r="Z1185"/>
  <c r="Z1415"/>
  <c r="Z1252"/>
  <c r="Z886"/>
  <c r="Z324"/>
  <c r="Z603"/>
  <c r="Z285"/>
  <c r="Z1368"/>
  <c r="Z987"/>
  <c r="Z38"/>
  <c r="Z739"/>
  <c r="Z278"/>
  <c r="Z308"/>
  <c r="Z1559"/>
  <c r="Z1462"/>
  <c r="Z269"/>
  <c r="Z1529"/>
  <c r="Z1469"/>
  <c r="Z782"/>
  <c r="Z82"/>
  <c r="Z1220"/>
  <c r="Z1630"/>
  <c r="Z852"/>
  <c r="Z1519"/>
  <c r="Z870"/>
  <c r="Z1301"/>
  <c r="Z717"/>
  <c r="Z1379"/>
  <c r="Z162"/>
  <c r="Z1094"/>
  <c r="Z166"/>
  <c r="Z981"/>
  <c r="Z1136"/>
  <c r="Z201"/>
  <c r="Z257"/>
  <c r="Z96"/>
  <c r="Z806"/>
  <c r="Z398"/>
  <c r="Z132"/>
  <c r="Z110"/>
  <c r="Z576"/>
  <c r="Z696"/>
  <c r="Z147"/>
  <c r="Z889"/>
  <c r="Z602"/>
  <c r="Z1103"/>
  <c r="Z726"/>
  <c r="Z509"/>
  <c r="Z260"/>
  <c r="Z662"/>
  <c r="Z1062"/>
  <c r="Z1033"/>
  <c r="Z379"/>
  <c r="Z519"/>
  <c r="Z203"/>
  <c r="Z348"/>
  <c r="Z832"/>
  <c r="Z575"/>
  <c r="Z41"/>
  <c r="Z499"/>
  <c r="Z788"/>
  <c r="Z170"/>
  <c r="Z242"/>
  <c r="Z1317"/>
  <c r="Z86"/>
  <c r="Z8"/>
  <c r="Z670"/>
  <c r="Z1304"/>
  <c r="Z1087"/>
  <c r="Z1189"/>
  <c r="Z767"/>
  <c r="Z1264"/>
  <c r="Z1472"/>
  <c r="Z884"/>
  <c r="Z1556"/>
  <c r="Z681"/>
  <c r="Z1504"/>
  <c r="Z1071"/>
  <c r="Z1145"/>
  <c r="Z1069"/>
  <c r="Z989"/>
  <c r="Z1034"/>
  <c r="Z1347"/>
  <c r="Z928"/>
  <c r="Z1568"/>
  <c r="Z752"/>
  <c r="Z1344"/>
  <c r="Z1147"/>
  <c r="Z944"/>
  <c r="Z827"/>
  <c r="Z855"/>
  <c r="Z1098"/>
  <c r="Z760"/>
  <c r="Z1139"/>
  <c r="Z1333"/>
  <c r="Z789"/>
  <c r="Z1597"/>
  <c r="Z1605"/>
  <c r="Z1109"/>
  <c r="Z837"/>
  <c r="Z1123"/>
  <c r="Z1138"/>
  <c r="Z1061"/>
  <c r="Z1491"/>
  <c r="Z922"/>
  <c r="Z1052"/>
  <c r="Z964"/>
  <c r="Z1591"/>
  <c r="Z1306"/>
  <c r="Z1448"/>
  <c r="Z1178"/>
  <c r="Z1390"/>
  <c r="Z296"/>
  <c r="Z1294"/>
  <c r="Z937"/>
  <c r="Z1566"/>
  <c r="Z1020"/>
  <c r="Z1350"/>
  <c r="Z417"/>
  <c r="Z1201"/>
  <c r="Z478"/>
  <c r="Z586"/>
  <c r="Z115"/>
  <c r="Z137"/>
  <c r="Z640"/>
  <c r="Z222"/>
  <c r="Z1555"/>
  <c r="Z1319"/>
  <c r="Z399"/>
  <c r="Z1195"/>
  <c r="Z1284"/>
  <c r="Z216"/>
  <c r="Z1578"/>
  <c r="Z1567"/>
  <c r="Z1121"/>
  <c r="Z869"/>
  <c r="Z1564"/>
  <c r="Z1456"/>
  <c r="Z1404"/>
  <c r="Z1403"/>
  <c r="Z1217"/>
  <c r="Z1127"/>
  <c r="Z1353"/>
  <c r="Z1044"/>
  <c r="Z537"/>
  <c r="Z1503"/>
  <c r="Z1324"/>
  <c r="Z867"/>
  <c r="Z1496"/>
  <c r="Z1150"/>
  <c r="Z1518"/>
  <c r="Z1616"/>
  <c r="Z881"/>
  <c r="Z1313"/>
  <c r="Z1500"/>
  <c r="Z1107"/>
  <c r="Z1369"/>
  <c r="Z912"/>
  <c r="Z800"/>
  <c r="Z318"/>
  <c r="Z929"/>
  <c r="Z653"/>
  <c r="Z891"/>
  <c r="Z952"/>
  <c r="Z1074"/>
  <c r="Z866"/>
  <c r="Z997"/>
  <c r="Z1164"/>
  <c r="Z126"/>
  <c r="Z976"/>
  <c r="Z1013"/>
  <c r="Z1433"/>
  <c r="Z1360"/>
  <c r="Z1056"/>
  <c r="Z1475"/>
  <c r="Z1604"/>
  <c r="Z1558"/>
  <c r="Z1484"/>
  <c r="Z675"/>
  <c r="Z1362"/>
  <c r="Z1637"/>
  <c r="Z1000"/>
  <c r="Z1380"/>
  <c r="Z1452"/>
  <c r="Z1631"/>
  <c r="Z1486"/>
  <c r="Z306"/>
  <c r="Z1275"/>
  <c r="Z316"/>
  <c r="Z1159"/>
  <c r="Z1321"/>
  <c r="Z906"/>
  <c r="Z1434"/>
  <c r="Z1523"/>
  <c r="Z1342"/>
  <c r="Z1238"/>
  <c r="Z1005"/>
  <c r="Z1470"/>
  <c r="Z1414"/>
  <c r="Z1620"/>
  <c r="Z1512"/>
  <c r="Z272"/>
  <c r="Z1278"/>
  <c r="Z1435"/>
  <c r="Z1542"/>
  <c r="Z1303"/>
  <c r="Z1501"/>
  <c r="Z1197"/>
  <c r="Z617"/>
  <c r="Z977"/>
  <c r="Z1531"/>
  <c r="Z1572"/>
  <c r="Z720"/>
  <c r="Z1457"/>
  <c r="Z1093"/>
  <c r="Z1279"/>
  <c r="Z897"/>
  <c r="Z1349"/>
  <c r="Z1186"/>
  <c r="Z1499"/>
  <c r="Z1105"/>
  <c r="Z1389"/>
  <c r="Z1293"/>
  <c r="Z892"/>
  <c r="Z1397"/>
  <c r="Z1489"/>
  <c r="Z1570"/>
  <c r="Z1413"/>
  <c r="Z986"/>
  <c r="Z1073"/>
  <c r="Z1536"/>
  <c r="Z13"/>
  <c r="Z513"/>
  <c r="Z50"/>
  <c r="Z434"/>
  <c r="Z10"/>
  <c r="Z1388"/>
  <c r="Z555"/>
  <c r="Z1599"/>
  <c r="Z469"/>
  <c r="Z466"/>
  <c r="Z1194"/>
  <c r="Z116"/>
  <c r="Z148"/>
  <c r="Z550"/>
  <c r="Z830"/>
  <c r="Z366"/>
  <c r="Z405"/>
  <c r="Z226"/>
  <c r="Z821"/>
  <c r="Z169"/>
  <c r="Z244"/>
  <c r="Z902"/>
  <c r="Z88"/>
  <c r="Z343"/>
  <c r="Z384"/>
  <c r="Z479"/>
  <c r="Z511"/>
  <c r="Z102"/>
  <c r="Z385"/>
  <c r="Z392"/>
  <c r="Z498"/>
  <c r="Z553"/>
  <c r="Z868"/>
  <c r="Z724"/>
  <c r="Z636"/>
  <c r="Z1619"/>
  <c r="Z1526"/>
  <c r="Z1441"/>
  <c r="Z1402"/>
  <c r="Z1575"/>
  <c r="Z1116"/>
  <c r="Z914"/>
  <c r="Z1018"/>
  <c r="Z1187"/>
  <c r="Z1376"/>
  <c r="Z680"/>
  <c r="Z1506"/>
  <c r="Z1592"/>
  <c r="Z1135"/>
  <c r="Z1459"/>
  <c r="Z1444"/>
  <c r="Z1348"/>
  <c r="Z1129"/>
  <c r="Z1636"/>
  <c r="Z1356"/>
  <c r="Z1372"/>
  <c r="Z1001"/>
  <c r="Z1097"/>
  <c r="Z1408"/>
  <c r="Z1204"/>
  <c r="Z1580"/>
  <c r="Z1473"/>
  <c r="Z1602"/>
  <c r="Z1247"/>
  <c r="Z984"/>
  <c r="Z641"/>
  <c r="Z249"/>
  <c r="Z665"/>
  <c r="Z1148"/>
  <c r="Z516"/>
  <c r="Z1371"/>
  <c r="Z591"/>
  <c r="Z1165"/>
  <c r="Z1166"/>
  <c r="Z901"/>
  <c r="Z688"/>
  <c r="Z58"/>
  <c r="Z1245"/>
  <c r="Z805"/>
  <c r="Z561"/>
  <c r="Z1460"/>
  <c r="Z504"/>
  <c r="Z525"/>
  <c r="Z71"/>
  <c r="Z920"/>
  <c r="Z758"/>
  <c r="Z149"/>
  <c r="Z448"/>
  <c r="Z502"/>
  <c r="Z491"/>
  <c r="Z521"/>
  <c r="Z656"/>
  <c r="Z25"/>
  <c r="Z706"/>
  <c r="Z494"/>
  <c r="Z371"/>
  <c r="Z152"/>
  <c r="Z642"/>
  <c r="Z470"/>
  <c r="Z623"/>
  <c r="Z175"/>
  <c r="Z347"/>
  <c r="Z1366"/>
  <c r="Z1550"/>
  <c r="Z1235"/>
  <c r="Z311"/>
  <c r="Z262"/>
  <c r="Z949"/>
  <c r="Z1392"/>
  <c r="Z667"/>
  <c r="Z1265"/>
  <c r="Z1450"/>
  <c r="Z1549"/>
  <c r="Z1132"/>
  <c r="Z1574"/>
  <c r="Z781"/>
  <c r="Z660"/>
  <c r="Z1322"/>
  <c r="Z1292"/>
  <c r="Z722"/>
  <c r="Z708"/>
  <c r="Z340"/>
  <c r="Z616"/>
  <c r="Z1405"/>
  <c r="Z1510"/>
  <c r="Z787"/>
  <c r="Z270"/>
  <c r="Z1318"/>
  <c r="Z1545"/>
  <c r="Z1288"/>
  <c r="Z238"/>
  <c r="Z831"/>
  <c r="Z1385"/>
  <c r="Z1140"/>
  <c r="Z1079"/>
  <c r="Z301"/>
  <c r="Z1417"/>
  <c r="Z1625"/>
  <c r="Z607"/>
  <c r="Z381"/>
  <c r="Z674"/>
  <c r="Z40"/>
  <c r="Z179"/>
  <c r="Z939"/>
  <c r="Z120"/>
  <c r="Z792"/>
  <c r="Z24"/>
  <c r="Z838"/>
  <c r="Z55"/>
  <c r="Z655"/>
  <c r="Z732"/>
  <c r="Z1231"/>
  <c r="Z99"/>
  <c r="Z488"/>
  <c r="Z79"/>
  <c r="Z1222"/>
  <c r="Z715"/>
  <c r="Z620"/>
  <c r="Z741"/>
  <c r="Z475"/>
  <c r="Z907"/>
  <c r="Z1108"/>
  <c r="Z1394"/>
  <c r="Z332"/>
  <c r="Z1007"/>
  <c r="Z273"/>
  <c r="Z1540"/>
  <c r="Z81"/>
  <c r="Z1463"/>
  <c r="Z1525"/>
  <c r="Z1260"/>
  <c r="Z1544"/>
  <c r="Z1424"/>
  <c r="Z1070"/>
  <c r="Z711"/>
  <c r="Z322"/>
  <c r="Z1125"/>
  <c r="Z967"/>
  <c r="Z1224"/>
  <c r="Z1250"/>
  <c r="Z749"/>
  <c r="Z998"/>
  <c r="Z1092"/>
  <c r="Z1425"/>
  <c r="Z841"/>
  <c r="Z1598"/>
  <c r="Z1124"/>
  <c r="Z74"/>
  <c r="Z205"/>
  <c r="Z424"/>
  <c r="Z1003"/>
  <c r="Z1184"/>
  <c r="Z30"/>
  <c r="Z592"/>
  <c r="Z1579"/>
  <c r="Z412"/>
  <c r="Z539"/>
  <c r="Z142"/>
  <c r="Z526"/>
  <c r="Z643"/>
  <c r="Z104"/>
  <c r="Z1050"/>
  <c r="Z589"/>
  <c r="Z219"/>
  <c r="Z569"/>
  <c r="Z1199"/>
  <c r="Z240"/>
  <c r="Z94"/>
  <c r="Z826"/>
  <c r="Z1269"/>
  <c r="Z1122"/>
  <c r="Z150"/>
  <c r="Z570"/>
  <c r="Z452"/>
  <c r="Z621"/>
  <c r="Z351"/>
  <c r="Z1481"/>
  <c r="Z36"/>
  <c r="Z111"/>
  <c r="Z1163"/>
  <c r="Z905"/>
  <c r="Z1054"/>
  <c r="Z237"/>
  <c r="Z1533"/>
  <c r="Z1358"/>
  <c r="Z919"/>
  <c r="Z753"/>
  <c r="Z1078"/>
  <c r="Z1614"/>
  <c r="Z1287"/>
  <c r="Z1520"/>
  <c r="Z910"/>
  <c r="Z791"/>
  <c r="Z1106"/>
  <c r="Z1175"/>
  <c r="Z16"/>
  <c r="Z1214"/>
  <c r="Z851"/>
  <c r="Z1393"/>
  <c r="Z1543"/>
  <c r="Z883"/>
  <c r="Z14"/>
  <c r="Z836"/>
  <c r="Z77"/>
  <c r="Z946"/>
  <c r="Z464"/>
  <c r="Z241"/>
  <c r="Z1049"/>
  <c r="Z1213"/>
  <c r="Z1270"/>
  <c r="Z107"/>
  <c r="Z1198"/>
  <c r="Z692"/>
  <c r="Z1310"/>
  <c r="Z1043"/>
  <c r="Z1633"/>
  <c r="Z611"/>
  <c r="Z1155"/>
  <c r="Z1100"/>
  <c r="Z847"/>
  <c r="Z784"/>
  <c r="Z947"/>
  <c r="Z983"/>
  <c r="Z1059"/>
  <c r="Z697"/>
  <c r="Z325"/>
  <c r="Z775"/>
  <c r="Z1162"/>
  <c r="Z128"/>
  <c r="Z231"/>
  <c r="Z647"/>
  <c r="Z633"/>
  <c r="Z1474"/>
  <c r="Z140"/>
  <c r="Z481"/>
  <c r="Z462"/>
  <c r="Z725"/>
  <c r="Z402"/>
  <c r="Z474"/>
  <c r="Z421"/>
  <c r="Z35"/>
  <c r="Z85"/>
  <c r="Z497"/>
  <c r="Z887"/>
  <c r="Z1239"/>
  <c r="Z218"/>
  <c r="Z1432"/>
  <c r="Z154"/>
  <c r="Z349"/>
  <c r="Z87"/>
  <c r="Z159"/>
  <c r="Z12"/>
  <c r="Z885"/>
  <c r="Z277"/>
  <c r="Z834"/>
  <c r="Z1382"/>
  <c r="Z1340"/>
  <c r="Z1273"/>
  <c r="Z1263"/>
  <c r="Z1302"/>
  <c r="Z317"/>
  <c r="Z896"/>
  <c r="Z1308"/>
  <c r="Z737"/>
  <c r="Z1492"/>
  <c r="Z1149"/>
  <c r="Z927"/>
  <c r="Z1286"/>
  <c r="Z1036"/>
  <c r="Z1212"/>
  <c r="Z1266"/>
  <c r="Z820"/>
  <c r="Z1114"/>
  <c r="Z1331"/>
  <c r="Z1511"/>
  <c r="Z1546"/>
  <c r="Z1498"/>
  <c r="Z327"/>
  <c r="Z1276"/>
  <c r="Z1277"/>
  <c r="Z312"/>
  <c r="Z1422"/>
  <c r="Z871"/>
  <c r="Z113"/>
  <c r="Z158"/>
  <c r="Z352"/>
  <c r="Z428"/>
  <c r="Z638"/>
  <c r="Z954"/>
  <c r="Z195"/>
  <c r="Z609"/>
  <c r="Z751"/>
  <c r="Z862"/>
  <c r="Z554"/>
  <c r="Z445"/>
  <c r="Z1153"/>
  <c r="Z762"/>
  <c r="Z1502"/>
  <c r="Z559"/>
  <c r="Z121"/>
  <c r="Z476"/>
  <c r="Z184"/>
  <c r="Z573"/>
  <c r="Z698"/>
  <c r="Z713"/>
  <c r="Z1027"/>
  <c r="Z1311"/>
  <c r="Z441"/>
  <c r="Z461"/>
  <c r="Z1158"/>
  <c r="Z695"/>
  <c r="Z515"/>
  <c r="Z391"/>
  <c r="Z453"/>
  <c r="Z864"/>
  <c r="Z793"/>
  <c r="Z735"/>
  <c r="Z523"/>
  <c r="Z1505"/>
  <c r="Z1077"/>
  <c r="Z214"/>
  <c r="Z646"/>
  <c r="Z15"/>
  <c r="Z229"/>
  <c r="Z1190"/>
  <c r="Z377"/>
  <c r="Z1297"/>
  <c r="Z639"/>
  <c r="Z355"/>
  <c r="Z155"/>
  <c r="Z167"/>
  <c r="Z419"/>
  <c r="Z256"/>
  <c r="Z439"/>
  <c r="Z562"/>
  <c r="Z75"/>
  <c r="Z993"/>
  <c r="Z909"/>
  <c r="Z1002"/>
  <c r="Z361"/>
  <c r="Z560"/>
  <c r="Z1522"/>
  <c r="Z990"/>
  <c r="Z687"/>
  <c r="Z1072"/>
  <c r="Z992"/>
  <c r="Z496"/>
  <c r="Z356"/>
  <c r="Z1438"/>
  <c r="Z53"/>
  <c r="Z598"/>
  <c r="Z541"/>
  <c r="Z1282"/>
  <c r="Z846"/>
  <c r="Z1534"/>
  <c r="Z442"/>
  <c r="Z615"/>
  <c r="Z1226"/>
  <c r="Z329"/>
  <c r="Z816"/>
  <c r="Z757"/>
  <c r="Z814"/>
  <c r="Z460"/>
  <c r="Z991"/>
  <c r="Z899"/>
  <c r="Z1608"/>
  <c r="Z597"/>
  <c r="Z410"/>
  <c r="Z849"/>
  <c r="Z180"/>
  <c r="Z336"/>
  <c r="Z328"/>
  <c r="Z694"/>
  <c r="Z679"/>
  <c r="Z1312"/>
  <c r="Z283"/>
  <c r="Z856"/>
  <c r="Z672"/>
  <c r="Z449"/>
  <c r="Z1004"/>
  <c r="Z843"/>
  <c r="Z924"/>
  <c r="Z1042"/>
  <c r="Z568"/>
  <c r="Z813"/>
  <c r="Z916"/>
  <c r="Z1563"/>
  <c r="Z1375"/>
  <c r="Z503"/>
  <c r="Z584"/>
  <c r="Z875"/>
  <c r="Z1205"/>
  <c r="Z305"/>
  <c r="Z702"/>
  <c r="Z894"/>
  <c r="Z535"/>
  <c r="Z331"/>
  <c r="Z1117"/>
  <c r="Z1268"/>
  <c r="Z51"/>
  <c r="Z763"/>
  <c r="Z501"/>
  <c r="Z1539"/>
  <c r="Z748"/>
  <c r="Z358"/>
  <c r="Z1336"/>
  <c r="Z1058"/>
  <c r="Z1144"/>
  <c r="Z454"/>
  <c r="Z1416"/>
  <c r="Z747"/>
  <c r="Z1596"/>
  <c r="Z1053"/>
  <c r="Z654"/>
  <c r="Z1081"/>
  <c r="Z978"/>
  <c r="Z756"/>
  <c r="Z635"/>
  <c r="Z1210"/>
  <c r="Z1188"/>
  <c r="Z1586"/>
  <c r="Z754"/>
  <c r="Z1606"/>
  <c r="Z1562"/>
  <c r="Z669"/>
  <c r="Z1291"/>
  <c r="Z368"/>
  <c r="Z1048"/>
  <c r="Z882"/>
  <c r="Z1080"/>
  <c r="Z652"/>
  <c r="Z1011"/>
  <c r="Z480"/>
  <c r="Z1192"/>
  <c r="Z133"/>
  <c r="Z1635"/>
  <c r="Z280"/>
  <c r="Z795"/>
  <c r="Z904"/>
  <c r="Z1323"/>
  <c r="Z429"/>
  <c r="Z23"/>
  <c r="Z73"/>
  <c r="Z585"/>
  <c r="Z26"/>
  <c r="Z105"/>
  <c r="Z632"/>
  <c r="Z43"/>
  <c r="Z678"/>
  <c r="Z492"/>
  <c r="Z486"/>
  <c r="Z396"/>
  <c r="Z6"/>
  <c r="Z354"/>
  <c r="Z1065"/>
  <c r="Z1064"/>
  <c r="Z258"/>
  <c r="Z797"/>
  <c r="Z510"/>
  <c r="Z803"/>
  <c r="Z380"/>
  <c r="Z563"/>
  <c r="Z413"/>
  <c r="Z164"/>
  <c r="Z62"/>
  <c r="Z220"/>
  <c r="Z457"/>
  <c r="Z225"/>
  <c r="Z873"/>
  <c r="Z357"/>
  <c r="Z950"/>
  <c r="Z92"/>
  <c r="Z557"/>
  <c r="Z594"/>
  <c r="Z614"/>
  <c r="Z865"/>
  <c r="Z1095"/>
  <c r="Z663"/>
  <c r="Z1024"/>
  <c r="Z353"/>
  <c r="Z1022"/>
  <c r="Z172"/>
  <c r="Z776"/>
  <c r="Z522"/>
  <c r="Z1060"/>
  <c r="Z727"/>
  <c r="Z91"/>
  <c r="Z807"/>
  <c r="Z518"/>
  <c r="Z1395"/>
  <c r="Z659"/>
  <c r="Z1532"/>
  <c r="Z1465"/>
  <c r="Z335"/>
  <c r="Z768"/>
  <c r="Z746"/>
  <c r="Z938"/>
  <c r="Z980"/>
  <c r="Z879"/>
  <c r="Z1341"/>
  <c r="Z1583"/>
  <c r="Z1516"/>
  <c r="Z671"/>
  <c r="Z274"/>
  <c r="Z1202"/>
  <c r="Z80"/>
  <c r="Z1305"/>
  <c r="Z1120"/>
  <c r="Z1418"/>
  <c r="Z966"/>
  <c r="Z1478"/>
  <c r="Z1243"/>
  <c r="Z267"/>
  <c r="Z1477"/>
  <c r="Z1541"/>
  <c r="Z1487"/>
  <c r="Z293"/>
  <c r="Z207"/>
  <c r="Z618"/>
  <c r="Z176"/>
  <c r="Z716"/>
  <c r="Z500"/>
  <c r="Z578"/>
  <c r="Z97"/>
  <c r="Z194"/>
  <c r="Z400"/>
  <c r="Z558"/>
  <c r="Z631"/>
  <c r="Z1296"/>
  <c r="Z1115"/>
  <c r="Z323"/>
  <c r="Z1254"/>
  <c r="Z766"/>
  <c r="Z1514"/>
  <c r="Z1256"/>
  <c r="Z689"/>
  <c r="Z339"/>
  <c r="Z56"/>
  <c r="Z682"/>
  <c r="Z245"/>
  <c r="Z210"/>
  <c r="Z217"/>
  <c r="Z456"/>
  <c r="Z232"/>
  <c r="Z437"/>
  <c r="Z21"/>
  <c r="Z198"/>
  <c r="Z1316"/>
  <c r="Z1111"/>
  <c r="Z468"/>
  <c r="Z549"/>
  <c r="Z596"/>
  <c r="Z482"/>
  <c r="Z542"/>
  <c r="Z196"/>
  <c r="Z534"/>
  <c r="Z213"/>
  <c r="Z548"/>
  <c r="Z1102"/>
  <c r="Z817"/>
  <c r="Z1047"/>
  <c r="Z624"/>
  <c r="Z595"/>
  <c r="Z459"/>
  <c r="Z200"/>
  <c r="Z72"/>
  <c r="Z819"/>
  <c r="Z973"/>
  <c r="Z540"/>
  <c r="Z506"/>
  <c r="Z730"/>
  <c r="Z124"/>
  <c r="Z582"/>
  <c r="Z90"/>
  <c r="Z1067"/>
  <c r="Z432"/>
  <c r="Z786"/>
  <c r="Z512"/>
  <c r="Z942"/>
  <c r="Z367"/>
  <c r="Z493"/>
  <c r="Z411"/>
  <c r="Z146"/>
  <c r="Z61"/>
  <c r="Z933"/>
  <c r="Z524"/>
  <c r="Z84"/>
  <c r="Z32"/>
  <c r="Z406"/>
  <c r="Z619"/>
  <c r="Z709"/>
  <c r="Z1172"/>
  <c r="Z49"/>
  <c r="Z974"/>
  <c r="Z668"/>
  <c r="Z1191"/>
  <c r="Z759"/>
  <c r="Z714"/>
  <c r="Z1227"/>
  <c r="Z1142"/>
  <c r="Z394"/>
  <c r="Z187"/>
  <c r="Z764"/>
  <c r="Z1253"/>
  <c r="Z943"/>
  <c r="Z608"/>
  <c r="Z1615"/>
  <c r="Z393"/>
  <c r="Z701"/>
  <c r="Z1585"/>
  <c r="Z254"/>
  <c r="Z1551"/>
  <c r="Z489"/>
  <c r="Z520"/>
  <c r="Z373"/>
  <c r="Z527"/>
  <c r="Z842"/>
  <c r="Z143"/>
  <c r="Z644"/>
  <c r="Z863"/>
  <c r="Z574"/>
  <c r="Z130"/>
  <c r="Z926"/>
  <c r="Z1031"/>
  <c r="Z1208"/>
  <c r="Z1528"/>
  <c r="Z908"/>
  <c r="Z1383"/>
  <c r="Z1483"/>
  <c r="Z1267"/>
  <c r="Z131"/>
  <c r="Z190"/>
  <c r="Z401"/>
  <c r="Z42"/>
  <c r="Z530"/>
  <c r="Z252"/>
  <c r="Z78"/>
  <c r="Z1330"/>
  <c r="Z122"/>
  <c r="Z52"/>
  <c r="Z29"/>
  <c r="Z93"/>
  <c r="Z114"/>
  <c r="Z39"/>
  <c r="Z181"/>
  <c r="Z33"/>
  <c r="Z144"/>
  <c r="Z948"/>
  <c r="Z477"/>
  <c r="Z606"/>
  <c r="Z37"/>
  <c r="Z138"/>
  <c r="Z230"/>
  <c r="Z1010"/>
  <c r="Z139"/>
  <c r="Z1378"/>
  <c r="Z731"/>
  <c r="Z1560"/>
  <c r="Z275"/>
  <c r="Z734"/>
  <c r="Z1083"/>
  <c r="Z1133"/>
  <c r="Z953"/>
  <c r="Z809"/>
  <c r="Z1595"/>
  <c r="Z690"/>
  <c r="Z1113"/>
  <c r="Z1236"/>
  <c r="Z972"/>
  <c r="Z610"/>
  <c r="Z1601"/>
  <c r="Z604"/>
  <c r="Z268"/>
  <c r="Z1374"/>
  <c r="Z300"/>
  <c r="Z1577"/>
  <c r="Z1451"/>
  <c r="Z1420"/>
  <c r="Z298"/>
  <c r="Z1299"/>
  <c r="Z1428"/>
  <c r="Z1329"/>
  <c r="Z780"/>
  <c r="Z372"/>
  <c r="Z436"/>
  <c r="Z538"/>
  <c r="Z443"/>
  <c r="Z1183"/>
  <c r="Z587"/>
  <c r="Z248"/>
  <c r="Z418"/>
  <c r="Z168"/>
  <c r="Z1455"/>
  <c r="Z471"/>
  <c r="Z65"/>
  <c r="Z1030"/>
  <c r="Z422"/>
  <c r="Z828"/>
  <c r="Z1051"/>
  <c r="Z593"/>
  <c r="Z583"/>
  <c r="Z1290"/>
  <c r="Z66"/>
  <c r="Z9"/>
  <c r="Z876"/>
  <c r="Z1218"/>
  <c r="Z532"/>
  <c r="Z1012"/>
  <c r="Z628"/>
  <c r="Z918"/>
  <c r="Z1629"/>
  <c r="Z1607"/>
  <c r="Z1041"/>
  <c r="Z1207"/>
  <c r="Z341"/>
  <c r="Z1571"/>
  <c r="Z880"/>
  <c r="Z108"/>
  <c r="Z125"/>
  <c r="Z951"/>
  <c r="Z625"/>
  <c r="Z173"/>
  <c r="Z375"/>
  <c r="Z314"/>
  <c r="Z651"/>
  <c r="Z1086"/>
  <c r="Z1066"/>
  <c r="Z1143"/>
  <c r="Z1229"/>
  <c r="Z1377"/>
  <c r="Z171"/>
  <c r="Z1131"/>
  <c r="Z284"/>
  <c r="Z435"/>
  <c r="Z936"/>
  <c r="Z1230"/>
  <c r="Z118"/>
  <c r="Z1573"/>
  <c r="Z1181"/>
  <c r="Z921"/>
  <c r="Z287"/>
  <c r="Z1584"/>
  <c r="Z945"/>
  <c r="Z1443"/>
  <c r="Z1251"/>
  <c r="Z798"/>
  <c r="Z783"/>
  <c r="Z153"/>
  <c r="Z18"/>
  <c r="Z629"/>
  <c r="Z192"/>
  <c r="Z961"/>
  <c r="Z239"/>
  <c r="Z397"/>
  <c r="Z389"/>
  <c r="Z119"/>
  <c r="Z156"/>
  <c r="Z191"/>
  <c r="Z686"/>
  <c r="Z1557"/>
  <c r="Z1439"/>
  <c r="Z1445"/>
  <c r="Z1221"/>
  <c r="Z965"/>
  <c r="Z1391"/>
  <c r="Z1461"/>
  <c r="Z833"/>
  <c r="Z1600"/>
  <c r="Z1173"/>
  <c r="Z313"/>
  <c r="Z1401"/>
  <c r="Z407"/>
  <c r="Z971"/>
  <c r="Z566"/>
  <c r="Z913"/>
  <c r="Z1169"/>
  <c r="Z923"/>
  <c r="Z463"/>
  <c r="Z1399"/>
  <c r="Z845"/>
  <c r="Z202"/>
  <c r="Z409"/>
  <c r="Z1255"/>
  <c r="Z1400"/>
  <c r="Z777"/>
  <c r="Z1431"/>
  <c r="Z1617"/>
  <c r="Z1521"/>
  <c r="Z1223"/>
  <c r="Z1167"/>
  <c r="Z1309"/>
  <c r="Z1151"/>
  <c r="Z811"/>
  <c r="Z769"/>
  <c r="Z1626"/>
  <c r="Z1548"/>
  <c r="Z1552"/>
  <c r="Z259"/>
  <c r="Z546"/>
  <c r="Z447"/>
  <c r="Z1412"/>
  <c r="Z1028"/>
  <c r="Z483"/>
  <c r="Z533"/>
  <c r="Z64"/>
  <c r="Z161"/>
  <c r="Z11"/>
  <c r="Z211"/>
  <c r="Z1339"/>
  <c r="Z134"/>
  <c r="Z177"/>
  <c r="Z404"/>
  <c r="Z1612"/>
  <c r="Z1196"/>
  <c r="Z17"/>
  <c r="Z567"/>
  <c r="Z1023"/>
  <c r="Z1206"/>
  <c r="Z1628"/>
  <c r="Z1272"/>
  <c r="Z1423"/>
  <c r="Z872"/>
  <c r="Z794"/>
  <c r="Z822"/>
  <c r="Z1517"/>
  <c r="Z1244"/>
  <c r="Z1480"/>
  <c r="Z1281"/>
  <c r="Z1009"/>
  <c r="Z1466"/>
  <c r="Z1057"/>
  <c r="Z968"/>
  <c r="Z1427"/>
  <c r="Z1211"/>
  <c r="Z1411"/>
  <c r="Z1084"/>
  <c r="Z1037"/>
  <c r="Z1259"/>
  <c r="Z235"/>
  <c r="Z1021"/>
  <c r="Z959"/>
  <c r="Z370"/>
  <c r="Z577"/>
  <c r="Z858"/>
  <c r="Z685"/>
  <c r="Z83"/>
  <c r="Z1249"/>
  <c r="Z383"/>
  <c r="Z433"/>
  <c r="Z684"/>
  <c r="Z1068"/>
  <c r="Z221"/>
  <c r="Z1156"/>
  <c r="Z772"/>
  <c r="Z1325"/>
  <c r="Z1593"/>
  <c r="Z1177"/>
  <c r="Z189"/>
  <c r="Z613"/>
  <c r="Z250"/>
  <c r="Z744"/>
  <c r="Z364"/>
  <c r="Z450"/>
  <c r="Z1430"/>
  <c r="Z552"/>
  <c r="Z487"/>
  <c r="Z728"/>
  <c r="Z1035"/>
  <c r="Z848"/>
  <c r="Z136"/>
  <c r="Z243"/>
  <c r="Z1320"/>
  <c r="Z359"/>
  <c r="Z528"/>
  <c r="Z860"/>
  <c r="Z228"/>
  <c r="Z490"/>
  <c r="Z743"/>
  <c r="Z1232"/>
  <c r="Z704"/>
  <c r="Z485"/>
  <c r="Z7"/>
  <c r="Z1328"/>
  <c r="Z1134"/>
  <c r="AA1610"/>
  <c r="AA1497"/>
  <c r="AA326"/>
  <c r="AA1354"/>
  <c r="AA1261"/>
  <c r="AA1152"/>
  <c r="AA1096"/>
  <c r="AD151"/>
  <c r="AD1237"/>
  <c r="AD1055"/>
  <c r="AD1490"/>
  <c r="AD1146"/>
  <c r="AD1101"/>
  <c r="AD1038"/>
  <c r="AD1234"/>
  <c r="AD1610"/>
  <c r="AD1594"/>
  <c r="AD1569"/>
  <c r="AD1228"/>
  <c r="AD979"/>
  <c r="AD297"/>
  <c r="AD183"/>
  <c r="AD1497"/>
  <c r="AD326"/>
  <c r="AD1364"/>
  <c r="AD1436"/>
  <c r="AD1453"/>
  <c r="AD975"/>
  <c r="AD1429"/>
  <c r="AD1354"/>
  <c r="AD1261"/>
  <c r="AD1152"/>
  <c r="AD1621"/>
  <c r="AD227"/>
  <c r="AD1409"/>
  <c r="AD1096"/>
  <c r="AD1479"/>
  <c r="AA151"/>
  <c r="Z151"/>
  <c r="Z1096"/>
  <c r="AA1409"/>
  <c r="Z1409"/>
  <c r="AA227"/>
  <c r="Z227"/>
  <c r="AA1621"/>
  <c r="Z1621"/>
  <c r="Z1152"/>
  <c r="Z1261"/>
  <c r="Z1354"/>
  <c r="AA1429"/>
  <c r="Z1429"/>
  <c r="AA975"/>
  <c r="Z975"/>
  <c r="AA1453"/>
  <c r="Z1453"/>
  <c r="AA1436"/>
  <c r="Z1436"/>
  <c r="AA1364"/>
  <c r="Z1364"/>
  <c r="Z326"/>
  <c r="Z1497"/>
  <c r="AA183"/>
  <c r="Z183"/>
  <c r="AA297"/>
  <c r="Z297"/>
  <c r="AA979"/>
  <c r="Z979"/>
  <c r="AA1228"/>
  <c r="Z1228"/>
  <c r="AA1569"/>
  <c r="Z1569"/>
  <c r="AA1594"/>
  <c r="Z1594"/>
  <c r="Z1610"/>
  <c r="Z1234"/>
  <c r="AA1038"/>
  <c r="Z1038"/>
  <c r="AA1101"/>
  <c r="Z1101"/>
  <c r="AA1146"/>
  <c r="Z1146"/>
  <c r="AA1490"/>
  <c r="Z1490"/>
  <c r="AA1055"/>
  <c r="Z1055"/>
  <c r="AA1237"/>
  <c r="Z1237"/>
  <c r="T151"/>
  <c r="AG151" s="1"/>
  <c r="S151"/>
  <c r="T1096"/>
  <c r="S1096"/>
  <c r="T1409"/>
  <c r="S1409"/>
  <c r="T227"/>
  <c r="AG227" s="1"/>
  <c r="S227"/>
  <c r="T1621"/>
  <c r="S1621"/>
  <c r="T1152"/>
  <c r="S1152"/>
  <c r="T1261"/>
  <c r="S1261"/>
  <c r="T1354"/>
  <c r="S1354"/>
  <c r="T1429"/>
  <c r="S1429"/>
  <c r="T975"/>
  <c r="S975"/>
  <c r="T1453"/>
  <c r="S1453"/>
  <c r="T1436"/>
  <c r="S1436"/>
  <c r="T1364"/>
  <c r="S1364"/>
  <c r="T326"/>
  <c r="AG326" s="1"/>
  <c r="S326"/>
  <c r="T1497"/>
  <c r="S1497"/>
  <c r="T183"/>
  <c r="AG183" s="1"/>
  <c r="S183"/>
  <c r="T297"/>
  <c r="AG297" s="1"/>
  <c r="S297"/>
  <c r="T979"/>
  <c r="S979"/>
  <c r="T1228"/>
  <c r="S1228"/>
  <c r="T1569"/>
  <c r="S1569"/>
  <c r="T1594"/>
  <c r="S1594"/>
  <c r="T1610"/>
  <c r="S1610"/>
  <c r="T1234"/>
  <c r="S1234"/>
  <c r="T1038"/>
  <c r="S1038"/>
  <c r="T1101"/>
  <c r="S1101"/>
  <c r="T1146"/>
  <c r="S1146"/>
  <c r="T1490"/>
  <c r="S1490"/>
  <c r="T1055"/>
  <c r="S1055"/>
  <c r="T1237"/>
  <c r="S1237"/>
  <c r="T1479"/>
  <c r="S1479"/>
  <c r="AF183" l="1"/>
  <c r="AF297"/>
  <c r="AF227"/>
  <c r="B2" i="2"/>
  <c r="Y1440" i="1" s="1"/>
  <c r="AB1440" s="1"/>
  <c r="AC177"/>
  <c r="AC286"/>
  <c r="AC267"/>
  <c r="AC231"/>
  <c r="AC237"/>
  <c r="AC259"/>
  <c r="AC158"/>
  <c r="AC214"/>
  <c r="AC159"/>
  <c r="AC229"/>
  <c r="AC251"/>
  <c r="AC265"/>
  <c r="AC157"/>
  <c r="AC179"/>
  <c r="AC307"/>
  <c r="AC213"/>
  <c r="AC235"/>
  <c r="AC210"/>
  <c r="AC318"/>
  <c r="AC289"/>
  <c r="AC205"/>
  <c r="AC227"/>
  <c r="AC178"/>
  <c r="AC316"/>
  <c r="AC208"/>
  <c r="AC162"/>
  <c r="AC309"/>
  <c r="AC308"/>
  <c r="AC167"/>
  <c r="AC173"/>
  <c r="AC195"/>
  <c r="AC271"/>
  <c r="AC338"/>
  <c r="AC197"/>
  <c r="AC304"/>
  <c r="AC248"/>
  <c r="AC253"/>
  <c r="AC306"/>
  <c r="AC206"/>
  <c r="AC234"/>
  <c r="AC327"/>
  <c r="AC288"/>
  <c r="AC256"/>
  <c r="AC278"/>
  <c r="AC184"/>
  <c r="AC246"/>
  <c r="AC298"/>
  <c r="AC160"/>
  <c r="AC240"/>
  <c r="AC270"/>
  <c r="AC224"/>
  <c r="AC232"/>
  <c r="AC258"/>
  <c r="AC325"/>
  <c r="AC222"/>
  <c r="AC329"/>
  <c r="AC334"/>
  <c r="AC181"/>
  <c r="AC217"/>
  <c r="AC247"/>
  <c r="AC242"/>
  <c r="AC328"/>
  <c r="AC291"/>
  <c r="AC272"/>
  <c r="AC169"/>
  <c r="AC212"/>
  <c r="AC292"/>
  <c r="AC219"/>
  <c r="AC192"/>
  <c r="AC254"/>
  <c r="AC182"/>
  <c r="AC252"/>
  <c r="AC193"/>
  <c r="AC233"/>
  <c r="AC284"/>
  <c r="AC333"/>
  <c r="AC176"/>
  <c r="AC238"/>
  <c r="AC191"/>
  <c r="AC168"/>
  <c r="AC230"/>
  <c r="AC320"/>
  <c r="AC261"/>
  <c r="AC294"/>
  <c r="AC324"/>
  <c r="AC223"/>
  <c r="AC151"/>
  <c r="AC199"/>
  <c r="AC337"/>
  <c r="AC220"/>
  <c r="AC163"/>
  <c r="AC255"/>
  <c r="AC154"/>
  <c r="AC279"/>
  <c r="AC323"/>
  <c r="AC226"/>
  <c r="AC200"/>
  <c r="AC262"/>
  <c r="AC257"/>
  <c r="AC326"/>
  <c r="AC285"/>
  <c r="AC190"/>
  <c r="AC260"/>
  <c r="AC225"/>
  <c r="AC188"/>
  <c r="AC269"/>
  <c r="AC317"/>
  <c r="AC228"/>
  <c r="AC174"/>
  <c r="AC244"/>
  <c r="AC161"/>
  <c r="AC280"/>
  <c r="AC330"/>
  <c r="AC315"/>
  <c r="AC311"/>
  <c r="AC166"/>
  <c r="AC236"/>
  <c r="AC164"/>
  <c r="AC290"/>
  <c r="AC211"/>
  <c r="AC331"/>
  <c r="AC239"/>
  <c r="AC249"/>
  <c r="AC301"/>
  <c r="AC198"/>
  <c r="AC204"/>
  <c r="AC170"/>
  <c r="AC277"/>
  <c r="AC297"/>
  <c r="AC313"/>
  <c r="AC196"/>
  <c r="AC201"/>
  <c r="AC180"/>
  <c r="AC314"/>
  <c r="AC332"/>
  <c r="AC172"/>
  <c r="AC250"/>
  <c r="AC295"/>
  <c r="AC155"/>
  <c r="AC300"/>
  <c r="AC189"/>
  <c r="AC209"/>
  <c r="AC339"/>
  <c r="AC185"/>
  <c r="AC243"/>
  <c r="AC207"/>
  <c r="AC186"/>
  <c r="AC165"/>
  <c r="AC171"/>
  <c r="AC175"/>
  <c r="AC245"/>
  <c r="AC287"/>
  <c r="AC299"/>
  <c r="AC266"/>
  <c r="AC322"/>
  <c r="AC305"/>
  <c r="AC202"/>
  <c r="AC216"/>
  <c r="AC268"/>
  <c r="AC276"/>
  <c r="AC215"/>
  <c r="AC153"/>
  <c r="AC319"/>
  <c r="AC321"/>
  <c r="AC241"/>
  <c r="AC293"/>
  <c r="AC264"/>
  <c r="AC274"/>
  <c r="AC336"/>
  <c r="AC263"/>
  <c r="AC312"/>
  <c r="AC303"/>
  <c r="AC152"/>
  <c r="AC282"/>
  <c r="AC283"/>
  <c r="AC156"/>
  <c r="AC203"/>
  <c r="AC335"/>
  <c r="AC221"/>
  <c r="AC275"/>
  <c r="AC296"/>
  <c r="AC273"/>
  <c r="AC302"/>
  <c r="AC281"/>
  <c r="AC194"/>
  <c r="AC310"/>
  <c r="AC218"/>
  <c r="AC183"/>
  <c r="AC187"/>
  <c r="AF326"/>
  <c r="AF151"/>
  <c r="AE151" s="1"/>
  <c r="AC5"/>
  <c r="AA1234"/>
  <c r="AE237" l="1"/>
  <c r="AE329"/>
  <c r="AE325"/>
  <c r="AE282"/>
  <c r="AE312"/>
  <c r="AE280"/>
  <c r="AE332"/>
  <c r="AE212"/>
  <c r="AE315"/>
  <c r="AE292"/>
  <c r="AE296"/>
  <c r="AE290"/>
  <c r="AE295"/>
  <c r="AE302"/>
  <c r="AE269"/>
  <c r="AE265"/>
  <c r="AE318"/>
  <c r="AE305"/>
  <c r="AE270"/>
  <c r="AE274"/>
  <c r="AE339"/>
  <c r="AE267"/>
  <c r="AE277"/>
  <c r="AE231"/>
  <c r="AE288"/>
  <c r="AE285"/>
  <c r="AE330"/>
  <c r="AE199"/>
  <c r="AE186"/>
  <c r="AE334"/>
  <c r="AE321"/>
  <c r="AE337"/>
  <c r="AE157"/>
  <c r="AE311"/>
  <c r="AE281"/>
  <c r="AE316"/>
  <c r="AE333"/>
  <c r="AE324"/>
  <c r="AE262"/>
  <c r="AE264"/>
  <c r="AE317"/>
  <c r="AE308"/>
  <c r="AE286"/>
  <c r="AE338"/>
  <c r="AE322"/>
  <c r="AE307"/>
  <c r="AE266"/>
  <c r="AE303"/>
  <c r="AE319"/>
  <c r="AE328"/>
  <c r="AE255"/>
  <c r="AE224"/>
  <c r="AE279"/>
  <c r="AE309"/>
  <c r="AE301"/>
  <c r="AE298"/>
  <c r="AE291"/>
  <c r="AE323"/>
  <c r="AE335"/>
  <c r="AE283"/>
  <c r="AE284"/>
  <c r="AE160"/>
  <c r="AE263"/>
  <c r="AE304"/>
  <c r="AE313"/>
  <c r="AE238"/>
  <c r="AE207"/>
  <c r="AE278"/>
  <c r="AE180"/>
  <c r="AE268"/>
  <c r="AE320"/>
  <c r="AE294"/>
  <c r="AE336"/>
  <c r="AE327"/>
  <c r="AE271"/>
  <c r="AE275"/>
  <c r="AE314"/>
  <c r="AE300"/>
  <c r="AE165"/>
  <c r="AE306"/>
  <c r="AE273"/>
  <c r="AE276"/>
  <c r="AE293"/>
  <c r="AE310"/>
  <c r="AE272"/>
  <c r="AE206"/>
  <c r="AE299"/>
  <c r="AE289"/>
  <c r="AE331"/>
  <c r="AE287"/>
  <c r="AE227"/>
  <c r="AE326"/>
  <c r="AE297"/>
  <c r="AE183"/>
  <c r="Y1017"/>
  <c r="AB1017" s="1"/>
  <c r="Y996"/>
  <c r="AB996" s="1"/>
  <c r="Y1468"/>
  <c r="AB1468" s="1"/>
  <c r="Y1488"/>
  <c r="AB1488" s="1"/>
  <c r="Y291"/>
  <c r="AB291" s="1"/>
  <c r="Y1045"/>
  <c r="AB1045" s="1"/>
  <c r="Y1089"/>
  <c r="AB1089" s="1"/>
  <c r="Y861"/>
  <c r="AB861" s="1"/>
  <c r="Y1335"/>
  <c r="AB1335" s="1"/>
  <c r="Y854"/>
  <c r="AB854" s="1"/>
  <c r="Y289"/>
  <c r="AB289" s="1"/>
  <c r="Y1179"/>
  <c r="AB1179" s="1"/>
  <c r="Y956"/>
  <c r="AB956" s="1"/>
  <c r="Y309"/>
  <c r="AB309" s="1"/>
  <c r="Y1611"/>
  <c r="AB1611" s="1"/>
  <c r="Y691"/>
  <c r="AB691" s="1"/>
  <c r="Y1365"/>
  <c r="AB1365" s="1"/>
  <c r="Y963"/>
  <c r="AB963" s="1"/>
  <c r="Y785"/>
  <c r="AB785" s="1"/>
  <c r="Y1280"/>
  <c r="AB1280" s="1"/>
  <c r="Y1613"/>
  <c r="AB1613" s="1"/>
  <c r="Y755"/>
  <c r="AB755" s="1"/>
  <c r="Y1262"/>
  <c r="AB1262" s="1"/>
  <c r="Y338"/>
  <c r="AB338" s="1"/>
  <c r="Y1407"/>
  <c r="AB1407" s="1"/>
  <c r="Y1458"/>
  <c r="AB1458" s="1"/>
  <c r="Y1200"/>
  <c r="AB1200" s="1"/>
  <c r="Y988"/>
  <c r="AB988" s="1"/>
  <c r="Y1112"/>
  <c r="AB1112" s="1"/>
  <c r="Y1118"/>
  <c r="AB1118" s="1"/>
  <c r="Y1624"/>
  <c r="AB1624" s="1"/>
  <c r="Y634"/>
  <c r="AB634" s="1"/>
  <c r="Y281"/>
  <c r="AB281" s="1"/>
  <c r="Y292"/>
  <c r="AB292" s="1"/>
  <c r="Y1160"/>
  <c r="AB1160" s="1"/>
  <c r="Y266"/>
  <c r="AB266" s="1"/>
  <c r="Y206"/>
  <c r="AB206" s="1"/>
  <c r="Y1307"/>
  <c r="AB1307" s="1"/>
  <c r="Y812"/>
  <c r="AB812" s="1"/>
  <c r="Y999"/>
  <c r="AB999" s="1"/>
  <c r="Y1513"/>
  <c r="AB1513" s="1"/>
  <c r="Y1126"/>
  <c r="AB1126" s="1"/>
  <c r="Y790"/>
  <c r="AB790" s="1"/>
  <c r="Y430"/>
  <c r="AB430" s="1"/>
  <c r="Y141"/>
  <c r="AB141" s="1"/>
  <c r="Y580"/>
  <c r="AB580" s="1"/>
  <c r="Y234"/>
  <c r="AB234" s="1"/>
  <c r="Y360"/>
  <c r="AB360" s="1"/>
  <c r="Y451"/>
  <c r="AB451" s="1"/>
  <c r="Y572"/>
  <c r="AB572" s="1"/>
  <c r="Y703"/>
  <c r="AB703" s="1"/>
  <c r="Y185"/>
  <c r="AB185" s="1"/>
  <c r="Y382"/>
  <c r="AB382" s="1"/>
  <c r="Y253"/>
  <c r="AB253" s="1"/>
  <c r="Y571"/>
  <c r="AB571" s="1"/>
  <c r="Y44"/>
  <c r="AB44" s="1"/>
  <c r="Y473"/>
  <c r="AB473" s="1"/>
  <c r="Y545"/>
  <c r="AB545" s="1"/>
  <c r="Y101"/>
  <c r="AB101" s="1"/>
  <c r="Y588"/>
  <c r="AB588" s="1"/>
  <c r="Y60"/>
  <c r="AB60" s="1"/>
  <c r="Y388"/>
  <c r="AB388" s="1"/>
  <c r="Y246"/>
  <c r="AB246" s="1"/>
  <c r="Y57"/>
  <c r="AB57" s="1"/>
  <c r="Y710"/>
  <c r="AB710" s="1"/>
  <c r="Y444"/>
  <c r="AB444" s="1"/>
  <c r="Y427"/>
  <c r="AB427" s="1"/>
  <c r="Y204"/>
  <c r="AB204" s="1"/>
  <c r="Y507"/>
  <c r="AB507" s="1"/>
  <c r="Y95"/>
  <c r="AB95" s="1"/>
  <c r="Y100"/>
  <c r="AB100" s="1"/>
  <c r="Y408"/>
  <c r="AB408" s="1"/>
  <c r="Y247"/>
  <c r="AB247" s="1"/>
  <c r="Y362"/>
  <c r="AB362" s="1"/>
  <c r="Y223"/>
  <c r="AB223" s="1"/>
  <c r="Y677"/>
  <c r="AB677" s="1"/>
  <c r="Y1285"/>
  <c r="AB1285" s="1"/>
  <c r="Y89"/>
  <c r="AB89" s="1"/>
  <c r="Y163"/>
  <c r="AB163" s="1"/>
  <c r="Y850"/>
  <c r="AB850" s="1"/>
  <c r="Y378"/>
  <c r="AB378" s="1"/>
  <c r="Y840"/>
  <c r="AB840" s="1"/>
  <c r="Y106"/>
  <c r="AB106" s="1"/>
  <c r="Y19"/>
  <c r="AB19" s="1"/>
  <c r="Y508"/>
  <c r="AB508" s="1"/>
  <c r="Y699"/>
  <c r="AB699" s="1"/>
  <c r="Y365"/>
  <c r="AB365" s="1"/>
  <c r="Y345"/>
  <c r="AB345" s="1"/>
  <c r="Y957"/>
  <c r="AB957" s="1"/>
  <c r="Y823"/>
  <c r="AB823" s="1"/>
  <c r="Y70"/>
  <c r="AB70" s="1"/>
  <c r="Y829"/>
  <c r="AB829" s="1"/>
  <c r="Y565"/>
  <c r="AB565" s="1"/>
  <c r="Y893"/>
  <c r="AB893" s="1"/>
  <c r="Y505"/>
  <c r="AB505" s="1"/>
  <c r="Y581"/>
  <c r="AB581" s="1"/>
  <c r="Y47"/>
  <c r="AB47" s="1"/>
  <c r="Y123"/>
  <c r="AB123" s="1"/>
  <c r="Y1352"/>
  <c r="AB1352" s="1"/>
  <c r="Y605"/>
  <c r="AB605" s="1"/>
  <c r="Y579"/>
  <c r="AB579" s="1"/>
  <c r="Y45"/>
  <c r="AB45" s="1"/>
  <c r="Y941"/>
  <c r="AB941" s="1"/>
  <c r="Y1110"/>
  <c r="AB1110" s="1"/>
  <c r="Y970"/>
  <c r="AB970" s="1"/>
  <c r="Y387"/>
  <c r="AB387" s="1"/>
  <c r="Y1370"/>
  <c r="AB1370" s="1"/>
  <c r="Y1257"/>
  <c r="AB1257" s="1"/>
  <c r="Y712"/>
  <c r="AB712" s="1"/>
  <c r="Y799"/>
  <c r="AB799" s="1"/>
  <c r="Y350"/>
  <c r="AB350" s="1"/>
  <c r="Y645"/>
  <c r="AB645" s="1"/>
  <c r="Y1343"/>
  <c r="AB1343" s="1"/>
  <c r="Y1025"/>
  <c r="AB1025" s="1"/>
  <c r="Y1410"/>
  <c r="AB1410" s="1"/>
  <c r="Y403"/>
  <c r="AB403" s="1"/>
  <c r="Y1494"/>
  <c r="AB1494" s="1"/>
  <c r="Y911"/>
  <c r="AB911" s="1"/>
  <c r="Y1161"/>
  <c r="AB1161" s="1"/>
  <c r="Y857"/>
  <c r="AB857" s="1"/>
  <c r="Y197"/>
  <c r="AB197" s="1"/>
  <c r="Y740"/>
  <c r="AB740" s="1"/>
  <c r="Y517"/>
  <c r="AB517" s="1"/>
  <c r="Y416"/>
  <c r="AB416" s="1"/>
  <c r="Y1141"/>
  <c r="AB1141" s="1"/>
  <c r="Y898"/>
  <c r="AB898" s="1"/>
  <c r="Y465"/>
  <c r="AB465" s="1"/>
  <c r="Y1258"/>
  <c r="AB1258" s="1"/>
  <c r="Y1032"/>
  <c r="AB1032" s="1"/>
  <c r="Y1203"/>
  <c r="AB1203" s="1"/>
  <c r="Y1216"/>
  <c r="AB1216" s="1"/>
  <c r="Y547"/>
  <c r="AB547" s="1"/>
  <c r="Y770"/>
  <c r="AB770" s="1"/>
  <c r="Y342"/>
  <c r="AB342" s="1"/>
  <c r="Y877"/>
  <c r="AB877" s="1"/>
  <c r="Y28"/>
  <c r="AB28" s="1"/>
  <c r="Y551"/>
  <c r="AB551" s="1"/>
  <c r="Y683"/>
  <c r="AB683" s="1"/>
  <c r="Y657"/>
  <c r="AB657" s="1"/>
  <c r="Y208"/>
  <c r="AB208" s="1"/>
  <c r="Y386"/>
  <c r="AB386" s="1"/>
  <c r="Y666"/>
  <c r="AB666" s="1"/>
  <c r="Y455"/>
  <c r="AB455" s="1"/>
  <c r="Y859"/>
  <c r="AB859" s="1"/>
  <c r="Y440"/>
  <c r="AB440" s="1"/>
  <c r="Y174"/>
  <c r="AB174" s="1"/>
  <c r="Y425"/>
  <c r="AB425" s="1"/>
  <c r="Y853"/>
  <c r="AB853" s="1"/>
  <c r="Y31"/>
  <c r="AB31" s="1"/>
  <c r="Y958"/>
  <c r="AB958" s="1"/>
  <c r="Y495"/>
  <c r="AB495" s="1"/>
  <c r="Y67"/>
  <c r="AB67" s="1"/>
  <c r="Y564"/>
  <c r="AB564" s="1"/>
  <c r="Y233"/>
  <c r="AB233" s="1"/>
  <c r="Y599"/>
  <c r="AB599" s="1"/>
  <c r="Y109"/>
  <c r="AB109" s="1"/>
  <c r="Y69"/>
  <c r="AB69" s="1"/>
  <c r="Y215"/>
  <c r="AB215" s="1"/>
  <c r="Y622"/>
  <c r="AB622" s="1"/>
  <c r="Y969"/>
  <c r="AB969" s="1"/>
  <c r="Y1014"/>
  <c r="AB1014" s="1"/>
  <c r="Y395"/>
  <c r="AB395" s="1"/>
  <c r="Y1248"/>
  <c r="AB1248" s="1"/>
  <c r="Y531"/>
  <c r="AB531" s="1"/>
  <c r="Y903"/>
  <c r="AB903" s="1"/>
  <c r="Y779"/>
  <c r="AB779" s="1"/>
  <c r="Y835"/>
  <c r="AB835" s="1"/>
  <c r="Y529"/>
  <c r="AB529" s="1"/>
  <c r="Y1326"/>
  <c r="AB1326" s="1"/>
  <c r="Y261"/>
  <c r="AB261" s="1"/>
  <c r="Y209"/>
  <c r="AB209" s="1"/>
  <c r="Y236"/>
  <c r="AB236" s="1"/>
  <c r="Y543"/>
  <c r="AB543" s="1"/>
  <c r="Y344"/>
  <c r="AB344" s="1"/>
  <c r="Y1295"/>
  <c r="AB1295" s="1"/>
  <c r="Y63"/>
  <c r="AB63" s="1"/>
  <c r="Y467"/>
  <c r="AB467" s="1"/>
  <c r="Y415"/>
  <c r="AB415" s="1"/>
  <c r="Y536"/>
  <c r="AB536" s="1"/>
  <c r="Y129"/>
  <c r="AB129" s="1"/>
  <c r="Y98"/>
  <c r="AB98" s="1"/>
  <c r="Y590"/>
  <c r="AB590" s="1"/>
  <c r="Y34"/>
  <c r="AB34" s="1"/>
  <c r="Y48"/>
  <c r="AB48" s="1"/>
  <c r="Y68"/>
  <c r="AB68" s="1"/>
  <c r="Y1346"/>
  <c r="AB1346" s="1"/>
  <c r="Y1565"/>
  <c r="AB1565" s="1"/>
  <c r="Y994"/>
  <c r="AB994" s="1"/>
  <c r="Y1176"/>
  <c r="AB1176" s="1"/>
  <c r="Y1076"/>
  <c r="AB1076" s="1"/>
  <c r="Y761"/>
  <c r="AB761" s="1"/>
  <c r="Y1527"/>
  <c r="AB1527" s="1"/>
  <c r="Y1524"/>
  <c r="AB1524" s="1"/>
  <c r="Y774"/>
  <c r="AB774" s="1"/>
  <c r="Y1170"/>
  <c r="AB1170" s="1"/>
  <c r="Y1091"/>
  <c r="AB1091" s="1"/>
  <c r="Y1082"/>
  <c r="AB1082" s="1"/>
  <c r="Y818"/>
  <c r="AB818" s="1"/>
  <c r="Y705"/>
  <c r="AB705" s="1"/>
  <c r="Y1609"/>
  <c r="AB1609" s="1"/>
  <c r="Y1039"/>
  <c r="AB1039" s="1"/>
  <c r="Y658"/>
  <c r="AB658" s="1"/>
  <c r="Y888"/>
  <c r="AB888" s="1"/>
  <c r="Y771"/>
  <c r="AB771" s="1"/>
  <c r="Y1016"/>
  <c r="AB1016" s="1"/>
  <c r="Y925"/>
  <c r="AB925" s="1"/>
  <c r="Y718"/>
  <c r="AB718" s="1"/>
  <c r="Y1338"/>
  <c r="AB1338" s="1"/>
  <c r="Y288"/>
  <c r="AB288" s="1"/>
  <c r="Y1157"/>
  <c r="AB1157" s="1"/>
  <c r="Y286"/>
  <c r="AB286" s="1"/>
  <c r="Y337"/>
  <c r="AB337" s="1"/>
  <c r="Y825"/>
  <c r="AB825" s="1"/>
  <c r="Y1090"/>
  <c r="AB1090" s="1"/>
  <c r="Y310"/>
  <c r="AB310" s="1"/>
  <c r="Y729"/>
  <c r="AB729" s="1"/>
  <c r="Y982"/>
  <c r="AB982" s="1"/>
  <c r="Y1088"/>
  <c r="AB1088" s="1"/>
  <c r="Y1449"/>
  <c r="AB1449" s="1"/>
  <c r="Y1351"/>
  <c r="AB1351" s="1"/>
  <c r="Y1219"/>
  <c r="AB1219" s="1"/>
  <c r="Y1180"/>
  <c r="AB1180" s="1"/>
  <c r="Y874"/>
  <c r="AB874" s="1"/>
  <c r="Y1587"/>
  <c r="AB1587" s="1"/>
  <c r="Y1495"/>
  <c r="AB1495" s="1"/>
  <c r="Y601"/>
  <c r="AB601" s="1"/>
  <c r="Y1099"/>
  <c r="AB1099" s="1"/>
  <c r="Y824"/>
  <c r="AB824" s="1"/>
  <c r="Y279"/>
  <c r="AB279" s="1"/>
  <c r="Y1006"/>
  <c r="AB1006" s="1"/>
  <c r="Y294"/>
  <c r="AB294" s="1"/>
  <c r="Y1367"/>
  <c r="AB1367" s="1"/>
  <c r="Y320"/>
  <c r="AB320" s="1"/>
  <c r="Y302"/>
  <c r="AB302" s="1"/>
  <c r="Y1246"/>
  <c r="AB1246" s="1"/>
  <c r="Y1515"/>
  <c r="AB1515" s="1"/>
  <c r="Y962"/>
  <c r="AB962" s="1"/>
  <c r="Y157"/>
  <c r="AB157" s="1"/>
  <c r="Y1233"/>
  <c r="AB1233" s="1"/>
  <c r="Y930"/>
  <c r="AB930" s="1"/>
  <c r="Y1446"/>
  <c r="AB1446" s="1"/>
  <c r="Y648"/>
  <c r="AB648" s="1"/>
  <c r="Y738"/>
  <c r="AB738" s="1"/>
  <c r="Y264"/>
  <c r="AB264" s="1"/>
  <c r="Y995"/>
  <c r="AB995" s="1"/>
  <c r="Y815"/>
  <c r="AB815" s="1"/>
  <c r="Y917"/>
  <c r="AB917" s="1"/>
  <c r="Y934"/>
  <c r="AB934" s="1"/>
  <c r="Y319"/>
  <c r="AB319" s="1"/>
  <c r="Y255"/>
  <c r="AB255" s="1"/>
  <c r="Y1029"/>
  <c r="AB1029" s="1"/>
  <c r="Y1582"/>
  <c r="AB1582" s="1"/>
  <c r="Y321"/>
  <c r="AB321" s="1"/>
  <c r="Y802"/>
  <c r="AB802" s="1"/>
  <c r="Y1085"/>
  <c r="AB1085" s="1"/>
  <c r="Y1530"/>
  <c r="AB1530" s="1"/>
  <c r="Y263"/>
  <c r="AB263" s="1"/>
  <c r="Y600"/>
  <c r="AB600" s="1"/>
  <c r="Y733"/>
  <c r="AB733" s="1"/>
  <c r="Y1168"/>
  <c r="AB1168" s="1"/>
  <c r="Y1538"/>
  <c r="AB1538" s="1"/>
  <c r="Y1442"/>
  <c r="AB1442" s="1"/>
  <c r="Y1026"/>
  <c r="AB1026" s="1"/>
  <c r="Y1426"/>
  <c r="AB1426" s="1"/>
  <c r="Y1274"/>
  <c r="AB1274" s="1"/>
  <c r="Y1063"/>
  <c r="AB1063" s="1"/>
  <c r="Y1332"/>
  <c r="AB1332" s="1"/>
  <c r="Y1193"/>
  <c r="AB1193" s="1"/>
  <c r="Y1337"/>
  <c r="AB1337" s="1"/>
  <c r="Y1240"/>
  <c r="AB1240" s="1"/>
  <c r="Y839"/>
  <c r="AB839" s="1"/>
  <c r="Y1476"/>
  <c r="AB1476" s="1"/>
  <c r="Y1493"/>
  <c r="AB1493" s="1"/>
  <c r="Y186"/>
  <c r="AB186" s="1"/>
  <c r="Y1590"/>
  <c r="AB1590" s="1"/>
  <c r="Y304"/>
  <c r="AB304" s="1"/>
  <c r="Y1632"/>
  <c r="AB1632" s="1"/>
  <c r="Y721"/>
  <c r="AB721" s="1"/>
  <c r="Y1355"/>
  <c r="AB1355" s="1"/>
  <c r="Y1454"/>
  <c r="AB1454" s="1"/>
  <c r="Y878"/>
  <c r="AB878" s="1"/>
  <c r="Y1553"/>
  <c r="AB1553" s="1"/>
  <c r="Y1627"/>
  <c r="AB1627" s="1"/>
  <c r="Y1361"/>
  <c r="AB1361" s="1"/>
  <c r="Y1537"/>
  <c r="AB1537" s="1"/>
  <c r="Y1482"/>
  <c r="AB1482" s="1"/>
  <c r="Y1154"/>
  <c r="AB1154" s="1"/>
  <c r="Y1359"/>
  <c r="AB1359" s="1"/>
  <c r="Y650"/>
  <c r="AB650" s="1"/>
  <c r="Y1334"/>
  <c r="AB1334" s="1"/>
  <c r="Y804"/>
  <c r="AB804" s="1"/>
  <c r="Y271"/>
  <c r="AB271" s="1"/>
  <c r="Y745"/>
  <c r="AB745" s="1"/>
  <c r="Y1315"/>
  <c r="AB1315" s="1"/>
  <c r="Y1015"/>
  <c r="AB1015" s="1"/>
  <c r="Y1008"/>
  <c r="AB1008" s="1"/>
  <c r="Y1242"/>
  <c r="AB1242" s="1"/>
  <c r="Y212"/>
  <c r="AB212" s="1"/>
  <c r="Y664"/>
  <c r="AB664" s="1"/>
  <c r="Y1300"/>
  <c r="AB1300" s="1"/>
  <c r="Y1467"/>
  <c r="AB1467" s="1"/>
  <c r="Y1040"/>
  <c r="AB1040" s="1"/>
  <c r="Y932"/>
  <c r="AB932" s="1"/>
  <c r="Y1363"/>
  <c r="AB1363" s="1"/>
  <c r="Y1357"/>
  <c r="AB1357" s="1"/>
  <c r="Y1137"/>
  <c r="AB1137" s="1"/>
  <c r="Y1075"/>
  <c r="AB1075" s="1"/>
  <c r="Y1215"/>
  <c r="AB1215" s="1"/>
  <c r="Y1174"/>
  <c r="AB1174" s="1"/>
  <c r="Y1421"/>
  <c r="AB1421" s="1"/>
  <c r="Y940"/>
  <c r="AB940" s="1"/>
  <c r="Y1437"/>
  <c r="AB1437" s="1"/>
  <c r="Y630"/>
  <c r="AB630" s="1"/>
  <c r="Y808"/>
  <c r="AB808" s="1"/>
  <c r="Y1406"/>
  <c r="AB1406" s="1"/>
  <c r="Y1386"/>
  <c r="AB1386" s="1"/>
  <c r="Y299"/>
  <c r="AB299" s="1"/>
  <c r="Y719"/>
  <c r="AB719" s="1"/>
  <c r="Y723"/>
  <c r="AB723" s="1"/>
  <c r="Y127"/>
  <c r="AB127" s="1"/>
  <c r="Y376"/>
  <c r="AB376" s="1"/>
  <c r="Y178"/>
  <c r="AB178" s="1"/>
  <c r="Y1508"/>
  <c r="AB1508" s="1"/>
  <c r="Y1581"/>
  <c r="AB1581" s="1"/>
  <c r="Y438"/>
  <c r="AB438" s="1"/>
  <c r="Y810"/>
  <c r="AB810" s="1"/>
  <c r="Y103"/>
  <c r="AB103" s="1"/>
  <c r="Y431"/>
  <c r="AB431" s="1"/>
  <c r="Y1298"/>
  <c r="AB1298" s="1"/>
  <c r="Y1046"/>
  <c r="AB1046" s="1"/>
  <c r="Y458"/>
  <c r="AB458" s="1"/>
  <c r="Y188"/>
  <c r="AB188" s="1"/>
  <c r="Y414"/>
  <c r="AB414" s="1"/>
  <c r="Y1345"/>
  <c r="AB1345" s="1"/>
  <c r="Y46"/>
  <c r="AB46" s="1"/>
  <c r="Y363"/>
  <c r="AB363" s="1"/>
  <c r="Y76"/>
  <c r="AB76" s="1"/>
  <c r="Y1128"/>
  <c r="AB1128" s="1"/>
  <c r="Y931"/>
  <c r="AB931" s="1"/>
  <c r="Y484"/>
  <c r="AB484" s="1"/>
  <c r="Y369"/>
  <c r="AB369" s="1"/>
  <c r="Y27"/>
  <c r="AB27" s="1"/>
  <c r="Y960"/>
  <c r="AB960" s="1"/>
  <c r="Y612"/>
  <c r="AB612" s="1"/>
  <c r="Y1373"/>
  <c r="AB1373" s="1"/>
  <c r="Y750"/>
  <c r="AB750" s="1"/>
  <c r="Y661"/>
  <c r="AB661" s="1"/>
  <c r="Y707"/>
  <c r="AB707" s="1"/>
  <c r="Y182"/>
  <c r="AB182" s="1"/>
  <c r="Y193"/>
  <c r="AB193" s="1"/>
  <c r="Y446"/>
  <c r="AB446" s="1"/>
  <c r="Y420"/>
  <c r="AB420" s="1"/>
  <c r="Y773"/>
  <c r="AB773" s="1"/>
  <c r="Y303"/>
  <c r="AB303" s="1"/>
  <c r="Y1547"/>
  <c r="AB1547" s="1"/>
  <c r="Y700"/>
  <c r="AB700" s="1"/>
  <c r="Y1603"/>
  <c r="AB1603" s="1"/>
  <c r="Y22"/>
  <c r="AB22" s="1"/>
  <c r="Y765"/>
  <c r="AB765" s="1"/>
  <c r="Y199"/>
  <c r="AB199" s="1"/>
  <c r="Y778"/>
  <c r="AB778" s="1"/>
  <c r="Y224"/>
  <c r="AB224" s="1"/>
  <c r="Y1289"/>
  <c r="AB1289" s="1"/>
  <c r="Y801"/>
  <c r="AB801" s="1"/>
  <c r="Y334"/>
  <c r="AB334" s="1"/>
  <c r="Y1104"/>
  <c r="AB1104" s="1"/>
  <c r="Y295"/>
  <c r="AB295" s="1"/>
  <c r="Y160"/>
  <c r="AB160" s="1"/>
  <c r="Y59"/>
  <c r="AB59" s="1"/>
  <c r="Y423"/>
  <c r="AB423" s="1"/>
  <c r="Y1396"/>
  <c r="AB1396" s="1"/>
  <c r="Y544"/>
  <c r="AB544" s="1"/>
  <c r="Y626"/>
  <c r="AB626" s="1"/>
  <c r="Y390"/>
  <c r="AB390" s="1"/>
  <c r="Y676"/>
  <c r="AB676" s="1"/>
  <c r="Y426"/>
  <c r="AB426" s="1"/>
  <c r="Y1314"/>
  <c r="AB1314" s="1"/>
  <c r="Y374"/>
  <c r="AB374" s="1"/>
  <c r="Y556"/>
  <c r="AB556" s="1"/>
  <c r="Y346"/>
  <c r="AB346" s="1"/>
  <c r="Y251"/>
  <c r="AB251" s="1"/>
  <c r="Y117"/>
  <c r="AB117" s="1"/>
  <c r="Y514"/>
  <c r="AB514" s="1"/>
  <c r="Y20"/>
  <c r="AB20" s="1"/>
  <c r="Y145"/>
  <c r="AB145" s="1"/>
  <c r="Y1225"/>
  <c r="AB1225" s="1"/>
  <c r="Y1419"/>
  <c r="AB1419" s="1"/>
  <c r="Y330"/>
  <c r="AB330" s="1"/>
  <c r="Y472"/>
  <c r="AB472" s="1"/>
  <c r="Y1623"/>
  <c r="AB1623" s="1"/>
  <c r="Y276"/>
  <c r="AB276" s="1"/>
  <c r="Y1381"/>
  <c r="AB1381" s="1"/>
  <c r="Y1398"/>
  <c r="AB1398" s="1"/>
  <c r="Y1634"/>
  <c r="AB1634" s="1"/>
  <c r="Y1576"/>
  <c r="AB1576" s="1"/>
  <c r="Y1271"/>
  <c r="AB1271" s="1"/>
  <c r="Y333"/>
  <c r="AB333" s="1"/>
  <c r="Y1471"/>
  <c r="AB1471" s="1"/>
  <c r="Y935"/>
  <c r="AB935" s="1"/>
  <c r="Y1182"/>
  <c r="AB1182" s="1"/>
  <c r="Y890"/>
  <c r="AB890" s="1"/>
  <c r="Y1283"/>
  <c r="AB1283" s="1"/>
  <c r="Y290"/>
  <c r="AB290" s="1"/>
  <c r="Y895"/>
  <c r="AB895" s="1"/>
  <c r="Y1019"/>
  <c r="AB1019" s="1"/>
  <c r="Y1464"/>
  <c r="AB1464" s="1"/>
  <c r="Y1209"/>
  <c r="AB1209" s="1"/>
  <c r="Y112"/>
  <c r="AB112" s="1"/>
  <c r="Y165"/>
  <c r="AB165" s="1"/>
  <c r="Y282"/>
  <c r="AB282" s="1"/>
  <c r="Y649"/>
  <c r="AB649" s="1"/>
  <c r="Y844"/>
  <c r="AB844" s="1"/>
  <c r="Y985"/>
  <c r="AB985" s="1"/>
  <c r="Y265"/>
  <c r="AB265" s="1"/>
  <c r="Y1130"/>
  <c r="AB1130" s="1"/>
  <c r="Y1561"/>
  <c r="AB1561" s="1"/>
  <c r="Y54"/>
  <c r="AB54" s="1"/>
  <c r="Y915"/>
  <c r="AB915" s="1"/>
  <c r="Y627"/>
  <c r="AB627" s="1"/>
  <c r="Y135"/>
  <c r="AB135" s="1"/>
  <c r="Y1241"/>
  <c r="AB1241" s="1"/>
  <c r="Y1327"/>
  <c r="AB1327" s="1"/>
  <c r="Y900"/>
  <c r="AB900" s="1"/>
  <c r="Y742"/>
  <c r="AB742" s="1"/>
  <c r="Y637"/>
  <c r="AB637" s="1"/>
  <c r="Y693"/>
  <c r="AB693" s="1"/>
  <c r="Y1171"/>
  <c r="AB1171" s="1"/>
  <c r="Y955"/>
  <c r="AB955" s="1"/>
  <c r="Y1588"/>
  <c r="AB1588" s="1"/>
  <c r="Y1507"/>
  <c r="AB1507" s="1"/>
  <c r="Y1589"/>
  <c r="AB1589" s="1"/>
  <c r="Y1387"/>
  <c r="AB1387" s="1"/>
  <c r="Y736"/>
  <c r="AB736" s="1"/>
  <c r="Y307"/>
  <c r="AB307" s="1"/>
  <c r="Y315"/>
  <c r="AB315" s="1"/>
  <c r="Y673"/>
  <c r="AB673" s="1"/>
  <c r="Y886"/>
  <c r="AB886" s="1"/>
  <c r="Y324"/>
  <c r="AB324" s="1"/>
  <c r="Y1554"/>
  <c r="AB1554" s="1"/>
  <c r="Y1485"/>
  <c r="AB1485" s="1"/>
  <c r="Y1119"/>
  <c r="AB1119" s="1"/>
  <c r="Y1509"/>
  <c r="AB1509" s="1"/>
  <c r="Y1384"/>
  <c r="AB1384" s="1"/>
  <c r="Y1618"/>
  <c r="AB1618" s="1"/>
  <c r="Y1447"/>
  <c r="AB1447" s="1"/>
  <c r="Y1535"/>
  <c r="AB1535" s="1"/>
  <c r="Y1622"/>
  <c r="AB1622" s="1"/>
  <c r="Y1185"/>
  <c r="AB1185" s="1"/>
  <c r="Y1415"/>
  <c r="AB1415" s="1"/>
  <c r="Y1252"/>
  <c r="AB1252" s="1"/>
  <c r="Y782"/>
  <c r="AB782" s="1"/>
  <c r="Y82"/>
  <c r="AB82" s="1"/>
  <c r="Y1220"/>
  <c r="AB1220" s="1"/>
  <c r="Y603"/>
  <c r="AB603" s="1"/>
  <c r="Y285"/>
  <c r="AB285" s="1"/>
  <c r="Y1368"/>
  <c r="AB1368" s="1"/>
  <c r="Y987"/>
  <c r="AB987" s="1"/>
  <c r="Y38"/>
  <c r="AB38" s="1"/>
  <c r="Y739"/>
  <c r="AB739" s="1"/>
  <c r="Y278"/>
  <c r="AB278" s="1"/>
  <c r="Y308"/>
  <c r="AB308" s="1"/>
  <c r="Y1559"/>
  <c r="AB1559" s="1"/>
  <c r="Y1462"/>
  <c r="AB1462" s="1"/>
  <c r="Y269"/>
  <c r="AB269" s="1"/>
  <c r="Y1529"/>
  <c r="AB1529" s="1"/>
  <c r="Y1469"/>
  <c r="AB1469" s="1"/>
  <c r="Y1630"/>
  <c r="AB1630" s="1"/>
  <c r="Y852"/>
  <c r="AB852" s="1"/>
  <c r="Y1519"/>
  <c r="AB1519" s="1"/>
  <c r="Y870"/>
  <c r="AB870" s="1"/>
  <c r="Y1301"/>
  <c r="AB1301" s="1"/>
  <c r="Y717"/>
  <c r="AB717" s="1"/>
  <c r="Y1379"/>
  <c r="AB1379" s="1"/>
  <c r="Y162"/>
  <c r="AB162" s="1"/>
  <c r="Y257"/>
  <c r="AB257" s="1"/>
  <c r="Y726"/>
  <c r="AB726" s="1"/>
  <c r="Y1062"/>
  <c r="AB1062" s="1"/>
  <c r="Y96"/>
  <c r="AB96" s="1"/>
  <c r="Y260"/>
  <c r="AB260" s="1"/>
  <c r="Y166"/>
  <c r="AB166" s="1"/>
  <c r="Y398"/>
  <c r="AB398" s="1"/>
  <c r="Y602"/>
  <c r="AB602" s="1"/>
  <c r="Y1136"/>
  <c r="AB1136" s="1"/>
  <c r="Y576"/>
  <c r="AB576" s="1"/>
  <c r="Y147"/>
  <c r="AB147" s="1"/>
  <c r="Y889"/>
  <c r="AB889" s="1"/>
  <c r="Y1103"/>
  <c r="AB1103" s="1"/>
  <c r="Y1094"/>
  <c r="AB1094" s="1"/>
  <c r="Y696"/>
  <c r="AB696" s="1"/>
  <c r="Y509"/>
  <c r="AB509" s="1"/>
  <c r="Y1033"/>
  <c r="AB1033" s="1"/>
  <c r="Y806"/>
  <c r="AB806" s="1"/>
  <c r="Y662"/>
  <c r="AB662" s="1"/>
  <c r="Y981"/>
  <c r="AB981" s="1"/>
  <c r="Y132"/>
  <c r="AB132" s="1"/>
  <c r="Y110"/>
  <c r="AB110" s="1"/>
  <c r="Y201"/>
  <c r="AB201" s="1"/>
  <c r="Y1304"/>
  <c r="AB1304" s="1"/>
  <c r="Y379"/>
  <c r="AB379" s="1"/>
  <c r="Y519"/>
  <c r="AB519" s="1"/>
  <c r="Y203"/>
  <c r="AB203" s="1"/>
  <c r="Y348"/>
  <c r="AB348" s="1"/>
  <c r="Y832"/>
  <c r="AB832" s="1"/>
  <c r="Y575"/>
  <c r="AB575" s="1"/>
  <c r="Y41"/>
  <c r="AB41" s="1"/>
  <c r="Y499"/>
  <c r="AB499" s="1"/>
  <c r="Y788"/>
  <c r="AB788" s="1"/>
  <c r="Y170"/>
  <c r="AB170" s="1"/>
  <c r="Y242"/>
  <c r="AB242" s="1"/>
  <c r="Y1317"/>
  <c r="AB1317" s="1"/>
  <c r="Y86"/>
  <c r="AB86" s="1"/>
  <c r="Y8"/>
  <c r="AB8" s="1"/>
  <c r="Y670"/>
  <c r="AB670" s="1"/>
  <c r="Y296"/>
  <c r="AB296" s="1"/>
  <c r="Y1294"/>
  <c r="AB1294" s="1"/>
  <c r="Y937"/>
  <c r="AB937" s="1"/>
  <c r="Y1566"/>
  <c r="AB1566" s="1"/>
  <c r="Y1020"/>
  <c r="AB1020" s="1"/>
  <c r="Y1087"/>
  <c r="AB1087" s="1"/>
  <c r="Y1189"/>
  <c r="AB1189" s="1"/>
  <c r="Y767"/>
  <c r="AB767" s="1"/>
  <c r="Y1264"/>
  <c r="AB1264" s="1"/>
  <c r="Y1472"/>
  <c r="AB1472" s="1"/>
  <c r="Y884"/>
  <c r="AB884" s="1"/>
  <c r="Y1556"/>
  <c r="AB1556" s="1"/>
  <c r="Y681"/>
  <c r="AB681" s="1"/>
  <c r="Y1504"/>
  <c r="AB1504" s="1"/>
  <c r="Y1071"/>
  <c r="AB1071" s="1"/>
  <c r="Y1145"/>
  <c r="AB1145" s="1"/>
  <c r="Y1069"/>
  <c r="AB1069" s="1"/>
  <c r="Y989"/>
  <c r="AB989" s="1"/>
  <c r="Y1034"/>
  <c r="AB1034" s="1"/>
  <c r="Y1347"/>
  <c r="AB1347" s="1"/>
  <c r="Y928"/>
  <c r="AB928" s="1"/>
  <c r="Y1568"/>
  <c r="AB1568" s="1"/>
  <c r="Y752"/>
  <c r="AB752" s="1"/>
  <c r="Y1344"/>
  <c r="AB1344" s="1"/>
  <c r="Y1147"/>
  <c r="AB1147" s="1"/>
  <c r="Y944"/>
  <c r="AB944" s="1"/>
  <c r="Y827"/>
  <c r="AB827" s="1"/>
  <c r="Y855"/>
  <c r="AB855" s="1"/>
  <c r="Y1098"/>
  <c r="AB1098" s="1"/>
  <c r="Y760"/>
  <c r="AB760" s="1"/>
  <c r="Y1139"/>
  <c r="AB1139" s="1"/>
  <c r="Y1333"/>
  <c r="AB1333" s="1"/>
  <c r="Y789"/>
  <c r="AB789" s="1"/>
  <c r="Y1597"/>
  <c r="AB1597" s="1"/>
  <c r="Y1605"/>
  <c r="AB1605" s="1"/>
  <c r="Y1109"/>
  <c r="AB1109" s="1"/>
  <c r="Y837"/>
  <c r="AB837" s="1"/>
  <c r="Y1123"/>
  <c r="AB1123" s="1"/>
  <c r="Y1138"/>
  <c r="AB1138" s="1"/>
  <c r="Y1061"/>
  <c r="AB1061" s="1"/>
  <c r="Y1491"/>
  <c r="AB1491" s="1"/>
  <c r="Y922"/>
  <c r="AB922" s="1"/>
  <c r="Y1052"/>
  <c r="AB1052" s="1"/>
  <c r="Y964"/>
  <c r="AB964" s="1"/>
  <c r="Y1591"/>
  <c r="AB1591" s="1"/>
  <c r="Y1306"/>
  <c r="AB1306" s="1"/>
  <c r="Y1448"/>
  <c r="AB1448" s="1"/>
  <c r="Y1178"/>
  <c r="AB1178" s="1"/>
  <c r="Y1390"/>
  <c r="AB1390" s="1"/>
  <c r="Y222"/>
  <c r="AB222" s="1"/>
  <c r="Y1350"/>
  <c r="AB1350" s="1"/>
  <c r="Y417"/>
  <c r="AB417" s="1"/>
  <c r="Y1201"/>
  <c r="AB1201" s="1"/>
  <c r="Y478"/>
  <c r="AB478" s="1"/>
  <c r="Y586"/>
  <c r="AB586" s="1"/>
  <c r="Y115"/>
  <c r="AB115" s="1"/>
  <c r="Y137"/>
  <c r="AB137" s="1"/>
  <c r="Y640"/>
  <c r="AB640" s="1"/>
  <c r="Y1313"/>
  <c r="AB1313" s="1"/>
  <c r="Y1500"/>
  <c r="AB1500" s="1"/>
  <c r="Y1107"/>
  <c r="AB1107" s="1"/>
  <c r="Y1369"/>
  <c r="AB1369" s="1"/>
  <c r="Y1555"/>
  <c r="AB1555" s="1"/>
  <c r="Y1319"/>
  <c r="AB1319" s="1"/>
  <c r="Y399"/>
  <c r="AB399" s="1"/>
  <c r="Y1195"/>
  <c r="AB1195" s="1"/>
  <c r="Y1284"/>
  <c r="AB1284" s="1"/>
  <c r="Y216"/>
  <c r="AB216" s="1"/>
  <c r="Y1578"/>
  <c r="AB1578" s="1"/>
  <c r="Y1567"/>
  <c r="AB1567" s="1"/>
  <c r="Y1121"/>
  <c r="AB1121" s="1"/>
  <c r="Y869"/>
  <c r="AB869" s="1"/>
  <c r="Y1564"/>
  <c r="AB1564" s="1"/>
  <c r="Y1456"/>
  <c r="AB1456" s="1"/>
  <c r="Y1404"/>
  <c r="AB1404" s="1"/>
  <c r="Y1403"/>
  <c r="AB1403" s="1"/>
  <c r="Y1217"/>
  <c r="AB1217" s="1"/>
  <c r="Y1127"/>
  <c r="AB1127" s="1"/>
  <c r="Y1353"/>
  <c r="AB1353" s="1"/>
  <c r="Y1044"/>
  <c r="AB1044" s="1"/>
  <c r="Y537"/>
  <c r="AB537" s="1"/>
  <c r="Y1503"/>
  <c r="AB1503" s="1"/>
  <c r="Y1324"/>
  <c r="AB1324" s="1"/>
  <c r="Y867"/>
  <c r="AB867" s="1"/>
  <c r="Y1496"/>
  <c r="AB1496" s="1"/>
  <c r="Y1150"/>
  <c r="AB1150" s="1"/>
  <c r="Y1518"/>
  <c r="AB1518" s="1"/>
  <c r="Y1616"/>
  <c r="AB1616" s="1"/>
  <c r="Y881"/>
  <c r="AB881" s="1"/>
  <c r="Y912"/>
  <c r="AB912" s="1"/>
  <c r="Y800"/>
  <c r="AB800" s="1"/>
  <c r="Y318"/>
  <c r="AB318" s="1"/>
  <c r="Y929"/>
  <c r="AB929" s="1"/>
  <c r="Y1074"/>
  <c r="AB1074" s="1"/>
  <c r="Y952"/>
  <c r="AB952" s="1"/>
  <c r="Y891"/>
  <c r="AB891" s="1"/>
  <c r="Y653"/>
  <c r="AB653" s="1"/>
  <c r="Y866"/>
  <c r="AB866" s="1"/>
  <c r="Y126"/>
  <c r="AB126" s="1"/>
  <c r="Y1164"/>
  <c r="AB1164" s="1"/>
  <c r="Y997"/>
  <c r="AB997" s="1"/>
  <c r="Y1349"/>
  <c r="AB1349" s="1"/>
  <c r="Y1186"/>
  <c r="AB1186" s="1"/>
  <c r="Y1499"/>
  <c r="AB1499" s="1"/>
  <c r="Y1105"/>
  <c r="AB1105" s="1"/>
  <c r="Y1389"/>
  <c r="AB1389" s="1"/>
  <c r="Y1293"/>
  <c r="AB1293" s="1"/>
  <c r="Y892"/>
  <c r="AB892" s="1"/>
  <c r="Y1397"/>
  <c r="AB1397" s="1"/>
  <c r="Y1489"/>
  <c r="AB1489" s="1"/>
  <c r="Y1570"/>
  <c r="AB1570" s="1"/>
  <c r="Y976"/>
  <c r="AB976" s="1"/>
  <c r="Y1013"/>
  <c r="AB1013" s="1"/>
  <c r="Y1433"/>
  <c r="AB1433" s="1"/>
  <c r="Y1360"/>
  <c r="AB1360" s="1"/>
  <c r="Y1056"/>
  <c r="AB1056" s="1"/>
  <c r="Y1475"/>
  <c r="AB1475" s="1"/>
  <c r="Y1604"/>
  <c r="AB1604" s="1"/>
  <c r="Y1558"/>
  <c r="AB1558" s="1"/>
  <c r="Y1484"/>
  <c r="AB1484" s="1"/>
  <c r="Y675"/>
  <c r="AB675" s="1"/>
  <c r="Y1362"/>
  <c r="AB1362" s="1"/>
  <c r="Y1637"/>
  <c r="AB1637" s="1"/>
  <c r="Y1000"/>
  <c r="AB1000" s="1"/>
  <c r="Y1380"/>
  <c r="AB1380" s="1"/>
  <c r="Y1452"/>
  <c r="AB1452" s="1"/>
  <c r="Y1631"/>
  <c r="AB1631" s="1"/>
  <c r="Y1486"/>
  <c r="AB1486" s="1"/>
  <c r="Y306"/>
  <c r="AB306" s="1"/>
  <c r="Y1275"/>
  <c r="AB1275" s="1"/>
  <c r="Y316"/>
  <c r="AB316" s="1"/>
  <c r="Y1159"/>
  <c r="AB1159" s="1"/>
  <c r="Y1321"/>
  <c r="AB1321" s="1"/>
  <c r="Y906"/>
  <c r="AB906" s="1"/>
  <c r="Y1434"/>
  <c r="AB1434" s="1"/>
  <c r="Y1523"/>
  <c r="AB1523" s="1"/>
  <c r="Y1342"/>
  <c r="AB1342" s="1"/>
  <c r="Y1238"/>
  <c r="AB1238" s="1"/>
  <c r="Y1005"/>
  <c r="AB1005" s="1"/>
  <c r="Y1470"/>
  <c r="AB1470" s="1"/>
  <c r="Y1414"/>
  <c r="AB1414" s="1"/>
  <c r="Y1620"/>
  <c r="AB1620" s="1"/>
  <c r="Y1512"/>
  <c r="AB1512" s="1"/>
  <c r="Y272"/>
  <c r="AB272" s="1"/>
  <c r="Y1278"/>
  <c r="AB1278" s="1"/>
  <c r="Y1435"/>
  <c r="AB1435" s="1"/>
  <c r="Y1542"/>
  <c r="AB1542" s="1"/>
  <c r="Y1303"/>
  <c r="AB1303" s="1"/>
  <c r="Y1501"/>
  <c r="AB1501" s="1"/>
  <c r="Y1197"/>
  <c r="AB1197" s="1"/>
  <c r="Y617"/>
  <c r="AB617" s="1"/>
  <c r="Y977"/>
  <c r="AB977" s="1"/>
  <c r="Y1531"/>
  <c r="AB1531" s="1"/>
  <c r="Y1572"/>
  <c r="AB1572" s="1"/>
  <c r="Y720"/>
  <c r="AB720" s="1"/>
  <c r="Y1457"/>
  <c r="AB1457" s="1"/>
  <c r="Y1093"/>
  <c r="AB1093" s="1"/>
  <c r="Y1279"/>
  <c r="AB1279" s="1"/>
  <c r="Y897"/>
  <c r="AB897" s="1"/>
  <c r="Y1413"/>
  <c r="AB1413" s="1"/>
  <c r="Y986"/>
  <c r="AB986" s="1"/>
  <c r="Y1073"/>
  <c r="AB1073" s="1"/>
  <c r="Y1536"/>
  <c r="AB1536" s="1"/>
  <c r="Y830"/>
  <c r="AB830" s="1"/>
  <c r="Y366"/>
  <c r="AB366" s="1"/>
  <c r="Y13"/>
  <c r="AB13" s="1"/>
  <c r="Y513"/>
  <c r="AB513" s="1"/>
  <c r="Y50"/>
  <c r="AB50" s="1"/>
  <c r="Y434"/>
  <c r="AB434" s="1"/>
  <c r="Y10"/>
  <c r="AB10" s="1"/>
  <c r="Y1388"/>
  <c r="AB1388" s="1"/>
  <c r="Y555"/>
  <c r="AB555" s="1"/>
  <c r="Y1599"/>
  <c r="AB1599" s="1"/>
  <c r="Y469"/>
  <c r="AB469" s="1"/>
  <c r="Y466"/>
  <c r="AB466" s="1"/>
  <c r="Y1194"/>
  <c r="AB1194" s="1"/>
  <c r="Y116"/>
  <c r="AB116" s="1"/>
  <c r="Y148"/>
  <c r="AB148" s="1"/>
  <c r="Y550"/>
  <c r="AB550" s="1"/>
  <c r="Y724"/>
  <c r="AB724" s="1"/>
  <c r="Y636"/>
  <c r="AB636" s="1"/>
  <c r="Y405"/>
  <c r="AB405" s="1"/>
  <c r="Y226"/>
  <c r="AB226" s="1"/>
  <c r="Y821"/>
  <c r="AB821" s="1"/>
  <c r="Y169"/>
  <c r="AB169" s="1"/>
  <c r="Y244"/>
  <c r="AB244" s="1"/>
  <c r="Y902"/>
  <c r="AB902" s="1"/>
  <c r="Y88"/>
  <c r="AB88" s="1"/>
  <c r="Y343"/>
  <c r="AB343" s="1"/>
  <c r="Y384"/>
  <c r="AB384" s="1"/>
  <c r="Y479"/>
  <c r="AB479" s="1"/>
  <c r="Y511"/>
  <c r="AB511" s="1"/>
  <c r="Y102"/>
  <c r="AB102" s="1"/>
  <c r="Y385"/>
  <c r="AB385" s="1"/>
  <c r="Y392"/>
  <c r="AB392" s="1"/>
  <c r="Y498"/>
  <c r="AB498" s="1"/>
  <c r="Y553"/>
  <c r="AB553" s="1"/>
  <c r="Y868"/>
  <c r="AB868" s="1"/>
  <c r="Y1580"/>
  <c r="AB1580" s="1"/>
  <c r="Y1473"/>
  <c r="AB1473" s="1"/>
  <c r="Y1602"/>
  <c r="AB1602" s="1"/>
  <c r="Y1619"/>
  <c r="AB1619" s="1"/>
  <c r="Y1526"/>
  <c r="AB1526" s="1"/>
  <c r="Y1441"/>
  <c r="AB1441" s="1"/>
  <c r="Y1402"/>
  <c r="AB1402" s="1"/>
  <c r="Y1575"/>
  <c r="AB1575" s="1"/>
  <c r="Y1116"/>
  <c r="AB1116" s="1"/>
  <c r="Y914"/>
  <c r="AB914" s="1"/>
  <c r="Y1018"/>
  <c r="AB1018" s="1"/>
  <c r="Y1187"/>
  <c r="AB1187" s="1"/>
  <c r="Y1376"/>
  <c r="AB1376" s="1"/>
  <c r="Y680"/>
  <c r="AB680" s="1"/>
  <c r="Y1506"/>
  <c r="AB1506" s="1"/>
  <c r="Y1592"/>
  <c r="AB1592" s="1"/>
  <c r="Y1135"/>
  <c r="AB1135" s="1"/>
  <c r="Y1459"/>
  <c r="AB1459" s="1"/>
  <c r="Y1444"/>
  <c r="AB1444" s="1"/>
  <c r="Y1348"/>
  <c r="AB1348" s="1"/>
  <c r="Y1129"/>
  <c r="AB1129" s="1"/>
  <c r="Y1636"/>
  <c r="AB1636" s="1"/>
  <c r="Y1356"/>
  <c r="AB1356" s="1"/>
  <c r="Y1372"/>
  <c r="AB1372" s="1"/>
  <c r="Y1001"/>
  <c r="AB1001" s="1"/>
  <c r="Y1097"/>
  <c r="AB1097" s="1"/>
  <c r="Y1408"/>
  <c r="AB1408" s="1"/>
  <c r="Y1204"/>
  <c r="AB1204" s="1"/>
  <c r="Y665"/>
  <c r="AB665" s="1"/>
  <c r="Y984"/>
  <c r="AB984" s="1"/>
  <c r="Y58"/>
  <c r="AB58" s="1"/>
  <c r="Y561"/>
  <c r="AB561" s="1"/>
  <c r="Y688"/>
  <c r="AB688" s="1"/>
  <c r="Y591"/>
  <c r="AB591" s="1"/>
  <c r="Y1148"/>
  <c r="AB1148" s="1"/>
  <c r="Y641"/>
  <c r="AB641" s="1"/>
  <c r="Y1165"/>
  <c r="AB1165" s="1"/>
  <c r="Y1460"/>
  <c r="AB1460" s="1"/>
  <c r="Y1245"/>
  <c r="AB1245" s="1"/>
  <c r="Y1166"/>
  <c r="AB1166" s="1"/>
  <c r="Y516"/>
  <c r="AB516" s="1"/>
  <c r="Y249"/>
  <c r="AB249" s="1"/>
  <c r="Y1247"/>
  <c r="AB1247" s="1"/>
  <c r="Y805"/>
  <c r="AB805" s="1"/>
  <c r="Y901"/>
  <c r="AB901" s="1"/>
  <c r="Y1371"/>
  <c r="AB1371" s="1"/>
  <c r="Y491"/>
  <c r="AB491" s="1"/>
  <c r="Y504"/>
  <c r="AB504" s="1"/>
  <c r="Y525"/>
  <c r="AB525" s="1"/>
  <c r="Y71"/>
  <c r="AB71" s="1"/>
  <c r="Y920"/>
  <c r="AB920" s="1"/>
  <c r="Y758"/>
  <c r="AB758" s="1"/>
  <c r="Y149"/>
  <c r="AB149" s="1"/>
  <c r="Y448"/>
  <c r="AB448" s="1"/>
  <c r="Y502"/>
  <c r="AB502" s="1"/>
  <c r="Y175"/>
  <c r="AB175" s="1"/>
  <c r="Y347"/>
  <c r="AB347" s="1"/>
  <c r="Y521"/>
  <c r="AB521" s="1"/>
  <c r="Y656"/>
  <c r="AB656" s="1"/>
  <c r="Y25"/>
  <c r="AB25" s="1"/>
  <c r="Y706"/>
  <c r="AB706" s="1"/>
  <c r="Y494"/>
  <c r="AB494" s="1"/>
  <c r="Y371"/>
  <c r="AB371" s="1"/>
  <c r="Y152"/>
  <c r="AB152" s="1"/>
  <c r="Y642"/>
  <c r="AB642" s="1"/>
  <c r="Y470"/>
  <c r="AB470" s="1"/>
  <c r="Y623"/>
  <c r="AB623" s="1"/>
  <c r="Y301"/>
  <c r="AB301" s="1"/>
  <c r="Y1417"/>
  <c r="AB1417" s="1"/>
  <c r="Y1625"/>
  <c r="AB1625" s="1"/>
  <c r="Y607"/>
  <c r="AB607" s="1"/>
  <c r="Y1366"/>
  <c r="AB1366" s="1"/>
  <c r="Y1550"/>
  <c r="AB1550" s="1"/>
  <c r="Y1235"/>
  <c r="AB1235" s="1"/>
  <c r="Y311"/>
  <c r="AB311" s="1"/>
  <c r="Y262"/>
  <c r="AB262" s="1"/>
  <c r="Y949"/>
  <c r="AB949" s="1"/>
  <c r="Y1392"/>
  <c r="AB1392" s="1"/>
  <c r="Y667"/>
  <c r="AB667" s="1"/>
  <c r="Y1265"/>
  <c r="AB1265" s="1"/>
  <c r="Y1450"/>
  <c r="AB1450" s="1"/>
  <c r="Y1549"/>
  <c r="AB1549" s="1"/>
  <c r="Y1132"/>
  <c r="AB1132" s="1"/>
  <c r="Y1574"/>
  <c r="AB1574" s="1"/>
  <c r="Y781"/>
  <c r="AB781" s="1"/>
  <c r="Y660"/>
  <c r="AB660" s="1"/>
  <c r="Y1322"/>
  <c r="AB1322" s="1"/>
  <c r="Y1292"/>
  <c r="AB1292" s="1"/>
  <c r="Y722"/>
  <c r="AB722" s="1"/>
  <c r="Y708"/>
  <c r="AB708" s="1"/>
  <c r="Y340"/>
  <c r="AB340" s="1"/>
  <c r="Y616"/>
  <c r="AB616" s="1"/>
  <c r="Y1405"/>
  <c r="AB1405" s="1"/>
  <c r="Y1510"/>
  <c r="AB1510" s="1"/>
  <c r="Y787"/>
  <c r="AB787" s="1"/>
  <c r="Y270"/>
  <c r="AB270" s="1"/>
  <c r="Y1318"/>
  <c r="AB1318" s="1"/>
  <c r="Y1545"/>
  <c r="AB1545" s="1"/>
  <c r="Y1288"/>
  <c r="AB1288" s="1"/>
  <c r="Y238"/>
  <c r="AB238" s="1"/>
  <c r="Y831"/>
  <c r="AB831" s="1"/>
  <c r="Y1385"/>
  <c r="AB1385" s="1"/>
  <c r="Y1140"/>
  <c r="AB1140" s="1"/>
  <c r="Y1079"/>
  <c r="AB1079" s="1"/>
  <c r="Y381"/>
  <c r="AB381" s="1"/>
  <c r="Y674"/>
  <c r="AB674" s="1"/>
  <c r="Y40"/>
  <c r="AB40" s="1"/>
  <c r="Y179"/>
  <c r="AB179" s="1"/>
  <c r="Y939"/>
  <c r="AB939" s="1"/>
  <c r="Y120"/>
  <c r="AB120" s="1"/>
  <c r="Y792"/>
  <c r="AB792" s="1"/>
  <c r="Y24"/>
  <c r="AB24" s="1"/>
  <c r="Y838"/>
  <c r="AB838" s="1"/>
  <c r="Y1108"/>
  <c r="AB1108" s="1"/>
  <c r="Y55"/>
  <c r="AB55" s="1"/>
  <c r="Y655"/>
  <c r="AB655" s="1"/>
  <c r="Y732"/>
  <c r="AB732" s="1"/>
  <c r="Y1231"/>
  <c r="AB1231" s="1"/>
  <c r="Y99"/>
  <c r="AB99" s="1"/>
  <c r="Y488"/>
  <c r="AB488" s="1"/>
  <c r="Y79"/>
  <c r="AB79" s="1"/>
  <c r="Y1222"/>
  <c r="AB1222" s="1"/>
  <c r="Y715"/>
  <c r="AB715" s="1"/>
  <c r="Y620"/>
  <c r="AB620" s="1"/>
  <c r="Y741"/>
  <c r="AB741" s="1"/>
  <c r="Y475"/>
  <c r="AB475" s="1"/>
  <c r="Y907"/>
  <c r="AB907" s="1"/>
  <c r="Y1394"/>
  <c r="AB1394" s="1"/>
  <c r="Y273"/>
  <c r="AB273" s="1"/>
  <c r="Y1525"/>
  <c r="AB1525" s="1"/>
  <c r="Y1424"/>
  <c r="AB1424" s="1"/>
  <c r="Y332"/>
  <c r="AB332" s="1"/>
  <c r="Y1540"/>
  <c r="AB1540" s="1"/>
  <c r="Y81"/>
  <c r="AB81" s="1"/>
  <c r="Y1260"/>
  <c r="AB1260" s="1"/>
  <c r="Y1070"/>
  <c r="AB1070" s="1"/>
  <c r="Y1007"/>
  <c r="AB1007" s="1"/>
  <c r="Y1463"/>
  <c r="AB1463" s="1"/>
  <c r="Y1544"/>
  <c r="AB1544" s="1"/>
  <c r="Y1598"/>
  <c r="AB1598" s="1"/>
  <c r="Y1124"/>
  <c r="AB1124" s="1"/>
  <c r="Y711"/>
  <c r="AB711" s="1"/>
  <c r="Y322"/>
  <c r="AB322" s="1"/>
  <c r="Y1125"/>
  <c r="AB1125" s="1"/>
  <c r="Y967"/>
  <c r="AB967" s="1"/>
  <c r="Y1224"/>
  <c r="AB1224" s="1"/>
  <c r="Y1250"/>
  <c r="AB1250" s="1"/>
  <c r="Y749"/>
  <c r="AB749" s="1"/>
  <c r="Y998"/>
  <c r="AB998" s="1"/>
  <c r="Y1092"/>
  <c r="AB1092" s="1"/>
  <c r="Y1425"/>
  <c r="AB1425" s="1"/>
  <c r="Y841"/>
  <c r="AB841" s="1"/>
  <c r="Y205"/>
  <c r="AB205" s="1"/>
  <c r="Y74"/>
  <c r="AB74" s="1"/>
  <c r="Y1050"/>
  <c r="AB1050" s="1"/>
  <c r="Y589"/>
  <c r="AB589" s="1"/>
  <c r="Y424"/>
  <c r="AB424" s="1"/>
  <c r="Y1003"/>
  <c r="AB1003" s="1"/>
  <c r="Y1184"/>
  <c r="AB1184" s="1"/>
  <c r="Y30"/>
  <c r="AB30" s="1"/>
  <c r="Y592"/>
  <c r="AB592" s="1"/>
  <c r="Y1579"/>
  <c r="AB1579" s="1"/>
  <c r="Y412"/>
  <c r="AB412" s="1"/>
  <c r="Y539"/>
  <c r="AB539" s="1"/>
  <c r="Y142"/>
  <c r="AB142" s="1"/>
  <c r="Y526"/>
  <c r="AB526" s="1"/>
  <c r="Y643"/>
  <c r="AB643" s="1"/>
  <c r="Y104"/>
  <c r="AB104" s="1"/>
  <c r="Y219"/>
  <c r="AB219" s="1"/>
  <c r="Y569"/>
  <c r="AB569" s="1"/>
  <c r="Y1199"/>
  <c r="AB1199" s="1"/>
  <c r="Y240"/>
  <c r="AB240" s="1"/>
  <c r="Y94"/>
  <c r="AB94" s="1"/>
  <c r="Y826"/>
  <c r="AB826" s="1"/>
  <c r="Y1269"/>
  <c r="AB1269" s="1"/>
  <c r="Y1122"/>
  <c r="AB1122" s="1"/>
  <c r="Y36"/>
  <c r="AB36" s="1"/>
  <c r="Y150"/>
  <c r="AB150" s="1"/>
  <c r="Y570"/>
  <c r="AB570" s="1"/>
  <c r="Y452"/>
  <c r="AB452" s="1"/>
  <c r="Y621"/>
  <c r="AB621" s="1"/>
  <c r="Y351"/>
  <c r="AB351" s="1"/>
  <c r="Y1481"/>
  <c r="AB1481" s="1"/>
  <c r="Y1393"/>
  <c r="AB1393" s="1"/>
  <c r="Y1543"/>
  <c r="AB1543" s="1"/>
  <c r="Y883"/>
  <c r="AB883" s="1"/>
  <c r="Y111"/>
  <c r="AB111" s="1"/>
  <c r="Y1163"/>
  <c r="AB1163" s="1"/>
  <c r="Y905"/>
  <c r="AB905" s="1"/>
  <c r="Y1054"/>
  <c r="AB1054" s="1"/>
  <c r="Y237"/>
  <c r="AB237" s="1"/>
  <c r="Y1533"/>
  <c r="AB1533" s="1"/>
  <c r="Y1358"/>
  <c r="AB1358" s="1"/>
  <c r="Y919"/>
  <c r="AB919" s="1"/>
  <c r="Y753"/>
  <c r="AB753" s="1"/>
  <c r="Y1078"/>
  <c r="AB1078" s="1"/>
  <c r="Y1614"/>
  <c r="AB1614" s="1"/>
  <c r="Y1287"/>
  <c r="AB1287" s="1"/>
  <c r="Y1520"/>
  <c r="AB1520" s="1"/>
  <c r="Y910"/>
  <c r="AB910" s="1"/>
  <c r="Y791"/>
  <c r="AB791" s="1"/>
  <c r="Y1106"/>
  <c r="AB1106" s="1"/>
  <c r="Y1175"/>
  <c r="AB1175" s="1"/>
  <c r="Y16"/>
  <c r="AB16" s="1"/>
  <c r="Y1214"/>
  <c r="AB1214" s="1"/>
  <c r="Y851"/>
  <c r="AB851" s="1"/>
  <c r="Y14"/>
  <c r="AB14" s="1"/>
  <c r="Y836"/>
  <c r="AB836" s="1"/>
  <c r="Y77"/>
  <c r="AB77" s="1"/>
  <c r="Y946"/>
  <c r="AB946" s="1"/>
  <c r="Y464"/>
  <c r="AB464" s="1"/>
  <c r="Y241"/>
  <c r="AB241" s="1"/>
  <c r="Y231"/>
  <c r="AB231" s="1"/>
  <c r="Y647"/>
  <c r="AB647" s="1"/>
  <c r="Y633"/>
  <c r="AB633" s="1"/>
  <c r="Y1474"/>
  <c r="AB1474" s="1"/>
  <c r="Y1049"/>
  <c r="AB1049" s="1"/>
  <c r="Y1213"/>
  <c r="AB1213" s="1"/>
  <c r="Y1270"/>
  <c r="AB1270" s="1"/>
  <c r="Y107"/>
  <c r="AB107" s="1"/>
  <c r="Y1198"/>
  <c r="AB1198" s="1"/>
  <c r="Y692"/>
  <c r="AB692" s="1"/>
  <c r="Y1310"/>
  <c r="AB1310" s="1"/>
  <c r="Y1043"/>
  <c r="AB1043" s="1"/>
  <c r="Y1633"/>
  <c r="AB1633" s="1"/>
  <c r="Y611"/>
  <c r="AB611" s="1"/>
  <c r="Y1155"/>
  <c r="AB1155" s="1"/>
  <c r="Y1100"/>
  <c r="AB1100" s="1"/>
  <c r="Y847"/>
  <c r="AB847" s="1"/>
  <c r="Y784"/>
  <c r="AB784" s="1"/>
  <c r="Y947"/>
  <c r="AB947" s="1"/>
  <c r="Y983"/>
  <c r="AB983" s="1"/>
  <c r="Y1059"/>
  <c r="AB1059" s="1"/>
  <c r="Y697"/>
  <c r="AB697" s="1"/>
  <c r="Y325"/>
  <c r="AB325" s="1"/>
  <c r="Y775"/>
  <c r="AB775" s="1"/>
  <c r="Y1162"/>
  <c r="AB1162" s="1"/>
  <c r="Y128"/>
  <c r="AB128" s="1"/>
  <c r="Y159"/>
  <c r="AB159" s="1"/>
  <c r="Y12"/>
  <c r="AB12" s="1"/>
  <c r="Y154"/>
  <c r="AB154" s="1"/>
  <c r="Y349"/>
  <c r="AB349" s="1"/>
  <c r="Y481"/>
  <c r="AB481" s="1"/>
  <c r="Y462"/>
  <c r="AB462" s="1"/>
  <c r="Y725"/>
  <c r="AB725" s="1"/>
  <c r="Y402"/>
  <c r="AB402" s="1"/>
  <c r="Y474"/>
  <c r="AB474" s="1"/>
  <c r="Y887"/>
  <c r="AB887" s="1"/>
  <c r="Y421"/>
  <c r="AB421" s="1"/>
  <c r="Y35"/>
  <c r="AB35" s="1"/>
  <c r="Y85"/>
  <c r="AB85" s="1"/>
  <c r="Y497"/>
  <c r="AB497" s="1"/>
  <c r="Y1239"/>
  <c r="AB1239" s="1"/>
  <c r="Y140"/>
  <c r="AB140" s="1"/>
  <c r="Y218"/>
  <c r="AB218" s="1"/>
  <c r="Y1432"/>
  <c r="AB1432" s="1"/>
  <c r="Y87"/>
  <c r="AB87" s="1"/>
  <c r="Y1263"/>
  <c r="AB1263" s="1"/>
  <c r="Y885"/>
  <c r="AB885" s="1"/>
  <c r="Y277"/>
  <c r="AB277" s="1"/>
  <c r="Y834"/>
  <c r="AB834" s="1"/>
  <c r="Y1382"/>
  <c r="AB1382" s="1"/>
  <c r="Y1340"/>
  <c r="AB1340" s="1"/>
  <c r="Y1273"/>
  <c r="AB1273" s="1"/>
  <c r="Y1277"/>
  <c r="AB1277" s="1"/>
  <c r="Y312"/>
  <c r="AB312" s="1"/>
  <c r="Y1422"/>
  <c r="AB1422" s="1"/>
  <c r="Y1302"/>
  <c r="AB1302" s="1"/>
  <c r="Y317"/>
  <c r="AB317" s="1"/>
  <c r="Y896"/>
  <c r="AB896" s="1"/>
  <c r="Y1308"/>
  <c r="AB1308" s="1"/>
  <c r="Y737"/>
  <c r="AB737" s="1"/>
  <c r="Y1492"/>
  <c r="AB1492" s="1"/>
  <c r="Y1149"/>
  <c r="AB1149" s="1"/>
  <c r="Y927"/>
  <c r="AB927" s="1"/>
  <c r="Y1286"/>
  <c r="AB1286" s="1"/>
  <c r="Y1036"/>
  <c r="AB1036" s="1"/>
  <c r="Y1212"/>
  <c r="AB1212" s="1"/>
  <c r="Y1114"/>
  <c r="AB1114" s="1"/>
  <c r="Y1331"/>
  <c r="AB1331" s="1"/>
  <c r="Y1511"/>
  <c r="AB1511" s="1"/>
  <c r="Y1266"/>
  <c r="AB1266" s="1"/>
  <c r="Y820"/>
  <c r="AB820" s="1"/>
  <c r="Y1546"/>
  <c r="AB1546" s="1"/>
  <c r="Y1498"/>
  <c r="AB1498" s="1"/>
  <c r="Y327"/>
  <c r="AB327" s="1"/>
  <c r="Y1276"/>
  <c r="AB1276" s="1"/>
  <c r="Y1297"/>
  <c r="AB1297" s="1"/>
  <c r="Y639"/>
  <c r="AB639" s="1"/>
  <c r="Y355"/>
  <c r="AB355" s="1"/>
  <c r="Y155"/>
  <c r="AB155" s="1"/>
  <c r="Y167"/>
  <c r="AB167" s="1"/>
  <c r="Y419"/>
  <c r="AB419" s="1"/>
  <c r="Y453"/>
  <c r="AB453" s="1"/>
  <c r="Y864"/>
  <c r="AB864" s="1"/>
  <c r="Y793"/>
  <c r="AB793" s="1"/>
  <c r="Y735"/>
  <c r="AB735" s="1"/>
  <c r="Y871"/>
  <c r="AB871" s="1"/>
  <c r="Y113"/>
  <c r="AB113" s="1"/>
  <c r="Y158"/>
  <c r="AB158" s="1"/>
  <c r="Y352"/>
  <c r="AB352" s="1"/>
  <c r="Y428"/>
  <c r="AB428" s="1"/>
  <c r="Y638"/>
  <c r="AB638" s="1"/>
  <c r="Y954"/>
  <c r="AB954" s="1"/>
  <c r="Y862"/>
  <c r="AB862" s="1"/>
  <c r="Y554"/>
  <c r="AB554" s="1"/>
  <c r="Y445"/>
  <c r="AB445" s="1"/>
  <c r="Y1153"/>
  <c r="AB1153" s="1"/>
  <c r="Y762"/>
  <c r="AB762" s="1"/>
  <c r="Y1502"/>
  <c r="AB1502" s="1"/>
  <c r="Y559"/>
  <c r="AB559" s="1"/>
  <c r="Y121"/>
  <c r="AB121" s="1"/>
  <c r="Y476"/>
  <c r="AB476" s="1"/>
  <c r="Y184"/>
  <c r="AB184" s="1"/>
  <c r="Y573"/>
  <c r="AB573" s="1"/>
  <c r="Y698"/>
  <c r="AB698" s="1"/>
  <c r="Y713"/>
  <c r="AB713" s="1"/>
  <c r="Y1027"/>
  <c r="AB1027" s="1"/>
  <c r="Y1311"/>
  <c r="AB1311" s="1"/>
  <c r="Y441"/>
  <c r="AB441" s="1"/>
  <c r="Y461"/>
  <c r="AB461" s="1"/>
  <c r="Y1158"/>
  <c r="AB1158" s="1"/>
  <c r="Y695"/>
  <c r="AB695" s="1"/>
  <c r="Y515"/>
  <c r="AB515" s="1"/>
  <c r="Y256"/>
  <c r="AB256" s="1"/>
  <c r="Y195"/>
  <c r="AB195" s="1"/>
  <c r="Y609"/>
  <c r="AB609" s="1"/>
  <c r="Y439"/>
  <c r="AB439" s="1"/>
  <c r="Y391"/>
  <c r="AB391" s="1"/>
  <c r="Y751"/>
  <c r="AB751" s="1"/>
  <c r="Y1077"/>
  <c r="AB1077" s="1"/>
  <c r="Y214"/>
  <c r="AB214" s="1"/>
  <c r="Y646"/>
  <c r="AB646" s="1"/>
  <c r="Y15"/>
  <c r="AB15" s="1"/>
  <c r="Y229"/>
  <c r="AB229" s="1"/>
  <c r="Y1190"/>
  <c r="AB1190" s="1"/>
  <c r="Y377"/>
  <c r="AB377" s="1"/>
  <c r="Y523"/>
  <c r="AB523" s="1"/>
  <c r="Y1505"/>
  <c r="AB1505" s="1"/>
  <c r="Y562"/>
  <c r="AB562" s="1"/>
  <c r="Y75"/>
  <c r="AB75" s="1"/>
  <c r="Y993"/>
  <c r="AB993" s="1"/>
  <c r="Y909"/>
  <c r="AB909" s="1"/>
  <c r="Y1002"/>
  <c r="AB1002" s="1"/>
  <c r="Y361"/>
  <c r="AB361" s="1"/>
  <c r="Y560"/>
  <c r="AB560" s="1"/>
  <c r="Y1522"/>
  <c r="AB1522" s="1"/>
  <c r="Y990"/>
  <c r="AB990" s="1"/>
  <c r="Y687"/>
  <c r="AB687" s="1"/>
  <c r="Y496"/>
  <c r="AB496" s="1"/>
  <c r="Y992"/>
  <c r="AB992" s="1"/>
  <c r="Y1072"/>
  <c r="AB1072" s="1"/>
  <c r="Y356"/>
  <c r="AB356" s="1"/>
  <c r="Y597"/>
  <c r="AB597" s="1"/>
  <c r="Y442"/>
  <c r="AB442" s="1"/>
  <c r="Y454"/>
  <c r="AB454" s="1"/>
  <c r="Y51"/>
  <c r="AB51" s="1"/>
  <c r="Y503"/>
  <c r="AB503" s="1"/>
  <c r="Y449"/>
  <c r="AB449" s="1"/>
  <c r="Y410"/>
  <c r="AB410" s="1"/>
  <c r="Y615"/>
  <c r="AB615" s="1"/>
  <c r="Y672"/>
  <c r="AB672" s="1"/>
  <c r="Y763"/>
  <c r="AB763" s="1"/>
  <c r="Y584"/>
  <c r="AB584" s="1"/>
  <c r="Y1004"/>
  <c r="AB1004" s="1"/>
  <c r="Y849"/>
  <c r="AB849" s="1"/>
  <c r="Y1226"/>
  <c r="AB1226" s="1"/>
  <c r="Y1117"/>
  <c r="AB1117" s="1"/>
  <c r="Y501"/>
  <c r="AB501" s="1"/>
  <c r="Y875"/>
  <c r="AB875" s="1"/>
  <c r="Y843"/>
  <c r="AB843" s="1"/>
  <c r="Y180"/>
  <c r="AB180" s="1"/>
  <c r="Y329"/>
  <c r="AB329" s="1"/>
  <c r="Y1268"/>
  <c r="AB1268" s="1"/>
  <c r="Y1539"/>
  <c r="AB1539" s="1"/>
  <c r="Y1205"/>
  <c r="AB1205" s="1"/>
  <c r="Y924"/>
  <c r="AB924" s="1"/>
  <c r="Y336"/>
  <c r="AB336" s="1"/>
  <c r="Y816"/>
  <c r="AB816" s="1"/>
  <c r="Y1608"/>
  <c r="AB1608" s="1"/>
  <c r="Y305"/>
  <c r="AB305" s="1"/>
  <c r="Y1042"/>
  <c r="AB1042" s="1"/>
  <c r="Y328"/>
  <c r="AB328" s="1"/>
  <c r="Y757"/>
  <c r="AB757" s="1"/>
  <c r="Y1438"/>
  <c r="AB1438" s="1"/>
  <c r="Y53"/>
  <c r="AB53" s="1"/>
  <c r="Y702"/>
  <c r="AB702" s="1"/>
  <c r="Y568"/>
  <c r="AB568" s="1"/>
  <c r="Y694"/>
  <c r="AB694" s="1"/>
  <c r="Y814"/>
  <c r="AB814" s="1"/>
  <c r="Y598"/>
  <c r="AB598" s="1"/>
  <c r="Y748"/>
  <c r="AB748" s="1"/>
  <c r="Y894"/>
  <c r="AB894" s="1"/>
  <c r="Y813"/>
  <c r="AB813" s="1"/>
  <c r="Y679"/>
  <c r="AB679" s="1"/>
  <c r="Y460"/>
  <c r="AB460" s="1"/>
  <c r="Y541"/>
  <c r="AB541" s="1"/>
  <c r="Y358"/>
  <c r="AB358" s="1"/>
  <c r="Y535"/>
  <c r="AB535" s="1"/>
  <c r="Y916"/>
  <c r="AB916" s="1"/>
  <c r="Y1312"/>
  <c r="AB1312" s="1"/>
  <c r="Y991"/>
  <c r="AB991" s="1"/>
  <c r="Y1282"/>
  <c r="AB1282" s="1"/>
  <c r="Y1336"/>
  <c r="AB1336" s="1"/>
  <c r="Y331"/>
  <c r="AB331" s="1"/>
  <c r="Y1563"/>
  <c r="AB1563" s="1"/>
  <c r="Y283"/>
  <c r="AB283" s="1"/>
  <c r="Y899"/>
  <c r="AB899" s="1"/>
  <c r="Y846"/>
  <c r="AB846" s="1"/>
  <c r="Y1058"/>
  <c r="AB1058" s="1"/>
  <c r="Y1375"/>
  <c r="AB1375" s="1"/>
  <c r="Y856"/>
  <c r="AB856" s="1"/>
  <c r="Y1534"/>
  <c r="AB1534" s="1"/>
  <c r="Y1144"/>
  <c r="AB1144" s="1"/>
  <c r="Y1606"/>
  <c r="AB1606" s="1"/>
  <c r="Y1562"/>
  <c r="AB1562" s="1"/>
  <c r="Y1416"/>
  <c r="AB1416" s="1"/>
  <c r="Y747"/>
  <c r="AB747" s="1"/>
  <c r="Y1596"/>
  <c r="AB1596" s="1"/>
  <c r="Y1053"/>
  <c r="AB1053" s="1"/>
  <c r="Y756"/>
  <c r="AB756" s="1"/>
  <c r="Y1210"/>
  <c r="AB1210" s="1"/>
  <c r="Y654"/>
  <c r="AB654" s="1"/>
  <c r="Y1081"/>
  <c r="AB1081" s="1"/>
  <c r="Y635"/>
  <c r="AB635" s="1"/>
  <c r="Y1188"/>
  <c r="AB1188" s="1"/>
  <c r="Y978"/>
  <c r="AB978" s="1"/>
  <c r="Y1586"/>
  <c r="AB1586" s="1"/>
  <c r="Y754"/>
  <c r="AB754" s="1"/>
  <c r="Y669"/>
  <c r="AB669" s="1"/>
  <c r="Y1291"/>
  <c r="AB1291" s="1"/>
  <c r="Y1192"/>
  <c r="AB1192" s="1"/>
  <c r="Y1048"/>
  <c r="AB1048" s="1"/>
  <c r="Y882"/>
  <c r="AB882" s="1"/>
  <c r="Y1080"/>
  <c r="AB1080" s="1"/>
  <c r="Y652"/>
  <c r="AB652" s="1"/>
  <c r="Y1011"/>
  <c r="AB1011" s="1"/>
  <c r="Y368"/>
  <c r="AB368" s="1"/>
  <c r="Y480"/>
  <c r="AB480" s="1"/>
  <c r="Y133"/>
  <c r="AB133" s="1"/>
  <c r="Y795"/>
  <c r="AB795" s="1"/>
  <c r="Y1635"/>
  <c r="AB1635" s="1"/>
  <c r="Y280"/>
  <c r="AB280" s="1"/>
  <c r="Y950"/>
  <c r="AB950" s="1"/>
  <c r="Y92"/>
  <c r="AB92" s="1"/>
  <c r="Y557"/>
  <c r="AB557" s="1"/>
  <c r="Y594"/>
  <c r="AB594" s="1"/>
  <c r="Y614"/>
  <c r="AB614" s="1"/>
  <c r="Y865"/>
  <c r="AB865" s="1"/>
  <c r="Y1095"/>
  <c r="AB1095" s="1"/>
  <c r="Y663"/>
  <c r="AB663" s="1"/>
  <c r="Y1024"/>
  <c r="AB1024" s="1"/>
  <c r="Y904"/>
  <c r="AB904" s="1"/>
  <c r="Y1323"/>
  <c r="AB1323" s="1"/>
  <c r="Y429"/>
  <c r="AB429" s="1"/>
  <c r="Y23"/>
  <c r="AB23" s="1"/>
  <c r="Y73"/>
  <c r="AB73" s="1"/>
  <c r="Y585"/>
  <c r="AB585" s="1"/>
  <c r="Y26"/>
  <c r="AB26" s="1"/>
  <c r="Y105"/>
  <c r="AB105" s="1"/>
  <c r="Y632"/>
  <c r="AB632" s="1"/>
  <c r="Y43"/>
  <c r="AB43" s="1"/>
  <c r="Y678"/>
  <c r="AB678" s="1"/>
  <c r="Y492"/>
  <c r="AB492" s="1"/>
  <c r="Y486"/>
  <c r="AB486" s="1"/>
  <c r="Y396"/>
  <c r="AB396" s="1"/>
  <c r="Y6"/>
  <c r="AB6" s="1"/>
  <c r="Y354"/>
  <c r="AB354" s="1"/>
  <c r="Y1065"/>
  <c r="AB1065" s="1"/>
  <c r="Y1064"/>
  <c r="AB1064" s="1"/>
  <c r="Y258"/>
  <c r="AB258" s="1"/>
  <c r="Y797"/>
  <c r="AB797" s="1"/>
  <c r="Y510"/>
  <c r="AB510" s="1"/>
  <c r="Y803"/>
  <c r="AB803" s="1"/>
  <c r="Y380"/>
  <c r="AB380" s="1"/>
  <c r="Y563"/>
  <c r="AB563" s="1"/>
  <c r="Y413"/>
  <c r="AB413" s="1"/>
  <c r="Y164"/>
  <c r="AB164" s="1"/>
  <c r="Y62"/>
  <c r="AB62" s="1"/>
  <c r="Y220"/>
  <c r="AB220" s="1"/>
  <c r="Y457"/>
  <c r="AB457" s="1"/>
  <c r="Y225"/>
  <c r="AB225" s="1"/>
  <c r="Y873"/>
  <c r="AB873" s="1"/>
  <c r="Y357"/>
  <c r="AB357" s="1"/>
  <c r="Y353"/>
  <c r="AB353" s="1"/>
  <c r="Y1022"/>
  <c r="AB1022" s="1"/>
  <c r="Y727"/>
  <c r="AB727" s="1"/>
  <c r="Y522"/>
  <c r="AB522" s="1"/>
  <c r="Y776"/>
  <c r="AB776" s="1"/>
  <c r="Y807"/>
  <c r="AB807" s="1"/>
  <c r="Y518"/>
  <c r="AB518" s="1"/>
  <c r="Y1060"/>
  <c r="AB1060" s="1"/>
  <c r="Y91"/>
  <c r="AB91" s="1"/>
  <c r="Y172"/>
  <c r="AB172" s="1"/>
  <c r="Y293"/>
  <c r="AB293" s="1"/>
  <c r="Y207"/>
  <c r="AB207" s="1"/>
  <c r="Y1202"/>
  <c r="AB1202" s="1"/>
  <c r="Y1395"/>
  <c r="AB1395" s="1"/>
  <c r="Y659"/>
  <c r="AB659" s="1"/>
  <c r="Y1532"/>
  <c r="AB1532" s="1"/>
  <c r="Y768"/>
  <c r="AB768" s="1"/>
  <c r="Y746"/>
  <c r="AB746" s="1"/>
  <c r="Y938"/>
  <c r="AB938" s="1"/>
  <c r="Y980"/>
  <c r="AB980" s="1"/>
  <c r="Y879"/>
  <c r="AB879" s="1"/>
  <c r="Y1341"/>
  <c r="AB1341" s="1"/>
  <c r="Y1583"/>
  <c r="AB1583" s="1"/>
  <c r="Y1516"/>
  <c r="AB1516" s="1"/>
  <c r="Y671"/>
  <c r="AB671" s="1"/>
  <c r="Y1465"/>
  <c r="AB1465" s="1"/>
  <c r="Y335"/>
  <c r="AB335" s="1"/>
  <c r="Y80"/>
  <c r="AB80" s="1"/>
  <c r="Y1305"/>
  <c r="AB1305" s="1"/>
  <c r="Y274"/>
  <c r="AB274" s="1"/>
  <c r="Y1120"/>
  <c r="AB1120" s="1"/>
  <c r="Y1418"/>
  <c r="AB1418" s="1"/>
  <c r="Y966"/>
  <c r="AB966" s="1"/>
  <c r="Y1478"/>
  <c r="AB1478" s="1"/>
  <c r="Y1243"/>
  <c r="AB1243" s="1"/>
  <c r="Y267"/>
  <c r="AB267" s="1"/>
  <c r="Y1477"/>
  <c r="AB1477" s="1"/>
  <c r="Y1541"/>
  <c r="AB1541" s="1"/>
  <c r="Y1487"/>
  <c r="AB1487" s="1"/>
  <c r="Y618"/>
  <c r="AB618" s="1"/>
  <c r="Y176"/>
  <c r="AB176" s="1"/>
  <c r="Y716"/>
  <c r="AB716" s="1"/>
  <c r="Y500"/>
  <c r="AB500" s="1"/>
  <c r="Y578"/>
  <c r="AB578" s="1"/>
  <c r="Y97"/>
  <c r="AB97" s="1"/>
  <c r="Y194"/>
  <c r="AB194" s="1"/>
  <c r="Y400"/>
  <c r="AB400" s="1"/>
  <c r="Y558"/>
  <c r="AB558" s="1"/>
  <c r="Y631"/>
  <c r="AB631" s="1"/>
  <c r="Y682"/>
  <c r="AB682" s="1"/>
  <c r="Y1514"/>
  <c r="AB1514" s="1"/>
  <c r="Y323"/>
  <c r="AB323" s="1"/>
  <c r="Y1254"/>
  <c r="AB1254" s="1"/>
  <c r="Y766"/>
  <c r="AB766" s="1"/>
  <c r="Y1296"/>
  <c r="AB1296" s="1"/>
  <c r="Y1115"/>
  <c r="AB1115" s="1"/>
  <c r="Y56"/>
  <c r="AB56" s="1"/>
  <c r="Y1256"/>
  <c r="AB1256" s="1"/>
  <c r="Y689"/>
  <c r="AB689" s="1"/>
  <c r="Y339"/>
  <c r="AB339" s="1"/>
  <c r="Y245"/>
  <c r="AB245" s="1"/>
  <c r="Y210"/>
  <c r="AB210" s="1"/>
  <c r="Y1111"/>
  <c r="AB1111" s="1"/>
  <c r="Y456"/>
  <c r="AB456" s="1"/>
  <c r="Y232"/>
  <c r="AB232" s="1"/>
  <c r="Y437"/>
  <c r="AB437" s="1"/>
  <c r="Y21"/>
  <c r="AB21" s="1"/>
  <c r="Y468"/>
  <c r="AB468" s="1"/>
  <c r="Y198"/>
  <c r="AB198" s="1"/>
  <c r="Y1316"/>
  <c r="AB1316" s="1"/>
  <c r="Y217"/>
  <c r="AB217" s="1"/>
  <c r="Y549"/>
  <c r="AB549" s="1"/>
  <c r="Y542"/>
  <c r="AB542" s="1"/>
  <c r="Y596"/>
  <c r="AB596" s="1"/>
  <c r="Y482"/>
  <c r="AB482" s="1"/>
  <c r="Y196"/>
  <c r="AB196" s="1"/>
  <c r="Y534"/>
  <c r="AB534" s="1"/>
  <c r="Y213"/>
  <c r="AB213" s="1"/>
  <c r="Y1047"/>
  <c r="AB1047" s="1"/>
  <c r="Y548"/>
  <c r="AB548" s="1"/>
  <c r="Y1102"/>
  <c r="AB1102" s="1"/>
  <c r="Y624"/>
  <c r="AB624" s="1"/>
  <c r="Y817"/>
  <c r="AB817" s="1"/>
  <c r="Y432"/>
  <c r="AB432" s="1"/>
  <c r="Y786"/>
  <c r="AB786" s="1"/>
  <c r="Y595"/>
  <c r="AB595" s="1"/>
  <c r="Y459"/>
  <c r="AB459" s="1"/>
  <c r="Y200"/>
  <c r="AB200" s="1"/>
  <c r="Y72"/>
  <c r="AB72" s="1"/>
  <c r="Y90"/>
  <c r="AB90" s="1"/>
  <c r="Y124"/>
  <c r="AB124" s="1"/>
  <c r="Y582"/>
  <c r="AB582" s="1"/>
  <c r="Y1067"/>
  <c r="AB1067" s="1"/>
  <c r="Y819"/>
  <c r="AB819" s="1"/>
  <c r="Y973"/>
  <c r="AB973" s="1"/>
  <c r="Y540"/>
  <c r="AB540" s="1"/>
  <c r="Y506"/>
  <c r="AB506" s="1"/>
  <c r="Y730"/>
  <c r="AB730" s="1"/>
  <c r="Y942"/>
  <c r="AB942" s="1"/>
  <c r="Y512"/>
  <c r="AB512" s="1"/>
  <c r="Y493"/>
  <c r="AB493" s="1"/>
  <c r="Y367"/>
  <c r="AB367" s="1"/>
  <c r="Y933"/>
  <c r="AB933" s="1"/>
  <c r="Y411"/>
  <c r="AB411" s="1"/>
  <c r="Y146"/>
  <c r="AB146" s="1"/>
  <c r="Y61"/>
  <c r="AB61" s="1"/>
  <c r="Y524"/>
  <c r="AB524" s="1"/>
  <c r="Y619"/>
  <c r="AB619" s="1"/>
  <c r="Y759"/>
  <c r="AB759" s="1"/>
  <c r="Y1172"/>
  <c r="AB1172" s="1"/>
  <c r="Y709"/>
  <c r="AB709" s="1"/>
  <c r="Y32"/>
  <c r="AB32" s="1"/>
  <c r="Y406"/>
  <c r="AB406" s="1"/>
  <c r="Y49"/>
  <c r="AB49" s="1"/>
  <c r="Y668"/>
  <c r="AB668" s="1"/>
  <c r="Y1191"/>
  <c r="AB1191" s="1"/>
  <c r="Y974"/>
  <c r="AB974" s="1"/>
  <c r="Y84"/>
  <c r="AB84" s="1"/>
  <c r="Y143"/>
  <c r="AB143" s="1"/>
  <c r="Y489"/>
  <c r="AB489" s="1"/>
  <c r="Y574"/>
  <c r="AB574" s="1"/>
  <c r="Y943"/>
  <c r="AB943" s="1"/>
  <c r="Y714"/>
  <c r="AB714" s="1"/>
  <c r="Y1227"/>
  <c r="AB1227" s="1"/>
  <c r="Y1142"/>
  <c r="AB1142" s="1"/>
  <c r="Y394"/>
  <c r="AB394" s="1"/>
  <c r="Y863"/>
  <c r="AB863" s="1"/>
  <c r="Y254"/>
  <c r="AB254" s="1"/>
  <c r="Y187"/>
  <c r="AB187" s="1"/>
  <c r="Y764"/>
  <c r="AB764" s="1"/>
  <c r="Y1253"/>
  <c r="AB1253" s="1"/>
  <c r="Y608"/>
  <c r="AB608" s="1"/>
  <c r="Y1615"/>
  <c r="AB1615" s="1"/>
  <c r="Y393"/>
  <c r="AB393" s="1"/>
  <c r="Y701"/>
  <c r="AB701" s="1"/>
  <c r="Y1585"/>
  <c r="AB1585" s="1"/>
  <c r="Y644"/>
  <c r="AB644" s="1"/>
  <c r="Y527"/>
  <c r="AB527" s="1"/>
  <c r="Y842"/>
  <c r="AB842" s="1"/>
  <c r="Y1551"/>
  <c r="AB1551" s="1"/>
  <c r="Y520"/>
  <c r="AB520" s="1"/>
  <c r="Y373"/>
  <c r="AB373" s="1"/>
  <c r="Y1483"/>
  <c r="AB1483" s="1"/>
  <c r="Y1208"/>
  <c r="AB1208" s="1"/>
  <c r="Y1383"/>
  <c r="AB1383" s="1"/>
  <c r="Y1031"/>
  <c r="AB1031" s="1"/>
  <c r="Y130"/>
  <c r="AB130" s="1"/>
  <c r="Y926"/>
  <c r="AB926" s="1"/>
  <c r="Y1528"/>
  <c r="AB1528" s="1"/>
  <c r="Y908"/>
  <c r="AB908" s="1"/>
  <c r="Y1267"/>
  <c r="AB1267" s="1"/>
  <c r="Y131"/>
  <c r="AB131" s="1"/>
  <c r="Y190"/>
  <c r="AB190" s="1"/>
  <c r="Y401"/>
  <c r="AB401" s="1"/>
  <c r="Y42"/>
  <c r="AB42" s="1"/>
  <c r="Y530"/>
  <c r="AB530" s="1"/>
  <c r="Y252"/>
  <c r="AB252" s="1"/>
  <c r="Y78"/>
  <c r="AB78" s="1"/>
  <c r="Y230"/>
  <c r="AB230" s="1"/>
  <c r="Y122"/>
  <c r="AB122" s="1"/>
  <c r="Y52"/>
  <c r="AB52" s="1"/>
  <c r="Y29"/>
  <c r="AB29" s="1"/>
  <c r="Y1330"/>
  <c r="AB1330" s="1"/>
  <c r="Y138"/>
  <c r="AB138" s="1"/>
  <c r="Y114"/>
  <c r="AB114" s="1"/>
  <c r="Y93"/>
  <c r="AB93" s="1"/>
  <c r="Y144"/>
  <c r="AB144" s="1"/>
  <c r="Y948"/>
  <c r="AB948" s="1"/>
  <c r="Y606"/>
  <c r="AB606" s="1"/>
  <c r="Y37"/>
  <c r="AB37" s="1"/>
  <c r="Y39"/>
  <c r="AB39" s="1"/>
  <c r="Y181"/>
  <c r="AB181" s="1"/>
  <c r="Y33"/>
  <c r="AB33" s="1"/>
  <c r="Y477"/>
  <c r="AB477" s="1"/>
  <c r="Y1010"/>
  <c r="AB1010" s="1"/>
  <c r="Y1420"/>
  <c r="AB1420" s="1"/>
  <c r="Y780"/>
  <c r="AB780" s="1"/>
  <c r="Y298"/>
  <c r="AB298" s="1"/>
  <c r="Y1083"/>
  <c r="AB1083" s="1"/>
  <c r="Y953"/>
  <c r="AB953" s="1"/>
  <c r="Y139"/>
  <c r="AB139" s="1"/>
  <c r="Y1378"/>
  <c r="AB1378" s="1"/>
  <c r="Y731"/>
  <c r="AB731" s="1"/>
  <c r="Y1560"/>
  <c r="AB1560" s="1"/>
  <c r="Y734"/>
  <c r="AB734" s="1"/>
  <c r="Y1133"/>
  <c r="AB1133" s="1"/>
  <c r="Y809"/>
  <c r="AB809" s="1"/>
  <c r="Y275"/>
  <c r="AB275" s="1"/>
  <c r="Y1595"/>
  <c r="AB1595" s="1"/>
  <c r="Y1428"/>
  <c r="AB1428" s="1"/>
  <c r="Y1451"/>
  <c r="AB1451" s="1"/>
  <c r="Y1113"/>
  <c r="AB1113" s="1"/>
  <c r="Y1236"/>
  <c r="AB1236" s="1"/>
  <c r="Y972"/>
  <c r="AB972" s="1"/>
  <c r="Y690"/>
  <c r="AB690" s="1"/>
  <c r="Y604"/>
  <c r="AB604" s="1"/>
  <c r="Y300"/>
  <c r="AB300" s="1"/>
  <c r="Y268"/>
  <c r="AB268" s="1"/>
  <c r="Y1577"/>
  <c r="AB1577" s="1"/>
  <c r="Y610"/>
  <c r="AB610" s="1"/>
  <c r="Y1601"/>
  <c r="AB1601" s="1"/>
  <c r="Y1374"/>
  <c r="AB1374" s="1"/>
  <c r="Y1299"/>
  <c r="AB1299" s="1"/>
  <c r="Y1329"/>
  <c r="AB1329" s="1"/>
  <c r="Y587"/>
  <c r="AB587" s="1"/>
  <c r="Y248"/>
  <c r="AB248" s="1"/>
  <c r="Y1183"/>
  <c r="AB1183" s="1"/>
  <c r="Y372"/>
  <c r="AB372" s="1"/>
  <c r="Y436"/>
  <c r="AB436" s="1"/>
  <c r="Y418"/>
  <c r="AB418" s="1"/>
  <c r="Y538"/>
  <c r="AB538" s="1"/>
  <c r="Y443"/>
  <c r="AB443" s="1"/>
  <c r="Y168"/>
  <c r="AB168" s="1"/>
  <c r="Y1455"/>
  <c r="AB1455" s="1"/>
  <c r="Y1030"/>
  <c r="AB1030" s="1"/>
  <c r="Y422"/>
  <c r="AB422" s="1"/>
  <c r="Y65"/>
  <c r="AB65" s="1"/>
  <c r="Y1051"/>
  <c r="AB1051" s="1"/>
  <c r="Y593"/>
  <c r="AB593" s="1"/>
  <c r="Y828"/>
  <c r="AB828" s="1"/>
  <c r="Y583"/>
  <c r="AB583" s="1"/>
  <c r="Y471"/>
  <c r="AB471" s="1"/>
  <c r="Y1290"/>
  <c r="AB1290" s="1"/>
  <c r="Y9"/>
  <c r="AB9" s="1"/>
  <c r="Y66"/>
  <c r="AB66" s="1"/>
  <c r="Y876"/>
  <c r="AB876" s="1"/>
  <c r="Y918"/>
  <c r="AB918" s="1"/>
  <c r="Y1012"/>
  <c r="AB1012" s="1"/>
  <c r="Y1218"/>
  <c r="AB1218" s="1"/>
  <c r="Y532"/>
  <c r="AB532" s="1"/>
  <c r="Y628"/>
  <c r="AB628" s="1"/>
  <c r="Y1041"/>
  <c r="AB1041" s="1"/>
  <c r="Y1629"/>
  <c r="AB1629" s="1"/>
  <c r="Y1607"/>
  <c r="AB1607" s="1"/>
  <c r="Y1207"/>
  <c r="AB1207" s="1"/>
  <c r="Y880"/>
  <c r="AB880" s="1"/>
  <c r="Y1571"/>
  <c r="AB1571" s="1"/>
  <c r="Y341"/>
  <c r="AB341" s="1"/>
  <c r="Y1573"/>
  <c r="AB1573" s="1"/>
  <c r="Y125"/>
  <c r="AB125" s="1"/>
  <c r="Y314"/>
  <c r="AB314" s="1"/>
  <c r="Y1229"/>
  <c r="AB1229" s="1"/>
  <c r="Y1584"/>
  <c r="AB1584" s="1"/>
  <c r="Y171"/>
  <c r="AB171" s="1"/>
  <c r="Y1143"/>
  <c r="AB1143" s="1"/>
  <c r="Y287"/>
  <c r="AB287" s="1"/>
  <c r="Y1230"/>
  <c r="AB1230" s="1"/>
  <c r="Y173"/>
  <c r="AB173" s="1"/>
  <c r="Y1131"/>
  <c r="AB1131" s="1"/>
  <c r="Y625"/>
  <c r="AB625" s="1"/>
  <c r="Y1181"/>
  <c r="AB1181" s="1"/>
  <c r="Y1443"/>
  <c r="AB1443" s="1"/>
  <c r="Y1251"/>
  <c r="AB1251" s="1"/>
  <c r="Y651"/>
  <c r="AB651" s="1"/>
  <c r="Y921"/>
  <c r="AB921" s="1"/>
  <c r="Y936"/>
  <c r="AB936" s="1"/>
  <c r="Y375"/>
  <c r="AB375" s="1"/>
  <c r="Y951"/>
  <c r="AB951" s="1"/>
  <c r="Y945"/>
  <c r="AB945" s="1"/>
  <c r="Y435"/>
  <c r="AB435" s="1"/>
  <c r="Y1066"/>
  <c r="AB1066" s="1"/>
  <c r="Y108"/>
  <c r="AB108" s="1"/>
  <c r="Y1086"/>
  <c r="AB1086" s="1"/>
  <c r="Y284"/>
  <c r="AB284" s="1"/>
  <c r="Y118"/>
  <c r="AB118" s="1"/>
  <c r="Y1377"/>
  <c r="AB1377" s="1"/>
  <c r="Y783"/>
  <c r="AB783" s="1"/>
  <c r="Y18"/>
  <c r="AB18" s="1"/>
  <c r="Y798"/>
  <c r="AB798" s="1"/>
  <c r="Y153"/>
  <c r="AB153" s="1"/>
  <c r="Y183"/>
  <c r="AB183" s="1"/>
  <c r="Y629"/>
  <c r="AB629" s="1"/>
  <c r="Y239"/>
  <c r="AB239" s="1"/>
  <c r="Y961"/>
  <c r="AB961" s="1"/>
  <c r="Y397"/>
  <c r="AB397" s="1"/>
  <c r="Y389"/>
  <c r="AB389" s="1"/>
  <c r="Y156"/>
  <c r="AB156" s="1"/>
  <c r="Y686"/>
  <c r="AB686" s="1"/>
  <c r="Y192"/>
  <c r="AB192" s="1"/>
  <c r="Y191"/>
  <c r="AB191" s="1"/>
  <c r="Y119"/>
  <c r="AB119" s="1"/>
  <c r="Y1146"/>
  <c r="AB1146" s="1"/>
  <c r="Y1453"/>
  <c r="AB1453" s="1"/>
  <c r="Y979"/>
  <c r="AB979" s="1"/>
  <c r="Y297"/>
  <c r="AB297" s="1"/>
  <c r="Y1497"/>
  <c r="AB1497" s="1"/>
  <c r="Y1173"/>
  <c r="AB1173" s="1"/>
  <c r="Y845"/>
  <c r="AB845" s="1"/>
  <c r="Y409"/>
  <c r="AB409" s="1"/>
  <c r="Y1552"/>
  <c r="AB1552" s="1"/>
  <c r="Y1309"/>
  <c r="AB1309" s="1"/>
  <c r="Y447"/>
  <c r="AB447" s="1"/>
  <c r="Y211"/>
  <c r="AB211" s="1"/>
  <c r="Y1411"/>
  <c r="AB1411" s="1"/>
  <c r="Y1517"/>
  <c r="AB1517" s="1"/>
  <c r="Y1156"/>
  <c r="AB1156" s="1"/>
  <c r="Y487"/>
  <c r="AB487" s="1"/>
  <c r="Y1068"/>
  <c r="AB1068" s="1"/>
  <c r="Y613"/>
  <c r="AB613" s="1"/>
  <c r="Y1035"/>
  <c r="AB1035" s="1"/>
  <c r="Y860"/>
  <c r="AB860" s="1"/>
  <c r="Y1610"/>
  <c r="AB1610" s="1"/>
  <c r="Y1021"/>
  <c r="AB1021" s="1"/>
  <c r="Y228"/>
  <c r="AB228" s="1"/>
  <c r="Y433"/>
  <c r="AB433" s="1"/>
  <c r="Y151"/>
  <c r="AB151" s="1"/>
  <c r="Y975"/>
  <c r="AB975" s="1"/>
  <c r="Y1461"/>
  <c r="AB1461" s="1"/>
  <c r="Y1399"/>
  <c r="AB1399" s="1"/>
  <c r="Y1255"/>
  <c r="AB1255" s="1"/>
  <c r="Y811"/>
  <c r="AB811" s="1"/>
  <c r="Y1167"/>
  <c r="AB1167" s="1"/>
  <c r="Y483"/>
  <c r="AB483" s="1"/>
  <c r="Y404"/>
  <c r="AB404" s="1"/>
  <c r="Y1009"/>
  <c r="AB1009" s="1"/>
  <c r="Y1480"/>
  <c r="AB1480" s="1"/>
  <c r="Y744"/>
  <c r="AB744" s="1"/>
  <c r="Y370"/>
  <c r="AB370" s="1"/>
  <c r="Y221"/>
  <c r="AB221" s="1"/>
  <c r="Y364"/>
  <c r="AB364" s="1"/>
  <c r="Y136"/>
  <c r="AB136" s="1"/>
  <c r="Y490"/>
  <c r="AB490" s="1"/>
  <c r="Y1328"/>
  <c r="AB1328" s="1"/>
  <c r="Y1096"/>
  <c r="AB1096" s="1"/>
  <c r="Y772"/>
  <c r="AB772" s="1"/>
  <c r="Y1234"/>
  <c r="AB1234" s="1"/>
  <c r="Y833"/>
  <c r="AB833" s="1"/>
  <c r="Y407"/>
  <c r="AB407" s="1"/>
  <c r="Y1400"/>
  <c r="AB1400" s="1"/>
  <c r="Y769"/>
  <c r="AB769" s="1"/>
  <c r="Y1223"/>
  <c r="AB1223" s="1"/>
  <c r="Y161"/>
  <c r="AB161" s="1"/>
  <c r="Y1612"/>
  <c r="AB1612" s="1"/>
  <c r="Y17"/>
  <c r="AB17" s="1"/>
  <c r="Y1084"/>
  <c r="AB1084" s="1"/>
  <c r="Y1244"/>
  <c r="AB1244" s="1"/>
  <c r="Y450"/>
  <c r="AB450" s="1"/>
  <c r="Y577"/>
  <c r="AB577" s="1"/>
  <c r="Y1177"/>
  <c r="AB1177" s="1"/>
  <c r="Y1430"/>
  <c r="AB1430" s="1"/>
  <c r="Y528"/>
  <c r="AB528" s="1"/>
  <c r="Y359"/>
  <c r="AB359" s="1"/>
  <c r="Y704"/>
  <c r="AB704" s="1"/>
  <c r="Y1261"/>
  <c r="AB1261" s="1"/>
  <c r="Y177"/>
  <c r="AB177" s="1"/>
  <c r="Y1427"/>
  <c r="AB1427" s="1"/>
  <c r="Y1169"/>
  <c r="AB1169" s="1"/>
  <c r="Y1325"/>
  <c r="AB1325" s="1"/>
  <c r="Y1320"/>
  <c r="AB1320" s="1"/>
  <c r="Y1237"/>
  <c r="AB1237" s="1"/>
  <c r="Y313"/>
  <c r="AB313" s="1"/>
  <c r="Y1439"/>
  <c r="AB1439" s="1"/>
  <c r="Y1401"/>
  <c r="AB1401" s="1"/>
  <c r="Y777"/>
  <c r="AB777" s="1"/>
  <c r="Y1431"/>
  <c r="AB1431" s="1"/>
  <c r="Y1548"/>
  <c r="AB1548" s="1"/>
  <c r="Y1028"/>
  <c r="AB1028" s="1"/>
  <c r="Y134"/>
  <c r="AB134" s="1"/>
  <c r="Y1196"/>
  <c r="AB1196" s="1"/>
  <c r="Y1423"/>
  <c r="AB1423" s="1"/>
  <c r="Y1281"/>
  <c r="AB1281" s="1"/>
  <c r="Y1259"/>
  <c r="AB1259" s="1"/>
  <c r="Y858"/>
  <c r="AB858" s="1"/>
  <c r="Y383"/>
  <c r="AB383" s="1"/>
  <c r="Y552"/>
  <c r="AB552" s="1"/>
  <c r="Y743"/>
  <c r="AB743" s="1"/>
  <c r="Y848"/>
  <c r="AB848" s="1"/>
  <c r="Y7"/>
  <c r="AB7" s="1"/>
  <c r="Y1134"/>
  <c r="AB1134" s="1"/>
  <c r="Y1409"/>
  <c r="AB1409" s="1"/>
  <c r="Y1621"/>
  <c r="AB1621" s="1"/>
  <c r="Y965"/>
  <c r="AB965" s="1"/>
  <c r="Y259"/>
  <c r="AB259" s="1"/>
  <c r="Y1272"/>
  <c r="AB1272" s="1"/>
  <c r="Y1466"/>
  <c r="AB1466" s="1"/>
  <c r="Y1211"/>
  <c r="AB1211" s="1"/>
  <c r="Y1101"/>
  <c r="AB1101" s="1"/>
  <c r="Y1557"/>
  <c r="AB1557" s="1"/>
  <c r="Y1445"/>
  <c r="AB1445" s="1"/>
  <c r="Y971"/>
  <c r="AB971" s="1"/>
  <c r="Y913"/>
  <c r="AB913" s="1"/>
  <c r="Y1617"/>
  <c r="AB1617" s="1"/>
  <c r="Y1412"/>
  <c r="AB1412" s="1"/>
  <c r="Y1023"/>
  <c r="AB1023" s="1"/>
  <c r="Y1206"/>
  <c r="AB1206" s="1"/>
  <c r="Y872"/>
  <c r="AB872" s="1"/>
  <c r="Y968"/>
  <c r="AB968" s="1"/>
  <c r="Y235"/>
  <c r="AB235" s="1"/>
  <c r="Y685"/>
  <c r="AB685" s="1"/>
  <c r="Y250"/>
  <c r="AB250" s="1"/>
  <c r="Y1232"/>
  <c r="AB1232" s="1"/>
  <c r="Y485"/>
  <c r="AB485" s="1"/>
  <c r="Y1221"/>
  <c r="AB1221" s="1"/>
  <c r="Y1391"/>
  <c r="AB1391" s="1"/>
  <c r="Y566"/>
  <c r="AB566" s="1"/>
  <c r="Y463"/>
  <c r="AB463" s="1"/>
  <c r="Y1151"/>
  <c r="AB1151" s="1"/>
  <c r="Y64"/>
  <c r="AB64" s="1"/>
  <c r="Y567"/>
  <c r="AB567" s="1"/>
  <c r="Y83"/>
  <c r="AB83" s="1"/>
  <c r="Y1521"/>
  <c r="AB1521" s="1"/>
  <c r="Y11"/>
  <c r="AB11" s="1"/>
  <c r="Y959"/>
  <c r="AB959" s="1"/>
  <c r="Y1490"/>
  <c r="AB1490" s="1"/>
  <c r="Y1600"/>
  <c r="AB1600" s="1"/>
  <c r="Y923"/>
  <c r="AB923" s="1"/>
  <c r="Y202"/>
  <c r="AB202" s="1"/>
  <c r="Y1626"/>
  <c r="AB1626" s="1"/>
  <c r="Y546"/>
  <c r="AB546" s="1"/>
  <c r="Y1339"/>
  <c r="AB1339" s="1"/>
  <c r="Y1628"/>
  <c r="AB1628" s="1"/>
  <c r="Y1057"/>
  <c r="AB1057" s="1"/>
  <c r="Y822"/>
  <c r="AB822" s="1"/>
  <c r="Y1037"/>
  <c r="AB1037" s="1"/>
  <c r="Y728"/>
  <c r="AB728" s="1"/>
  <c r="Y1593"/>
  <c r="AB1593" s="1"/>
  <c r="Y684"/>
  <c r="AB684" s="1"/>
  <c r="Y1249"/>
  <c r="AB1249" s="1"/>
  <c r="Y243"/>
  <c r="AB243" s="1"/>
  <c r="Y533"/>
  <c r="AB533" s="1"/>
  <c r="Y794"/>
  <c r="AB794" s="1"/>
  <c r="Y189"/>
  <c r="AB189" s="1"/>
  <c r="Y326"/>
  <c r="AB326" s="1"/>
  <c r="Y227"/>
  <c r="AB227" s="1"/>
  <c r="Y1354"/>
  <c r="AB1354" s="1"/>
  <c r="Y1038"/>
  <c r="AB1038" s="1"/>
  <c r="Y1594"/>
  <c r="AB1594" s="1"/>
  <c r="Y1364"/>
  <c r="AB1364" s="1"/>
  <c r="Y1436"/>
  <c r="AB1436" s="1"/>
  <c r="Y1228"/>
  <c r="AB1228" s="1"/>
  <c r="Y1429"/>
  <c r="AB1429" s="1"/>
  <c r="Y1152"/>
  <c r="AB1152" s="1"/>
  <c r="Y1055"/>
  <c r="AB1055" s="1"/>
  <c r="Y1569"/>
  <c r="AB1569" s="1"/>
  <c r="Z1479" l="1"/>
  <c r="Y1479" l="1"/>
  <c r="AB1479" s="1"/>
  <c r="AE340"/>
  <c r="AH340" s="1"/>
  <c r="AG340" s="1"/>
  <c r="AC340" l="1"/>
</calcChain>
</file>

<file path=xl/sharedStrings.xml><?xml version="1.0" encoding="utf-8"?>
<sst xmlns="http://schemas.openxmlformats.org/spreadsheetml/2006/main" count="20335" uniqueCount="1953">
  <si>
    <t>COMUNE/COMUNITA’ MONTANA/UNIONE/ASSOCIAZIONE DI COMUNI</t>
  </si>
  <si>
    <t>Indice delittuosità</t>
  </si>
  <si>
    <t>Il Comune, negli ultimi 10 anni, destinatario di provvedimento di scioglimento ai sensi dell'art.143 del d. lg.vo n.267/2000</t>
  </si>
  <si>
    <t xml:space="preserve"> ha sottoscritto i patti che individuano come prioritario obiettivo, per la prevenzione ed il contrasto dei fenomeni di criminalità diffusa e predatoria, l'installazione di sistemi di videosorveglianza in determinate zone del territorio comunale o infra-comunale.</t>
  </si>
  <si>
    <t xml:space="preserve"> finanziamento destinato alla sostituzione o la manutenzione di sistemi di videosorveglianza gia’ realizzati a qualsiasi titolo.</t>
  </si>
  <si>
    <t>SI</t>
  </si>
  <si>
    <t>NO</t>
  </si>
  <si>
    <t>ALESSANDRIA</t>
  </si>
  <si>
    <t>AGRIGENTO</t>
  </si>
  <si>
    <t>ANCONA</t>
  </si>
  <si>
    <t>AOSTA</t>
  </si>
  <si>
    <t>AREZZO</t>
  </si>
  <si>
    <t>ASCOLI PICENO</t>
  </si>
  <si>
    <t>ASTI</t>
  </si>
  <si>
    <t>AVELLINO</t>
  </si>
  <si>
    <t>BARI</t>
  </si>
  <si>
    <t>BARLETTA - ANDRIA - TRANI</t>
  </si>
  <si>
    <t>BELLUNO</t>
  </si>
  <si>
    <t>BENEVENTO</t>
  </si>
  <si>
    <t>BERGAMO</t>
  </si>
  <si>
    <t>BIELLA</t>
  </si>
  <si>
    <t>Bologna</t>
  </si>
  <si>
    <t>Brescia</t>
  </si>
  <si>
    <t>BRINDISI</t>
  </si>
  <si>
    <t>CAGLIARI</t>
  </si>
  <si>
    <t>CALTANISSETTA</t>
  </si>
  <si>
    <t>Campobasso</t>
  </si>
  <si>
    <t>CASERTA</t>
  </si>
  <si>
    <t>CATANIA</t>
  </si>
  <si>
    <t>CATANZARO</t>
  </si>
  <si>
    <t>Chieti</t>
  </si>
  <si>
    <t>COMO</t>
  </si>
  <si>
    <t>COSENZA</t>
  </si>
  <si>
    <t>CREMONA</t>
  </si>
  <si>
    <t>CROTONE</t>
  </si>
  <si>
    <t>CUNEO</t>
  </si>
  <si>
    <t>ENNA</t>
  </si>
  <si>
    <t>FERMO</t>
  </si>
  <si>
    <t>FIRENZE</t>
  </si>
  <si>
    <t>FOGGIA</t>
  </si>
  <si>
    <t>FORLI'-CESENA</t>
  </si>
  <si>
    <t>FROSINONE</t>
  </si>
  <si>
    <t>GENOVA</t>
  </si>
  <si>
    <t>Gorizia</t>
  </si>
  <si>
    <t>GROSSETO</t>
  </si>
  <si>
    <t>IMPERIA</t>
  </si>
  <si>
    <t>La Spezia</t>
  </si>
  <si>
    <t>L'AQUILA</t>
  </si>
  <si>
    <t>LATINA</t>
  </si>
  <si>
    <t>Lecce</t>
  </si>
  <si>
    <t>LECCO</t>
  </si>
  <si>
    <t>LIVORNO</t>
  </si>
  <si>
    <t>LODI</t>
  </si>
  <si>
    <t>LUCCA</t>
  </si>
  <si>
    <t>MACERATA</t>
  </si>
  <si>
    <t>MANTOVA</t>
  </si>
  <si>
    <t>MATERA</t>
  </si>
  <si>
    <t>MESSINA</t>
  </si>
  <si>
    <t>MILANO</t>
  </si>
  <si>
    <t>Modena</t>
  </si>
  <si>
    <t>NAPOLI</t>
  </si>
  <si>
    <t>NOVARA</t>
  </si>
  <si>
    <t>NUORO</t>
  </si>
  <si>
    <t>PADOVA</t>
  </si>
  <si>
    <t>ORISTANO</t>
  </si>
  <si>
    <t>Palermo</t>
  </si>
  <si>
    <t>PARMA</t>
  </si>
  <si>
    <t>PAVIA</t>
  </si>
  <si>
    <t>Perugia</t>
  </si>
  <si>
    <t>Pesaro Urbino</t>
  </si>
  <si>
    <t>PESCARA</t>
  </si>
  <si>
    <t>PIACENZA</t>
  </si>
  <si>
    <t>PISA</t>
  </si>
  <si>
    <t xml:space="preserve">PISTOIA </t>
  </si>
  <si>
    <t>POTENZA</t>
  </si>
  <si>
    <t>RAGUSA</t>
  </si>
  <si>
    <t>REGGIO CALABRIA</t>
  </si>
  <si>
    <t>REGGIO EMILIA</t>
  </si>
  <si>
    <t>RIETI</t>
  </si>
  <si>
    <t>RIMINI</t>
  </si>
  <si>
    <t>ROVIGO</t>
  </si>
  <si>
    <t>SALERNO</t>
  </si>
  <si>
    <t>SASSARI</t>
  </si>
  <si>
    <t>SAVONA</t>
  </si>
  <si>
    <t>SIENA</t>
  </si>
  <si>
    <t>SIRACUSA</t>
  </si>
  <si>
    <t>SONDRIO</t>
  </si>
  <si>
    <t>TARANTO</t>
  </si>
  <si>
    <t>TERAMO</t>
  </si>
  <si>
    <t>TERNI</t>
  </si>
  <si>
    <t>Torino</t>
  </si>
  <si>
    <t>TRAPANI</t>
  </si>
  <si>
    <t>TRENTO</t>
  </si>
  <si>
    <t>TREVISO</t>
  </si>
  <si>
    <t>TRIESTE</t>
  </si>
  <si>
    <t>UDINE</t>
  </si>
  <si>
    <t>VARESE</t>
  </si>
  <si>
    <t>VERBANO-CUSIO-OSSOLA</t>
  </si>
  <si>
    <t>VERCELLI</t>
  </si>
  <si>
    <t>VERONA</t>
  </si>
  <si>
    <t>VIBO VALENTIA</t>
  </si>
  <si>
    <t>VICENZA</t>
  </si>
  <si>
    <t>VITERBO</t>
  </si>
  <si>
    <t>ROMA</t>
  </si>
  <si>
    <t xml:space="preserve">ROMA </t>
  </si>
  <si>
    <t>BOLZANO</t>
  </si>
  <si>
    <t>ISERNIA</t>
  </si>
  <si>
    <t>VENEZIA</t>
  </si>
  <si>
    <t>FERRARA</t>
  </si>
  <si>
    <t>IDC MAX</t>
  </si>
  <si>
    <t>IPC</t>
  </si>
  <si>
    <t>TOTALE</t>
  </si>
  <si>
    <t xml:space="preserve"> </t>
  </si>
  <si>
    <t>Popolazione</t>
  </si>
  <si>
    <t>Importo complessivo</t>
  </si>
  <si>
    <t>Importo cofinanziamento</t>
  </si>
  <si>
    <t>Importo da finanziare</t>
  </si>
  <si>
    <t>Perc Cofin</t>
  </si>
  <si>
    <t>Progr.</t>
  </si>
  <si>
    <t>Prefettura - UTG</t>
  </si>
  <si>
    <t>POPOLAZ.</t>
  </si>
  <si>
    <t xml:space="preserve"> IDC</t>
  </si>
  <si>
    <t xml:space="preserve">ASSOCIAZ </t>
  </si>
  <si>
    <t>CUMULO FINANZIAMENTO</t>
  </si>
  <si>
    <t>DATA</t>
  </si>
  <si>
    <t>ORA</t>
  </si>
  <si>
    <t>Percentuale cofinanziamento</t>
  </si>
  <si>
    <t>N/S</t>
  </si>
  <si>
    <t>N</t>
  </si>
  <si>
    <t>S</t>
  </si>
  <si>
    <t>REGIONE</t>
  </si>
  <si>
    <t>PROVINCIA</t>
  </si>
  <si>
    <t>Livello di progettazione (art.41  D.lgs 31 marzo   2023, n.36)           1) Fattibilità tecnica ed economica   2) Progetto esecutivo</t>
  </si>
  <si>
    <t>Dichiarazione dissesto, ultimi 10 anni.(artt.244 e ss,l d.lg.vo n.267/2000)</t>
  </si>
  <si>
    <t xml:space="preserve"> Importo da finanziare con fondi statali non superiore a 250000,00 euro(comp. Di IVA)</t>
  </si>
  <si>
    <t>Dimostrano di possedere la disponibilità delle somme, regolarmente iscritte a bilancio, ovvero.  si impegnano ad iscrivere quelle occorrenti ad assicurare la corretta manutenzione degli impianti e delle apparecchiature tecniche dei sistemi di videosorveglianza da realizzare, per almeno cinque anni dalla data di ultimazione degli interventi.</t>
  </si>
  <si>
    <t>progetto approvato in sede di Comitato provinciale per l'ordine e la sicurezza pubblica, in  quanto conforme alle caratteristiche prescritte dalle vigenti direttive impartite dal Ministero dell'interno.</t>
  </si>
  <si>
    <t>ha beneficiato  del «finanziamento» nelle tre procedure  precedenti    (ANNI 2021 - 2022 - 2023)   a quella prevista dal presente decreto</t>
  </si>
  <si>
    <t>CAMPANIA</t>
  </si>
  <si>
    <t>MORCONE</t>
  </si>
  <si>
    <t>CEPPALONI</t>
  </si>
  <si>
    <t>FOIANO DI VAL FORTORE</t>
  </si>
  <si>
    <t>PONTE</t>
  </si>
  <si>
    <t>APOLLOSA</t>
  </si>
  <si>
    <t>SAN GIORGIO DEL SANNIO</t>
  </si>
  <si>
    <t>PIETRELCINA</t>
  </si>
  <si>
    <t>PAGO VEIANO</t>
  </si>
  <si>
    <t>SANT'ARCANGELO TRIMONTE</t>
  </si>
  <si>
    <t>CAUTANO</t>
  </si>
  <si>
    <t>PAOLISI</t>
  </si>
  <si>
    <t>CERRETO SANNITA</t>
  </si>
  <si>
    <t>AMOROSI</t>
  </si>
  <si>
    <t>MELIZZANO</t>
  </si>
  <si>
    <t>SAN MARTINO SANNITA</t>
  </si>
  <si>
    <t>BUCCIANO</t>
  </si>
  <si>
    <t>BUONALBERGO</t>
  </si>
  <si>
    <t>PONTELANDOLFO</t>
  </si>
  <si>
    <t>SASSINORO</t>
  </si>
  <si>
    <t>SAN LUPO</t>
  </si>
  <si>
    <t>FRAGNETO MONFORTE</t>
  </si>
  <si>
    <t>ARPAIA</t>
  </si>
  <si>
    <t>BONEA</t>
  </si>
  <si>
    <t>AIROLA</t>
  </si>
  <si>
    <t>SANT'AGATA DE' GOTI</t>
  </si>
  <si>
    <t>CIRCELLO</t>
  </si>
  <si>
    <t>CUSANO MUTRI</t>
  </si>
  <si>
    <t>FOGLIANISE</t>
  </si>
  <si>
    <t>CASTELVENERE</t>
  </si>
  <si>
    <t>COMUNE</t>
  </si>
  <si>
    <t>LA SPEZIA</t>
  </si>
  <si>
    <t>FOLLO</t>
  </si>
  <si>
    <t>LUNI</t>
  </si>
  <si>
    <t>RIOMAGGIORE</t>
  </si>
  <si>
    <t>SARZANA</t>
  </si>
  <si>
    <t>LIGURIA</t>
  </si>
  <si>
    <t>SICILIA</t>
  </si>
  <si>
    <t>MARCHE</t>
  </si>
  <si>
    <t>CUPRAMONTANA</t>
  </si>
  <si>
    <t>FABRIANO</t>
  </si>
  <si>
    <t>JESI</t>
  </si>
  <si>
    <t>MONTE SAN VITO</t>
  </si>
  <si>
    <t>MONTEMARCIANO</t>
  </si>
  <si>
    <t>ROSORA</t>
  </si>
  <si>
    <t>SANTA MARIA NUOVA</t>
  </si>
  <si>
    <t>SASSOFERRATO</t>
  </si>
  <si>
    <t>SERRA DE' CONTI</t>
  </si>
  <si>
    <t>UNIONE COMUNI MISA E NEVOLA</t>
  </si>
  <si>
    <t>UNIONE TERRA DEI CASTELLI</t>
  </si>
  <si>
    <t>PIEMONTE</t>
  </si>
  <si>
    <t>AGLIANO TERME</t>
  </si>
  <si>
    <t>ARAMENGO</t>
  </si>
  <si>
    <t>CAMERANO CASASCO</t>
  </si>
  <si>
    <t>CASTAGNOLE MONFERRATO</t>
  </si>
  <si>
    <t>CELLE ENOMONDO</t>
  </si>
  <si>
    <t>CERRETO D'ASTI</t>
  </si>
  <si>
    <t>CERRO TANARO</t>
  </si>
  <si>
    <t>CORSIONE</t>
  </si>
  <si>
    <t>CORTANZE</t>
  </si>
  <si>
    <t>CORTIGLIONE</t>
  </si>
  <si>
    <t>CUNICO</t>
  </si>
  <si>
    <t>DUSINO SAN MICHELE</t>
  </si>
  <si>
    <t>FONTANILE</t>
  </si>
  <si>
    <t>MARANZANA</t>
  </si>
  <si>
    <t>MOASCA</t>
  </si>
  <si>
    <t>MONASTERO BORMIDA</t>
  </si>
  <si>
    <t>MONTABONE</t>
  </si>
  <si>
    <t>MONTECHIARO D'ASTI</t>
  </si>
  <si>
    <t>MONTEMAGNO MONFERRATO</t>
  </si>
  <si>
    <t>MONTIGLIO MONFERRATO</t>
  </si>
  <si>
    <t>NIZZA MONFERRATO</t>
  </si>
  <si>
    <t>PENANGO</t>
  </si>
  <si>
    <t>PINO D'ASTI</t>
  </si>
  <si>
    <t>REFRANCORE</t>
  </si>
  <si>
    <t>ROCCA D'ARAZZO</t>
  </si>
  <si>
    <t>VAGLIO SERRA</t>
  </si>
  <si>
    <t>VALFENERA</t>
  </si>
  <si>
    <t>VINCHIO</t>
  </si>
  <si>
    <t>UNIONE DI COMUNI "MONFERRATO E PIANALTO ASTIGIANO"</t>
  </si>
  <si>
    <t>MOLISE</t>
  </si>
  <si>
    <t xml:space="preserve">ASSOCIAZIONE dei Comuni di CAROVILLI e SESSANO DEL MOLISE </t>
  </si>
  <si>
    <t xml:space="preserve">ASSOCIAZIONE dei Comuni di PIETRABBONDANTE e VASTOGIRARDI </t>
  </si>
  <si>
    <t>BAGNOLI DEL TRIGNO</t>
  </si>
  <si>
    <t>CARPINONE</t>
  </si>
  <si>
    <t>CASTEL DEL GIUDICE</t>
  </si>
  <si>
    <t>CHIAUCI</t>
  </si>
  <si>
    <t>CIVITANOVA DEL SANNIO</t>
  </si>
  <si>
    <t>FILIGNANO</t>
  </si>
  <si>
    <t>MACCHIA D'ISERNIA</t>
  </si>
  <si>
    <t>MACCHIAGODENA</t>
  </si>
  <si>
    <t>MONTAQUILA</t>
  </si>
  <si>
    <t>PESCHE</t>
  </si>
  <si>
    <t>PESCOPENNATARO</t>
  </si>
  <si>
    <t>PETTORANELLO DEL MOLISE</t>
  </si>
  <si>
    <t>POZZILLI</t>
  </si>
  <si>
    <t>RIONERO SANNITICO</t>
  </si>
  <si>
    <t>ROCCHETTA  AL VOLTURNO</t>
  </si>
  <si>
    <t>SARDEGNA</t>
  </si>
  <si>
    <t>AIDOMAGGIORE</t>
  </si>
  <si>
    <t>ALES</t>
  </si>
  <si>
    <t>OLLASTRA</t>
  </si>
  <si>
    <t>PAULILATINO</t>
  </si>
  <si>
    <t>SAN NICOLO’ D’ARCIDANO</t>
  </si>
  <si>
    <t>SANTA GIUSTA</t>
  </si>
  <si>
    <t>SIAMANNA</t>
  </si>
  <si>
    <t>TERRALBA</t>
  </si>
  <si>
    <t>USELLUS</t>
  </si>
  <si>
    <t>ZERFALIU</t>
  </si>
  <si>
    <t>UNIONE DEI COMUNI DEL BARIGADU</t>
  </si>
  <si>
    <t>FRIULI VENEZIA GIULIA</t>
  </si>
  <si>
    <t>MUGGIA</t>
  </si>
  <si>
    <t>LAZIO</t>
  </si>
  <si>
    <t>CANTALICE</t>
  </si>
  <si>
    <t>COLLEGIOVE</t>
  </si>
  <si>
    <t>COLLI SUL VELINO</t>
  </si>
  <si>
    <t>CONCERVIANO</t>
  </si>
  <si>
    <t>CONTIGLIANO</t>
  </si>
  <si>
    <t>COTTANELLO</t>
  </si>
  <si>
    <t>LABRO</t>
  </si>
  <si>
    <t>MORRO REATINO</t>
  </si>
  <si>
    <t>ORVINIO</t>
  </si>
  <si>
    <t>PESCOROCCHIANO</t>
  </si>
  <si>
    <t>POSTA</t>
  </si>
  <si>
    <t>TARANO</t>
  </si>
  <si>
    <t xml:space="preserve">PIEMONTE </t>
  </si>
  <si>
    <t>ASSOCIAZIONE DI COMUNI  BURONZO - FORMIGLIANA</t>
  </si>
  <si>
    <t xml:space="preserve">SI </t>
  </si>
  <si>
    <t>OLCENENGO</t>
  </si>
  <si>
    <t>QUARONA</t>
  </si>
  <si>
    <t>RIVE</t>
  </si>
  <si>
    <t>ROASIO</t>
  </si>
  <si>
    <t>SCOPELLO</t>
  </si>
  <si>
    <t>STROPPIANA</t>
  </si>
  <si>
    <t>TRINO</t>
  </si>
  <si>
    <t>VARALLO</t>
  </si>
  <si>
    <t>PUGLIA</t>
  </si>
  <si>
    <t>CEGLIE MESSAPICA</t>
  </si>
  <si>
    <t>CISTERNINO</t>
  </si>
  <si>
    <t>19.13</t>
  </si>
  <si>
    <t>ERCHIE</t>
  </si>
  <si>
    <t>FRANCAVILLA FONTANA</t>
  </si>
  <si>
    <t>LATIANO</t>
  </si>
  <si>
    <t>ORIA</t>
  </si>
  <si>
    <t>SAN DONACI</t>
  </si>
  <si>
    <t>SAN PIETRO VERNOTICO</t>
  </si>
  <si>
    <t>SAN VITO DEI NORMANNI</t>
  </si>
  <si>
    <t>TORCHIAROLO</t>
  </si>
  <si>
    <t>TORRE SANTA SUSANNA</t>
  </si>
  <si>
    <t>VILLA CASTELLI</t>
  </si>
  <si>
    <t>BOLSENA</t>
  </si>
  <si>
    <t xml:space="preserve">NO </t>
  </si>
  <si>
    <t>CIVITA CASTELLANA</t>
  </si>
  <si>
    <t>FARNESE</t>
  </si>
  <si>
    <t>GROTTE DI CASTRO</t>
  </si>
  <si>
    <t>TARQUINIA</t>
  </si>
  <si>
    <t>TOSCANA</t>
  </si>
  <si>
    <t>CALCI</t>
  </si>
  <si>
    <t>CASCINA</t>
  </si>
  <si>
    <t>CASTELLINA MARITTIMA</t>
  </si>
  <si>
    <t>MONTOPOLI IN VAL D'ARNO</t>
  </si>
  <si>
    <t xml:space="preserve">TOSCANA </t>
  </si>
  <si>
    <t>SANTA MARIA A MONTE</t>
  </si>
  <si>
    <t>VOLTERRA</t>
  </si>
  <si>
    <t>PISTOIA</t>
  </si>
  <si>
    <t>LAMPORECCHIO</t>
  </si>
  <si>
    <t>11.44</t>
  </si>
  <si>
    <t>MONTALE</t>
  </si>
  <si>
    <t>13.21</t>
  </si>
  <si>
    <t>PIEVE A NIEVOLE</t>
  </si>
  <si>
    <t>12.01</t>
  </si>
  <si>
    <t>QUARRATA</t>
  </si>
  <si>
    <t>11.12</t>
  </si>
  <si>
    <t>VIGLIANO BIELLESE</t>
  </si>
  <si>
    <t>SAGLIANO MICCA</t>
  </si>
  <si>
    <t>MONGRANDO</t>
  </si>
  <si>
    <t>VERRONE</t>
  </si>
  <si>
    <t>MOTTALCIATA</t>
  </si>
  <si>
    <t>SOSTEGNO</t>
  </si>
  <si>
    <t xml:space="preserve"> CASTELLETTO CERVO</t>
  </si>
  <si>
    <t>TERNENGO</t>
  </si>
  <si>
    <t>CAVAGLIA’</t>
  </si>
  <si>
    <t>CANDELO</t>
  </si>
  <si>
    <t>BIBBONA</t>
  </si>
  <si>
    <t>CAMPIGLIA MARITTIMA</t>
  </si>
  <si>
    <t>PIOMBINO</t>
  </si>
  <si>
    <t>Alberobello</t>
  </si>
  <si>
    <t>Binetto</t>
  </si>
  <si>
    <t>Capurso</t>
  </si>
  <si>
    <t>Cellamare</t>
  </si>
  <si>
    <t>Gravina in Puglia</t>
  </si>
  <si>
    <t>Rutigliano</t>
  </si>
  <si>
    <t>Sammichele di Bari</t>
  </si>
  <si>
    <t>Triggiano</t>
  </si>
  <si>
    <t>Turi</t>
  </si>
  <si>
    <t>Valenzano</t>
  </si>
  <si>
    <t>LEONFORTE</t>
  </si>
  <si>
    <t>NISSORIA</t>
  </si>
  <si>
    <t xml:space="preserve"> 16:44</t>
  </si>
  <si>
    <t>PIAZZA ARMERINA</t>
  </si>
  <si>
    <t xml:space="preserve">  10:36</t>
  </si>
  <si>
    <t>PIETRAPERZIA</t>
  </si>
  <si>
    <t>AGIRA</t>
  </si>
  <si>
    <t>AIDONE</t>
  </si>
  <si>
    <t>BARRAFRANCA</t>
  </si>
  <si>
    <t>13.01</t>
  </si>
  <si>
    <t>LOMBARDIA</t>
  </si>
  <si>
    <t>NIBIONNO</t>
  </si>
  <si>
    <t>PESCATE</t>
  </si>
  <si>
    <t>MERATE</t>
  </si>
  <si>
    <t>OLGIATE MOLGORA</t>
  </si>
  <si>
    <t>BALLABIO</t>
  </si>
  <si>
    <t>PERLEDO</t>
  </si>
  <si>
    <t>SANTA MARIA HOE'</t>
  </si>
  <si>
    <t>CALOLZIOCORTE</t>
  </si>
  <si>
    <t>CARENNO</t>
  </si>
  <si>
    <t>INTROBIO</t>
  </si>
  <si>
    <t>VALMADRERA/MALGRATE/CIVATE/OLIVETO LARIO</t>
  </si>
  <si>
    <t>16.20</t>
  </si>
  <si>
    <t>VENETO</t>
  </si>
  <si>
    <t>AGORDO</t>
  </si>
  <si>
    <t>8.14</t>
  </si>
  <si>
    <t>SANTA GIUSTINA</t>
  </si>
  <si>
    <t>14.26</t>
  </si>
  <si>
    <t>SETTEVILLE</t>
  </si>
  <si>
    <t>11.00</t>
  </si>
  <si>
    <t>UNIONE MONTANA VAL BELLUNA</t>
  </si>
  <si>
    <t>12.26</t>
  </si>
  <si>
    <t>EMILIA-ROMAGNA</t>
  </si>
  <si>
    <t>COMACCHIO</t>
  </si>
  <si>
    <t>COPPARO</t>
  </si>
  <si>
    <t>GORO</t>
  </si>
  <si>
    <t>TRESIGNANA</t>
  </si>
  <si>
    <t>APRILIA</t>
  </si>
  <si>
    <t>9.07</t>
  </si>
  <si>
    <t>CAMPODIMELE</t>
  </si>
  <si>
    <t>17.23</t>
  </si>
  <si>
    <t>MONTE SAN BIAGIO</t>
  </si>
  <si>
    <t>13.20</t>
  </si>
  <si>
    <t>PRIVERNO</t>
  </si>
  <si>
    <t>SAN FELICE CIRCEO</t>
  </si>
  <si>
    <t>11.30</t>
  </si>
  <si>
    <t>SANTI COSMA E DAMIANO</t>
  </si>
  <si>
    <t>18.11</t>
  </si>
  <si>
    <t>SERMONETA</t>
  </si>
  <si>
    <t>14.36</t>
  </si>
  <si>
    <t>SONNINO</t>
  </si>
  <si>
    <t>9.21</t>
  </si>
  <si>
    <t>SOMAGLIA</t>
  </si>
  <si>
    <t>LODI VECCHIO</t>
  </si>
  <si>
    <t>MALEO</t>
  </si>
  <si>
    <t>SANTO STEFANO LODIGIANO</t>
  </si>
  <si>
    <t>MASSALENGO</t>
  </si>
  <si>
    <t>SANT'ANGELO LODIGIANO</t>
  </si>
  <si>
    <t>9.33</t>
  </si>
  <si>
    <t>SENNA LODIGIANA</t>
  </si>
  <si>
    <t>CASALPUSTERLENGO</t>
  </si>
  <si>
    <t>BORGHETTO LODIGIANO</t>
  </si>
  <si>
    <t>ALTIDONA</t>
  </si>
  <si>
    <t>MONTEGRANARO</t>
  </si>
  <si>
    <t>ORTEZZANO</t>
  </si>
  <si>
    <t>PONZANO DI FERMO</t>
  </si>
  <si>
    <t>RAPAGNANO</t>
  </si>
  <si>
    <t>SANTA VITTORIA IN MATENANO</t>
  </si>
  <si>
    <t>TORRE SAN PATRIZIO</t>
  </si>
  <si>
    <t>Molise</t>
  </si>
  <si>
    <t>Bojano</t>
  </si>
  <si>
    <t>Si</t>
  </si>
  <si>
    <t>Campodipietra</t>
  </si>
  <si>
    <t>Campolieto</t>
  </si>
  <si>
    <t>Casacalenda</t>
  </si>
  <si>
    <t>Casalciprano</t>
  </si>
  <si>
    <t>Cercemaggiore</t>
  </si>
  <si>
    <t>Civitacampomarano</t>
  </si>
  <si>
    <t>Colletorto</t>
  </si>
  <si>
    <t>Duronia</t>
  </si>
  <si>
    <t>Guardiaregia</t>
  </si>
  <si>
    <t>Limosano</t>
  </si>
  <si>
    <t>Mafalda</t>
  </si>
  <si>
    <t>Mirabello Sannitico</t>
  </si>
  <si>
    <t>Montorio nei Frentani</t>
  </si>
  <si>
    <t>Oratino</t>
  </si>
  <si>
    <t>Palata</t>
  </si>
  <si>
    <t>Salcito</t>
  </si>
  <si>
    <t>San Felice del Molise</t>
  </si>
  <si>
    <t>San Giuliano di Puglia</t>
  </si>
  <si>
    <t>San Martino in Pensilis</t>
  </si>
  <si>
    <t>San Massimo</t>
  </si>
  <si>
    <t>Santa Croce di Magliano</t>
  </si>
  <si>
    <t>Sepino</t>
  </si>
  <si>
    <t>Spinete</t>
  </si>
  <si>
    <t>Termoli</t>
  </si>
  <si>
    <t>Torella del Sannio</t>
  </si>
  <si>
    <t>Trivento</t>
  </si>
  <si>
    <t>Vinchiaturo</t>
  </si>
  <si>
    <t>UNIONE DI COMUNI DI BASIANO MASATE</t>
  </si>
  <si>
    <t>BUSCATE</t>
  </si>
  <si>
    <t>ASSOCIAZIONE DI COMUNI CANEGRATE-SAN GIORGIO SU LEGNANO</t>
  </si>
  <si>
    <t>CARPIANO</t>
  </si>
  <si>
    <t>CASSINA DE' PECCHI</t>
  </si>
  <si>
    <t>CERRO AL LAMBRO</t>
  </si>
  <si>
    <t>CINISELLO BALSAMO</t>
  </si>
  <si>
    <t>DAIRAGO</t>
  </si>
  <si>
    <t>GESSATE</t>
  </si>
  <si>
    <t>LACCHIARELLA</t>
  </si>
  <si>
    <t>LAINATE</t>
  </si>
  <si>
    <t>LOCATE DI TRIULZI</t>
  </si>
  <si>
    <t>PADERNO DUGNANO</t>
  </si>
  <si>
    <t>PANTIGLIATE</t>
  </si>
  <si>
    <t>PAULLO</t>
  </si>
  <si>
    <t>PESCHIERA BORROMEO</t>
  </si>
  <si>
    <t>PIEVE EMANUELE</t>
  </si>
  <si>
    <t>POGLIANO MILANESE</t>
  </si>
  <si>
    <t>RHO</t>
  </si>
  <si>
    <t>RODANO</t>
  </si>
  <si>
    <t>SAN GIULIANO MILANESE</t>
  </si>
  <si>
    <t>TRIBIANO</t>
  </si>
  <si>
    <t>VANZAGO</t>
  </si>
  <si>
    <t>VAPRIO D'ADDA</t>
  </si>
  <si>
    <t>GAIRO</t>
  </si>
  <si>
    <t>LANUSEI</t>
  </si>
  <si>
    <t>LODE’</t>
  </si>
  <si>
    <t>OROSEI</t>
  </si>
  <si>
    <t>SINDIA</t>
  </si>
  <si>
    <t>TERTENIA</t>
  </si>
  <si>
    <t>URZULEI</t>
  </si>
  <si>
    <t>VILLAGRANDE STRISAILI</t>
  </si>
  <si>
    <t>PESARO</t>
  </si>
  <si>
    <t>PESARO URBINO</t>
  </si>
  <si>
    <t>ACQUALAGNA</t>
  </si>
  <si>
    <t>BELFORTE ALL'ISAURO E PIANDIMELETO</t>
  </si>
  <si>
    <t>BORGO PACE</t>
  </si>
  <si>
    <t>CARTOCETO</t>
  </si>
  <si>
    <t>FANO</t>
  </si>
  <si>
    <t>FERMIGNANO</t>
  </si>
  <si>
    <t>GABICCE MARE</t>
  </si>
  <si>
    <t>GRADARA</t>
  </si>
  <si>
    <t>ISOLA DEL PIANO</t>
  </si>
  <si>
    <t>MACERATA FELTRIA E PIETRARUBBIA</t>
  </si>
  <si>
    <t>MERCATELLO SUL METAURO</t>
  </si>
  <si>
    <t>MERCATINO CONCA</t>
  </si>
  <si>
    <t>MONDOLFO</t>
  </si>
  <si>
    <t>MONTECERIGNONE</t>
  </si>
  <si>
    <t>MONTE PORZIO</t>
  </si>
  <si>
    <t>MONTECALVO IN FOGLIA</t>
  </si>
  <si>
    <t>MONTEFELCINO</t>
  </si>
  <si>
    <t>MONTELABBATE</t>
  </si>
  <si>
    <t>PIOBBICO</t>
  </si>
  <si>
    <t>SAN COSTANZO</t>
  </si>
  <si>
    <t>SAN LORENZO IN CAMPO</t>
  </si>
  <si>
    <t>SANT'ANGELO IN VADO</t>
  </si>
  <si>
    <t>URBANIA</t>
  </si>
  <si>
    <t>PRATO</t>
  </si>
  <si>
    <t>COMUNE DI CARMIGNANO</t>
  </si>
  <si>
    <t>ASSOCIAZIONE COMUNI DI ALBENGA - CERIALE</t>
  </si>
  <si>
    <t>ALTARE</t>
  </si>
  <si>
    <t>ANDORA</t>
  </si>
  <si>
    <t>CALICE LIGURE</t>
  </si>
  <si>
    <t>FINALE LIGURE</t>
  </si>
  <si>
    <t>GIUSTENICE</t>
  </si>
  <si>
    <t>MILLESIMO</t>
  </si>
  <si>
    <t>PIETRA LIGURE</t>
  </si>
  <si>
    <t>QUILIANO</t>
  </si>
  <si>
    <t>SPOTORNO</t>
  </si>
  <si>
    <t>VILLANOVA D'ALBENGA</t>
  </si>
  <si>
    <t>VALLE D'AOSTA</t>
  </si>
  <si>
    <t>Unité des Communes valdotaines Grand-Combin</t>
  </si>
  <si>
    <t>Cogne</t>
  </si>
  <si>
    <t>La Salle</t>
  </si>
  <si>
    <t xml:space="preserve"> Associazione dei Comuni di Verrayes e Saint-Denis</t>
  </si>
  <si>
    <t>Friuli Venezia Giulia</t>
  </si>
  <si>
    <t>Monfalcone</t>
  </si>
  <si>
    <t>17.47</t>
  </si>
  <si>
    <t>GORIZIA</t>
  </si>
  <si>
    <t>ROCCA SAN CASCIANO</t>
  </si>
  <si>
    <t>SAN MAURO PASCOLI</t>
  </si>
  <si>
    <t>ASS. DI COMUNI SANTA SOFIA, GALEATA E PREMILCUORE</t>
  </si>
  <si>
    <t>ARIZZANO</t>
  </si>
  <si>
    <t>BEE</t>
  </si>
  <si>
    <t>BELGIRATE</t>
  </si>
  <si>
    <t>CANNERO RIVIERA</t>
  </si>
  <si>
    <t>CANNOBIO</t>
  </si>
  <si>
    <t>CAPREZZO</t>
  </si>
  <si>
    <t>CESARA</t>
  </si>
  <si>
    <t>LOREGLIA</t>
  </si>
  <si>
    <t>MASERA</t>
  </si>
  <si>
    <t>MIAZZINA</t>
  </si>
  <si>
    <t>MONTECRESTESE</t>
  </si>
  <si>
    <t>OMEGNA</t>
  </si>
  <si>
    <t>SANTA MARIA MAGGIORE</t>
  </si>
  <si>
    <t>TRASQUERA</t>
  </si>
  <si>
    <t>TRONTANO</t>
  </si>
  <si>
    <t>MASSA-CARRARA</t>
  </si>
  <si>
    <t>BAGNONE</t>
  </si>
  <si>
    <t>FOSDINOVO</t>
  </si>
  <si>
    <t>MASSA</t>
  </si>
  <si>
    <t>MULAZZO</t>
  </si>
  <si>
    <t>PONTREMOLI</t>
  </si>
  <si>
    <t>BIANZONE</t>
  </si>
  <si>
    <t>FORCOLA</t>
  </si>
  <si>
    <t>GROSIO</t>
  </si>
  <si>
    <t>10.41</t>
  </si>
  <si>
    <t>TEGLIO</t>
  </si>
  <si>
    <t>TRAONA</t>
  </si>
  <si>
    <t>VALDISOTTO</t>
  </si>
  <si>
    <t>VERCEIA</t>
  </si>
  <si>
    <t>ASCOLI  PICENO</t>
  </si>
  <si>
    <t>SAN BENEDETTO DEL TRONTO</t>
  </si>
  <si>
    <t>ACQUASANTA TERME</t>
  </si>
  <si>
    <t>ACQUAVIVA PICENA</t>
  </si>
  <si>
    <t>ARQUATA DEL TRONTO</t>
  </si>
  <si>
    <t>CASTEL DI LAMA</t>
  </si>
  <si>
    <t>CASTIGNANO</t>
  </si>
  <si>
    <t>FORCE</t>
  </si>
  <si>
    <t>MONSAMPOLO DEL TRONTO</t>
  </si>
  <si>
    <t>MONTEMONACO</t>
  </si>
  <si>
    <t>RIPATRANSONE</t>
  </si>
  <si>
    <t>SERVIZIO ASSOCIATO DI POLIIZIA LOCALE DEI COMUNI DI SPIENETOLI E APPIGNANO DEL TRONTO</t>
  </si>
  <si>
    <t>ABRUZZO</t>
  </si>
  <si>
    <t>BOLOGNANO</t>
  </si>
  <si>
    <t>09.34</t>
  </si>
  <si>
    <t>BUSSI SUL TIRINO</t>
  </si>
  <si>
    <t>14.16</t>
  </si>
  <si>
    <t>CAPPELLE SUL TAVO</t>
  </si>
  <si>
    <t>12.05</t>
  </si>
  <si>
    <t>ELICE</t>
  </si>
  <si>
    <t>12.03</t>
  </si>
  <si>
    <t>CARAMANICO TERME</t>
  </si>
  <si>
    <t>13.15</t>
  </si>
  <si>
    <t>CARPINETO DELLA NORA</t>
  </si>
  <si>
    <t>09.41</t>
  </si>
  <si>
    <t>MANOPPELLO</t>
  </si>
  <si>
    <t>15.54</t>
  </si>
  <si>
    <t>MONTESILVANO</t>
  </si>
  <si>
    <t>12.59</t>
  </si>
  <si>
    <t>TORRE DE PASSERI</t>
  </si>
  <si>
    <t>TURRIVALIGNANI</t>
  </si>
  <si>
    <t>21.25</t>
  </si>
  <si>
    <t>SUBBIANO</t>
  </si>
  <si>
    <t>TERRANUOVA BRACCIOLINI</t>
  </si>
  <si>
    <t>BIBBIENA</t>
  </si>
  <si>
    <t>LATERINA PERGINE VALDARNO</t>
  </si>
  <si>
    <t>CIVITELLA IN VAL DI CHIANA</t>
  </si>
  <si>
    <t>LORO CIUFFENNA</t>
  </si>
  <si>
    <t>UNIONE DEI COMUNI MONTANI DEL CASENTINO</t>
  </si>
  <si>
    <t>CAPOLONA</t>
  </si>
  <si>
    <t>MONTEVARCHI</t>
  </si>
  <si>
    <t>MARCIANO DELLA CHIANA</t>
  </si>
  <si>
    <t>ALCARA LI FUSI</t>
  </si>
  <si>
    <t>15.10</t>
  </si>
  <si>
    <t>CAPO D'ORLANDO</t>
  </si>
  <si>
    <t>13.46</t>
  </si>
  <si>
    <t>CESARO'</t>
  </si>
  <si>
    <t>FALCONE</t>
  </si>
  <si>
    <t>GIOIOSA MAREA</t>
  </si>
  <si>
    <t>10.52</t>
  </si>
  <si>
    <t>GUALTIERI SICAMINO'</t>
  </si>
  <si>
    <t>ITALA</t>
  </si>
  <si>
    <t>12.38</t>
  </si>
  <si>
    <t>LETOJANNI</t>
  </si>
  <si>
    <t>12.29</t>
  </si>
  <si>
    <t>LIPARI</t>
  </si>
  <si>
    <t>17.52</t>
  </si>
  <si>
    <t>MANDANICI</t>
  </si>
  <si>
    <t>12.39</t>
  </si>
  <si>
    <t>MERI'</t>
  </si>
  <si>
    <t>18.27</t>
  </si>
  <si>
    <t>MILAZZO</t>
  </si>
  <si>
    <t>17.44</t>
  </si>
  <si>
    <t>MISTRETTA</t>
  </si>
  <si>
    <t>10.48</t>
  </si>
  <si>
    <t>PAGLIARA</t>
  </si>
  <si>
    <t>10.42</t>
  </si>
  <si>
    <t>ROMETTA</t>
  </si>
  <si>
    <t>16.31</t>
  </si>
  <si>
    <t>SAN FRATELLO</t>
  </si>
  <si>
    <t>16.24</t>
  </si>
  <si>
    <t>SAN MARCO D'ALUNZIO</t>
  </si>
  <si>
    <t>12.12</t>
  </si>
  <si>
    <t>SAN TEODORO</t>
  </si>
  <si>
    <t>18.04</t>
  </si>
  <si>
    <t>SANTA DOMENICA VITTORIA</t>
  </si>
  <si>
    <t>12.08</t>
  </si>
  <si>
    <t>SANTA TERESA DI RIVA</t>
  </si>
  <si>
    <t>SANT'AGATA DI MILITELLO</t>
  </si>
  <si>
    <t>SAVOCA</t>
  </si>
  <si>
    <t>16.48</t>
  </si>
  <si>
    <t>SINAGRA</t>
  </si>
  <si>
    <t>08.40</t>
  </si>
  <si>
    <t>SPADAFORA</t>
  </si>
  <si>
    <t>16.54</t>
  </si>
  <si>
    <t>TORREGROTTA</t>
  </si>
  <si>
    <t>20.28</t>
  </si>
  <si>
    <t>UCRIA</t>
  </si>
  <si>
    <t>09.29</t>
  </si>
  <si>
    <t>UNIONE DELLA COSTA E DEI MONTI SARACENI</t>
  </si>
  <si>
    <t>17.48</t>
  </si>
  <si>
    <t>UNIONE DELLA ROCCA E DEI VIVAI</t>
  </si>
  <si>
    <t>12.13</t>
  </si>
  <si>
    <t>UNIONE TERRA DEI LANCIA</t>
  </si>
  <si>
    <t>11.10</t>
  </si>
  <si>
    <t>ADRIA</t>
  </si>
  <si>
    <t>GAIBA</t>
  </si>
  <si>
    <t>FRASSINELLE POLESINE</t>
  </si>
  <si>
    <t>SAN BELLINO</t>
  </si>
  <si>
    <t>VILLADOSE</t>
  </si>
  <si>
    <t>VILLANOVA DEL GHEBBO</t>
  </si>
  <si>
    <t>CENESELLI</t>
  </si>
  <si>
    <t>CANDA</t>
  </si>
  <si>
    <t>CASTELMASSA</t>
  </si>
  <si>
    <t>ALBUZZANO</t>
  </si>
  <si>
    <t>ARENA PO</t>
  </si>
  <si>
    <t>BORGO SAN SIRO</t>
  </si>
  <si>
    <t>BOSNASCO</t>
  </si>
  <si>
    <t>CASORATE PRIMO</t>
  </si>
  <si>
    <t>CASSOLNOVO</t>
  </si>
  <si>
    <t>CAVA MANARA</t>
  </si>
  <si>
    <t>CIGOGNOLA</t>
  </si>
  <si>
    <t>COLLI VERDI</t>
  </si>
  <si>
    <t>CURA CARPIGNANO</t>
  </si>
  <si>
    <t>FILIGHERA</t>
  </si>
  <si>
    <t>FORTUNAGO</t>
  </si>
  <si>
    <t>GALLIAVOLA</t>
  </si>
  <si>
    <t>GAMBARANA</t>
  </si>
  <si>
    <t>GERENZAGO</t>
  </si>
  <si>
    <t>GIUSSAGO</t>
  </si>
  <si>
    <t>LANDRIANO</t>
  </si>
  <si>
    <t>MEDE</t>
  </si>
  <si>
    <t>PINAROLO PO</t>
  </si>
  <si>
    <t>PIZZALE</t>
  </si>
  <si>
    <t>REDAVALLE</t>
  </si>
  <si>
    <t>RETORBIDO</t>
  </si>
  <si>
    <t>RONCARO</t>
  </si>
  <si>
    <t>SAN GENESIO ED UNITI</t>
  </si>
  <si>
    <t>SAN MARTINO SICCOMARIO</t>
  </si>
  <si>
    <t>SANT'ALESSIO CON VIALONE</t>
  </si>
  <si>
    <t>SAN ZENONE AL PO</t>
  </si>
  <si>
    <t>SCALDASOLE</t>
  </si>
  <si>
    <t>SIZIANO</t>
  </si>
  <si>
    <t>SOMMO</t>
  </si>
  <si>
    <t>TORRE DE' NEGRI</t>
  </si>
  <si>
    <t>TORRE D'ISOLA</t>
  </si>
  <si>
    <t>TROVO</t>
  </si>
  <si>
    <t>VALLE SALIMBENE</t>
  </si>
  <si>
    <t>VIDIGULFO</t>
  </si>
  <si>
    <t>VILLA BISCOSSI</t>
  </si>
  <si>
    <t>VILLANTERIO</t>
  </si>
  <si>
    <t>VISTARINO</t>
  </si>
  <si>
    <t>ZERBO</t>
  </si>
  <si>
    <t>UNIONE DEI COMUNI DI VERRUA PO E REA</t>
  </si>
  <si>
    <t>BARLETTA-ANDRIA-TRANI</t>
  </si>
  <si>
    <t>ANDRIA</t>
  </si>
  <si>
    <t>SAN FERDINANDO PUGLIA</t>
  </si>
  <si>
    <t>TRINITAPOLI</t>
  </si>
  <si>
    <t>UMBRIA</t>
  </si>
  <si>
    <t>ALLERONA</t>
  </si>
  <si>
    <t>AVIGLIANO UMBRO</t>
  </si>
  <si>
    <t>BASCHI</t>
  </si>
  <si>
    <t>CASTEL VISCARDO</t>
  </si>
  <si>
    <t>FABRO</t>
  </si>
  <si>
    <t>FICULLE</t>
  </si>
  <si>
    <t>GIOVE</t>
  </si>
  <si>
    <t>GUARDEA</t>
  </si>
  <si>
    <t>PORANO</t>
  </si>
  <si>
    <t>ALESSANDRIA DELLA ROCCA</t>
  </si>
  <si>
    <t>BIVONA</t>
  </si>
  <si>
    <t>BURGIO</t>
  </si>
  <si>
    <t>CALTABELLOTTA</t>
  </si>
  <si>
    <t>CAMPOBELLO DI LICATA</t>
  </si>
  <si>
    <t>CATTOLICA ERACLEA</t>
  </si>
  <si>
    <t>LICATA</t>
  </si>
  <si>
    <t>LUCCA SICULA</t>
  </si>
  <si>
    <t>MONTALLEGRO</t>
  </si>
  <si>
    <t>MONTEVAGO</t>
  </si>
  <si>
    <t>RACALMUTO</t>
  </si>
  <si>
    <t>RAFFADALI</t>
  </si>
  <si>
    <t>RAVANUSA</t>
  </si>
  <si>
    <t>REALMONTE</t>
  </si>
  <si>
    <t>RIBERA</t>
  </si>
  <si>
    <t>SANTA MARGHERITA DI BELICE</t>
  </si>
  <si>
    <t>VILLAFRANCA SICULA</t>
  </si>
  <si>
    <t>ARZANO</t>
  </si>
  <si>
    <t>CAIVANO</t>
  </si>
  <si>
    <t>CAMPOSANO</t>
  </si>
  <si>
    <t>CASOLA DI NAPOLI</t>
  </si>
  <si>
    <t>CASORIA</t>
  </si>
  <si>
    <t>CASTELLAMMARE DI STABIA</t>
  </si>
  <si>
    <t>CASTELLO DI CISTERNA</t>
  </si>
  <si>
    <t>COMIZIANO</t>
  </si>
  <si>
    <t>FORIO D'ISCHIA</t>
  </si>
  <si>
    <t>FRATTAMINORE</t>
  </si>
  <si>
    <t>GRAGNANO</t>
  </si>
  <si>
    <t>LETTERE</t>
  </si>
  <si>
    <t xml:space="preserve">LIVERI </t>
  </si>
  <si>
    <t>MARIGLIANELLA</t>
  </si>
  <si>
    <t>MASSA LUBRENSE</t>
  </si>
  <si>
    <t>MONTE DI PROCIDA</t>
  </si>
  <si>
    <t>PIANO DI SORRENTO</t>
  </si>
  <si>
    <t>PIMONTE</t>
  </si>
  <si>
    <t>QUARTO</t>
  </si>
  <si>
    <t>SAN GIORGIO A CREMANO</t>
  </si>
  <si>
    <t>SAN GIUSEPPE VESUVIANO</t>
  </si>
  <si>
    <t>SAN SEBASTIANO AL VESUVIO</t>
  </si>
  <si>
    <t>SANT'ANTONIO ABATE</t>
  </si>
  <si>
    <t>STRIANO</t>
  </si>
  <si>
    <t>TRECASE</t>
  </si>
  <si>
    <t>TUFINO</t>
  </si>
  <si>
    <t>VISCIANO</t>
  </si>
  <si>
    <t>VOLLA</t>
  </si>
  <si>
    <t>ARQUATA SCRIVIA</t>
  </si>
  <si>
    <t>AVOLASCA</t>
  </si>
  <si>
    <t>BOSIO</t>
  </si>
  <si>
    <t>CAMAGNA MONFERRATO</t>
  </si>
  <si>
    <t>CARPENETO</t>
  </si>
  <si>
    <t>CASSINE</t>
  </si>
  <si>
    <t>CASTELSPINA</t>
  </si>
  <si>
    <t>CELLA MONTE</t>
  </si>
  <si>
    <t>CERESETO</t>
  </si>
  <si>
    <t>CONZANO</t>
  </si>
  <si>
    <t>DERNICE</t>
  </si>
  <si>
    <t>FELIZZANO</t>
  </si>
  <si>
    <t>FRASCARO</t>
  </si>
  <si>
    <t>FRASSINELLO MONFERRATO</t>
  </si>
  <si>
    <t>FRASSINETO PO</t>
  </si>
  <si>
    <t>GAMALERO</t>
  </si>
  <si>
    <t>GARBAGNA</t>
  </si>
  <si>
    <t>GREMIASCO</t>
  </si>
  <si>
    <t>MONTECHIARO D'ACQUI</t>
  </si>
  <si>
    <t>MORSASCO</t>
  </si>
  <si>
    <t>MURISENGO</t>
  </si>
  <si>
    <t>ORSARA BORMIDA</t>
  </si>
  <si>
    <t>PADERNA</t>
  </si>
  <si>
    <t>PASTURANA</t>
  </si>
  <si>
    <t>POMARO MONFERRATO</t>
  </si>
  <si>
    <t>SALE</t>
  </si>
  <si>
    <t>SAN GIORGIO MONFERRATO</t>
  </si>
  <si>
    <t>SAN SEBASTIANO CURONE</t>
  </si>
  <si>
    <t>SEZZADIO</t>
  </si>
  <si>
    <t>TREVILLE</t>
  </si>
  <si>
    <t>TRISOBBIO</t>
  </si>
  <si>
    <t>UNIONE DEI COMUNI "BASSA VALLE SCRIVIA"</t>
  </si>
  <si>
    <t>UNIONE DEI COMUNI "IL MONFERRATO DEGLI INFERNOT"</t>
  </si>
  <si>
    <t>VALMACCA</t>
  </si>
  <si>
    <t>CAPANNORI</t>
  </si>
  <si>
    <t>MONTECARLO</t>
  </si>
  <si>
    <t>UNIONE COMUNI GARFAGNANA</t>
  </si>
  <si>
    <t>CEGGIA E TORRE DI MOSTO</t>
  </si>
  <si>
    <t>13.14</t>
  </si>
  <si>
    <t>CONCORDIA SAGITTARIA</t>
  </si>
  <si>
    <t>11.41</t>
  </si>
  <si>
    <t>ERACLEA</t>
  </si>
  <si>
    <t>19.53</t>
  </si>
  <si>
    <t>FOSSALTA DI PIAVE</t>
  </si>
  <si>
    <t>12.30</t>
  </si>
  <si>
    <t>FOSSALTA DI PORTOGRUARO</t>
  </si>
  <si>
    <t>11.17</t>
  </si>
  <si>
    <t>MARCON</t>
  </si>
  <si>
    <t>10.53</t>
  </si>
  <si>
    <t>QUARTO D'ALTINO</t>
  </si>
  <si>
    <t>8.48</t>
  </si>
  <si>
    <t xml:space="preserve">VENETO </t>
  </si>
  <si>
    <t>SAN MICHELE AL TAGLIAMENTO</t>
  </si>
  <si>
    <t>8.36</t>
  </si>
  <si>
    <t>SAN STINO DI LIVENZA</t>
  </si>
  <si>
    <t>16.01</t>
  </si>
  <si>
    <t>17.08</t>
  </si>
  <si>
    <t>BAGNOLO PIEMONTE</t>
  </si>
  <si>
    <t>BATTIFOLLO</t>
  </si>
  <si>
    <t>BENE VAGIENNA</t>
  </si>
  <si>
    <t>BORGO SAN DALMAZZO</t>
  </si>
  <si>
    <t>CAPRAUNA</t>
  </si>
  <si>
    <t>CARAMAGNA PIEMONTE</t>
  </si>
  <si>
    <t>CERVERE</t>
  </si>
  <si>
    <t xml:space="preserve"> NO</t>
  </si>
  <si>
    <t>DEMONTE</t>
  </si>
  <si>
    <t>DRONERO</t>
  </si>
  <si>
    <t>FARIGLIANO</t>
  </si>
  <si>
    <t>GAIOLA</t>
  </si>
  <si>
    <t>IGLIANO</t>
  </si>
  <si>
    <t>MANGO</t>
  </si>
  <si>
    <t>MURAZZANO</t>
  </si>
  <si>
    <t>PEVERAGNO</t>
  </si>
  <si>
    <t>POCAPAGLIA</t>
  </si>
  <si>
    <t>ROCCABRUNA</t>
  </si>
  <si>
    <t>SOMANO</t>
  </si>
  <si>
    <t>TREISO</t>
  </si>
  <si>
    <t>VENASCA</t>
  </si>
  <si>
    <t>VERNANTE</t>
  </si>
  <si>
    <t>UNIONE MONTANA VALLI TANARO E CASOTTO</t>
  </si>
  <si>
    <t>BARBARESCO</t>
  </si>
  <si>
    <t>BRONDELLO</t>
  </si>
  <si>
    <t>CANALE</t>
  </si>
  <si>
    <t>DOGLIANI</t>
  </si>
  <si>
    <t>MONTEZEMOLO</t>
  </si>
  <si>
    <t>NEIVE</t>
  </si>
  <si>
    <t>CASTELLETTO STURA</t>
  </si>
  <si>
    <t>CERESOLE D'ALBA</t>
  </si>
  <si>
    <t>ROBURENT</t>
  </si>
  <si>
    <t>ROCCAFORTE MONDOVI'</t>
  </si>
  <si>
    <t>VILLAFALLETTO</t>
  </si>
  <si>
    <t>CAVALLERMAGGIORE</t>
  </si>
  <si>
    <t>FRABOSA SOPRANA</t>
  </si>
  <si>
    <t>MARTINIANA PO</t>
  </si>
  <si>
    <t>MONASTEROLO CASOTTO</t>
  </si>
  <si>
    <t>PIETRAPORZIO</t>
  </si>
  <si>
    <t>SALMOUR</t>
  </si>
  <si>
    <t>SANT'ALBANO STURA</t>
  </si>
  <si>
    <t>SAVIGLIANO</t>
  </si>
  <si>
    <t>ONCINO</t>
  </si>
  <si>
    <t>SANFRE'</t>
  </si>
  <si>
    <t>CASTELLINO TANARO</t>
  </si>
  <si>
    <t>BOSSOLASCO</t>
  </si>
  <si>
    <t>ROCCASPARVERA</t>
  </si>
  <si>
    <t>PERLO</t>
  </si>
  <si>
    <t>GENOLA</t>
  </si>
  <si>
    <t>CARAGLIO</t>
  </si>
  <si>
    <t>NIELLA BELBO</t>
  </si>
  <si>
    <t>OSTANA</t>
  </si>
  <si>
    <t>ISASCA</t>
  </si>
  <si>
    <t>CALABRIA</t>
  </si>
  <si>
    <t>ASSOCIAZIONE  COMUNI DI FILADELFIA - FRANCAVILLA ANGITOLA</t>
  </si>
  <si>
    <t>ASSOCIAZIONE  COMUNI DI FRANCICA - SAN COSTANTINO CALABRO</t>
  </si>
  <si>
    <t>BRIATICO</t>
  </si>
  <si>
    <t>CESSANITI</t>
  </si>
  <si>
    <t>DINAMI</t>
  </si>
  <si>
    <t>FILANDARI</t>
  </si>
  <si>
    <t>FILOGASO</t>
  </si>
  <si>
    <t>GEROCARNE</t>
  </si>
  <si>
    <t>IONADI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</si>
  <si>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</si>
  <si>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</si>
  <si>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</si>
  <si>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</si>
  <si>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</si>
  <si>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</si>
  <si>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</si>
  <si>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</si>
  <si>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</si>
  <si>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RICADI</t>
  </si>
  <si>
    <t>SANT'ONOFRIO</t>
  </si>
  <si>
    <t>SORIANO CALABRO</t>
  </si>
  <si>
    <t>SPADOLA</t>
  </si>
  <si>
    <t>STEFANACONI</t>
  </si>
  <si>
    <t>BUTERA</t>
  </si>
  <si>
    <t>MARIANOPOLI</t>
  </si>
  <si>
    <t>MAZZARINO</t>
  </si>
  <si>
    <t>MILENA</t>
  </si>
  <si>
    <t>RIESI</t>
  </si>
  <si>
    <t>SANTA CATERINA VILLARMOSA</t>
  </si>
  <si>
    <t>SERRADIFALCO</t>
  </si>
  <si>
    <t>14.15</t>
  </si>
  <si>
    <t>ALTAVILLA VICENTINA</t>
  </si>
  <si>
    <t>ARSIERO</t>
  </si>
  <si>
    <t>CARTIGLIANO</t>
  </si>
  <si>
    <t>SERVIZIO ASSOCIATO DI POLIZIA LOCALE DEI  COMUNI DICASSOLA E MUSSOLENTE</t>
  </si>
  <si>
    <t>CASTELGOMBERTO</t>
  </si>
  <si>
    <t>CHIAMPO</t>
  </si>
  <si>
    <t>CHIUPPANO</t>
  </si>
  <si>
    <t>COLCERESA</t>
  </si>
  <si>
    <t>GRISIGNANO DI ZOCCO</t>
  </si>
  <si>
    <t>MARANO VICENTINO</t>
  </si>
  <si>
    <t xml:space="preserve"> MONTICELLO CONTE OTTO</t>
  </si>
  <si>
    <t>NOVE</t>
  </si>
  <si>
    <t>ORGIANO</t>
  </si>
  <si>
    <t>PEDEMONTE</t>
  </si>
  <si>
    <t>PIANEZZE</t>
  </si>
  <si>
    <t>ROANA</t>
  </si>
  <si>
    <t>TEZZE SUL BRENTA</t>
  </si>
  <si>
    <t>ZANE'</t>
  </si>
  <si>
    <t>Aci Catena</t>
  </si>
  <si>
    <t>Aci Sant'Antonio</t>
  </si>
  <si>
    <t>Acireale</t>
  </si>
  <si>
    <t>Belpasso</t>
  </si>
  <si>
    <t>Giarre</t>
  </si>
  <si>
    <t>Grammichele</t>
  </si>
  <si>
    <t>Licodia Eubea</t>
  </si>
  <si>
    <t>Linguaglossa</t>
  </si>
  <si>
    <t>Mascalucia</t>
  </si>
  <si>
    <t>Mazzarrone</t>
  </si>
  <si>
    <t>Mirabella Imbaccari</t>
  </si>
  <si>
    <t>Paternò</t>
  </si>
  <si>
    <t>Pedara</t>
  </si>
  <si>
    <t>Ragalna</t>
  </si>
  <si>
    <t>Ramacca</t>
  </si>
  <si>
    <t>Randazzo</t>
  </si>
  <si>
    <t>San Cono</t>
  </si>
  <si>
    <t>San Giovanni La Punta</t>
  </si>
  <si>
    <t>San Gregorio di Catania</t>
  </si>
  <si>
    <t>San Pietro Clarenza</t>
  </si>
  <si>
    <t>Santa Venerina</t>
  </si>
  <si>
    <t>Scordia</t>
  </si>
  <si>
    <t>Tremestieri Etneo</t>
  </si>
  <si>
    <t>Vizzini</t>
  </si>
  <si>
    <t>Zafferana Etnea</t>
  </si>
  <si>
    <t>Unione Adrano-Biancavilla-Centuripe-Santa Maria di Licodia</t>
  </si>
  <si>
    <t>CATTOLICA</t>
  </si>
  <si>
    <t>13.08</t>
  </si>
  <si>
    <t>SALUDECIO</t>
  </si>
  <si>
    <t>11.27</t>
  </si>
  <si>
    <t>POGGIO TORRIANA</t>
  </si>
  <si>
    <t>08.34</t>
  </si>
  <si>
    <t>RICCIONE</t>
  </si>
  <si>
    <t>SAN GIOVANNI in MARIGNANO</t>
  </si>
  <si>
    <t>13.19</t>
  </si>
  <si>
    <t>SANT'AGATA FELTRIA</t>
  </si>
  <si>
    <t>15.31</t>
  </si>
  <si>
    <t>BALSORANO</t>
  </si>
  <si>
    <t>BARREA</t>
  </si>
  <si>
    <t>CAGNANO AMITERNO</t>
  </si>
  <si>
    <t>CALASCIO</t>
  </si>
  <si>
    <t>CAMPOTOSTO</t>
  </si>
  <si>
    <t>CAPESTRANO</t>
  </si>
  <si>
    <t>CASTELLAFIUME</t>
  </si>
  <si>
    <t>COLLELONGO</t>
  </si>
  <si>
    <t>GIOIA DEI MARSI</t>
  </si>
  <si>
    <t>INTRODACQUA</t>
  </si>
  <si>
    <t>MOLINA ATERNO</t>
  </si>
  <si>
    <t>OFENA</t>
  </si>
  <si>
    <t>PESCINA</t>
  </si>
  <si>
    <t>PIZZOLI</t>
  </si>
  <si>
    <t>PRATOLA PELIGNA</t>
  </si>
  <si>
    <t>SANTE MARIE</t>
  </si>
  <si>
    <t>SCANNO</t>
  </si>
  <si>
    <t>SCONTRONE</t>
  </si>
  <si>
    <t>SCOPPITO</t>
  </si>
  <si>
    <t>TAGLIACOZZO</t>
  </si>
  <si>
    <t>TORNIMPARTE</t>
  </si>
  <si>
    <t>VILLALAGO</t>
  </si>
  <si>
    <t>VILLETTA BARREA</t>
  </si>
  <si>
    <t>EMILIA ROMAGNA</t>
  </si>
  <si>
    <t>MODENA</t>
  </si>
  <si>
    <t xml:space="preserve">UNIONE DEI COMUNI DEL SORBARA </t>
  </si>
  <si>
    <t>FORMIGINE</t>
  </si>
  <si>
    <t>SAN FELICE SUL PANARO</t>
  </si>
  <si>
    <t>SAN CESARIO SUL PANARO</t>
  </si>
  <si>
    <t>PALAGANO</t>
  </si>
  <si>
    <t>FINALE EMILIA</t>
  </si>
  <si>
    <t>AVEGNO</t>
  </si>
  <si>
    <t>BUSALLA</t>
  </si>
  <si>
    <t>COGORNO</t>
  </si>
  <si>
    <t>LAVAGNA</t>
  </si>
  <si>
    <t>SANTA MARGHERITA LIGURE</t>
  </si>
  <si>
    <t>SANT'OLCESE</t>
  </si>
  <si>
    <t>SESTRI LEVANTE</t>
  </si>
  <si>
    <t>ZOAGLI</t>
  </si>
  <si>
    <t>Piacenza</t>
  </si>
  <si>
    <t>Alta Val Tidone</t>
  </si>
  <si>
    <t>Cadeo</t>
  </si>
  <si>
    <t>Carpaneto Piacentino</t>
  </si>
  <si>
    <t>Coli</t>
  </si>
  <si>
    <t>Gazzola</t>
  </si>
  <si>
    <t>Gropparello</t>
  </si>
  <si>
    <t>Piozzano</t>
  </si>
  <si>
    <t>Podenzano</t>
  </si>
  <si>
    <t>Vigolzone</t>
  </si>
  <si>
    <t>Villanova sull'Arda</t>
  </si>
  <si>
    <t>Ziano Piacentino</t>
  </si>
  <si>
    <t>Unione Montana Alta Val d'Arda</t>
  </si>
  <si>
    <t>Unione Alta Val Nure</t>
  </si>
  <si>
    <t>RAVENNA</t>
  </si>
  <si>
    <t>UNIONE DEI COMUNI DELLA BASSA ROMAGNA</t>
  </si>
  <si>
    <t>UNIONE DELLA ROMAGNA FAENTINA</t>
  </si>
  <si>
    <t>CALATAFIMI-SEGESTA</t>
  </si>
  <si>
    <t>CASTELLAMMARE DEL GOLFO</t>
  </si>
  <si>
    <t>CASTELVETRANO</t>
  </si>
  <si>
    <t>GIBELLINA</t>
  </si>
  <si>
    <t>MARSALA</t>
  </si>
  <si>
    <t>MAZARA DEL VALLO</t>
  </si>
  <si>
    <t>PACECO</t>
  </si>
  <si>
    <t>PARTANNA</t>
  </si>
  <si>
    <t>PETROSINO</t>
  </si>
  <si>
    <t>SALAPARUTA</t>
  </si>
  <si>
    <t>SALEMI</t>
  </si>
  <si>
    <t>SAN VITO LO CAPO</t>
  </si>
  <si>
    <t>VALDERICE</t>
  </si>
  <si>
    <t>BASILICATA</t>
  </si>
  <si>
    <t>BERNALDA</t>
  </si>
  <si>
    <t>CIRIGLIANO</t>
  </si>
  <si>
    <t>GORGOGLIONE</t>
  </si>
  <si>
    <t>GRASSANO</t>
  </si>
  <si>
    <t>MIGLIONICO</t>
  </si>
  <si>
    <t>MONTALBANO JONICO</t>
  </si>
  <si>
    <t>MONTESCAGLIOSO</t>
  </si>
  <si>
    <t>PISTICCI</t>
  </si>
  <si>
    <t>POLICORO</t>
  </si>
  <si>
    <t>TURSI</t>
  </si>
  <si>
    <t>UNIONE DEI COMUNI "COLLINA MATERANA"</t>
  </si>
  <si>
    <t>Comune di Cordenons</t>
  </si>
  <si>
    <t>PORDENONE</t>
  </si>
  <si>
    <t>ASSOCIAZIONE DEI COMUNI DELLA VALLE IMPERO E DEL MARO</t>
  </si>
  <si>
    <t>BORGOMARO</t>
  </si>
  <si>
    <t>CAMPOROSSO</t>
  </si>
  <si>
    <t>CIVEZZA</t>
  </si>
  <si>
    <t>DIANO CASTELLO</t>
  </si>
  <si>
    <t>DIANO SAN PIETRO</t>
  </si>
  <si>
    <t>DOLCEDO</t>
  </si>
  <si>
    <t>OSPEDALETTI</t>
  </si>
  <si>
    <t>RIVA LIGURE</t>
  </si>
  <si>
    <t>SAN LORENZO AL MARE</t>
  </si>
  <si>
    <t>SANREMO</t>
  </si>
  <si>
    <t>UNIONE DEI COMUNI DELLE VALLI ARGENTINA E ARMEA</t>
  </si>
  <si>
    <t>VALLECROSIA</t>
  </si>
  <si>
    <t>VASIA</t>
  </si>
  <si>
    <t xml:space="preserve">REGGIO EMILIA </t>
  </si>
  <si>
    <t>CAMPAGNOLA EMILIA</t>
  </si>
  <si>
    <t>CORREGGIO</t>
  </si>
  <si>
    <t>GUALTIERI</t>
  </si>
  <si>
    <t>GUASTALLA</t>
  </si>
  <si>
    <t>NOVELLARA</t>
  </si>
  <si>
    <t>UNIONE COLLINE MATILDICHE</t>
  </si>
  <si>
    <t>UNIONE TERRA DI MEZZO</t>
  </si>
  <si>
    <t>UNIONE TRESINARO SECCHIA</t>
  </si>
  <si>
    <t xml:space="preserve">POTENZA  </t>
  </si>
  <si>
    <t>ABRIOLA</t>
  </si>
  <si>
    <t>AVIGLIANO</t>
  </si>
  <si>
    <t>BARAGIANO</t>
  </si>
  <si>
    <t>BRIENZA</t>
  </si>
  <si>
    <t>CANCELLARA</t>
  </si>
  <si>
    <t>CASTELLUCCIO SUPERIORE</t>
  </si>
  <si>
    <t>CASTRONUOVO DI SANT'ANDREA</t>
  </si>
  <si>
    <t>CORLETO PERTICARA</t>
  </si>
  <si>
    <t>EPISCOPIA</t>
  </si>
  <si>
    <t>FILIANO</t>
  </si>
  <si>
    <t>FORENZA</t>
  </si>
  <si>
    <t>FRANCAVILLA IN SINNI</t>
  </si>
  <si>
    <t>LAURIA</t>
  </si>
  <si>
    <t>LAVELLO</t>
  </si>
  <si>
    <t>MARSICOVETERE</t>
  </si>
  <si>
    <t>MASCHITO</t>
  </si>
  <si>
    <t>MOLITERNO</t>
  </si>
  <si>
    <t>NOEPOLI</t>
  </si>
  <si>
    <t>PIETRAGALLA</t>
  </si>
  <si>
    <t xml:space="preserve">PIGNOLA </t>
  </si>
  <si>
    <t>ROCCANOVA</t>
  </si>
  <si>
    <t>RUOTI</t>
  </si>
  <si>
    <t xml:space="preserve">SAN COSTANTINO ALBANESE   </t>
  </si>
  <si>
    <t>SAN FELE</t>
  </si>
  <si>
    <t>SAN PAOLO ALBANESE</t>
  </si>
  <si>
    <t>SAN SEVERINO LUCANO</t>
  </si>
  <si>
    <t xml:space="preserve">SANT'ANGELO LE FRATTE </t>
  </si>
  <si>
    <t>SAVOIA DI LUCANIA</t>
  </si>
  <si>
    <t>SENISE</t>
  </si>
  <si>
    <t>SPINOSO</t>
  </si>
  <si>
    <t>TEANA</t>
  </si>
  <si>
    <t>TITO</t>
  </si>
  <si>
    <t>TRECCHINA</t>
  </si>
  <si>
    <t>VAGLIO BASILICATA</t>
  </si>
  <si>
    <t>VENOSA</t>
  </si>
  <si>
    <t>VIETRI DI POTENZA</t>
  </si>
  <si>
    <t>VIGGIANO</t>
  </si>
  <si>
    <t>MONZA E BRIANZA</t>
  </si>
  <si>
    <t>MONZA E DELLA BRIANZA</t>
  </si>
  <si>
    <t>AICURZIO</t>
  </si>
  <si>
    <t>17.33</t>
  </si>
  <si>
    <t>BERNAREGGIO</t>
  </si>
  <si>
    <t>15.56</t>
  </si>
  <si>
    <t>CAVENAGO BRIANZA</t>
  </si>
  <si>
    <t>17.20</t>
  </si>
  <si>
    <t>COGLIATE</t>
  </si>
  <si>
    <t>15.28</t>
  </si>
  <si>
    <t>CERIANO LAGHETTO</t>
  </si>
  <si>
    <t>13.12</t>
  </si>
  <si>
    <t>GIUSSANO</t>
  </si>
  <si>
    <t>14.03</t>
  </si>
  <si>
    <t>MEZZAGO</t>
  </si>
  <si>
    <t>17.14</t>
  </si>
  <si>
    <t>MISINTO</t>
  </si>
  <si>
    <t>10.58</t>
  </si>
  <si>
    <t>RONCO BRIANTINO</t>
  </si>
  <si>
    <t>17.27</t>
  </si>
  <si>
    <t>SULBIATE</t>
  </si>
  <si>
    <t>17.30</t>
  </si>
  <si>
    <t>VAREDO</t>
  </si>
  <si>
    <t>11.18</t>
  </si>
  <si>
    <t xml:space="preserve">VILLASANTA </t>
  </si>
  <si>
    <t>12.00</t>
  </si>
  <si>
    <t>CIVITELLA PAGANICO</t>
  </si>
  <si>
    <t>FOLLONICA</t>
  </si>
  <si>
    <t>GAVORRANO</t>
  </si>
  <si>
    <t>ISOLA DEL GIGLIO</t>
  </si>
  <si>
    <t>MANCIANO</t>
  </si>
  <si>
    <t>MONTE ARGENTARIO</t>
  </si>
  <si>
    <t>ORBETELLO</t>
  </si>
  <si>
    <t>SCANSANO</t>
  </si>
  <si>
    <t>BRESCIA</t>
  </si>
  <si>
    <t>ADRO</t>
  </si>
  <si>
    <t>BASSANO BRESCIANO</t>
  </si>
  <si>
    <t>BORGO SAN GIACOMO</t>
  </si>
  <si>
    <t>BORGOSATOLLO</t>
  </si>
  <si>
    <t>CALVAGESE DELLA RIVIERA</t>
  </si>
  <si>
    <t>CAPRIOLO</t>
  </si>
  <si>
    <t>CASTELCOVATI</t>
  </si>
  <si>
    <t>CORTE FRANCA</t>
  </si>
  <si>
    <t>LODRINO</t>
  </si>
  <si>
    <t>MONTICHIARI</t>
  </si>
  <si>
    <t>MONTIRONE</t>
  </si>
  <si>
    <t>ORZINUOVI</t>
  </si>
  <si>
    <t>OSPITALETTO BRESCIANO</t>
  </si>
  <si>
    <t>PADERNO  FRANCIACORTA</t>
  </si>
  <si>
    <t>PIAN CAMUNO</t>
  </si>
  <si>
    <t>PREVALLE</t>
  </si>
  <si>
    <t>SALE MARASINO</t>
  </si>
  <si>
    <t>SAN PAOLO</t>
  </si>
  <si>
    <t>AFRICO</t>
  </si>
  <si>
    <t>ANOIA</t>
  </si>
  <si>
    <t>ANTONIMINA</t>
  </si>
  <si>
    <t>ARDORE</t>
  </si>
  <si>
    <t>BAGNARA CALABRA</t>
  </si>
  <si>
    <t>BENESTARE</t>
  </si>
  <si>
    <t>BIVONGI</t>
  </si>
  <si>
    <t>BOVALINO</t>
  </si>
  <si>
    <t>CALANNA-LAGANADI</t>
  </si>
  <si>
    <t>CAMINI</t>
  </si>
  <si>
    <t>CARERI</t>
  </si>
  <si>
    <t>19.16</t>
  </si>
  <si>
    <t>CAULONIA</t>
  </si>
  <si>
    <t>CINQUEFRONDI</t>
  </si>
  <si>
    <t>CITTANOVA</t>
  </si>
  <si>
    <t>FEROLETO DELLA CHIESA</t>
  </si>
  <si>
    <t>GALATRO</t>
  </si>
  <si>
    <t>MARINA DI GIOIOSA IONICA</t>
  </si>
  <si>
    <t>MELITO DI PORTO SALVO</t>
  </si>
  <si>
    <t>MOLOCHIO</t>
  </si>
  <si>
    <t>MONASTERACE</t>
  </si>
  <si>
    <t>ROCCELLA IONICA</t>
  </si>
  <si>
    <t>SAN FERDINANDO</t>
  </si>
  <si>
    <t>14.05</t>
  </si>
  <si>
    <t>SAN LORENZO</t>
  </si>
  <si>
    <t>SAN ROBERTO</t>
  </si>
  <si>
    <t>14.14</t>
  </si>
  <si>
    <t>SANT'ALESSIO IN ASPROMONTE</t>
  </si>
  <si>
    <t>SIDERNO</t>
  </si>
  <si>
    <t>TAURIANOVA</t>
  </si>
  <si>
    <t>ALZATE BRIANZA</t>
  </si>
  <si>
    <t>AROSIO</t>
  </si>
  <si>
    <t>BULGAROGRASSO</t>
  </si>
  <si>
    <t>CABIATE</t>
  </si>
  <si>
    <t>CADORAGO</t>
  </si>
  <si>
    <t>CAGLIO</t>
  </si>
  <si>
    <t>DOMASO</t>
  </si>
  <si>
    <t>ERBA-EUPILIO</t>
  </si>
  <si>
    <t>LURATE CACCIVIO</t>
  </si>
  <si>
    <t>MAGREGLIO</t>
  </si>
  <si>
    <t>MOZZATE</t>
  </si>
  <si>
    <t>OLGIATE COMASCO</t>
  </si>
  <si>
    <t>PROSERPIO</t>
  </si>
  <si>
    <t>SAN FERMO DELLA BATTAGLIA</t>
  </si>
  <si>
    <t>SOLBIATE CON CAGNO</t>
  </si>
  <si>
    <t>VALBRONA</t>
  </si>
  <si>
    <t>VALMOREA</t>
  </si>
  <si>
    <t>VENIANO</t>
  </si>
  <si>
    <t>VILLA GUARDIA</t>
  </si>
  <si>
    <t>CASTELFIORENTINO</t>
  </si>
  <si>
    <t>08.45</t>
  </si>
  <si>
    <t>CERTALDO</t>
  </si>
  <si>
    <t>13.13</t>
  </si>
  <si>
    <t>DICOMANO</t>
  </si>
  <si>
    <t>11.19</t>
  </si>
  <si>
    <t>EMPOLI</t>
  </si>
  <si>
    <t>12.16</t>
  </si>
  <si>
    <t>FIGLINE E INCISA VALDARNO</t>
  </si>
  <si>
    <t>12.44</t>
  </si>
  <si>
    <t>PELAGO</t>
  </si>
  <si>
    <t>07.46</t>
  </si>
  <si>
    <t>SIGNA</t>
  </si>
  <si>
    <t>09.51</t>
  </si>
  <si>
    <t>VINCI</t>
  </si>
  <si>
    <t>12.54</t>
  </si>
  <si>
    <t>FUCECCHIO</t>
  </si>
  <si>
    <t>GAMBASSI TERME</t>
  </si>
  <si>
    <t>MONTESPERTOLI</t>
  </si>
  <si>
    <t>CALENZANO</t>
  </si>
  <si>
    <t>UNIONE COMUNALE DEL CHIANTI FIORENTINO</t>
  </si>
  <si>
    <t>UNIONE DI COMUNI VALDARNO E VALDISIEVE</t>
  </si>
  <si>
    <t>UNIONE MONTANA DEI COMUNI DEL MUGELLO</t>
  </si>
  <si>
    <t>CANICATTINI BAGNI</t>
  </si>
  <si>
    <t>FLORIDIA</t>
  </si>
  <si>
    <t>SOLARINO</t>
  </si>
  <si>
    <t>SORTINO</t>
  </si>
  <si>
    <t>ACQUAFORMOSA</t>
  </si>
  <si>
    <t>ACQUAPPESA</t>
  </si>
  <si>
    <t>AIELLO CALABRO</t>
  </si>
  <si>
    <t>ALBIDONA</t>
  </si>
  <si>
    <t>ALESSANDRIA DEL CARRETTO</t>
  </si>
  <si>
    <t>ALTILIA</t>
  </si>
  <si>
    <t>BELSITO</t>
  </si>
  <si>
    <t>BELVEDERE MARITTIMO</t>
  </si>
  <si>
    <t>BUONVICINO</t>
  </si>
  <si>
    <t>CALOVETO</t>
  </si>
  <si>
    <t>CARIATI</t>
  </si>
  <si>
    <t>CASTIGLIONE COSENTINO</t>
  </si>
  <si>
    <t>CASTROLIBERO</t>
  </si>
  <si>
    <t>CASTROREGIO</t>
  </si>
  <si>
    <t>CELICO</t>
  </si>
  <si>
    <t>CERISANO</t>
  </si>
  <si>
    <t>CERZETO</t>
  </si>
  <si>
    <t>COLOSIMI</t>
  </si>
  <si>
    <t>CORIGLIANO ROSSANO</t>
  </si>
  <si>
    <t>CROSIA</t>
  </si>
  <si>
    <t>DIAMANTE</t>
  </si>
  <si>
    <t>FAGNANO CASTELLO</t>
  </si>
  <si>
    <t>FALCONARA ALBANESE</t>
  </si>
  <si>
    <t>FIRMO</t>
  </si>
  <si>
    <t>FRANCAVILLA MARITTIMA</t>
  </si>
  <si>
    <t>LAINO CASTELLO</t>
  </si>
  <si>
    <t>LUNGRO</t>
  </si>
  <si>
    <t>LUZZI</t>
  </si>
  <si>
    <t>MANGONE</t>
  </si>
  <si>
    <t>MONTALTO UFFUGO</t>
  </si>
  <si>
    <t>MONTEGIORDANO</t>
  </si>
  <si>
    <t>MORANO CALABRO</t>
  </si>
  <si>
    <t>MORMANNO</t>
  </si>
  <si>
    <t>NOCARA</t>
  </si>
  <si>
    <t>ORSOMARSO</t>
  </si>
  <si>
    <t>PATERNO CALABRO</t>
  </si>
  <si>
    <t>PEDIVIGLIANO</t>
  </si>
  <si>
    <t>ROGGIANO GRAVINA</t>
  </si>
  <si>
    <t>ROSE</t>
  </si>
  <si>
    <t>ROVITO</t>
  </si>
  <si>
    <t>SAN BASILE</t>
  </si>
  <si>
    <t>SAN FILI</t>
  </si>
  <si>
    <t>SAN LORENZO DEL VALLO</t>
  </si>
  <si>
    <t>SAN LUCIDO</t>
  </si>
  <si>
    <t>SAN MARCO ARGENTANO</t>
  </si>
  <si>
    <t>SAN MARTINO DI FINITA</t>
  </si>
  <si>
    <t>SANTA DOMENICA TALAO</t>
  </si>
  <si>
    <t>SANTA MARIA DEL CEDRO</t>
  </si>
  <si>
    <t>SANTA SOFIA D'EPIRO</t>
  </si>
  <si>
    <t>SCALA COELI</t>
  </si>
  <si>
    <t>TARSIA</t>
  </si>
  <si>
    <t>TERRANOVA DA SIBARI</t>
  </si>
  <si>
    <t>TORANO CASTELLO</t>
  </si>
  <si>
    <t>VACCARIZZO ALBANESE</t>
  </si>
  <si>
    <t>VERBICARO</t>
  </si>
  <si>
    <t>VILLAPIANA</t>
  </si>
  <si>
    <t>ZUMPANO</t>
  </si>
  <si>
    <t>ACQUANEGRA CREMONESE</t>
  </si>
  <si>
    <t>CASALMAGGIORE</t>
  </si>
  <si>
    <t>CASALMORANO</t>
  </si>
  <si>
    <t>CREDERA RUBBIANO</t>
  </si>
  <si>
    <t>MADIGNANO</t>
  </si>
  <si>
    <t>POZZAGLIO ED UNITI</t>
  </si>
  <si>
    <t>UNIONE DEI COMUNI LOMBARDA DEI FONTANILI</t>
  </si>
  <si>
    <t>VOLONGO</t>
  </si>
  <si>
    <t>Belvedere di Spinello + Cerenzia</t>
  </si>
  <si>
    <t>Carfizzi</t>
  </si>
  <si>
    <t>Cutro</t>
  </si>
  <si>
    <t>Rocca di Neto + Santa Severina</t>
  </si>
  <si>
    <t>ALATRI</t>
  </si>
  <si>
    <t>ALVITO</t>
  </si>
  <si>
    <t>AMASENO</t>
  </si>
  <si>
    <t>ANAGNI</t>
  </si>
  <si>
    <t>ARCE</t>
  </si>
  <si>
    <t>ARNARA</t>
  </si>
  <si>
    <t>ATINA</t>
  </si>
  <si>
    <t>CASALATTICO</t>
  </si>
  <si>
    <t>CASSINO</t>
  </si>
  <si>
    <t>ESPERIA</t>
  </si>
  <si>
    <t>MONTE SAN GIOVANNI CAMPANO</t>
  </si>
  <si>
    <t>PALIANO</t>
  </si>
  <si>
    <t>PICINISCO</t>
  </si>
  <si>
    <t>PIGLIO</t>
  </si>
  <si>
    <t>PIGNATARO INTERAMANA</t>
  </si>
  <si>
    <t>PONTECORVO</t>
  </si>
  <si>
    <t>ROCCA D'ARCE</t>
  </si>
  <si>
    <t>SAN DONATO VAL DI COMINO</t>
  </si>
  <si>
    <t>SETTEFRATI</t>
  </si>
  <si>
    <t>SERRONE</t>
  </si>
  <si>
    <t>SORA</t>
  </si>
  <si>
    <t>STRANGOLAGALLI</t>
  </si>
  <si>
    <t>TORRICE</t>
  </si>
  <si>
    <t>TREVI NEL LAZIO</t>
  </si>
  <si>
    <t>TRIVIGLIANO</t>
  </si>
  <si>
    <t>VALLEROTONDA</t>
  </si>
  <si>
    <t>VICO NEL LAZIO</t>
  </si>
  <si>
    <t>VEROLI</t>
  </si>
  <si>
    <t>VILLA LATINA</t>
  </si>
  <si>
    <t>VITICUSO</t>
  </si>
  <si>
    <t>ABANO TERME</t>
  </si>
  <si>
    <t>BRUGINE</t>
  </si>
  <si>
    <t>CANDIANA</t>
  </si>
  <si>
    <t>CORREZZOLA</t>
  </si>
  <si>
    <t>MONTEGROTTO TERME</t>
  </si>
  <si>
    <t>PERNUMIA</t>
  </si>
  <si>
    <t>PIAZZOLA SUL BRENTA</t>
  </si>
  <si>
    <t>RUBANO</t>
  </si>
  <si>
    <t>TRIBANO</t>
  </si>
  <si>
    <t>MONDRAGONE</t>
  </si>
  <si>
    <t>SAN NICOLA LA STRADA</t>
  </si>
  <si>
    <t>CAPUA</t>
  </si>
  <si>
    <t>LUSCIANO</t>
  </si>
  <si>
    <t>TRENTOLA DUCENTA</t>
  </si>
  <si>
    <t>SANT'ARPINO</t>
  </si>
  <si>
    <t>PARETE</t>
  </si>
  <si>
    <t>GRICIGNANO DI AVERSA</t>
  </si>
  <si>
    <t>SAN MARCELLINO</t>
  </si>
  <si>
    <t>SAN PRISCO</t>
  </si>
  <si>
    <t>SANTA MARIA A VICO</t>
  </si>
  <si>
    <t>VITULAZIO</t>
  </si>
  <si>
    <t>CAPODRISE</t>
  </si>
  <si>
    <t>CASAPULLA</t>
  </si>
  <si>
    <t>SAN FELICE A CANCELLO</t>
  </si>
  <si>
    <t>PIEDIMONTE MATESE</t>
  </si>
  <si>
    <t>CARINARO</t>
  </si>
  <si>
    <t>CARINOLA</t>
  </si>
  <si>
    <t>GRAZZANISE</t>
  </si>
  <si>
    <t>SAN MARCO EVANGELISTA</t>
  </si>
  <si>
    <t>MACERATA CAMPANIA</t>
  </si>
  <si>
    <t>SAN TAMMARO</t>
  </si>
  <si>
    <t>SAN CIPRIANO D'AVERSA</t>
  </si>
  <si>
    <t>CAIAZZO</t>
  </si>
  <si>
    <t>PIANA DI MONTEVERNA - RUVIANO - CASTEL CAMPAGNANO</t>
  </si>
  <si>
    <t>ALIFE</t>
  </si>
  <si>
    <t>VILLA DI BRIANO</t>
  </si>
  <si>
    <t>CURTI</t>
  </si>
  <si>
    <t>PIGNATARO MAGGIORE</t>
  </si>
  <si>
    <t>CALVI RISORTA</t>
  </si>
  <si>
    <t>ARIENZO</t>
  </si>
  <si>
    <t>FALCIANO DEL MASSICO</t>
  </si>
  <si>
    <t>CANCELLO ARNONE</t>
  </si>
  <si>
    <t>SANTA MARIA LA FOSSA</t>
  </si>
  <si>
    <t>ROCCAMONFINA</t>
  </si>
  <si>
    <t>PIETRAMELARA</t>
  </si>
  <si>
    <t>13.05</t>
  </si>
  <si>
    <t>ALVIGNANO</t>
  </si>
  <si>
    <t>FRANCOLISE</t>
  </si>
  <si>
    <t>ROCCA D'EVANDRO</t>
  </si>
  <si>
    <t>CAIANELLO</t>
  </si>
  <si>
    <t>SAN POTITO SANNITICO</t>
  </si>
  <si>
    <t>CONCA DELLA CAMPANIA</t>
  </si>
  <si>
    <t>DRAGONI</t>
  </si>
  <si>
    <t>FORMICOLA</t>
  </si>
  <si>
    <t>GALLUCCIO</t>
  </si>
  <si>
    <t>ROCCHETTA E CROCE</t>
  </si>
  <si>
    <t>PRATELLA</t>
  </si>
  <si>
    <t>LIBERI</t>
  </si>
  <si>
    <t>FONTEGRECA</t>
  </si>
  <si>
    <t>GALLO MATESE</t>
  </si>
  <si>
    <t>BESOZZO</t>
  </si>
  <si>
    <t>BUSTO ARSIZIO</t>
  </si>
  <si>
    <t>CAIRATE</t>
  </si>
  <si>
    <t>CASSANO MAGNAGO</t>
  </si>
  <si>
    <t>CASTELLANZA</t>
  </si>
  <si>
    <t>GALLARATE</t>
  </si>
  <si>
    <t>GAVIRATE COMERIO LUVINATE in Convenzione per Servizio di Polizia Locale</t>
  </si>
  <si>
    <t>GORNATE OLONA</t>
  </si>
  <si>
    <t>LEGGIUNO</t>
  </si>
  <si>
    <t>MARCHIROLO</t>
  </si>
  <si>
    <t>MARNATE</t>
  </si>
  <si>
    <t>OGGIONA CON SANTO STEFANO</t>
  </si>
  <si>
    <t>SESTO CALENDE</t>
  </si>
  <si>
    <t>TAINO</t>
  </si>
  <si>
    <t>VALGANNA</t>
  </si>
  <si>
    <t>PERUGIA</t>
  </si>
  <si>
    <t>BASTIA UMBRA</t>
  </si>
  <si>
    <t>BETTONA</t>
  </si>
  <si>
    <t>CAMPELLO SUL CLITUNNO</t>
  </si>
  <si>
    <t>CANNARA</t>
  </si>
  <si>
    <t>CASCIA</t>
  </si>
  <si>
    <t>CASTEL RITALDI</t>
  </si>
  <si>
    <t>CITERNA</t>
  </si>
  <si>
    <t>CITTA' DELLA PIEVE</t>
  </si>
  <si>
    <t>CITTA' DI CASTELLO</t>
  </si>
  <si>
    <t>COLLAZZONE</t>
  </si>
  <si>
    <t>CORCIANO</t>
  </si>
  <si>
    <t>GIANO DELL'UMBRIA</t>
  </si>
  <si>
    <t>GUALDO TADINO (COSTACCIARO, FOSSATO DI VICO, SIGILLO)</t>
  </si>
  <si>
    <t>GUBBIO</t>
  </si>
  <si>
    <t>LISCIANO NICCONE</t>
  </si>
  <si>
    <t>MONTE CASTELLO DI VIBIO</t>
  </si>
  <si>
    <t>MONTE SANTA MARIA TIBERINA</t>
  </si>
  <si>
    <t>MONTELEONE DI SPOLETO</t>
  </si>
  <si>
    <t>PIEGARO</t>
  </si>
  <si>
    <t>PIETRALUNGA</t>
  </si>
  <si>
    <t>PRECI</t>
  </si>
  <si>
    <t>SAN GIUSTINO</t>
  </si>
  <si>
    <t>SCHEGGINO</t>
  </si>
  <si>
    <t>TREVI</t>
  </si>
  <si>
    <t xml:space="preserve"> FRAGAGNANO</t>
  </si>
  <si>
    <t>GROTTAGLIE</t>
  </si>
  <si>
    <t>MARUGGIO</t>
  </si>
  <si>
    <t>MONTEPARANO</t>
  </si>
  <si>
    <t>PULSANO</t>
  </si>
  <si>
    <t>SAN MARZANO DI SAN GIUSEPPE</t>
  </si>
  <si>
    <t>SAVA</t>
  </si>
  <si>
    <t>CAMPLI</t>
  </si>
  <si>
    <t>CASTELLALTO</t>
  </si>
  <si>
    <t>CASTIGLIONE MESSER RAIMONDO</t>
  </si>
  <si>
    <t>CIVITELLA DEL TRONTO</t>
  </si>
  <si>
    <t>ISOLA DEL GRAN SASSO</t>
  </si>
  <si>
    <t>MOSCIANO SANT'ANGELO</t>
  </si>
  <si>
    <t>NOTARESCO-MORRO D'ORO</t>
  </si>
  <si>
    <t>SANT'EGIDIO ALLA VIBRATA</t>
  </si>
  <si>
    <t>SANT'OMERO</t>
  </si>
  <si>
    <t>12.14</t>
  </si>
  <si>
    <t>SILVI</t>
  </si>
  <si>
    <t>TORANO NUOVO</t>
  </si>
  <si>
    <t>TORRICELLA SICURA</t>
  </si>
  <si>
    <t>TOSSICIA</t>
  </si>
  <si>
    <t>VALLE CASTELLANA</t>
  </si>
  <si>
    <t>CASTILENTI</t>
  </si>
  <si>
    <t>BALLAO</t>
  </si>
  <si>
    <t>CAPOTERRA</t>
  </si>
  <si>
    <t>CARBONIA</t>
  </si>
  <si>
    <t>DOLIANOVA</t>
  </si>
  <si>
    <t>GONI</t>
  </si>
  <si>
    <t>IGLESIAS</t>
  </si>
  <si>
    <t>SAMASSI</t>
  </si>
  <si>
    <t>SAN BASILIO</t>
  </si>
  <si>
    <t>SAN GAVINO MONREALE</t>
  </si>
  <si>
    <t>SANT'ANNA ARRESI</t>
  </si>
  <si>
    <t>SIURGUS DONIGALA</t>
  </si>
  <si>
    <t>VILLA SAN PIETRO</t>
  </si>
  <si>
    <t>VILLACIDRO</t>
  </si>
  <si>
    <t>VILLAMASSARGIA</t>
  </si>
  <si>
    <t>12.55</t>
  </si>
  <si>
    <t>CHIETI</t>
  </si>
  <si>
    <t>ARI</t>
  </si>
  <si>
    <t>CANOSA SANNITA</t>
  </si>
  <si>
    <t>CARPINETO SINELLO</t>
  </si>
  <si>
    <t>CASALBORDINO</t>
  </si>
  <si>
    <t>CASALINCONTRADA</t>
  </si>
  <si>
    <t>CASTEL FRENTANO</t>
  </si>
  <si>
    <t>CASTIGLIONE M.MARINO</t>
  </si>
  <si>
    <t>CELENZA SUL TRIGNO</t>
  </si>
  <si>
    <t>CIVITELLA M. RAIMONDO</t>
  </si>
  <si>
    <t>FARA F. PETRI</t>
  </si>
  <si>
    <t>FRAINE</t>
  </si>
  <si>
    <t>14.53</t>
  </si>
  <si>
    <t>FRISA</t>
  </si>
  <si>
    <t>GISSI</t>
  </si>
  <si>
    <t>GIULIANO TEATINO</t>
  </si>
  <si>
    <t>GUARDIAGRELE</t>
  </si>
  <si>
    <t>GUILMI</t>
  </si>
  <si>
    <t>LISCIA</t>
  </si>
  <si>
    <t>MIGLIANICO</t>
  </si>
  <si>
    <t>MONTEODORISIO</t>
  </si>
  <si>
    <t>MOZZAGROGNA</t>
  </si>
  <si>
    <t>PALENA</t>
  </si>
  <si>
    <t>PALMOLI</t>
  </si>
  <si>
    <t>PENNAPIEDIMONTE</t>
  </si>
  <si>
    <t>POLLUTRI</t>
  </si>
  <si>
    <t>RIPA TEATINA</t>
  </si>
  <si>
    <t>ROCCAMONTEPIANO</t>
  </si>
  <si>
    <t>ROCCA SAN GIOVANNI</t>
  </si>
  <si>
    <t>SAN GIOVANNI LIPIONI</t>
  </si>
  <si>
    <t>SCHIAVI D'ABRUZZO</t>
  </si>
  <si>
    <t>TORNARECCIO</t>
  </si>
  <si>
    <t>TORREBRUNA</t>
  </si>
  <si>
    <t>VASTO</t>
  </si>
  <si>
    <t>VILLALFONSINA</t>
  </si>
  <si>
    <t>VILLAMAGNA</t>
  </si>
  <si>
    <t>CASTELNUOVO BERARDENGA</t>
  </si>
  <si>
    <t>MONTERIGGIONI</t>
  </si>
  <si>
    <t>POGGIBONSI</t>
  </si>
  <si>
    <t>SINALUNGA</t>
  </si>
  <si>
    <t>CAMPOBASSO</t>
  </si>
  <si>
    <t xml:space="preserve">BOTTIDDA </t>
  </si>
  <si>
    <t>BULTEI</t>
  </si>
  <si>
    <t xml:space="preserve">SARDEGNA </t>
  </si>
  <si>
    <t>CASTELSARDO</t>
  </si>
  <si>
    <t>ESPORLATU</t>
  </si>
  <si>
    <t>PERFUGAS</t>
  </si>
  <si>
    <t>PORTO TORRES</t>
  </si>
  <si>
    <t>SENNORI</t>
  </si>
  <si>
    <t xml:space="preserve">SORSO </t>
  </si>
  <si>
    <t xml:space="preserve">TEMPIO PAUSANIA </t>
  </si>
  <si>
    <t>VIDDALBA</t>
  </si>
  <si>
    <t>Alto Reno Terme</t>
  </si>
  <si>
    <t>si</t>
  </si>
  <si>
    <t>no</t>
  </si>
  <si>
    <t>Camugnano</t>
  </si>
  <si>
    <t>Castel D'Aiano</t>
  </si>
  <si>
    <t>Castel Guelfo di Bologna</t>
  </si>
  <si>
    <t>Castenaso</t>
  </si>
  <si>
    <t>Gaggio Montano</t>
  </si>
  <si>
    <t>Galliera</t>
  </si>
  <si>
    <t>Marzabotto</t>
  </si>
  <si>
    <t>Medicina</t>
  </si>
  <si>
    <t>Pianoro</t>
  </si>
  <si>
    <t>San Lazzaro di Savena</t>
  </si>
  <si>
    <t>Vergato</t>
  </si>
  <si>
    <t>Grizzana Morandi</t>
  </si>
  <si>
    <t>BOLOGNA</t>
  </si>
  <si>
    <t xml:space="preserve">EMILIA ROMAGNA </t>
  </si>
  <si>
    <t>BARDI</t>
  </si>
  <si>
    <t>BEDONIA, BORE, BORGO VAL DI TARO, COMPIANO, TORNOLO, VARSI</t>
  </si>
  <si>
    <t>UNIONE DEI COMUNI VALLI TARO E CENO</t>
  </si>
  <si>
    <t>FELINO</t>
  </si>
  <si>
    <t>SISSA TRECASALI</t>
  </si>
  <si>
    <t>UNIONE DEI COMUNI DEI CASALI DAUNI</t>
  </si>
  <si>
    <t>ASSOCIAZIONE COMUNI DI CANDELA E ROCCHETTA SANT'ANTONIO</t>
  </si>
  <si>
    <t>APRICENA</t>
  </si>
  <si>
    <t>CHIEUTI</t>
  </si>
  <si>
    <t>ORSARA DI PUGLIA</t>
  </si>
  <si>
    <t>PIETRAMONTECORVINO</t>
  </si>
  <si>
    <t>POGGIO IMPERIALE</t>
  </si>
  <si>
    <t>SAN GIOVANNI ROTONDO</t>
  </si>
  <si>
    <t>SAN MARCO IN LAMIS</t>
  </si>
  <si>
    <t>SAN PAOLO DI CIVITATE</t>
  </si>
  <si>
    <t>SAN SEVERO</t>
  </si>
  <si>
    <t>SANT'AGATA DI PUGLIA</t>
  </si>
  <si>
    <t>TORREMAGGIORE</t>
  </si>
  <si>
    <t>VICO DEL GARGANO</t>
  </si>
  <si>
    <t>ALBANO SANT'ALESSANDRO</t>
  </si>
  <si>
    <t>ARDESIO</t>
  </si>
  <si>
    <t>CAPRINO BERGAMASCO</t>
  </si>
  <si>
    <t>CARAVAGGIO</t>
  </si>
  <si>
    <t>CASIRATE D'ADDA</t>
  </si>
  <si>
    <t>CASNIGO</t>
  </si>
  <si>
    <t>CASTEL ROZZONE</t>
  </si>
  <si>
    <t>CENE</t>
  </si>
  <si>
    <t>CLUSONE</t>
  </si>
  <si>
    <t>COSTA DI MEZZATE</t>
  </si>
  <si>
    <t>FIORANO AL SERIO</t>
  </si>
  <si>
    <t>GANDINO</t>
  </si>
  <si>
    <t>LALLIO</t>
  </si>
  <si>
    <t>MISANO DI GERA D'ADDA</t>
  </si>
  <si>
    <t>OLTRE IL COLLE</t>
  </si>
  <si>
    <t>ORNICA</t>
  </si>
  <si>
    <t>PARRE</t>
  </si>
  <si>
    <t>PIAZZA BREMBANA</t>
  </si>
  <si>
    <t>POGNANO</t>
  </si>
  <si>
    <t>PUMENENGO</t>
  </si>
  <si>
    <t>SARNICO</t>
  </si>
  <si>
    <t>SACANZOROSCIATE</t>
  </si>
  <si>
    <t>SORISOLE</t>
  </si>
  <si>
    <t>TRESCORE BALNEARIO</t>
  </si>
  <si>
    <t>VAL BREMBILLA</t>
  </si>
  <si>
    <t>VALBREMBO</t>
  </si>
  <si>
    <t>VIGOLO</t>
  </si>
  <si>
    <t>ZANICA</t>
  </si>
  <si>
    <t>ASSOCIAZIONE DI COMUNI: BOTTANUCO (CAPOFILA) - SOLZA</t>
  </si>
  <si>
    <t>ASSOCIAZIONE DI COMUNI: GRONE (CAPOFILA) - BERZO SAN FERMO</t>
  </si>
  <si>
    <t>ASSOCIAZIONE DI COMUNI: PALADINA (CAPOFILA) - MOZZO</t>
  </si>
  <si>
    <t>ASSOCIAZIONE DI COMUNI: SOLTO COLLINA (CAPOFILA) - RIVA DI SOLTO</t>
  </si>
  <si>
    <t>ASSOCIAZIONE DI COMUNI: TALEGGIO (CAPOFILA) - VEDESETA</t>
  </si>
  <si>
    <t>SATRIANO</t>
  </si>
  <si>
    <t>CURINGA</t>
  </si>
  <si>
    <t>PLATANIA</t>
  </si>
  <si>
    <t>MONTEPAONE</t>
  </si>
  <si>
    <t>FOSSATO SERRALTA</t>
  </si>
  <si>
    <t>SQUILLACE</t>
  </si>
  <si>
    <t>SAN PIETRO A MAIDA</t>
  </si>
  <si>
    <t>GIZZERIA</t>
  </si>
  <si>
    <t>CARAFFA</t>
  </si>
  <si>
    <t>OLIVADI</t>
  </si>
  <si>
    <t>MARCELLINARA</t>
  </si>
  <si>
    <t>GAGLIATO</t>
  </si>
  <si>
    <t>CROPANI</t>
  </si>
  <si>
    <t>FALERNA</t>
  </si>
  <si>
    <t>SANT'ANDREA APOSTOLO DELLO IONIO</t>
  </si>
  <si>
    <t>MARTIRANO</t>
  </si>
  <si>
    <t>SOVERIA MANNELLI</t>
  </si>
  <si>
    <t>SERRASTRETTA</t>
  </si>
  <si>
    <t>CHIARAVALLE CENTRALE - CARDINALE</t>
  </si>
  <si>
    <t>PENTONE</t>
  </si>
  <si>
    <t>PIANOPOLI</t>
  </si>
  <si>
    <t>SOVERATO</t>
  </si>
  <si>
    <t>MAIDA</t>
  </si>
  <si>
    <t>CARLOPOLI</t>
  </si>
  <si>
    <t>SETTINGIANO - TIRIOLO</t>
  </si>
  <si>
    <t>CERVA</t>
  </si>
  <si>
    <t>GIRIFALCO</t>
  </si>
  <si>
    <t>STALETTI'</t>
  </si>
  <si>
    <t>GUARDAVALLE</t>
  </si>
  <si>
    <t>DECOLLATURA</t>
  </si>
  <si>
    <t>BOTRICELLO</t>
  </si>
  <si>
    <t>LECCE</t>
  </si>
  <si>
    <t>ARADEO</t>
  </si>
  <si>
    <t>BAGNOLO DEL SALENTO</t>
  </si>
  <si>
    <t>BOTRUGNO</t>
  </si>
  <si>
    <t>CASTRIGNANO DEI GRECI</t>
  </si>
  <si>
    <t>CASARANO</t>
  </si>
  <si>
    <t>CORIGLIANO D'OTRANTO</t>
  </si>
  <si>
    <t>CORSANO</t>
  </si>
  <si>
    <t>CURSI</t>
  </si>
  <si>
    <t>DISO</t>
  </si>
  <si>
    <t>GIURDIGNANO</t>
  </si>
  <si>
    <t>GIUGGIANELLO</t>
  </si>
  <si>
    <t>GUAGNANO</t>
  </si>
  <si>
    <t>MAGLIE</t>
  </si>
  <si>
    <t>MARTANO</t>
  </si>
  <si>
    <t>MELISSANO</t>
  </si>
  <si>
    <t>MELPIGNANO</t>
  </si>
  <si>
    <t>MONTERONI DI LECCE</t>
  </si>
  <si>
    <t>MURO LECCESE</t>
  </si>
  <si>
    <t>NOVOLI</t>
  </si>
  <si>
    <t>PALMARIGGI</t>
  </si>
  <si>
    <t>RACALE</t>
  </si>
  <si>
    <t>SALICE SALENTINO</t>
  </si>
  <si>
    <t>SPECCHIA</t>
  </si>
  <si>
    <t>SPONGANO</t>
  </si>
  <si>
    <t>SUPERSANO</t>
  </si>
  <si>
    <t>SURANO</t>
  </si>
  <si>
    <t>TAURISANO</t>
  </si>
  <si>
    <t>TUGLIE</t>
  </si>
  <si>
    <t>UGENTO</t>
  </si>
  <si>
    <t>VEGLIE</t>
  </si>
  <si>
    <t>ZOLLINO</t>
  </si>
  <si>
    <t>ASSOCIAZIONE COMUNI CAPOSELE-TEORA</t>
  </si>
  <si>
    <t>ASSOCIAZIONE COMUNI DI CERVINARA-ROTONDI</t>
  </si>
  <si>
    <t>ASSOCIAZIONE COMUNI DI FORINO-CONTRADA</t>
  </si>
  <si>
    <t>ASSOCIAZIONE COMUNI DI GROTTAMINARDA-MELITO IRPINO</t>
  </si>
  <si>
    <t>ASSOCIAZIONE COMUNI DI PATERNOPOLI-SAN MANGO SUL CALORE</t>
  </si>
  <si>
    <t>ASSOCIAZIONE COMUNI DI TAURASI-SANT'ANGELO ALL'ESCA</t>
  </si>
  <si>
    <t>12.34</t>
  </si>
  <si>
    <t>ASSOCIAZIONE COMUNI DI TREVICO-VALLESACCARDA</t>
  </si>
  <si>
    <t>AIELLO DEL SABATO</t>
  </si>
  <si>
    <t>AVELLA</t>
  </si>
  <si>
    <t>BAIANO</t>
  </si>
  <si>
    <t>BONITO</t>
  </si>
  <si>
    <t>CARIFE</t>
  </si>
  <si>
    <t>CASALBORE</t>
  </si>
  <si>
    <t>CESINALI</t>
  </si>
  <si>
    <t>GUARDIA LOMBARDI</t>
  </si>
  <si>
    <t>LUOGOSANO</t>
  </si>
  <si>
    <t>MARZANO DI NOLA</t>
  </si>
  <si>
    <t>MERCOGLIANO</t>
  </si>
  <si>
    <t>MIRABELLA ECLANO</t>
  </si>
  <si>
    <t>MONTEFORTE IRPINO</t>
  </si>
  <si>
    <t>MONTEMARANO</t>
  </si>
  <si>
    <t>MONTORO</t>
  </si>
  <si>
    <t>MORRA DE SANCTIS</t>
  </si>
  <si>
    <t>MUGNANO DEL CARDINALE</t>
  </si>
  <si>
    <t>NUSCO</t>
  </si>
  <si>
    <t>OSPEDALETTO D'ALPINOLO</t>
  </si>
  <si>
    <t>PRATA DI PRINCIPATO ULTRA</t>
  </si>
  <si>
    <t>QUADRELLE</t>
  </si>
  <si>
    <t>QUINDICI</t>
  </si>
  <si>
    <t>ROCCA SAN FELICE</t>
  </si>
  <si>
    <t>SAN MICHELE DI SERINO</t>
  </si>
  <si>
    <t>SAN POTITO ULTRA</t>
  </si>
  <si>
    <t>SANT'ANDREA DI CONZA</t>
  </si>
  <si>
    <t>SANT'ANGELO A SCALA</t>
  </si>
  <si>
    <t>SANT'ANGELO DEI LOMBARDI</t>
  </si>
  <si>
    <t>SANTO STEFANO DEL SOLE</t>
  </si>
  <si>
    <t>SAVIGNANO IRPINO</t>
  </si>
  <si>
    <t>SCAMPITELLA</t>
  </si>
  <si>
    <t>SENERCHIA</t>
  </si>
  <si>
    <t>SOLOFRA</t>
  </si>
  <si>
    <t>STURNO</t>
  </si>
  <si>
    <t>TAURANO</t>
  </si>
  <si>
    <t>VENTICANO</t>
  </si>
  <si>
    <t>VILLANOVA DEL BATTISTA</t>
  </si>
  <si>
    <t>VOLTURARA IRPINA</t>
  </si>
  <si>
    <t>ZUNGOLI</t>
  </si>
  <si>
    <t>PALERMO</t>
  </si>
  <si>
    <t>ALIA</t>
  </si>
  <si>
    <t>ALTAVILLA MILICIA</t>
  </si>
  <si>
    <t>ALTOFONTE</t>
  </si>
  <si>
    <t>BELMONTE MEZZAGNO</t>
  </si>
  <si>
    <t>CAMPOFELICE DI ROCCELLA</t>
  </si>
  <si>
    <t>CARINI</t>
  </si>
  <si>
    <t>CASTELLANA SICULA</t>
  </si>
  <si>
    <t>CASTRONOVO DI SICILIA</t>
  </si>
  <si>
    <t>CERDA</t>
  </si>
  <si>
    <t>COLLESANO</t>
  </si>
  <si>
    <t>CORLEONE</t>
  </si>
  <si>
    <t>FICARAZZI</t>
  </si>
  <si>
    <t>GANGI</t>
  </si>
  <si>
    <t>MARINEO</t>
  </si>
  <si>
    <t>PETRALIA SOPRANA</t>
  </si>
  <si>
    <t>PIANA DEGLI ALBANESI</t>
  </si>
  <si>
    <t>PRIZZI</t>
  </si>
  <si>
    <t>ROCCAPALUMBA</t>
  </si>
  <si>
    <t>SAN GIUSEPPE JATO</t>
  </si>
  <si>
    <t>SAN MAURO CASTELVERDE</t>
  </si>
  <si>
    <t>SCIARA</t>
  </si>
  <si>
    <t>SCLAFANI BAGNI</t>
  </si>
  <si>
    <t>TRABIA</t>
  </si>
  <si>
    <t>USTICA</t>
  </si>
  <si>
    <t>VICARI</t>
  </si>
  <si>
    <t>AMENO</t>
  </si>
  <si>
    <t>CASTELLAZZO NOVARESE</t>
  </si>
  <si>
    <t>INVORIO</t>
  </si>
  <si>
    <t>LESA</t>
  </si>
  <si>
    <t>MARANO TICINO</t>
  </si>
  <si>
    <t>MASSINO VISCONTI</t>
  </si>
  <si>
    <t>MIASINO</t>
  </si>
  <si>
    <t>PELLA</t>
  </si>
  <si>
    <t>PETTENASCO</t>
  </si>
  <si>
    <t>PISANO</t>
  </si>
  <si>
    <t>POMBIA</t>
  </si>
  <si>
    <t>ROMAGNANO SESIA</t>
  </si>
  <si>
    <t>SAN MAURIZIO D'OPAGLIO</t>
  </si>
  <si>
    <t>SAN PIETRO MOSEZZO</t>
  </si>
  <si>
    <t>SOZZAGO</t>
  </si>
  <si>
    <t>CANNETO SULL'OGLIO</t>
  </si>
  <si>
    <t>CASTEL D'ARIO</t>
  </si>
  <si>
    <t>CASTELBELFORTE</t>
  </si>
  <si>
    <t>CASTELLUCCHIO</t>
  </si>
  <si>
    <t>CURTATONE</t>
  </si>
  <si>
    <t>MOGLIA</t>
  </si>
  <si>
    <t>PORTO MANTOVANO</t>
  </si>
  <si>
    <t>QUISTELLO</t>
  </si>
  <si>
    <t>RIVAROLO MANTOVANO</t>
  </si>
  <si>
    <t>SAN GIORGIO BIGARELLO</t>
  </si>
  <si>
    <t>SUZZARA</t>
  </si>
  <si>
    <t>ASSOCIAZIONE COMUNI ASOLO - MASER - FONTE</t>
  </si>
  <si>
    <t>CASTELFRANCO VENETO</t>
  </si>
  <si>
    <t>ASSOCIAZIONE COMUNI CHIARANO - CESSALTO</t>
  </si>
  <si>
    <t>ASSOCIAZIONE COMUNI CIMADOLMO - GAIARINE - VAZZOLA</t>
  </si>
  <si>
    <t>CISON DI VALMARINO</t>
  </si>
  <si>
    <t>ASSOCIAZIONE COMUNI CORDIGNANO - ORSAGO</t>
  </si>
  <si>
    <t>FREGONA</t>
  </si>
  <si>
    <t>GODEGA DI SANT'URBANO</t>
  </si>
  <si>
    <t>MIANE</t>
  </si>
  <si>
    <t>MORIAGO DELLA BATTAGLIA</t>
  </si>
  <si>
    <t>PAESE</t>
  </si>
  <si>
    <t>RONCADE</t>
  </si>
  <si>
    <t>SAN VENDEMIANO</t>
  </si>
  <si>
    <t>UNIONE COMUNI  MARCA OCCIDENTALE</t>
  </si>
  <si>
    <t>VOLPAGO DEL MONTELLO</t>
  </si>
  <si>
    <t>CAMPOROTONDO DI FIASTRONE</t>
  </si>
  <si>
    <t>GAGLIOLE</t>
  </si>
  <si>
    <t>MATELICA</t>
  </si>
  <si>
    <t>MONTEFANO</t>
  </si>
  <si>
    <t>PETRIOLO</t>
  </si>
  <si>
    <t>PIORACO</t>
  </si>
  <si>
    <t>POGGIO SAN VICINO</t>
  </si>
  <si>
    <t>POLLENZA</t>
  </si>
  <si>
    <t>SANT'ANGELO IN PONTANO</t>
  </si>
  <si>
    <t>RECANATI</t>
  </si>
  <si>
    <t>SARNANO</t>
  </si>
  <si>
    <t>ASSOCIAZIONE POLIZIA LOCALE DEI COMUNI DI MUCCIA E SERRAPETRONA</t>
  </si>
  <si>
    <t>AFFILE</t>
  </si>
  <si>
    <t xml:space="preserve">NO  </t>
  </si>
  <si>
    <t>ALBANO  LAZIALE</t>
  </si>
  <si>
    <t>ALLUMIERE</t>
  </si>
  <si>
    <t>ANZIO</t>
  </si>
  <si>
    <t>ARICCIA</t>
  </si>
  <si>
    <t>ARTENA</t>
  </si>
  <si>
    <t>CASAPE</t>
  </si>
  <si>
    <t>CASTELNUOVO DI PORTO</t>
  </si>
  <si>
    <t>CINETO ROMANO</t>
  </si>
  <si>
    <t>CIVITAVECCHIA</t>
  </si>
  <si>
    <t>COLLEFERRO</t>
  </si>
  <si>
    <t>COLONNA</t>
  </si>
  <si>
    <t>FONTE NUOVA</t>
  </si>
  <si>
    <t>FORMELLO</t>
  </si>
  <si>
    <t xml:space="preserve">LAZIO </t>
  </si>
  <si>
    <t>FRASCATI</t>
  </si>
  <si>
    <t>GROTTAFERRATA</t>
  </si>
  <si>
    <t>GUIDONIA MONTECELIO</t>
  </si>
  <si>
    <t>MARANO EQUO</t>
  </si>
  <si>
    <t>MARINO</t>
  </si>
  <si>
    <t>MAZZANO ROMANO</t>
  </si>
  <si>
    <t>MORLUPO</t>
  </si>
  <si>
    <t>11.47</t>
  </si>
  <si>
    <t>NEMI</t>
  </si>
  <si>
    <t>NETTUNO</t>
  </si>
  <si>
    <t>PALESTRINA</t>
  </si>
  <si>
    <t>PALOMBARA SABINA</t>
  </si>
  <si>
    <t>POLI</t>
  </si>
  <si>
    <t>RIANO</t>
  </si>
  <si>
    <t>ROCCA DI PAPA</t>
  </si>
  <si>
    <t>VALMONTONE</t>
  </si>
  <si>
    <t>PALU'</t>
  </si>
  <si>
    <t>MONTEFORTE D'ALPONE</t>
  </si>
  <si>
    <t>COLOGNA VENETA</t>
  </si>
  <si>
    <t>SELVA DI PROGNO</t>
  </si>
  <si>
    <t>ISOLA DELLA SCALA</t>
  </si>
  <si>
    <t>CASTELNUOVO DEL GARDA</t>
  </si>
  <si>
    <t xml:space="preserve">ASSOCIAZIONE COMUNI BOVOLONE, ANGIARI, CONCAMARISE, ISOLA RIZZA, OPPEANO, NOGARA, ROVERCHIARA, SALIZZOLE, SAN PIETRO DI MORUBIO </t>
  </si>
  <si>
    <t>CEREA</t>
  </si>
  <si>
    <t>TORINO</t>
  </si>
  <si>
    <t>AZEGLIO</t>
  </si>
  <si>
    <t>ALPIGNANO</t>
  </si>
  <si>
    <t>AVIGLIANA</t>
  </si>
  <si>
    <t>BANCHETTE</t>
  </si>
  <si>
    <t>BRUINO</t>
  </si>
  <si>
    <t>GRAVERE</t>
  </si>
  <si>
    <t>MARENTINO</t>
  </si>
  <si>
    <t>SANT'ANTONINO DI SUSA</t>
  </si>
  <si>
    <t>BALDISSERO TORINESE</t>
  </si>
  <si>
    <t>BEINASCO</t>
  </si>
  <si>
    <t>BRUSASCO</t>
  </si>
  <si>
    <t>VOLVERA</t>
  </si>
  <si>
    <t>VOLPIANO</t>
  </si>
  <si>
    <t>VIGONE</t>
  </si>
  <si>
    <t>VAL GALLENCA</t>
  </si>
  <si>
    <t>UNIONE MONTANA</t>
  </si>
  <si>
    <t>AGLIE'</t>
  </si>
  <si>
    <t>BRANDIZZO</t>
  </si>
  <si>
    <t>BURIASCO</t>
  </si>
  <si>
    <t>CANDIOLO</t>
  </si>
  <si>
    <t>CARIGNANO</t>
  </si>
  <si>
    <t>CASTAGNOLE PIEMONTE</t>
  </si>
  <si>
    <t>DRUENTO</t>
  </si>
  <si>
    <t>TROFARELLO</t>
  </si>
  <si>
    <t>FOGLIZZO</t>
  </si>
  <si>
    <t>TORRE CANAVESE</t>
  </si>
  <si>
    <t>GASSINO TORINESE</t>
  </si>
  <si>
    <t>ISOLABELLA</t>
  </si>
  <si>
    <t>STRAMBINO</t>
  </si>
  <si>
    <t>GRUGLIASCO</t>
  </si>
  <si>
    <t>LA LOGGIA</t>
  </si>
  <si>
    <t>MEZZENILE</t>
  </si>
  <si>
    <t>13.06</t>
  </si>
  <si>
    <t>NICHELINO</t>
  </si>
  <si>
    <t>PALAZZO CANAVESE</t>
  </si>
  <si>
    <t>PANCALIERI</t>
  </si>
  <si>
    <t>SAN BENIGNO CANAVESE</t>
  </si>
  <si>
    <t>SANT' AMBROGIO DI TORINO</t>
  </si>
  <si>
    <t>SAN GIUSTO CANAVESE</t>
  </si>
  <si>
    <t>SALERANO CANAVESE</t>
  </si>
  <si>
    <t>SALASSA</t>
  </si>
  <si>
    <t>POIRINO</t>
  </si>
  <si>
    <t>PINO TORINESE</t>
  </si>
  <si>
    <t>CASELLE TORINESE</t>
  </si>
  <si>
    <t>BUTTIGLIERA ALTA - SANGANO</t>
  </si>
  <si>
    <t>ASSOCIAZIONE DI COMUNI</t>
  </si>
  <si>
    <t>MAZZE'- VILLAREGGIA</t>
  </si>
  <si>
    <t>MONCENISIO</t>
  </si>
  <si>
    <t>PIANEZZA</t>
  </si>
  <si>
    <t>PIOBESI TORINESE</t>
  </si>
  <si>
    <t>SAN GERMANO CHISONE</t>
  </si>
  <si>
    <t>VILLAFRANCA PIEMONTE</t>
  </si>
  <si>
    <t>VILLARDORA</t>
  </si>
  <si>
    <t>ANGRI</t>
  </si>
  <si>
    <t>12.15</t>
  </si>
  <si>
    <t>ATRANI</t>
  </si>
  <si>
    <t>BUCCINO</t>
  </si>
  <si>
    <t>CAGGIANO</t>
  </si>
  <si>
    <t>23.28</t>
  </si>
  <si>
    <t>CAMEROTA</t>
  </si>
  <si>
    <t>19.20</t>
  </si>
  <si>
    <t>CASALETTO SPARTANO</t>
  </si>
  <si>
    <t>13.38</t>
  </si>
  <si>
    <t>CASTELCIVITA</t>
  </si>
  <si>
    <t>CASTELLABATE</t>
  </si>
  <si>
    <t>10.10</t>
  </si>
  <si>
    <t>CASTELNUOVO DI CONZA</t>
  </si>
  <si>
    <t>11.24</t>
  </si>
  <si>
    <t>CERASO</t>
  </si>
  <si>
    <t>COLLIANO</t>
  </si>
  <si>
    <t>FISCIANO</t>
  </si>
  <si>
    <t>9.16</t>
  </si>
  <si>
    <t>FURORE</t>
  </si>
  <si>
    <t>19.43</t>
  </si>
  <si>
    <t>MINORI</t>
  </si>
  <si>
    <t>18.01</t>
  </si>
  <si>
    <t>MOIO DELLA CIVITELLA</t>
  </si>
  <si>
    <t>22.05</t>
  </si>
  <si>
    <t>MONTE SAN GIACOMO</t>
  </si>
  <si>
    <t>17.19</t>
  </si>
  <si>
    <t>MONTECORVINO PUGLIANO</t>
  </si>
  <si>
    <t>18.10</t>
  </si>
  <si>
    <t>MONTESANO SU MARCELLANA</t>
  </si>
  <si>
    <t>18.35</t>
  </si>
  <si>
    <t>MORIGERATI</t>
  </si>
  <si>
    <t>19.33</t>
  </si>
  <si>
    <t>NOCERA SUPERIORE</t>
  </si>
  <si>
    <t>16.21</t>
  </si>
  <si>
    <t>OLIVETO CITRA</t>
  </si>
  <si>
    <t>12.40</t>
  </si>
  <si>
    <t>PADULA</t>
  </si>
  <si>
    <t>11.09</t>
  </si>
  <si>
    <t>PALOMONTE</t>
  </si>
  <si>
    <t>9.10</t>
  </si>
  <si>
    <t>PELLEZZANO</t>
  </si>
  <si>
    <t>19.14</t>
  </si>
  <si>
    <t>POLLA</t>
  </si>
  <si>
    <t>9.30</t>
  </si>
  <si>
    <t>SACCO</t>
  </si>
  <si>
    <t>21.48</t>
  </si>
  <si>
    <t>SAN GREGORIO MAGNO</t>
  </si>
  <si>
    <t>SAN MANGO PIEMONTE</t>
  </si>
  <si>
    <t>10.08</t>
  </si>
  <si>
    <t>SAN PIETRO AL TANAGRO</t>
  </si>
  <si>
    <t>12.52</t>
  </si>
  <si>
    <t>SANTA MARINA</t>
  </si>
  <si>
    <t>11.51</t>
  </si>
  <si>
    <t>SANT'ARSENIO</t>
  </si>
  <si>
    <t>13.03</t>
  </si>
  <si>
    <t>SANT'EGIDIO M. ALBINO</t>
  </si>
  <si>
    <t>13.23</t>
  </si>
  <si>
    <t>SANTOMENNA</t>
  </si>
  <si>
    <t>18.07</t>
  </si>
  <si>
    <t>SAPRI</t>
  </si>
  <si>
    <t>18.31</t>
  </si>
  <si>
    <t>SARNO</t>
  </si>
  <si>
    <t>18.30</t>
  </si>
  <si>
    <t>SCAFATI</t>
  </si>
  <si>
    <t>13.35</t>
  </si>
  <si>
    <t>TRAMONTI</t>
  </si>
  <si>
    <t>13.44</t>
  </si>
  <si>
    <t>VALVA</t>
  </si>
  <si>
    <t>10.36</t>
  </si>
  <si>
    <t>BELLIZZI</t>
  </si>
  <si>
    <t>9.46</t>
  </si>
  <si>
    <t>PIAGGINE</t>
  </si>
  <si>
    <t>16.57</t>
  </si>
  <si>
    <t>SESSA CILENTO</t>
  </si>
  <si>
    <t>GIUNGANO</t>
  </si>
  <si>
    <t>11.58</t>
  </si>
  <si>
    <t>OGLIASTRO CILENTO</t>
  </si>
  <si>
    <t>20.36</t>
  </si>
  <si>
    <t xml:space="preserve">          UNIONE NORD LODIGIANO                                                                                                    </t>
  </si>
  <si>
    <t>RISERVA DECRETO LEGGE 15/09/2023 NR. 123 CONVERTITO IN LEGGE 13/09/2023 NR. 159 E DELL'ART. 11 DEL D.M. 27/12/2024</t>
  </si>
  <si>
    <t>IMPORTO APPROVATO</t>
  </si>
  <si>
    <t>CUMULO FINANZIAMENTO SUD 9.700.000</t>
  </si>
  <si>
    <t>(2)</t>
  </si>
  <si>
    <t>(1)</t>
  </si>
  <si>
    <t>NOTA</t>
  </si>
  <si>
    <t xml:space="preserve"> (1) Ente ammesso al finanziamento ai sensi dell'art. 7 comma 2 del Decreto Interministeriale del 27 dicembre 2024 pubblicato in G.U. n.73 del 28 marzo 2025.</t>
  </si>
  <si>
    <t xml:space="preserve"> (2) Posizione in graduatoria attribuita in conseguenza delle assegnazioni differenziate di cui all'art. 7 comma 2 del Decreto Interministeriale del 27 dicembre 2024 pubblicato in G.U. n.73 del 28 marzo 2025.</t>
  </si>
  <si>
    <t>MONTECORICE</t>
  </si>
  <si>
    <t>Enti destinatari del finanziamento</t>
  </si>
  <si>
    <t>Enti del Sud utilmente collocati anche nella graduatoria provvisoria</t>
  </si>
  <si>
    <t>Enti non utilmente collocati in graduatoria</t>
  </si>
  <si>
    <t>Enti inseriti nei limiti della disponibilità residuale del fondo</t>
  </si>
  <si>
    <t>Riserva ex art. 11 del D.M. 27/12/2024</t>
  </si>
  <si>
    <t>Enti del Sud risultati beneficiari in applicazione della riserva prevista dall' art.7 comma 2 del Decreto Interministeriale del 27 dicembre 2024</t>
  </si>
</sst>
</file>

<file path=xl/styles.xml><?xml version="1.0" encoding="utf-8"?>
<styleSheet xmlns="http://schemas.openxmlformats.org/spreadsheetml/2006/main">
  <numFmts count="3">
    <numFmt numFmtId="164" formatCode="_-* #,##0.00_-;\-* #,##0.00_-;_-* &quot;-&quot;??_-;_-@_-"/>
    <numFmt numFmtId="165" formatCode="h:mm;@"/>
    <numFmt numFmtId="166" formatCode="#,##0.000"/>
  </numFmts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.5"/>
      <color rgb="FF161616"/>
      <name val="Times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name val="Calibri"/>
      <family val="2"/>
      <scheme val="minor"/>
    </font>
    <font>
      <sz val="11"/>
      <name val="Calibri"/>
      <family val="2"/>
      <charset val="1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theme="5" tint="0.39997558519241921"/>
        <bgColor rgb="FFC0C0C0"/>
      </patternFill>
    </fill>
    <fill>
      <patternFill patternType="solid">
        <fgColor theme="9" tint="0.39997558519241921"/>
        <bgColor rgb="FFC0C0C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C0C0C0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4" fillId="0" borderId="0"/>
  </cellStyleXfs>
  <cellXfs count="291">
    <xf numFmtId="0" fontId="0" fillId="0" borderId="0" xfId="0"/>
    <xf numFmtId="2" fontId="0" fillId="0" borderId="0" xfId="0" applyNumberFormat="1"/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0" fillId="0" borderId="3" xfId="0" applyFill="1" applyBorder="1" applyAlignment="1" applyProtection="1">
      <alignment horizontal="center" vertical="center" wrapText="1"/>
      <protection locked="0"/>
    </xf>
    <xf numFmtId="0" fontId="0" fillId="0" borderId="5" xfId="0" applyFont="1" applyFill="1" applyBorder="1" applyAlignment="1" applyProtection="1">
      <alignment horizontal="center" vertical="center" wrapText="1"/>
      <protection locked="0"/>
    </xf>
    <xf numFmtId="0" fontId="1" fillId="8" borderId="2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  <protection locked="0"/>
    </xf>
    <xf numFmtId="0" fontId="0" fillId="0" borderId="9" xfId="0" applyFont="1" applyBorder="1" applyAlignment="1">
      <alignment horizontal="center" vertical="center" wrapText="1"/>
    </xf>
    <xf numFmtId="4" fontId="0" fillId="0" borderId="0" xfId="0" applyNumberFormat="1"/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" fontId="0" fillId="0" borderId="9" xfId="0" applyNumberFormat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0" fillId="7" borderId="9" xfId="0" applyFont="1" applyFill="1" applyBorder="1" applyAlignment="1">
      <alignment horizontal="center" vertical="center" wrapText="1"/>
    </xf>
    <xf numFmtId="0" fontId="0" fillId="0" borderId="9" xfId="0" applyFont="1" applyBorder="1" applyAlignment="1" applyProtection="1">
      <alignment horizontal="center" vertical="center" wrapText="1"/>
    </xf>
    <xf numFmtId="0" fontId="0" fillId="0" borderId="9" xfId="0" applyFont="1" applyBorder="1" applyAlignment="1">
      <alignment horizontal="center"/>
    </xf>
    <xf numFmtId="0" fontId="0" fillId="0" borderId="9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0" borderId="9" xfId="0" applyFont="1" applyBorder="1" applyAlignment="1" applyProtection="1">
      <alignment horizontal="center" vertical="center"/>
    </xf>
    <xf numFmtId="0" fontId="0" fillId="2" borderId="9" xfId="0" applyFont="1" applyFill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2" fontId="0" fillId="0" borderId="9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center" vertical="center" wrapText="1"/>
    </xf>
    <xf numFmtId="0" fontId="0" fillId="9" borderId="3" xfId="0" applyFill="1" applyBorder="1" applyAlignment="1" applyProtection="1">
      <alignment horizontal="center" vertical="center" wrapText="1"/>
      <protection locked="0"/>
    </xf>
    <xf numFmtId="14" fontId="0" fillId="9" borderId="3" xfId="0" applyNumberFormat="1" applyFill="1" applyBorder="1" applyAlignment="1" applyProtection="1">
      <alignment horizontal="center" vertical="center" wrapText="1"/>
      <protection locked="0"/>
    </xf>
    <xf numFmtId="165" fontId="0" fillId="9" borderId="3" xfId="0" applyNumberFormat="1" applyFill="1" applyBorder="1" applyAlignment="1" applyProtection="1">
      <alignment horizontal="center" vertical="center" wrapText="1"/>
      <protection locked="0"/>
    </xf>
    <xf numFmtId="4" fontId="0" fillId="9" borderId="3" xfId="0" applyNumberFormat="1" applyFill="1" applyBorder="1" applyAlignment="1" applyProtection="1">
      <alignment horizontal="center" vertical="center" wrapText="1"/>
      <protection locked="0"/>
    </xf>
    <xf numFmtId="4" fontId="0" fillId="9" borderId="3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 wrapText="1"/>
    </xf>
    <xf numFmtId="4" fontId="0" fillId="0" borderId="0" xfId="0" applyNumberFormat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1" fontId="0" fillId="9" borderId="3" xfId="0" applyNumberFormat="1" applyFill="1" applyBorder="1" applyAlignment="1" applyProtection="1">
      <alignment horizontal="center" vertical="center" wrapText="1"/>
      <protection locked="0"/>
    </xf>
    <xf numFmtId="1" fontId="0" fillId="0" borderId="0" xfId="0" applyNumberForma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8" borderId="3" xfId="0" applyFont="1" applyFill="1" applyBorder="1" applyAlignment="1">
      <alignment horizontal="center" vertical="center" wrapText="1"/>
    </xf>
    <xf numFmtId="0" fontId="0" fillId="8" borderId="3" xfId="0" applyFill="1" applyBorder="1" applyAlignment="1" applyProtection="1">
      <alignment horizontal="center" vertical="center" wrapText="1"/>
      <protection locked="0"/>
    </xf>
    <xf numFmtId="14" fontId="0" fillId="8" borderId="3" xfId="0" applyNumberFormat="1" applyFill="1" applyBorder="1" applyAlignment="1" applyProtection="1">
      <alignment horizontal="center" vertical="center" wrapText="1"/>
      <protection locked="0"/>
    </xf>
    <xf numFmtId="165" fontId="0" fillId="8" borderId="3" xfId="0" applyNumberFormat="1" applyFill="1" applyBorder="1" applyAlignment="1" applyProtection="1">
      <alignment horizontal="center" vertical="center" wrapText="1"/>
      <protection locked="0"/>
    </xf>
    <xf numFmtId="3" fontId="0" fillId="8" borderId="3" xfId="0" applyNumberFormat="1" applyFill="1" applyBorder="1" applyAlignment="1" applyProtection="1">
      <alignment horizontal="center" vertical="center" wrapText="1"/>
      <protection locked="0"/>
    </xf>
    <xf numFmtId="4" fontId="0" fillId="8" borderId="3" xfId="0" applyNumberFormat="1" applyFill="1" applyBorder="1" applyAlignment="1" applyProtection="1">
      <alignment horizontal="center" vertical="center" wrapText="1"/>
      <protection locked="0"/>
    </xf>
    <xf numFmtId="1" fontId="0" fillId="8" borderId="3" xfId="0" applyNumberFormat="1" applyFill="1" applyBorder="1" applyAlignment="1" applyProtection="1">
      <alignment horizontal="center" vertical="center" wrapText="1"/>
      <protection locked="0"/>
    </xf>
    <xf numFmtId="4" fontId="0" fillId="8" borderId="3" xfId="0" applyNumberFormat="1" applyFill="1" applyBorder="1" applyAlignment="1">
      <alignment horizontal="center" vertical="center" wrapText="1"/>
    </xf>
    <xf numFmtId="0" fontId="0" fillId="8" borderId="3" xfId="0" quotePrefix="1" applyFill="1" applyBorder="1" applyAlignment="1" applyProtection="1">
      <alignment horizontal="center" vertical="center" wrapText="1"/>
      <protection locked="0"/>
    </xf>
    <xf numFmtId="0" fontId="0" fillId="8" borderId="3" xfId="0" applyFont="1" applyFill="1" applyBorder="1" applyAlignment="1" applyProtection="1">
      <alignment horizontal="center" vertical="center" wrapText="1"/>
      <protection locked="0"/>
    </xf>
    <xf numFmtId="0" fontId="0" fillId="8" borderId="3" xfId="0" applyFont="1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 wrapText="1"/>
    </xf>
    <xf numFmtId="4" fontId="0" fillId="8" borderId="3" xfId="0" applyNumberFormat="1" applyFont="1" applyFill="1" applyBorder="1" applyAlignment="1">
      <alignment horizontal="center" vertical="center" wrapText="1"/>
    </xf>
    <xf numFmtId="0" fontId="0" fillId="10" borderId="3" xfId="0" applyFont="1" applyFill="1" applyBorder="1" applyAlignment="1">
      <alignment horizontal="center" vertical="center" wrapText="1"/>
    </xf>
    <xf numFmtId="0" fontId="0" fillId="10" borderId="3" xfId="0" applyFill="1" applyBorder="1" applyAlignment="1" applyProtection="1">
      <alignment horizontal="center" vertical="center" wrapText="1"/>
      <protection locked="0"/>
    </xf>
    <xf numFmtId="14" fontId="0" fillId="10" borderId="3" xfId="0" applyNumberFormat="1" applyFill="1" applyBorder="1" applyAlignment="1" applyProtection="1">
      <alignment horizontal="center" vertical="center" wrapText="1"/>
      <protection locked="0"/>
    </xf>
    <xf numFmtId="165" fontId="0" fillId="10" borderId="3" xfId="0" applyNumberFormat="1" applyFill="1" applyBorder="1" applyAlignment="1" applyProtection="1">
      <alignment horizontal="center" vertical="center" wrapText="1"/>
      <protection locked="0"/>
    </xf>
    <xf numFmtId="4" fontId="0" fillId="10" borderId="3" xfId="0" applyNumberFormat="1" applyFill="1" applyBorder="1" applyAlignment="1" applyProtection="1">
      <alignment horizontal="center" vertical="center" wrapText="1"/>
      <protection locked="0"/>
    </xf>
    <xf numFmtId="1" fontId="0" fillId="10" borderId="3" xfId="0" applyNumberFormat="1" applyFill="1" applyBorder="1" applyAlignment="1" applyProtection="1">
      <alignment horizontal="center" vertical="center" wrapText="1"/>
      <protection locked="0"/>
    </xf>
    <xf numFmtId="4" fontId="0" fillId="10" borderId="3" xfId="0" applyNumberFormat="1" applyFill="1" applyBorder="1" applyAlignment="1">
      <alignment horizontal="center" vertical="center" wrapText="1"/>
    </xf>
    <xf numFmtId="0" fontId="0" fillId="10" borderId="3" xfId="0" quotePrefix="1" applyFill="1" applyBorder="1" applyAlignment="1" applyProtection="1">
      <alignment horizontal="center" vertical="center" wrapText="1"/>
      <protection locked="0"/>
    </xf>
    <xf numFmtId="0" fontId="0" fillId="10" borderId="3" xfId="0" applyFont="1" applyFill="1" applyBorder="1" applyAlignment="1" applyProtection="1">
      <alignment horizontal="center" vertical="center" wrapText="1"/>
      <protection locked="0"/>
    </xf>
    <xf numFmtId="0" fontId="0" fillId="10" borderId="3" xfId="0" applyFont="1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 wrapText="1"/>
    </xf>
    <xf numFmtId="4" fontId="0" fillId="10" borderId="3" xfId="0" applyNumberFormat="1" applyFont="1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/>
    </xf>
    <xf numFmtId="14" fontId="0" fillId="2" borderId="3" xfId="0" applyNumberFormat="1" applyFill="1" applyBorder="1" applyAlignment="1" applyProtection="1">
      <alignment horizontal="center" vertical="center" wrapText="1"/>
      <protection locked="0"/>
    </xf>
    <xf numFmtId="165" fontId="0" fillId="2" borderId="3" xfId="0" applyNumberFormat="1" applyFill="1" applyBorder="1" applyAlignment="1" applyProtection="1">
      <alignment horizontal="center" vertical="center" wrapText="1"/>
      <protection locked="0"/>
    </xf>
    <xf numFmtId="4" fontId="0" fillId="2" borderId="3" xfId="0" applyNumberFormat="1" applyFill="1" applyBorder="1" applyAlignment="1" applyProtection="1">
      <alignment horizontal="center" vertical="center" wrapText="1"/>
      <protection locked="0"/>
    </xf>
    <xf numFmtId="1" fontId="0" fillId="2" borderId="3" xfId="0" applyNumberFormat="1" applyFill="1" applyBorder="1" applyAlignment="1" applyProtection="1">
      <alignment horizontal="center" vertical="center" wrapText="1"/>
      <protection locked="0"/>
    </xf>
    <xf numFmtId="4" fontId="0" fillId="2" borderId="3" xfId="0" applyNumberFormat="1" applyFill="1" applyBorder="1" applyAlignment="1" applyProtection="1">
      <alignment horizontal="center" vertical="center" wrapText="1"/>
    </xf>
    <xf numFmtId="0" fontId="0" fillId="2" borderId="3" xfId="0" quotePrefix="1" applyFill="1" applyBorder="1" applyAlignment="1" applyProtection="1">
      <alignment horizontal="center" vertical="center" wrapText="1"/>
      <protection locked="0"/>
    </xf>
    <xf numFmtId="0" fontId="0" fillId="2" borderId="3" xfId="0" applyFont="1" applyFill="1" applyBorder="1" applyAlignment="1" applyProtection="1">
      <alignment horizontal="center" vertical="center" wrapText="1"/>
      <protection locked="0"/>
    </xf>
    <xf numFmtId="0" fontId="0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4" fontId="0" fillId="2" borderId="3" xfId="0" applyNumberFormat="1" applyFont="1" applyFill="1" applyBorder="1" applyAlignment="1">
      <alignment horizontal="center" vertical="center" wrapText="1"/>
    </xf>
    <xf numFmtId="4" fontId="0" fillId="2" borderId="3" xfId="0" applyNumberFormat="1" applyFill="1" applyBorder="1" applyAlignment="1">
      <alignment horizontal="center" vertical="center" wrapText="1"/>
    </xf>
    <xf numFmtId="4" fontId="0" fillId="11" borderId="3" xfId="0" applyNumberFormat="1" applyFill="1" applyBorder="1" applyAlignment="1">
      <alignment horizontal="center" vertical="center" wrapText="1"/>
    </xf>
    <xf numFmtId="3" fontId="0" fillId="2" borderId="3" xfId="0" applyNumberFormat="1" applyFill="1" applyBorder="1" applyAlignment="1" applyProtection="1">
      <alignment horizontal="center" vertical="center" wrapText="1"/>
      <protection locked="0"/>
    </xf>
    <xf numFmtId="4" fontId="0" fillId="11" borderId="3" xfId="0" applyNumberFormat="1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3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6" fontId="0" fillId="2" borderId="3" xfId="0" applyNumberFormat="1" applyFill="1" applyBorder="1" applyAlignment="1" applyProtection="1">
      <alignment horizontal="center" vertical="center" wrapText="1"/>
      <protection locked="0"/>
    </xf>
    <xf numFmtId="165" fontId="0" fillId="2" borderId="3" xfId="0" quotePrefix="1" applyNumberFormat="1" applyFill="1" applyBorder="1" applyAlignment="1" applyProtection="1">
      <alignment horizontal="center" vertical="center" wrapText="1"/>
      <protection locked="0"/>
    </xf>
    <xf numFmtId="14" fontId="0" fillId="2" borderId="3" xfId="0" applyNumberFormat="1" applyFont="1" applyFill="1" applyBorder="1" applyAlignment="1">
      <alignment horizontal="center" vertical="center" wrapText="1"/>
    </xf>
    <xf numFmtId="1" fontId="0" fillId="2" borderId="3" xfId="0" applyNumberFormat="1" applyFont="1" applyFill="1" applyBorder="1" applyAlignment="1">
      <alignment horizontal="center" vertical="center" wrapText="1"/>
    </xf>
    <xf numFmtId="14" fontId="0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14" fontId="0" fillId="2" borderId="3" xfId="0" applyNumberFormat="1" applyFill="1" applyBorder="1" applyAlignment="1" applyProtection="1">
      <alignment horizontal="center" vertical="center"/>
      <protection locked="0"/>
    </xf>
    <xf numFmtId="165" fontId="0" fillId="2" borderId="3" xfId="0" applyNumberFormat="1" applyFill="1" applyBorder="1" applyAlignment="1" applyProtection="1">
      <alignment horizontal="center" vertical="center"/>
      <protection locked="0"/>
    </xf>
    <xf numFmtId="4" fontId="0" fillId="2" borderId="3" xfId="0" applyNumberFormat="1" applyFill="1" applyBorder="1" applyAlignment="1" applyProtection="1">
      <alignment horizontal="center" vertical="center"/>
      <protection locked="0"/>
    </xf>
    <xf numFmtId="1" fontId="0" fillId="2" borderId="3" xfId="0" applyNumberFormat="1" applyFill="1" applyBorder="1" applyAlignment="1" applyProtection="1">
      <alignment horizontal="center" vertical="center"/>
      <protection locked="0"/>
    </xf>
    <xf numFmtId="4" fontId="0" fillId="11" borderId="3" xfId="0" applyNumberFormat="1" applyFill="1" applyBorder="1" applyAlignment="1" applyProtection="1">
      <alignment horizontal="center" vertical="center"/>
    </xf>
    <xf numFmtId="4" fontId="0" fillId="12" borderId="3" xfId="0" applyNumberFormat="1" applyFill="1" applyBorder="1" applyAlignment="1">
      <alignment horizontal="center" vertical="center" wrapText="1"/>
    </xf>
    <xf numFmtId="4" fontId="0" fillId="10" borderId="3" xfId="0" applyNumberFormat="1" applyFill="1" applyBorder="1" applyAlignment="1" applyProtection="1">
      <alignment horizontal="center" vertical="center" wrapText="1"/>
    </xf>
    <xf numFmtId="3" fontId="0" fillId="10" borderId="3" xfId="0" applyNumberFormat="1" applyFill="1" applyBorder="1" applyAlignment="1" applyProtection="1">
      <alignment horizontal="center" vertical="center" wrapText="1"/>
      <protection locked="0"/>
    </xf>
    <xf numFmtId="0" fontId="0" fillId="10" borderId="3" xfId="0" applyFill="1" applyBorder="1" applyAlignment="1" applyProtection="1">
      <alignment horizontal="center" vertical="center"/>
      <protection locked="0"/>
    </xf>
    <xf numFmtId="14" fontId="0" fillId="10" borderId="3" xfId="0" applyNumberFormat="1" applyFill="1" applyBorder="1" applyAlignment="1" applyProtection="1">
      <alignment horizontal="center" vertical="center"/>
      <protection locked="0"/>
    </xf>
    <xf numFmtId="165" fontId="0" fillId="10" borderId="3" xfId="0" applyNumberFormat="1" applyFill="1" applyBorder="1" applyAlignment="1" applyProtection="1">
      <alignment horizontal="center" vertical="center"/>
      <protection locked="0"/>
    </xf>
    <xf numFmtId="4" fontId="0" fillId="10" borderId="3" xfId="0" applyNumberFormat="1" applyFill="1" applyBorder="1" applyAlignment="1" applyProtection="1">
      <alignment horizontal="center" vertical="center"/>
      <protection locked="0"/>
    </xf>
    <xf numFmtId="1" fontId="0" fillId="10" borderId="3" xfId="0" applyNumberFormat="1" applyFill="1" applyBorder="1" applyAlignment="1" applyProtection="1">
      <alignment horizontal="center" vertical="center"/>
      <protection locked="0"/>
    </xf>
    <xf numFmtId="4" fontId="0" fillId="12" borderId="3" xfId="0" applyNumberFormat="1" applyFill="1" applyBorder="1" applyAlignment="1" applyProtection="1">
      <alignment horizontal="center" vertical="center"/>
    </xf>
    <xf numFmtId="0" fontId="0" fillId="10" borderId="3" xfId="0" applyFill="1" applyBorder="1" applyAlignment="1" applyProtection="1">
      <alignment horizont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4" fontId="0" fillId="2" borderId="3" xfId="0" applyNumberFormat="1" applyFill="1" applyBorder="1" applyAlignment="1" applyProtection="1">
      <alignment horizontal="center"/>
      <protection locked="0"/>
    </xf>
    <xf numFmtId="1" fontId="0" fillId="2" borderId="3" xfId="0" quotePrefix="1" applyNumberForma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3" xfId="0" quotePrefix="1" applyFont="1" applyFill="1" applyBorder="1" applyAlignment="1" applyProtection="1">
      <alignment horizontal="center" vertical="center" wrapText="1"/>
      <protection locked="0"/>
    </xf>
    <xf numFmtId="0" fontId="0" fillId="2" borderId="3" xfId="0" applyFont="1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4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4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4" fontId="5" fillId="2" borderId="3" xfId="0" applyNumberFormat="1" applyFont="1" applyFill="1" applyBorder="1" applyAlignment="1">
      <alignment horizontal="center" vertical="center" wrapText="1"/>
    </xf>
    <xf numFmtId="4" fontId="0" fillId="2" borderId="3" xfId="0" applyNumberFormat="1" applyFont="1" applyFill="1" applyBorder="1" applyAlignment="1" applyProtection="1">
      <alignment horizontal="center" vertical="center"/>
      <protection locked="0"/>
    </xf>
    <xf numFmtId="0" fontId="0" fillId="2" borderId="9" xfId="0" applyFill="1" applyBorder="1" applyAlignment="1">
      <alignment horizontal="center" vertical="center" wrapText="1"/>
    </xf>
    <xf numFmtId="0" fontId="0" fillId="2" borderId="3" xfId="0" quotePrefix="1" applyFill="1" applyBorder="1" applyAlignment="1" applyProtection="1">
      <alignment horizontal="center" vertical="center"/>
      <protection locked="0"/>
    </xf>
    <xf numFmtId="0" fontId="0" fillId="4" borderId="3" xfId="0" applyFont="1" applyFill="1" applyBorder="1" applyAlignment="1">
      <alignment horizontal="center" vertical="center" wrapText="1"/>
    </xf>
    <xf numFmtId="0" fontId="0" fillId="4" borderId="3" xfId="0" applyFill="1" applyBorder="1" applyAlignment="1" applyProtection="1">
      <alignment horizontal="center" vertical="center" wrapText="1"/>
      <protection locked="0"/>
    </xf>
    <xf numFmtId="14" fontId="0" fillId="4" borderId="3" xfId="0" applyNumberFormat="1" applyFill="1" applyBorder="1" applyAlignment="1" applyProtection="1">
      <alignment horizontal="center" vertical="center" wrapText="1"/>
      <protection locked="0"/>
    </xf>
    <xf numFmtId="165" fontId="0" fillId="4" borderId="3" xfId="0" applyNumberFormat="1" applyFill="1" applyBorder="1" applyAlignment="1" applyProtection="1">
      <alignment horizontal="center" vertical="center" wrapText="1"/>
      <protection locked="0"/>
    </xf>
    <xf numFmtId="4" fontId="0" fillId="4" borderId="3" xfId="0" applyNumberFormat="1" applyFill="1" applyBorder="1" applyAlignment="1" applyProtection="1">
      <alignment horizontal="center" vertical="center" wrapText="1"/>
      <protection locked="0"/>
    </xf>
    <xf numFmtId="1" fontId="0" fillId="4" borderId="3" xfId="0" applyNumberFormat="1" applyFill="1" applyBorder="1" applyAlignment="1" applyProtection="1">
      <alignment horizontal="center" vertical="center" wrapText="1"/>
      <protection locked="0"/>
    </xf>
    <xf numFmtId="4" fontId="0" fillId="4" borderId="3" xfId="0" applyNumberFormat="1" applyFill="1" applyBorder="1" applyAlignment="1">
      <alignment horizontal="center" vertical="center" wrapText="1"/>
    </xf>
    <xf numFmtId="0" fontId="0" fillId="4" borderId="3" xfId="0" quotePrefix="1" applyFill="1" applyBorder="1" applyAlignment="1" applyProtection="1">
      <alignment horizontal="center" vertical="center" wrapText="1"/>
      <protection locked="0"/>
    </xf>
    <xf numFmtId="0" fontId="0" fillId="4" borderId="3" xfId="0" applyFont="1" applyFill="1" applyBorder="1" applyAlignment="1" applyProtection="1">
      <alignment horizontal="center" vertical="center" wrapText="1"/>
      <protection locked="0"/>
    </xf>
    <xf numFmtId="0" fontId="0" fillId="4" borderId="3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4" fontId="0" fillId="4" borderId="3" xfId="0" applyNumberFormat="1" applyFont="1" applyFill="1" applyBorder="1" applyAlignment="1">
      <alignment horizontal="center" vertical="center" wrapText="1"/>
    </xf>
    <xf numFmtId="4" fontId="0" fillId="4" borderId="3" xfId="0" applyNumberFormat="1" applyFill="1" applyBorder="1" applyAlignment="1" applyProtection="1">
      <alignment horizontal="center" vertical="center" wrapText="1"/>
    </xf>
    <xf numFmtId="165" fontId="0" fillId="4" borderId="3" xfId="0" quotePrefix="1" applyNumberFormat="1" applyFill="1" applyBorder="1" applyAlignment="1" applyProtection="1">
      <alignment horizontal="center" vertical="center" wrapText="1"/>
      <protection locked="0"/>
    </xf>
    <xf numFmtId="4" fontId="0" fillId="4" borderId="3" xfId="0" applyNumberFormat="1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4" fontId="0" fillId="13" borderId="3" xfId="0" applyNumberFormat="1" applyFill="1" applyBorder="1" applyAlignment="1">
      <alignment horizontal="center" vertical="center" wrapText="1"/>
    </xf>
    <xf numFmtId="3" fontId="0" fillId="4" borderId="3" xfId="0" applyNumberFormat="1" applyFill="1" applyBorder="1" applyAlignment="1" applyProtection="1">
      <alignment horizontal="center" vertical="center" wrapText="1"/>
      <protection locked="0"/>
    </xf>
    <xf numFmtId="166" fontId="0" fillId="4" borderId="3" xfId="0" applyNumberFormat="1" applyFill="1" applyBorder="1" applyAlignment="1" applyProtection="1">
      <alignment horizontal="center" vertical="center" wrapText="1"/>
      <protection locked="0"/>
    </xf>
    <xf numFmtId="4" fontId="0" fillId="13" borderId="3" xfId="0" applyNumberForma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  <protection locked="0"/>
    </xf>
    <xf numFmtId="4" fontId="6" fillId="13" borderId="3" xfId="0" applyNumberFormat="1" applyFont="1" applyFill="1" applyBorder="1" applyAlignment="1">
      <alignment horizontal="center" vertical="center" wrapText="1"/>
    </xf>
    <xf numFmtId="14" fontId="0" fillId="4" borderId="3" xfId="0" applyNumberFormat="1" applyFont="1" applyFill="1" applyBorder="1" applyAlignment="1">
      <alignment horizontal="center" vertical="center" wrapText="1"/>
    </xf>
    <xf numFmtId="1" fontId="0" fillId="4" borderId="3" xfId="0" applyNumberFormat="1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4" fontId="0" fillId="0" borderId="9" xfId="0" applyNumberFormat="1" applyBorder="1" applyAlignment="1">
      <alignment horizontal="center" vertical="center" wrapText="1"/>
    </xf>
    <xf numFmtId="165" fontId="0" fillId="4" borderId="3" xfId="0" applyNumberFormat="1" applyFont="1" applyFill="1" applyBorder="1" applyAlignment="1">
      <alignment horizontal="center" vertical="center" wrapText="1"/>
    </xf>
    <xf numFmtId="165" fontId="0" fillId="2" borderId="3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0" fontId="0" fillId="0" borderId="11" xfId="0" applyFont="1" applyBorder="1" applyAlignment="1" applyProtection="1">
      <alignment horizontal="center" vertical="center"/>
    </xf>
    <xf numFmtId="0" fontId="0" fillId="2" borderId="11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" fontId="0" fillId="0" borderId="12" xfId="0" applyNumberFormat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/>
    </xf>
    <xf numFmtId="3" fontId="0" fillId="2" borderId="3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14" borderId="3" xfId="0" applyFill="1" applyBorder="1" applyAlignment="1" applyProtection="1">
      <alignment horizontal="center" vertical="center" wrapText="1"/>
      <protection locked="0"/>
    </xf>
    <xf numFmtId="14" fontId="0" fillId="14" borderId="3" xfId="0" applyNumberFormat="1" applyFill="1" applyBorder="1" applyAlignment="1" applyProtection="1">
      <alignment horizontal="center" vertical="center" wrapText="1"/>
      <protection locked="0"/>
    </xf>
    <xf numFmtId="165" fontId="0" fillId="14" borderId="3" xfId="0" applyNumberFormat="1" applyFill="1" applyBorder="1" applyAlignment="1" applyProtection="1">
      <alignment horizontal="center" vertical="center" wrapText="1"/>
      <protection locked="0"/>
    </xf>
    <xf numFmtId="4" fontId="0" fillId="14" borderId="3" xfId="0" applyNumberFormat="1" applyFill="1" applyBorder="1" applyAlignment="1" applyProtection="1">
      <alignment horizontal="center" vertical="center" wrapText="1"/>
      <protection locked="0"/>
    </xf>
    <xf numFmtId="2" fontId="0" fillId="14" borderId="3" xfId="0" applyNumberFormat="1" applyFill="1" applyBorder="1" applyAlignment="1" applyProtection="1">
      <alignment horizontal="center" vertical="center" wrapText="1"/>
      <protection locked="0"/>
    </xf>
    <xf numFmtId="4" fontId="0" fillId="14" borderId="3" xfId="0" applyNumberFormat="1" applyFill="1" applyBorder="1" applyAlignment="1">
      <alignment horizontal="center" vertical="center" wrapText="1"/>
    </xf>
    <xf numFmtId="4" fontId="0" fillId="14" borderId="3" xfId="0" applyNumberFormat="1" applyFont="1" applyFill="1" applyBorder="1" applyAlignment="1">
      <alignment horizontal="center" vertical="center" wrapText="1"/>
    </xf>
    <xf numFmtId="1" fontId="0" fillId="14" borderId="3" xfId="0" applyNumberFormat="1" applyFill="1" applyBorder="1" applyAlignment="1" applyProtection="1">
      <alignment horizontal="center" vertical="center" wrapText="1"/>
      <protection locked="0"/>
    </xf>
    <xf numFmtId="0" fontId="0" fillId="14" borderId="3" xfId="0" quotePrefix="1" applyFill="1" applyBorder="1" applyAlignment="1" applyProtection="1">
      <alignment horizontal="center" vertical="center" wrapText="1"/>
      <protection locked="0"/>
    </xf>
    <xf numFmtId="0" fontId="0" fillId="14" borderId="3" xfId="0" applyFont="1" applyFill="1" applyBorder="1" applyAlignment="1" applyProtection="1">
      <alignment horizontal="center" vertical="center" wrapText="1"/>
      <protection locked="0"/>
    </xf>
    <xf numFmtId="0" fontId="0" fillId="14" borderId="3" xfId="0" applyFont="1" applyFill="1" applyBorder="1" applyAlignment="1">
      <alignment horizontal="center" vertical="center" wrapText="1"/>
    </xf>
    <xf numFmtId="0" fontId="0" fillId="14" borderId="3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/>
    </xf>
    <xf numFmtId="4" fontId="0" fillId="15" borderId="3" xfId="0" applyNumberFormat="1" applyFill="1" applyBorder="1" applyAlignment="1">
      <alignment horizontal="center" vertical="center" wrapText="1"/>
    </xf>
    <xf numFmtId="4" fontId="0" fillId="14" borderId="3" xfId="0" applyNumberFormat="1" applyFill="1" applyBorder="1" applyAlignment="1" applyProtection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center" vertical="center" wrapText="1"/>
    </xf>
    <xf numFmtId="49" fontId="0" fillId="0" borderId="3" xfId="0" applyNumberFormat="1" applyFont="1" applyBorder="1" applyAlignment="1" applyProtection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center"/>
    </xf>
    <xf numFmtId="49" fontId="0" fillId="0" borderId="3" xfId="0" quotePrefix="1" applyNumberFormat="1" applyFont="1" applyBorder="1" applyAlignment="1">
      <alignment horizontal="center" vertical="center" wrapText="1"/>
    </xf>
    <xf numFmtId="49" fontId="0" fillId="0" borderId="3" xfId="0" applyNumberFormat="1" applyFont="1" applyBorder="1" applyAlignment="1" applyProtection="1">
      <alignment horizontal="center" vertical="center"/>
    </xf>
    <xf numFmtId="49" fontId="0" fillId="2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0" fontId="7" fillId="0" borderId="0" xfId="0" applyFont="1" applyBorder="1" applyAlignment="1">
      <alignment vertical="top" wrapText="1"/>
    </xf>
    <xf numFmtId="0" fontId="0" fillId="0" borderId="12" xfId="0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4" fontId="0" fillId="0" borderId="3" xfId="0" applyNumberForma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2" fontId="1" fillId="0" borderId="3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4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2" borderId="13" xfId="0" applyFill="1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2" borderId="15" xfId="0" applyFill="1" applyBorder="1" applyAlignment="1" applyProtection="1">
      <alignment horizontal="center" vertical="center" wrapText="1"/>
      <protection locked="0"/>
    </xf>
    <xf numFmtId="14" fontId="0" fillId="2" borderId="0" xfId="0" applyNumberFormat="1" applyFill="1" applyBorder="1" applyAlignment="1" applyProtection="1">
      <alignment horizontal="center" vertical="center" wrapText="1"/>
      <protection locked="0"/>
    </xf>
    <xf numFmtId="165" fontId="0" fillId="2" borderId="0" xfId="0" applyNumberForma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 wrapText="1"/>
      <protection locked="0"/>
    </xf>
    <xf numFmtId="4" fontId="0" fillId="2" borderId="0" xfId="0" applyNumberFormat="1" applyFill="1" applyBorder="1" applyAlignment="1" applyProtection="1">
      <alignment horizontal="center" vertical="center" wrapText="1"/>
      <protection locked="0"/>
    </xf>
    <xf numFmtId="1" fontId="0" fillId="2" borderId="0" xfId="0" applyNumberFormat="1" applyFill="1" applyBorder="1" applyAlignment="1" applyProtection="1">
      <alignment horizontal="center" vertical="center" wrapText="1"/>
      <protection locked="0"/>
    </xf>
    <xf numFmtId="4" fontId="0" fillId="2" borderId="0" xfId="0" applyNumberFormat="1" applyFill="1" applyBorder="1" applyAlignment="1">
      <alignment horizontal="center" vertical="center" wrapText="1"/>
    </xf>
    <xf numFmtId="0" fontId="0" fillId="2" borderId="0" xfId="0" quotePrefix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 applyAlignment="1">
      <alignment horizontal="center" vertical="center" wrapText="1"/>
    </xf>
    <xf numFmtId="0" fontId="7" fillId="9" borderId="3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Border="1" applyAlignment="1">
      <alignment vertical="center"/>
    </xf>
    <xf numFmtId="4" fontId="7" fillId="4" borderId="3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" fontId="7" fillId="14" borderId="3" xfId="0" applyNumberFormat="1" applyFont="1" applyFill="1" applyBorder="1" applyAlignment="1">
      <alignment horizontal="center" vertical="center" wrapText="1"/>
    </xf>
    <xf numFmtId="4" fontId="7" fillId="10" borderId="3" xfId="0" applyNumberFormat="1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4" fontId="7" fillId="8" borderId="3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top" wrapText="1"/>
    </xf>
    <xf numFmtId="14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/>
    </xf>
    <xf numFmtId="14" fontId="8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4" fontId="0" fillId="5" borderId="9" xfId="0" applyNumberFormat="1" applyFill="1" applyBorder="1" applyAlignment="1">
      <alignment horizontal="center" vertical="center" textRotation="90" wrapText="1"/>
    </xf>
    <xf numFmtId="0" fontId="0" fillId="0" borderId="12" xfId="0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textRotation="90" wrapText="1"/>
    </xf>
    <xf numFmtId="0" fontId="0" fillId="4" borderId="12" xfId="0" applyFill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textRotation="90" wrapText="1"/>
    </xf>
    <xf numFmtId="0" fontId="0" fillId="3" borderId="12" xfId="0" applyFill="1" applyBorder="1" applyAlignment="1">
      <alignment horizontal="center" vertical="center" textRotation="90" wrapText="1"/>
    </xf>
    <xf numFmtId="0" fontId="8" fillId="0" borderId="14" xfId="0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0" fontId="8" fillId="0" borderId="16" xfId="0" applyFont="1" applyBorder="1" applyAlignment="1">
      <alignment vertical="center" wrapText="1"/>
    </xf>
    <xf numFmtId="0" fontId="8" fillId="0" borderId="17" xfId="0" applyFont="1" applyBorder="1" applyAlignment="1">
      <alignment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4" fontId="0" fillId="9" borderId="3" xfId="0" applyNumberForma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 shrinkToFit="1"/>
    </xf>
    <xf numFmtId="14" fontId="1" fillId="0" borderId="9" xfId="0" applyNumberFormat="1" applyFont="1" applyBorder="1" applyAlignment="1">
      <alignment horizontal="center" vertical="center" wrapText="1"/>
    </xf>
    <xf numFmtId="14" fontId="0" fillId="0" borderId="12" xfId="0" applyNumberForma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1" fontId="0" fillId="0" borderId="12" xfId="0" applyNumberFormat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4" fontId="0" fillId="0" borderId="12" xfId="0" applyNumberFormat="1" applyBorder="1" applyAlignment="1">
      <alignment horizontal="center" vertical="center" wrapText="1"/>
    </xf>
    <xf numFmtId="2" fontId="1" fillId="0" borderId="9" xfId="0" applyNumberFormat="1" applyFont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 wrapText="1"/>
    </xf>
    <xf numFmtId="2" fontId="0" fillId="0" borderId="9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Migliaia 2" xfId="1"/>
    <cellStyle name="Normale" xfId="0" builtinId="0"/>
    <cellStyle name="Normale 2" xfId="2"/>
  </cellStyles>
  <dxfs count="0"/>
  <tableStyles count="0" defaultTableStyle="TableStyleMedium2" defaultPivotStyle="PivotStyleLight16"/>
  <colors>
    <mruColors>
      <color rgb="FFFF5050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nology-DS223\SUPPORTO%20INFORMATICO\PRATICHE%20UFFICIO\VDC%202025\NEW%202025%2038%20PROVVISORI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EDA"/>
      <sheetName val="INDICI"/>
      <sheetName val="NORD SUD"/>
    </sheetNames>
    <sheetDataSet>
      <sheetData sheetId="0"/>
      <sheetData sheetId="1">
        <row r="1">
          <cell r="B1">
            <v>9364.09</v>
          </cell>
        </row>
        <row r="2">
          <cell r="B2">
            <v>88.495576867829996</v>
          </cell>
        </row>
      </sheetData>
      <sheetData sheetId="2">
        <row r="1">
          <cell r="A1" t="str">
            <v>Prefettura - UTG</v>
          </cell>
          <cell r="B1" t="str">
            <v>N/S</v>
          </cell>
        </row>
        <row r="2">
          <cell r="A2" t="str">
            <v>AGRIGENTO</v>
          </cell>
          <cell r="B2" t="str">
            <v>S</v>
          </cell>
        </row>
        <row r="3">
          <cell r="A3" t="str">
            <v>ALESSANDRIA</v>
          </cell>
          <cell r="B3" t="str">
            <v>N</v>
          </cell>
        </row>
        <row r="4">
          <cell r="A4" t="str">
            <v>ANCONA</v>
          </cell>
          <cell r="B4" t="str">
            <v>N</v>
          </cell>
        </row>
        <row r="5">
          <cell r="A5" t="str">
            <v>AOSTA</v>
          </cell>
          <cell r="B5" t="str">
            <v>N</v>
          </cell>
        </row>
        <row r="6">
          <cell r="A6" t="str">
            <v>AREZZO</v>
          </cell>
          <cell r="B6" t="str">
            <v>N</v>
          </cell>
        </row>
        <row r="7">
          <cell r="A7" t="str">
            <v>ASCOLI PICENO</v>
          </cell>
          <cell r="B7" t="str">
            <v>N</v>
          </cell>
        </row>
        <row r="8">
          <cell r="A8" t="str">
            <v>ASTI</v>
          </cell>
          <cell r="B8" t="str">
            <v>N</v>
          </cell>
        </row>
        <row r="9">
          <cell r="A9" t="str">
            <v>AVELLINO</v>
          </cell>
          <cell r="B9" t="str">
            <v>S</v>
          </cell>
        </row>
        <row r="10">
          <cell r="A10" t="str">
            <v>BARI</v>
          </cell>
          <cell r="B10" t="str">
            <v>S</v>
          </cell>
        </row>
        <row r="11">
          <cell r="A11" t="str">
            <v>BARLETTA - ANDRIA - TRANI</v>
          </cell>
          <cell r="B11" t="str">
            <v>S</v>
          </cell>
        </row>
        <row r="12">
          <cell r="A12" t="str">
            <v>BELLUNO</v>
          </cell>
          <cell r="B12" t="str">
            <v>N</v>
          </cell>
        </row>
        <row r="13">
          <cell r="A13" t="str">
            <v>BENEVENTO</v>
          </cell>
          <cell r="B13" t="str">
            <v>S</v>
          </cell>
        </row>
        <row r="14">
          <cell r="A14" t="str">
            <v>BERGAMO</v>
          </cell>
          <cell r="B14" t="str">
            <v>N</v>
          </cell>
        </row>
        <row r="15">
          <cell r="A15" t="str">
            <v>BIELLA</v>
          </cell>
          <cell r="B15" t="str">
            <v>N</v>
          </cell>
        </row>
        <row r="16">
          <cell r="A16" t="str">
            <v>Bologna</v>
          </cell>
          <cell r="B16" t="str">
            <v>N</v>
          </cell>
        </row>
        <row r="17">
          <cell r="A17" t="str">
            <v>BOLZANO</v>
          </cell>
          <cell r="B17" t="str">
            <v>N</v>
          </cell>
        </row>
        <row r="18">
          <cell r="A18" t="str">
            <v>Brescia</v>
          </cell>
          <cell r="B18" t="str">
            <v>N</v>
          </cell>
        </row>
        <row r="19">
          <cell r="A19" t="str">
            <v>BRINDISI</v>
          </cell>
          <cell r="B19" t="str">
            <v>S</v>
          </cell>
        </row>
        <row r="20">
          <cell r="A20" t="str">
            <v>CAGLIARI</v>
          </cell>
          <cell r="B20" t="str">
            <v>S</v>
          </cell>
        </row>
        <row r="21">
          <cell r="A21" t="str">
            <v>CALTANISSETTA</v>
          </cell>
          <cell r="B21" t="str">
            <v>S</v>
          </cell>
        </row>
        <row r="22">
          <cell r="A22" t="str">
            <v>Campobasso</v>
          </cell>
          <cell r="B22" t="str">
            <v>S</v>
          </cell>
        </row>
        <row r="23">
          <cell r="A23" t="str">
            <v>CASERTA</v>
          </cell>
          <cell r="B23" t="str">
            <v>S</v>
          </cell>
        </row>
        <row r="24">
          <cell r="A24" t="str">
            <v>CATANIA</v>
          </cell>
          <cell r="B24" t="str">
            <v>S</v>
          </cell>
        </row>
        <row r="25">
          <cell r="A25" t="str">
            <v>CATANZARO</v>
          </cell>
          <cell r="B25" t="str">
            <v>S</v>
          </cell>
        </row>
        <row r="26">
          <cell r="A26" t="str">
            <v>Chieti</v>
          </cell>
          <cell r="B26" t="str">
            <v>S</v>
          </cell>
        </row>
        <row r="27">
          <cell r="A27" t="str">
            <v>COMO</v>
          </cell>
          <cell r="B27" t="str">
            <v>N</v>
          </cell>
        </row>
        <row r="28">
          <cell r="A28" t="str">
            <v>COSENZA</v>
          </cell>
          <cell r="B28" t="str">
            <v>S</v>
          </cell>
        </row>
        <row r="29">
          <cell r="A29" t="str">
            <v>CREMONA</v>
          </cell>
          <cell r="B29" t="str">
            <v>N</v>
          </cell>
        </row>
        <row r="30">
          <cell r="A30" t="str">
            <v>CROTONE</v>
          </cell>
          <cell r="B30" t="str">
            <v>S</v>
          </cell>
        </row>
        <row r="31">
          <cell r="A31" t="str">
            <v>CUNEO</v>
          </cell>
          <cell r="B31" t="str">
            <v>N</v>
          </cell>
        </row>
        <row r="32">
          <cell r="A32" t="str">
            <v>ENNA</v>
          </cell>
          <cell r="B32" t="str">
            <v>S</v>
          </cell>
        </row>
        <row r="33">
          <cell r="A33" t="str">
            <v>FERMO</v>
          </cell>
          <cell r="B33" t="str">
            <v>N</v>
          </cell>
        </row>
        <row r="34">
          <cell r="A34" t="str">
            <v>FERRARA</v>
          </cell>
          <cell r="B34" t="str">
            <v>N</v>
          </cell>
        </row>
        <row r="35">
          <cell r="A35" t="str">
            <v>FIRENZE</v>
          </cell>
          <cell r="B35" t="str">
            <v>N</v>
          </cell>
        </row>
        <row r="36">
          <cell r="A36" t="str">
            <v>FOGGIA</v>
          </cell>
          <cell r="B36" t="str">
            <v>S</v>
          </cell>
        </row>
        <row r="37">
          <cell r="A37" t="str">
            <v>FORLI'-CESENA</v>
          </cell>
          <cell r="B37" t="str">
            <v>N</v>
          </cell>
        </row>
        <row r="38">
          <cell r="A38" t="str">
            <v>FROSINONE</v>
          </cell>
          <cell r="B38" t="str">
            <v>N</v>
          </cell>
        </row>
        <row r="39">
          <cell r="A39" t="str">
            <v>GENOVA</v>
          </cell>
          <cell r="B39" t="str">
            <v>N</v>
          </cell>
        </row>
        <row r="40">
          <cell r="A40" t="str">
            <v>Gorizia</v>
          </cell>
          <cell r="B40" t="str">
            <v>N</v>
          </cell>
        </row>
        <row r="41">
          <cell r="A41" t="str">
            <v>GROSSETO</v>
          </cell>
          <cell r="B41" t="str">
            <v>N</v>
          </cell>
        </row>
        <row r="42">
          <cell r="A42" t="str">
            <v>IMPERIA</v>
          </cell>
          <cell r="B42" t="str">
            <v>N</v>
          </cell>
        </row>
        <row r="43">
          <cell r="A43" t="str">
            <v>ISERNIA</v>
          </cell>
          <cell r="B43" t="str">
            <v>S</v>
          </cell>
        </row>
        <row r="44">
          <cell r="A44" t="str">
            <v>La Spezia</v>
          </cell>
          <cell r="B44" t="str">
            <v>N</v>
          </cell>
        </row>
        <row r="45">
          <cell r="A45" t="str">
            <v>L'AQUILA</v>
          </cell>
          <cell r="B45" t="str">
            <v>S</v>
          </cell>
        </row>
        <row r="46">
          <cell r="A46" t="str">
            <v>LATINA</v>
          </cell>
          <cell r="B46" t="str">
            <v>N</v>
          </cell>
        </row>
        <row r="47">
          <cell r="A47" t="str">
            <v>Lecce</v>
          </cell>
          <cell r="B47" t="str">
            <v>S</v>
          </cell>
        </row>
        <row r="48">
          <cell r="A48" t="str">
            <v>LECCO</v>
          </cell>
          <cell r="B48" t="str">
            <v>N</v>
          </cell>
        </row>
        <row r="49">
          <cell r="A49" t="str">
            <v>LIVORNO</v>
          </cell>
          <cell r="B49" t="str">
            <v>N</v>
          </cell>
        </row>
        <row r="50">
          <cell r="A50" t="str">
            <v>LODI</v>
          </cell>
          <cell r="B50" t="str">
            <v>N</v>
          </cell>
        </row>
        <row r="51">
          <cell r="A51" t="str">
            <v>LUCCA</v>
          </cell>
          <cell r="B51" t="str">
            <v>N</v>
          </cell>
        </row>
        <row r="52">
          <cell r="A52" t="str">
            <v>MACERATA</v>
          </cell>
          <cell r="B52" t="str">
            <v>N</v>
          </cell>
        </row>
        <row r="53">
          <cell r="A53" t="str">
            <v>MANTOVA</v>
          </cell>
          <cell r="B53" t="str">
            <v>N</v>
          </cell>
        </row>
        <row r="54">
          <cell r="A54" t="str">
            <v>MASSA-CARRARA</v>
          </cell>
          <cell r="B54" t="str">
            <v>N</v>
          </cell>
        </row>
        <row r="55">
          <cell r="A55" t="str">
            <v>MATERA</v>
          </cell>
          <cell r="B55" t="str">
            <v>S</v>
          </cell>
        </row>
        <row r="56">
          <cell r="A56" t="str">
            <v>MESSINA</v>
          </cell>
          <cell r="B56" t="str">
            <v>S</v>
          </cell>
        </row>
        <row r="57">
          <cell r="A57" t="str">
            <v>MILANO</v>
          </cell>
          <cell r="B57" t="str">
            <v>N</v>
          </cell>
        </row>
        <row r="58">
          <cell r="A58" t="str">
            <v>Modena</v>
          </cell>
          <cell r="B58" t="str">
            <v>N</v>
          </cell>
        </row>
        <row r="59">
          <cell r="A59" t="str">
            <v>NAPOLI</v>
          </cell>
          <cell r="B59" t="str">
            <v>S</v>
          </cell>
        </row>
        <row r="60">
          <cell r="A60" t="str">
            <v>NOVARA</v>
          </cell>
          <cell r="B60" t="str">
            <v>N</v>
          </cell>
        </row>
        <row r="61">
          <cell r="A61" t="str">
            <v>NUORO</v>
          </cell>
          <cell r="B61" t="str">
            <v>S</v>
          </cell>
        </row>
        <row r="62">
          <cell r="A62" t="str">
            <v>ORISTANO</v>
          </cell>
          <cell r="B62" t="str">
            <v>S</v>
          </cell>
        </row>
        <row r="63">
          <cell r="A63" t="str">
            <v>PADOVA</v>
          </cell>
          <cell r="B63" t="str">
            <v>N</v>
          </cell>
        </row>
        <row r="64">
          <cell r="A64" t="str">
            <v>Palermo</v>
          </cell>
          <cell r="B64" t="str">
            <v>S</v>
          </cell>
        </row>
        <row r="65">
          <cell r="A65" t="str">
            <v>PRATO</v>
          </cell>
          <cell r="B65" t="str">
            <v>N</v>
          </cell>
        </row>
        <row r="66">
          <cell r="A66" t="str">
            <v>PARMA</v>
          </cell>
          <cell r="B66" t="str">
            <v>N</v>
          </cell>
        </row>
        <row r="67">
          <cell r="A67" t="str">
            <v>PAVIA</v>
          </cell>
          <cell r="B67" t="str">
            <v>N</v>
          </cell>
        </row>
        <row r="68">
          <cell r="A68" t="str">
            <v>Perugia</v>
          </cell>
          <cell r="B68" t="str">
            <v>N</v>
          </cell>
        </row>
        <row r="69">
          <cell r="A69" t="str">
            <v>Pesaro Urbino</v>
          </cell>
          <cell r="B69" t="str">
            <v>N</v>
          </cell>
        </row>
        <row r="70">
          <cell r="A70" t="str">
            <v>PESCARA</v>
          </cell>
          <cell r="B70" t="str">
            <v>S</v>
          </cell>
        </row>
        <row r="71">
          <cell r="A71" t="str">
            <v>PIACENZA</v>
          </cell>
          <cell r="B71" t="str">
            <v>N</v>
          </cell>
        </row>
        <row r="72">
          <cell r="A72" t="str">
            <v>PISA</v>
          </cell>
          <cell r="B72" t="str">
            <v>N</v>
          </cell>
        </row>
        <row r="73">
          <cell r="A73" t="str">
            <v xml:space="preserve">PISTOIA </v>
          </cell>
          <cell r="B73" t="str">
            <v>N</v>
          </cell>
        </row>
        <row r="74">
          <cell r="A74" t="str">
            <v>POTENZA</v>
          </cell>
          <cell r="B74" t="str">
            <v>S</v>
          </cell>
        </row>
        <row r="75">
          <cell r="A75" t="str">
            <v>RAGUSA</v>
          </cell>
          <cell r="B75" t="str">
            <v>S</v>
          </cell>
        </row>
        <row r="76">
          <cell r="A76" t="str">
            <v>REGGIO CALABRIA</v>
          </cell>
          <cell r="B76" t="str">
            <v>S</v>
          </cell>
        </row>
        <row r="77">
          <cell r="A77" t="str">
            <v>REGGIO EMILIA</v>
          </cell>
          <cell r="B77" t="str">
            <v>N</v>
          </cell>
        </row>
        <row r="78">
          <cell r="A78" t="str">
            <v>RIETI</v>
          </cell>
          <cell r="B78" t="str">
            <v>N</v>
          </cell>
        </row>
        <row r="79">
          <cell r="A79" t="str">
            <v>RIMINI</v>
          </cell>
          <cell r="B79" t="str">
            <v>N</v>
          </cell>
        </row>
        <row r="80">
          <cell r="A80" t="str">
            <v>ROMA</v>
          </cell>
          <cell r="B80" t="str">
            <v>N</v>
          </cell>
        </row>
        <row r="81">
          <cell r="A81" t="str">
            <v xml:space="preserve">ROMA </v>
          </cell>
          <cell r="B81" t="str">
            <v>N</v>
          </cell>
        </row>
        <row r="82">
          <cell r="A82" t="str">
            <v>ROVIGO</v>
          </cell>
          <cell r="B82" t="str">
            <v>N</v>
          </cell>
        </row>
        <row r="83">
          <cell r="A83" t="str">
            <v>SALERNO</v>
          </cell>
          <cell r="B83" t="str">
            <v>S</v>
          </cell>
        </row>
        <row r="84">
          <cell r="A84" t="str">
            <v>SASSARI</v>
          </cell>
          <cell r="B84" t="str">
            <v>S</v>
          </cell>
        </row>
        <row r="85">
          <cell r="A85" t="str">
            <v>SAVONA</v>
          </cell>
          <cell r="B85" t="str">
            <v>N</v>
          </cell>
        </row>
        <row r="86">
          <cell r="A86" t="str">
            <v>SIENA</v>
          </cell>
          <cell r="B86" t="str">
            <v>N</v>
          </cell>
        </row>
        <row r="87">
          <cell r="A87" t="str">
            <v>SIRACUSA</v>
          </cell>
          <cell r="B87" t="str">
            <v>S</v>
          </cell>
        </row>
        <row r="88">
          <cell r="A88" t="str">
            <v>SONDRIO</v>
          </cell>
          <cell r="B88" t="str">
            <v>N</v>
          </cell>
        </row>
        <row r="89">
          <cell r="A89" t="str">
            <v>TARANTO</v>
          </cell>
          <cell r="B89" t="str">
            <v>S</v>
          </cell>
        </row>
        <row r="90">
          <cell r="A90" t="str">
            <v>TERAMO</v>
          </cell>
          <cell r="B90" t="str">
            <v>S</v>
          </cell>
        </row>
        <row r="91">
          <cell r="A91" t="str">
            <v>TERNI</v>
          </cell>
          <cell r="B91" t="str">
            <v>N</v>
          </cell>
        </row>
        <row r="92">
          <cell r="A92" t="str">
            <v>Torino</v>
          </cell>
          <cell r="B92" t="str">
            <v>N</v>
          </cell>
        </row>
        <row r="93">
          <cell r="A93" t="str">
            <v>TRAPANI</v>
          </cell>
          <cell r="B93" t="str">
            <v>S</v>
          </cell>
        </row>
        <row r="94">
          <cell r="A94" t="str">
            <v>TRENTO</v>
          </cell>
          <cell r="B94" t="str">
            <v>N</v>
          </cell>
        </row>
        <row r="95">
          <cell r="A95" t="str">
            <v>TREVISO</v>
          </cell>
          <cell r="B95" t="str">
            <v>N</v>
          </cell>
        </row>
        <row r="96">
          <cell r="A96" t="str">
            <v>TRIESTE</v>
          </cell>
          <cell r="B96" t="str">
            <v>N</v>
          </cell>
        </row>
        <row r="97">
          <cell r="A97" t="str">
            <v>UDINE</v>
          </cell>
          <cell r="B97" t="str">
            <v>N</v>
          </cell>
        </row>
        <row r="98">
          <cell r="A98" t="str">
            <v>VARESE</v>
          </cell>
          <cell r="B98" t="str">
            <v>N</v>
          </cell>
        </row>
        <row r="99">
          <cell r="A99" t="str">
            <v>VENEZIA</v>
          </cell>
          <cell r="B99" t="str">
            <v>N</v>
          </cell>
        </row>
        <row r="100">
          <cell r="A100" t="str">
            <v>VERBANO-CUSIO-OSSOLA</v>
          </cell>
          <cell r="B100" t="str">
            <v>N</v>
          </cell>
        </row>
        <row r="101">
          <cell r="A101" t="str">
            <v>VERCELLI</v>
          </cell>
          <cell r="B101" t="str">
            <v>N</v>
          </cell>
        </row>
        <row r="102">
          <cell r="A102" t="str">
            <v>VERONA</v>
          </cell>
          <cell r="B102" t="str">
            <v>N</v>
          </cell>
        </row>
        <row r="103">
          <cell r="A103" t="str">
            <v>VIBO VALENTIA</v>
          </cell>
          <cell r="B103" t="str">
            <v>S</v>
          </cell>
        </row>
        <row r="104">
          <cell r="A104" t="str">
            <v>VICENZA</v>
          </cell>
          <cell r="B104" t="str">
            <v>N</v>
          </cell>
        </row>
        <row r="105">
          <cell r="A105" t="str">
            <v>VITERBO</v>
          </cell>
          <cell r="B105" t="str">
            <v>N</v>
          </cell>
        </row>
        <row r="106">
          <cell r="A106" t="str">
            <v>RAVENNA</v>
          </cell>
          <cell r="B106" t="str">
            <v>N</v>
          </cell>
        </row>
        <row r="107">
          <cell r="A107" t="str">
            <v>PORDENONE</v>
          </cell>
          <cell r="B107" t="str">
            <v>N</v>
          </cell>
        </row>
        <row r="108">
          <cell r="A108" t="str">
            <v>MONZA E BRIANZA</v>
          </cell>
          <cell r="B108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K1672"/>
  <sheetViews>
    <sheetView tabSelected="1" view="pageLayout" topLeftCell="H1596" zoomScale="70" zoomScaleNormal="100" zoomScalePageLayoutView="70" workbookViewId="0">
      <selection activeCell="C4" sqref="C4"/>
    </sheetView>
  </sheetViews>
  <sheetFormatPr defaultColWidth="9.109375" defaultRowHeight="14.4"/>
  <cols>
    <col min="1" max="1" width="9.109375" style="19"/>
    <col min="2" max="2" width="22" style="19" hidden="1" customWidth="1"/>
    <col min="3" max="3" width="33.6640625" style="19" customWidth="1"/>
    <col min="4" max="4" width="31.88671875" style="19" hidden="1" customWidth="1"/>
    <col min="5" max="5" width="33.44140625" style="19" customWidth="1"/>
    <col min="6" max="6" width="48.5546875" style="19" customWidth="1"/>
    <col min="7" max="7" width="16.5546875" style="29" customWidth="1"/>
    <col min="8" max="8" width="11.88671875" style="19" customWidth="1"/>
    <col min="9" max="9" width="37.5546875" style="19" hidden="1" customWidth="1"/>
    <col min="10" max="10" width="18.33203125" style="19" hidden="1" customWidth="1"/>
    <col min="11" max="11" width="29.33203125" style="19" hidden="1" customWidth="1"/>
    <col min="12" max="12" width="24.6640625" style="19" hidden="1" customWidth="1"/>
    <col min="13" max="14" width="14.33203125" style="19" hidden="1" customWidth="1"/>
    <col min="15" max="15" width="17.44140625" style="19" bestFit="1" customWidth="1"/>
    <col min="16" max="16" width="16.33203125" style="46" customWidth="1"/>
    <col min="17" max="17" width="19.88671875" style="20" customWidth="1"/>
    <col min="18" max="18" width="20.44140625" style="20" customWidth="1"/>
    <col min="19" max="19" width="20.6640625" style="30" customWidth="1"/>
    <col min="20" max="20" width="20.5546875" style="19" customWidth="1"/>
    <col min="21" max="21" width="8.6640625" style="19" hidden="1" customWidth="1"/>
    <col min="22" max="22" width="16.33203125" style="19" hidden="1" customWidth="1"/>
    <col min="23" max="23" width="14.44140625" style="19" hidden="1" customWidth="1"/>
    <col min="24" max="24" width="16.109375" style="19" customWidth="1"/>
    <col min="25" max="25" width="9.109375" style="19"/>
    <col min="26" max="26" width="11.44140625" style="19" customWidth="1"/>
    <col min="27" max="27" width="13.5546875" style="19" customWidth="1"/>
    <col min="28" max="28" width="11.5546875" style="19" bestFit="1" customWidth="1"/>
    <col min="29" max="29" width="21" style="20" customWidth="1"/>
    <col min="30" max="30" width="11.44140625" style="19" customWidth="1"/>
    <col min="31" max="31" width="21.33203125" style="19" customWidth="1"/>
    <col min="32" max="32" width="12.88671875" style="19" hidden="1" customWidth="1"/>
    <col min="33" max="33" width="21.44140625" style="154" customWidth="1"/>
    <col min="34" max="34" width="10.88671875" style="127" hidden="1" customWidth="1"/>
    <col min="35" max="36" width="0" style="19" hidden="1" customWidth="1"/>
    <col min="37" max="37" width="9.109375" style="192"/>
    <col min="38" max="16384" width="9.109375" style="19"/>
  </cols>
  <sheetData>
    <row r="1" spans="1:1025" hidden="1"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</row>
    <row r="2" spans="1:1025" ht="183" hidden="1" customHeight="1">
      <c r="E2" s="268"/>
      <c r="F2" s="268"/>
      <c r="G2" s="280"/>
      <c r="H2" s="268"/>
      <c r="I2" s="287"/>
      <c r="J2" s="289"/>
      <c r="K2" s="290"/>
      <c r="L2" s="290"/>
      <c r="M2" s="290"/>
      <c r="N2" s="290"/>
      <c r="O2" s="268"/>
      <c r="P2" s="283"/>
      <c r="Q2" s="285"/>
      <c r="R2" s="285"/>
      <c r="S2" s="287"/>
      <c r="T2" s="268"/>
      <c r="U2" s="268"/>
      <c r="V2" s="268"/>
      <c r="W2" s="268"/>
      <c r="X2" s="266"/>
      <c r="Y2" s="266"/>
      <c r="Z2" s="266"/>
      <c r="AA2" s="266"/>
      <c r="AB2" s="269"/>
      <c r="AC2" s="264"/>
    </row>
    <row r="3" spans="1:1025" ht="163.5" hidden="1" customHeight="1">
      <c r="A3" s="40"/>
      <c r="B3" s="40"/>
      <c r="C3" s="40"/>
      <c r="D3" s="40"/>
      <c r="E3" s="265"/>
      <c r="F3" s="265"/>
      <c r="G3" s="281"/>
      <c r="H3" s="265"/>
      <c r="I3" s="164"/>
      <c r="J3" s="164"/>
      <c r="K3" s="164"/>
      <c r="L3" s="165"/>
      <c r="M3" s="165"/>
      <c r="N3" s="165"/>
      <c r="O3" s="282"/>
      <c r="P3" s="284"/>
      <c r="Q3" s="286"/>
      <c r="R3" s="286"/>
      <c r="S3" s="288"/>
      <c r="T3" s="265"/>
      <c r="U3" s="282"/>
      <c r="V3" s="265"/>
      <c r="W3" s="265"/>
      <c r="X3" s="267"/>
      <c r="Y3" s="267"/>
      <c r="Z3" s="267"/>
      <c r="AA3" s="267"/>
      <c r="AB3" s="270"/>
      <c r="AC3" s="265"/>
      <c r="AD3" s="40"/>
      <c r="AE3" s="40"/>
      <c r="AF3" s="40"/>
      <c r="AG3" s="166"/>
      <c r="AH3" s="167"/>
      <c r="AI3" s="40"/>
      <c r="AJ3" s="40"/>
      <c r="AK3" s="193"/>
    </row>
    <row r="4" spans="1:1025" s="21" customFormat="1" ht="66.75" customHeight="1">
      <c r="A4" s="168" t="s">
        <v>118</v>
      </c>
      <c r="B4" s="213" t="s">
        <v>130</v>
      </c>
      <c r="C4" s="213" t="s">
        <v>131</v>
      </c>
      <c r="D4" s="168" t="s">
        <v>119</v>
      </c>
      <c r="E4" s="168" t="s">
        <v>168</v>
      </c>
      <c r="F4" s="168" t="s">
        <v>0</v>
      </c>
      <c r="G4" s="214" t="s">
        <v>124</v>
      </c>
      <c r="H4" s="168" t="s">
        <v>125</v>
      </c>
      <c r="I4" s="168" t="s">
        <v>3</v>
      </c>
      <c r="J4" s="168" t="s">
        <v>137</v>
      </c>
      <c r="K4" s="168" t="s">
        <v>136</v>
      </c>
      <c r="L4" s="215" t="s">
        <v>135</v>
      </c>
      <c r="M4" s="215" t="s">
        <v>134</v>
      </c>
      <c r="N4" s="215" t="s">
        <v>4</v>
      </c>
      <c r="O4" s="168" t="s">
        <v>1</v>
      </c>
      <c r="P4" s="216" t="s">
        <v>113</v>
      </c>
      <c r="Q4" s="217" t="s">
        <v>114</v>
      </c>
      <c r="R4" s="217" t="s">
        <v>115</v>
      </c>
      <c r="S4" s="218" t="s">
        <v>126</v>
      </c>
      <c r="T4" s="168" t="s">
        <v>116</v>
      </c>
      <c r="U4" s="168" t="s">
        <v>133</v>
      </c>
      <c r="V4" s="168" t="s">
        <v>2</v>
      </c>
      <c r="W4" s="168" t="s">
        <v>132</v>
      </c>
      <c r="X4" s="168" t="s">
        <v>122</v>
      </c>
      <c r="Y4" s="168" t="s">
        <v>117</v>
      </c>
      <c r="Z4" s="168" t="s">
        <v>121</v>
      </c>
      <c r="AA4" s="168" t="s">
        <v>120</v>
      </c>
      <c r="AB4" s="168" t="s">
        <v>111</v>
      </c>
      <c r="AC4" s="217" t="s">
        <v>123</v>
      </c>
      <c r="AD4" s="168" t="s">
        <v>127</v>
      </c>
      <c r="AE4" s="217" t="s">
        <v>1940</v>
      </c>
      <c r="AF4" s="168"/>
      <c r="AG4" s="217" t="s">
        <v>1939</v>
      </c>
      <c r="AH4" s="168"/>
      <c r="AI4" s="168"/>
      <c r="AJ4" s="168"/>
      <c r="AK4" s="219" t="s">
        <v>1943</v>
      </c>
      <c r="AL4" s="157"/>
    </row>
    <row r="5" spans="1:1025" ht="55.5" customHeight="1">
      <c r="A5" s="34">
        <v>0</v>
      </c>
      <c r="B5" s="34" t="s">
        <v>138</v>
      </c>
      <c r="C5" s="34" t="s">
        <v>60</v>
      </c>
      <c r="D5" s="34" t="s">
        <v>60</v>
      </c>
      <c r="E5" s="34" t="s">
        <v>720</v>
      </c>
      <c r="F5" s="34"/>
      <c r="G5" s="35">
        <v>45834</v>
      </c>
      <c r="H5" s="36">
        <v>1.8055555555555557E-2</v>
      </c>
      <c r="I5" s="34" t="s">
        <v>5</v>
      </c>
      <c r="J5" s="34" t="s">
        <v>6</v>
      </c>
      <c r="K5" s="34" t="s">
        <v>5</v>
      </c>
      <c r="L5" s="34" t="s">
        <v>5</v>
      </c>
      <c r="M5" s="34" t="s">
        <v>5</v>
      </c>
      <c r="N5" s="34" t="s">
        <v>6</v>
      </c>
      <c r="O5" s="37"/>
      <c r="P5" s="44"/>
      <c r="Q5" s="37">
        <v>250000</v>
      </c>
      <c r="R5" s="37"/>
      <c r="S5" s="38"/>
      <c r="T5" s="38">
        <f t="shared" ref="T5" si="0">SUM(Q5-R5)</f>
        <v>250000</v>
      </c>
      <c r="U5" s="34"/>
      <c r="V5" s="34"/>
      <c r="W5" s="34"/>
      <c r="X5" s="277" t="s">
        <v>1938</v>
      </c>
      <c r="Y5" s="278"/>
      <c r="Z5" s="278"/>
      <c r="AA5" s="278"/>
      <c r="AB5" s="278"/>
      <c r="AC5" s="38">
        <f>SUM($T$5:T5)</f>
        <v>250000</v>
      </c>
      <c r="AD5" s="38"/>
      <c r="AE5" s="38"/>
      <c r="AF5" s="38"/>
      <c r="AG5" s="38"/>
      <c r="AH5" s="81"/>
      <c r="AI5" s="169"/>
      <c r="AJ5" s="169"/>
      <c r="AK5" s="194"/>
      <c r="AL5" s="158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</row>
    <row r="6" spans="1:1025" s="13" customFormat="1">
      <c r="A6" s="129">
        <v>1</v>
      </c>
      <c r="B6" s="130" t="s">
        <v>344</v>
      </c>
      <c r="C6" s="130" t="s">
        <v>67</v>
      </c>
      <c r="D6" s="130" t="s">
        <v>67</v>
      </c>
      <c r="E6" s="130" t="s">
        <v>672</v>
      </c>
      <c r="F6" s="130"/>
      <c r="G6" s="131">
        <v>45834</v>
      </c>
      <c r="H6" s="132">
        <v>0.57847222222222217</v>
      </c>
      <c r="I6" s="130" t="s">
        <v>5</v>
      </c>
      <c r="J6" s="130" t="s">
        <v>6</v>
      </c>
      <c r="K6" s="130" t="s">
        <v>5</v>
      </c>
      <c r="L6" s="130" t="s">
        <v>5</v>
      </c>
      <c r="M6" s="130" t="s">
        <v>5</v>
      </c>
      <c r="N6" s="130" t="s">
        <v>6</v>
      </c>
      <c r="O6" s="133">
        <v>9364.09</v>
      </c>
      <c r="P6" s="134">
        <v>6589</v>
      </c>
      <c r="Q6" s="133">
        <v>250886.59</v>
      </c>
      <c r="R6" s="133">
        <v>100354.66</v>
      </c>
      <c r="S6" s="135">
        <f t="shared" ref="S6:S37" si="1">IFERROR(R6/Q6*100,0)</f>
        <v>40.000009566075256</v>
      </c>
      <c r="T6" s="135">
        <f t="shared" ref="T6:T37" si="2">SUM(Q6-R6)</f>
        <v>150531.93</v>
      </c>
      <c r="U6" s="130" t="s">
        <v>6</v>
      </c>
      <c r="V6" s="130" t="s">
        <v>6</v>
      </c>
      <c r="W6" s="136">
        <v>1</v>
      </c>
      <c r="X6" s="137">
        <v>0</v>
      </c>
      <c r="Y6" s="129">
        <f>ROUND((S6/INDICI!$B$2*10),2)</f>
        <v>4.5199999999999996</v>
      </c>
      <c r="Z6" s="129">
        <f>ROUND((O6/INDICI!$B$1*25),2)</f>
        <v>25</v>
      </c>
      <c r="AA6" s="138">
        <f t="shared" ref="AA6:AA69" si="3">IF(X6&gt;1, 0, IF(P6&lt;=5000, 8, IF(P6&lt;=50000, 6, IF(P6&lt;=100000, 4, 2))))</f>
        <v>6</v>
      </c>
      <c r="AB6" s="139">
        <f t="shared" ref="AB6:AB69" si="4">SUM(X6:AA6)</f>
        <v>35.519999999999996</v>
      </c>
      <c r="AC6" s="140">
        <f>SUM($AG$6:AG6)</f>
        <v>150531.93</v>
      </c>
      <c r="AD6" s="129" t="str">
        <f>VLOOKUP(C6, 'NORD SUD'!A:B, 2, FALSE)</f>
        <v>N</v>
      </c>
      <c r="AE6" s="135" t="str">
        <f>IF(AD6="N","",SUM(AF$5:$AF6))</f>
        <v/>
      </c>
      <c r="AF6" s="135" t="str">
        <f t="shared" ref="AF6:AF69" si="5">IF(AD6="N","",SUM(T6))</f>
        <v/>
      </c>
      <c r="AG6" s="140">
        <f t="shared" ref="AG6:AG69" si="6">T6</f>
        <v>150531.93</v>
      </c>
      <c r="AH6" s="81"/>
      <c r="AI6" s="169">
        <v>1</v>
      </c>
      <c r="AJ6" s="169">
        <f>AI6</f>
        <v>1</v>
      </c>
      <c r="AK6" s="194"/>
      <c r="AL6" s="158"/>
    </row>
    <row r="7" spans="1:1025" s="13" customFormat="1">
      <c r="A7" s="129">
        <v>2</v>
      </c>
      <c r="B7" s="130" t="s">
        <v>174</v>
      </c>
      <c r="C7" s="130" t="s">
        <v>169</v>
      </c>
      <c r="D7" s="130" t="s">
        <v>169</v>
      </c>
      <c r="E7" s="130" t="s">
        <v>172</v>
      </c>
      <c r="F7" s="130"/>
      <c r="G7" s="131">
        <v>45833</v>
      </c>
      <c r="H7" s="132">
        <v>0.98958333333333337</v>
      </c>
      <c r="I7" s="130" t="s">
        <v>5</v>
      </c>
      <c r="J7" s="130" t="s">
        <v>6</v>
      </c>
      <c r="K7" s="130" t="s">
        <v>5</v>
      </c>
      <c r="L7" s="130" t="s">
        <v>5</v>
      </c>
      <c r="M7" s="130" t="s">
        <v>5</v>
      </c>
      <c r="N7" s="130" t="s">
        <v>6</v>
      </c>
      <c r="O7" s="133">
        <v>5882.35</v>
      </c>
      <c r="P7" s="134">
        <v>1292</v>
      </c>
      <c r="Q7" s="133">
        <v>250000</v>
      </c>
      <c r="R7" s="133">
        <v>34000</v>
      </c>
      <c r="S7" s="141">
        <f t="shared" si="1"/>
        <v>13.600000000000001</v>
      </c>
      <c r="T7" s="141">
        <f t="shared" si="2"/>
        <v>216000</v>
      </c>
      <c r="U7" s="130" t="s">
        <v>6</v>
      </c>
      <c r="V7" s="130" t="s">
        <v>6</v>
      </c>
      <c r="W7" s="136">
        <v>1</v>
      </c>
      <c r="X7" s="137">
        <v>0</v>
      </c>
      <c r="Y7" s="129">
        <f>ROUND((S7/INDICI!$B$2*10),2)</f>
        <v>1.54</v>
      </c>
      <c r="Z7" s="129">
        <f>ROUND((O7/INDICI!$B$1*25),2)</f>
        <v>15.7</v>
      </c>
      <c r="AA7" s="138">
        <f t="shared" si="3"/>
        <v>8</v>
      </c>
      <c r="AB7" s="139">
        <f t="shared" si="4"/>
        <v>25.24</v>
      </c>
      <c r="AC7" s="140">
        <f>SUM($AG$6:AG7)</f>
        <v>366531.93</v>
      </c>
      <c r="AD7" s="129" t="str">
        <f>VLOOKUP(C7, 'NORD SUD'!A:B, 2, FALSE)</f>
        <v>N</v>
      </c>
      <c r="AE7" s="135" t="str">
        <f>IF(AD7="N","",SUM(AF$5:$AF7))</f>
        <v/>
      </c>
      <c r="AF7" s="135" t="str">
        <f t="shared" si="5"/>
        <v/>
      </c>
      <c r="AG7" s="140">
        <f t="shared" si="6"/>
        <v>216000</v>
      </c>
      <c r="AH7" s="81"/>
      <c r="AI7" s="169">
        <v>1</v>
      </c>
      <c r="AJ7" s="169">
        <f>SUM($AI$6:AI7)</f>
        <v>2</v>
      </c>
      <c r="AK7" s="194"/>
      <c r="AL7" s="158"/>
    </row>
    <row r="8" spans="1:1025" s="13" customFormat="1">
      <c r="A8" s="129">
        <v>3</v>
      </c>
      <c r="B8" s="130" t="s">
        <v>344</v>
      </c>
      <c r="C8" s="130" t="s">
        <v>96</v>
      </c>
      <c r="D8" s="130" t="s">
        <v>96</v>
      </c>
      <c r="E8" s="130" t="s">
        <v>1380</v>
      </c>
      <c r="F8" s="130"/>
      <c r="G8" s="131">
        <v>45827</v>
      </c>
      <c r="H8" s="132">
        <v>0.32569444444444445</v>
      </c>
      <c r="I8" s="130" t="s">
        <v>5</v>
      </c>
      <c r="J8" s="130" t="s">
        <v>6</v>
      </c>
      <c r="K8" s="130" t="s">
        <v>5</v>
      </c>
      <c r="L8" s="130" t="s">
        <v>5</v>
      </c>
      <c r="M8" s="130" t="s">
        <v>5</v>
      </c>
      <c r="N8" s="130" t="s">
        <v>6</v>
      </c>
      <c r="O8" s="133">
        <v>4622.03</v>
      </c>
      <c r="P8" s="134">
        <v>13890</v>
      </c>
      <c r="Q8" s="133">
        <v>94605.63</v>
      </c>
      <c r="R8" s="133">
        <v>47302.81</v>
      </c>
      <c r="S8" s="135">
        <f t="shared" si="1"/>
        <v>49.999994714902272</v>
      </c>
      <c r="T8" s="135">
        <f t="shared" si="2"/>
        <v>47302.820000000007</v>
      </c>
      <c r="U8" s="130" t="s">
        <v>6</v>
      </c>
      <c r="V8" s="130" t="s">
        <v>6</v>
      </c>
      <c r="W8" s="136">
        <v>1</v>
      </c>
      <c r="X8" s="137">
        <v>0</v>
      </c>
      <c r="Y8" s="129">
        <f>ROUND((S8/INDICI!$B$2*10),2)</f>
        <v>5.65</v>
      </c>
      <c r="Z8" s="129">
        <f>ROUND((O8/INDICI!$B$1*25),2)</f>
        <v>12.34</v>
      </c>
      <c r="AA8" s="138">
        <f t="shared" si="3"/>
        <v>6</v>
      </c>
      <c r="AB8" s="139">
        <f t="shared" si="4"/>
        <v>23.990000000000002</v>
      </c>
      <c r="AC8" s="140">
        <f>SUM($AG$6:AG8)</f>
        <v>413834.75</v>
      </c>
      <c r="AD8" s="129" t="str">
        <f>VLOOKUP(C8, 'NORD SUD'!A:B, 2, FALSE)</f>
        <v>N</v>
      </c>
      <c r="AE8" s="135" t="str">
        <f>IF(AD8="N","",SUM(AF$5:$AF8))</f>
        <v/>
      </c>
      <c r="AF8" s="135" t="str">
        <f t="shared" si="5"/>
        <v/>
      </c>
      <c r="AG8" s="140">
        <f t="shared" si="6"/>
        <v>47302.820000000007</v>
      </c>
      <c r="AH8" s="81"/>
      <c r="AI8" s="169">
        <v>1</v>
      </c>
      <c r="AJ8" s="169">
        <f>SUM($AI$6:AI8)</f>
        <v>3</v>
      </c>
      <c r="AK8" s="194"/>
      <c r="AL8" s="158"/>
    </row>
    <row r="9" spans="1:1025" s="13" customFormat="1">
      <c r="A9" s="129">
        <v>4</v>
      </c>
      <c r="B9" s="130" t="s">
        <v>366</v>
      </c>
      <c r="C9" s="130" t="s">
        <v>108</v>
      </c>
      <c r="D9" s="130" t="s">
        <v>108</v>
      </c>
      <c r="E9" s="130" t="s">
        <v>367</v>
      </c>
      <c r="F9" s="130"/>
      <c r="G9" s="131">
        <v>45832</v>
      </c>
      <c r="H9" s="132">
        <v>0.56388888888888888</v>
      </c>
      <c r="I9" s="130" t="s">
        <v>5</v>
      </c>
      <c r="J9" s="130" t="s">
        <v>6</v>
      </c>
      <c r="K9" s="130" t="s">
        <v>5</v>
      </c>
      <c r="L9" s="130" t="s">
        <v>5</v>
      </c>
      <c r="M9" s="130" t="s">
        <v>5</v>
      </c>
      <c r="N9" s="130" t="s">
        <v>6</v>
      </c>
      <c r="O9" s="133">
        <v>3547.88</v>
      </c>
      <c r="P9" s="134">
        <v>21844</v>
      </c>
      <c r="Q9" s="133">
        <v>990000</v>
      </c>
      <c r="R9" s="133">
        <v>740000</v>
      </c>
      <c r="S9" s="141">
        <f t="shared" si="1"/>
        <v>74.747474747474755</v>
      </c>
      <c r="T9" s="141">
        <f t="shared" si="2"/>
        <v>250000</v>
      </c>
      <c r="U9" s="130" t="s">
        <v>6</v>
      </c>
      <c r="V9" s="130" t="s">
        <v>6</v>
      </c>
      <c r="W9" s="136">
        <v>1</v>
      </c>
      <c r="X9" s="137">
        <v>0</v>
      </c>
      <c r="Y9" s="129">
        <f>ROUND((S9/INDICI!$B$2*10),2)</f>
        <v>8.4499999999999993</v>
      </c>
      <c r="Z9" s="129">
        <f>ROUND((O9/INDICI!$B$1*25),2)</f>
        <v>9.4700000000000006</v>
      </c>
      <c r="AA9" s="138">
        <f t="shared" si="3"/>
        <v>6</v>
      </c>
      <c r="AB9" s="139">
        <f t="shared" si="4"/>
        <v>23.92</v>
      </c>
      <c r="AC9" s="140">
        <f>SUM($AG$6:AG9)</f>
        <v>663834.75</v>
      </c>
      <c r="AD9" s="129" t="str">
        <f>VLOOKUP(C9, 'NORD SUD'!A:B, 2, FALSE)</f>
        <v>N</v>
      </c>
      <c r="AE9" s="135" t="str">
        <f>IF(AD9="N","",SUM(AF$5:$AF9))</f>
        <v/>
      </c>
      <c r="AF9" s="135" t="str">
        <f t="shared" si="5"/>
        <v/>
      </c>
      <c r="AG9" s="140">
        <f t="shared" si="6"/>
        <v>250000</v>
      </c>
      <c r="AH9" s="81"/>
      <c r="AI9" s="169">
        <v>1</v>
      </c>
      <c r="AJ9" s="169">
        <f>SUM($AI$6:AI9)</f>
        <v>4</v>
      </c>
      <c r="AK9" s="194"/>
      <c r="AL9" s="158"/>
    </row>
    <row r="10" spans="1:1025" s="13" customFormat="1">
      <c r="A10" s="129">
        <v>5</v>
      </c>
      <c r="B10" s="130" t="s">
        <v>294</v>
      </c>
      <c r="C10" s="130" t="s">
        <v>38</v>
      </c>
      <c r="D10" s="130" t="s">
        <v>38</v>
      </c>
      <c r="E10" s="130" t="s">
        <v>38</v>
      </c>
      <c r="F10" s="130"/>
      <c r="G10" s="131">
        <v>45834</v>
      </c>
      <c r="H10" s="132">
        <v>0.73958333333333337</v>
      </c>
      <c r="I10" s="130" t="s">
        <v>5</v>
      </c>
      <c r="J10" s="130" t="s">
        <v>6</v>
      </c>
      <c r="K10" s="130" t="s">
        <v>5</v>
      </c>
      <c r="L10" s="130" t="s">
        <v>5</v>
      </c>
      <c r="M10" s="130" t="s">
        <v>5</v>
      </c>
      <c r="N10" s="130" t="s">
        <v>6</v>
      </c>
      <c r="O10" s="133">
        <v>8075.55</v>
      </c>
      <c r="P10" s="134">
        <v>362353</v>
      </c>
      <c r="Q10" s="133">
        <v>250000</v>
      </c>
      <c r="R10" s="133">
        <v>0</v>
      </c>
      <c r="S10" s="135">
        <f t="shared" si="1"/>
        <v>0</v>
      </c>
      <c r="T10" s="135">
        <f t="shared" si="2"/>
        <v>250000</v>
      </c>
      <c r="U10" s="130" t="s">
        <v>6</v>
      </c>
      <c r="V10" s="130" t="s">
        <v>6</v>
      </c>
      <c r="W10" s="136">
        <v>1</v>
      </c>
      <c r="X10" s="137">
        <v>0</v>
      </c>
      <c r="Y10" s="129">
        <f>ROUND((S10/INDICI!$B$2*10),2)</f>
        <v>0</v>
      </c>
      <c r="Z10" s="129">
        <f>ROUND((O10/INDICI!$B$1*25),2)</f>
        <v>21.56</v>
      </c>
      <c r="AA10" s="138">
        <f t="shared" si="3"/>
        <v>2</v>
      </c>
      <c r="AB10" s="139">
        <f t="shared" si="4"/>
        <v>23.56</v>
      </c>
      <c r="AC10" s="140">
        <f>SUM($AG$6:AG10)</f>
        <v>913834.75</v>
      </c>
      <c r="AD10" s="129" t="str">
        <f>VLOOKUP(C10, 'NORD SUD'!A:B, 2, FALSE)</f>
        <v>N</v>
      </c>
      <c r="AE10" s="135" t="str">
        <f>IF(AD10="N","",SUM(AF$5:$AF10))</f>
        <v/>
      </c>
      <c r="AF10" s="135" t="str">
        <f t="shared" si="5"/>
        <v/>
      </c>
      <c r="AG10" s="140">
        <f t="shared" si="6"/>
        <v>250000</v>
      </c>
      <c r="AH10" s="81"/>
      <c r="AI10" s="169">
        <v>1</v>
      </c>
      <c r="AJ10" s="169">
        <f>SUM($AI$6:AI10)</f>
        <v>5</v>
      </c>
      <c r="AK10" s="194"/>
      <c r="AL10" s="158"/>
    </row>
    <row r="11" spans="1:1025" s="13" customFormat="1">
      <c r="A11" s="129">
        <v>6</v>
      </c>
      <c r="B11" s="129" t="s">
        <v>250</v>
      </c>
      <c r="C11" s="129" t="s">
        <v>78</v>
      </c>
      <c r="D11" s="129" t="s">
        <v>78</v>
      </c>
      <c r="E11" s="129" t="s">
        <v>257</v>
      </c>
      <c r="F11" s="129"/>
      <c r="G11" s="131">
        <v>45834</v>
      </c>
      <c r="H11" s="132">
        <v>0.57916666666666672</v>
      </c>
      <c r="I11" s="129" t="s">
        <v>5</v>
      </c>
      <c r="J11" s="129" t="s">
        <v>6</v>
      </c>
      <c r="K11" s="129" t="s">
        <v>5</v>
      </c>
      <c r="L11" s="129" t="s">
        <v>5</v>
      </c>
      <c r="M11" s="129" t="s">
        <v>5</v>
      </c>
      <c r="N11" s="129" t="s">
        <v>6</v>
      </c>
      <c r="O11" s="133">
        <v>3188.4</v>
      </c>
      <c r="P11" s="134">
        <v>345</v>
      </c>
      <c r="Q11" s="133">
        <v>147528.26</v>
      </c>
      <c r="R11" s="133">
        <v>88516.96</v>
      </c>
      <c r="S11" s="141">
        <f t="shared" si="1"/>
        <v>60.000002711344933</v>
      </c>
      <c r="T11" s="141">
        <f t="shared" si="2"/>
        <v>59011.3</v>
      </c>
      <c r="U11" s="129" t="s">
        <v>6</v>
      </c>
      <c r="V11" s="129" t="s">
        <v>6</v>
      </c>
      <c r="W11" s="129">
        <v>2</v>
      </c>
      <c r="X11" s="137">
        <v>0</v>
      </c>
      <c r="Y11" s="129">
        <f>ROUND((S11/INDICI!$B$2*10),2)</f>
        <v>6.78</v>
      </c>
      <c r="Z11" s="129">
        <f>ROUND((O11/INDICI!$B$1*25),2)</f>
        <v>8.51</v>
      </c>
      <c r="AA11" s="138">
        <f t="shared" si="3"/>
        <v>8</v>
      </c>
      <c r="AB11" s="139">
        <f t="shared" si="4"/>
        <v>23.29</v>
      </c>
      <c r="AC11" s="140">
        <f>SUM($AG$6:AG11)</f>
        <v>972846.05</v>
      </c>
      <c r="AD11" s="129" t="str">
        <f>VLOOKUP(C11, 'NORD SUD'!A:B, 2, FALSE)</f>
        <v>N</v>
      </c>
      <c r="AE11" s="135" t="str">
        <f>IF(AD11="N","",SUM(AF$5:$AF11))</f>
        <v/>
      </c>
      <c r="AF11" s="135" t="str">
        <f t="shared" si="5"/>
        <v/>
      </c>
      <c r="AG11" s="140">
        <f t="shared" si="6"/>
        <v>59011.3</v>
      </c>
      <c r="AH11" s="81"/>
      <c r="AI11" s="169">
        <v>1</v>
      </c>
      <c r="AJ11" s="169">
        <f>SUM($AI$6:AI11)</f>
        <v>6</v>
      </c>
      <c r="AK11" s="194"/>
      <c r="AL11" s="158"/>
    </row>
    <row r="12" spans="1:1025" s="13" customFormat="1">
      <c r="A12" s="129">
        <v>7</v>
      </c>
      <c r="B12" s="130" t="s">
        <v>357</v>
      </c>
      <c r="C12" s="130" t="s">
        <v>101</v>
      </c>
      <c r="D12" s="130" t="s">
        <v>101</v>
      </c>
      <c r="E12" s="130" t="s">
        <v>897</v>
      </c>
      <c r="F12" s="130"/>
      <c r="G12" s="131">
        <v>45834</v>
      </c>
      <c r="H12" s="132">
        <v>0.54722222222222228</v>
      </c>
      <c r="I12" s="130" t="s">
        <v>5</v>
      </c>
      <c r="J12" s="130" t="s">
        <v>6</v>
      </c>
      <c r="K12" s="130" t="s">
        <v>5</v>
      </c>
      <c r="L12" s="130" t="s">
        <v>5</v>
      </c>
      <c r="M12" s="130" t="s">
        <v>5</v>
      </c>
      <c r="N12" s="130" t="s">
        <v>6</v>
      </c>
      <c r="O12" s="133">
        <v>3533.49</v>
      </c>
      <c r="P12" s="134">
        <v>4330</v>
      </c>
      <c r="Q12" s="133">
        <v>91851</v>
      </c>
      <c r="R12" s="133">
        <v>45925.5</v>
      </c>
      <c r="S12" s="135">
        <f t="shared" si="1"/>
        <v>50</v>
      </c>
      <c r="T12" s="135">
        <f t="shared" si="2"/>
        <v>45925.5</v>
      </c>
      <c r="U12" s="130" t="s">
        <v>6</v>
      </c>
      <c r="V12" s="130" t="s">
        <v>6</v>
      </c>
      <c r="W12" s="136">
        <v>1</v>
      </c>
      <c r="X12" s="137">
        <v>0</v>
      </c>
      <c r="Y12" s="129">
        <f>ROUND((S12/INDICI!$B$2*10),2)</f>
        <v>5.65</v>
      </c>
      <c r="Z12" s="129">
        <f>ROUND((O12/INDICI!$B$1*25),2)</f>
        <v>9.43</v>
      </c>
      <c r="AA12" s="138">
        <f t="shared" si="3"/>
        <v>8</v>
      </c>
      <c r="AB12" s="139">
        <f t="shared" si="4"/>
        <v>23.08</v>
      </c>
      <c r="AC12" s="140">
        <f>SUM($AG$6:AG12)</f>
        <v>1018771.55</v>
      </c>
      <c r="AD12" s="129" t="str">
        <f>VLOOKUP(C12, 'NORD SUD'!A:B, 2, FALSE)</f>
        <v>N</v>
      </c>
      <c r="AE12" s="135" t="str">
        <f>IF(AD12="N","",SUM(AF$5:$AF12))</f>
        <v/>
      </c>
      <c r="AF12" s="135" t="str">
        <f t="shared" si="5"/>
        <v/>
      </c>
      <c r="AG12" s="140">
        <f t="shared" si="6"/>
        <v>45925.5</v>
      </c>
      <c r="AH12" s="81"/>
      <c r="AI12" s="169">
        <v>1</v>
      </c>
      <c r="AJ12" s="169">
        <f>SUM($AI$6:AI12)</f>
        <v>7</v>
      </c>
      <c r="AK12" s="194"/>
      <c r="AL12" s="158"/>
    </row>
    <row r="13" spans="1:1025" s="13" customFormat="1">
      <c r="A13" s="129">
        <v>8</v>
      </c>
      <c r="B13" s="130" t="s">
        <v>294</v>
      </c>
      <c r="C13" s="130" t="s">
        <v>38</v>
      </c>
      <c r="D13" s="130" t="s">
        <v>38</v>
      </c>
      <c r="E13" s="130" t="s">
        <v>1209</v>
      </c>
      <c r="F13" s="130"/>
      <c r="G13" s="131">
        <v>45834</v>
      </c>
      <c r="H13" s="132">
        <v>0.64027777777777783</v>
      </c>
      <c r="I13" s="130" t="s">
        <v>5</v>
      </c>
      <c r="J13" s="130" t="s">
        <v>6</v>
      </c>
      <c r="K13" s="130" t="s">
        <v>5</v>
      </c>
      <c r="L13" s="130" t="s">
        <v>5</v>
      </c>
      <c r="M13" s="130" t="s">
        <v>5</v>
      </c>
      <c r="N13" s="130" t="s">
        <v>6</v>
      </c>
      <c r="O13" s="133">
        <v>4180.2700000000004</v>
      </c>
      <c r="P13" s="134">
        <v>18061</v>
      </c>
      <c r="Q13" s="133">
        <v>135699.22</v>
      </c>
      <c r="R13" s="133">
        <v>70563.59</v>
      </c>
      <c r="S13" s="135">
        <f t="shared" si="1"/>
        <v>51.999996757534781</v>
      </c>
      <c r="T13" s="135">
        <f t="shared" si="2"/>
        <v>65135.630000000005</v>
      </c>
      <c r="U13" s="130" t="s">
        <v>6</v>
      </c>
      <c r="V13" s="130" t="s">
        <v>6</v>
      </c>
      <c r="W13" s="136">
        <v>2</v>
      </c>
      <c r="X13" s="137">
        <v>0</v>
      </c>
      <c r="Y13" s="129">
        <f>ROUND((S13/INDICI!$B$2*10),2)</f>
        <v>5.88</v>
      </c>
      <c r="Z13" s="129">
        <f>ROUND((O13/INDICI!$B$1*25),2)</f>
        <v>11.16</v>
      </c>
      <c r="AA13" s="138">
        <f t="shared" si="3"/>
        <v>6</v>
      </c>
      <c r="AB13" s="139">
        <f t="shared" si="4"/>
        <v>23.04</v>
      </c>
      <c r="AC13" s="140">
        <f>SUM($AG$6:AG13)</f>
        <v>1083907.1800000002</v>
      </c>
      <c r="AD13" s="129" t="str">
        <f>VLOOKUP(C13, 'NORD SUD'!A:B, 2, FALSE)</f>
        <v>N</v>
      </c>
      <c r="AE13" s="135" t="str">
        <f>IF(AD13="N","",SUM(AF$5:$AF13))</f>
        <v/>
      </c>
      <c r="AF13" s="135" t="str">
        <f t="shared" si="5"/>
        <v/>
      </c>
      <c r="AG13" s="140">
        <f t="shared" si="6"/>
        <v>65135.630000000005</v>
      </c>
      <c r="AH13" s="81"/>
      <c r="AI13" s="169">
        <v>1</v>
      </c>
      <c r="AJ13" s="169">
        <f>SUM($AI$6:AI13)</f>
        <v>8</v>
      </c>
      <c r="AK13" s="194"/>
      <c r="AL13" s="158"/>
    </row>
    <row r="14" spans="1:1025" s="13" customFormat="1">
      <c r="A14" s="129">
        <v>9</v>
      </c>
      <c r="B14" s="130" t="s">
        <v>366</v>
      </c>
      <c r="C14" s="130" t="s">
        <v>79</v>
      </c>
      <c r="D14" s="130" t="s">
        <v>79</v>
      </c>
      <c r="E14" s="130" t="s">
        <v>939</v>
      </c>
      <c r="F14" s="130"/>
      <c r="G14" s="131">
        <v>45832</v>
      </c>
      <c r="H14" s="142" t="s">
        <v>306</v>
      </c>
      <c r="I14" s="130" t="s">
        <v>5</v>
      </c>
      <c r="J14" s="130" t="s">
        <v>6</v>
      </c>
      <c r="K14" s="130" t="s">
        <v>5</v>
      </c>
      <c r="L14" s="130" t="s">
        <v>5</v>
      </c>
      <c r="M14" s="130" t="s">
        <v>5</v>
      </c>
      <c r="N14" s="130" t="s">
        <v>6</v>
      </c>
      <c r="O14" s="133">
        <v>4713.99</v>
      </c>
      <c r="P14" s="134">
        <v>34387</v>
      </c>
      <c r="Q14" s="133">
        <v>160000</v>
      </c>
      <c r="R14" s="133">
        <v>60000</v>
      </c>
      <c r="S14" s="135">
        <f t="shared" si="1"/>
        <v>37.5</v>
      </c>
      <c r="T14" s="135">
        <f t="shared" si="2"/>
        <v>100000</v>
      </c>
      <c r="U14" s="130" t="s">
        <v>6</v>
      </c>
      <c r="V14" s="130" t="s">
        <v>6</v>
      </c>
      <c r="W14" s="136">
        <v>1</v>
      </c>
      <c r="X14" s="137">
        <v>0</v>
      </c>
      <c r="Y14" s="129">
        <f>ROUND((S14/INDICI!$B$2*10),2)</f>
        <v>4.24</v>
      </c>
      <c r="Z14" s="129">
        <f>ROUND((O14/INDICI!$B$1*25),2)</f>
        <v>12.59</v>
      </c>
      <c r="AA14" s="138">
        <f t="shared" si="3"/>
        <v>6</v>
      </c>
      <c r="AB14" s="139">
        <f t="shared" si="4"/>
        <v>22.83</v>
      </c>
      <c r="AC14" s="140">
        <f>SUM($AG$6:AG14)</f>
        <v>1183907.1800000002</v>
      </c>
      <c r="AD14" s="129" t="str">
        <f>VLOOKUP(C14, 'NORD SUD'!A:B, 2, FALSE)</f>
        <v>N</v>
      </c>
      <c r="AE14" s="135" t="str">
        <f>IF(AD14="N","",SUM(AF$5:$AF14))</f>
        <v/>
      </c>
      <c r="AF14" s="135" t="str">
        <f t="shared" si="5"/>
        <v/>
      </c>
      <c r="AG14" s="140">
        <f t="shared" si="6"/>
        <v>100000</v>
      </c>
      <c r="AH14" s="81"/>
      <c r="AI14" s="169">
        <v>1</v>
      </c>
      <c r="AJ14" s="169">
        <f>SUM($AI$6:AI14)</f>
        <v>9</v>
      </c>
      <c r="AK14" s="194"/>
      <c r="AL14" s="158"/>
    </row>
    <row r="15" spans="1:1025" s="13" customFormat="1">
      <c r="A15" s="129">
        <v>10</v>
      </c>
      <c r="B15" s="130" t="s">
        <v>188</v>
      </c>
      <c r="C15" s="130" t="s">
        <v>35</v>
      </c>
      <c r="D15" s="130" t="s">
        <v>35</v>
      </c>
      <c r="E15" s="130" t="s">
        <v>831</v>
      </c>
      <c r="F15" s="130"/>
      <c r="G15" s="131">
        <v>45831</v>
      </c>
      <c r="H15" s="132">
        <v>0.79513888888888884</v>
      </c>
      <c r="I15" s="130" t="s">
        <v>5</v>
      </c>
      <c r="J15" s="130" t="s">
        <v>6</v>
      </c>
      <c r="K15" s="130" t="s">
        <v>5</v>
      </c>
      <c r="L15" s="130" t="s">
        <v>5</v>
      </c>
      <c r="M15" s="130" t="s">
        <v>5</v>
      </c>
      <c r="N15" s="130" t="s">
        <v>6</v>
      </c>
      <c r="O15" s="133">
        <v>4444.4399999999996</v>
      </c>
      <c r="P15" s="134">
        <v>225</v>
      </c>
      <c r="Q15" s="133">
        <v>65575</v>
      </c>
      <c r="R15" s="133">
        <v>12810</v>
      </c>
      <c r="S15" s="135">
        <f t="shared" si="1"/>
        <v>19.534883720930232</v>
      </c>
      <c r="T15" s="135">
        <f t="shared" si="2"/>
        <v>52765</v>
      </c>
      <c r="U15" s="130" t="s">
        <v>6</v>
      </c>
      <c r="V15" s="130" t="s">
        <v>6</v>
      </c>
      <c r="W15" s="136">
        <v>1</v>
      </c>
      <c r="X15" s="137">
        <v>0</v>
      </c>
      <c r="Y15" s="129">
        <f>ROUND((S15/INDICI!$B$2*10),2)</f>
        <v>2.21</v>
      </c>
      <c r="Z15" s="129">
        <f>ROUND((O15/INDICI!$B$1*25),2)</f>
        <v>11.87</v>
      </c>
      <c r="AA15" s="138">
        <f t="shared" si="3"/>
        <v>8</v>
      </c>
      <c r="AB15" s="139">
        <f t="shared" si="4"/>
        <v>22.08</v>
      </c>
      <c r="AC15" s="140">
        <f>SUM($AG$6:AG15)</f>
        <v>1236672.1800000002</v>
      </c>
      <c r="AD15" s="129" t="str">
        <f>VLOOKUP(C15, 'NORD SUD'!A:B, 2, FALSE)</f>
        <v>N</v>
      </c>
      <c r="AE15" s="135" t="str">
        <f>IF(AD15="N","",SUM(AF$5:$AF15))</f>
        <v/>
      </c>
      <c r="AF15" s="135" t="str">
        <f t="shared" si="5"/>
        <v/>
      </c>
      <c r="AG15" s="140">
        <f t="shared" si="6"/>
        <v>52765</v>
      </c>
      <c r="AH15" s="81"/>
      <c r="AI15" s="169">
        <v>1</v>
      </c>
      <c r="AJ15" s="169">
        <f>SUM($AI$6:AI15)</f>
        <v>10</v>
      </c>
      <c r="AK15" s="194"/>
      <c r="AL15" s="158"/>
    </row>
    <row r="16" spans="1:1025" s="13" customFormat="1">
      <c r="A16" s="129">
        <v>11</v>
      </c>
      <c r="B16" s="130" t="s">
        <v>556</v>
      </c>
      <c r="C16" s="130" t="s">
        <v>47</v>
      </c>
      <c r="D16" s="130" t="s">
        <v>47</v>
      </c>
      <c r="E16" s="130" t="s">
        <v>948</v>
      </c>
      <c r="F16" s="130"/>
      <c r="G16" s="131">
        <v>45828</v>
      </c>
      <c r="H16" s="132">
        <v>0.73263888888888884</v>
      </c>
      <c r="I16" s="130" t="s">
        <v>5</v>
      </c>
      <c r="J16" s="130" t="s">
        <v>6</v>
      </c>
      <c r="K16" s="130" t="s">
        <v>5</v>
      </c>
      <c r="L16" s="130" t="s">
        <v>5</v>
      </c>
      <c r="M16" s="130" t="s">
        <v>5</v>
      </c>
      <c r="N16" s="130" t="s">
        <v>6</v>
      </c>
      <c r="O16" s="133">
        <v>5145.413870246085</v>
      </c>
      <c r="P16" s="134">
        <v>447</v>
      </c>
      <c r="Q16" s="133">
        <v>199706.65</v>
      </c>
      <c r="R16" s="133">
        <v>0</v>
      </c>
      <c r="S16" s="135">
        <f t="shared" si="1"/>
        <v>0</v>
      </c>
      <c r="T16" s="135">
        <f t="shared" si="2"/>
        <v>199706.65</v>
      </c>
      <c r="U16" s="130" t="s">
        <v>6</v>
      </c>
      <c r="V16" s="130" t="s">
        <v>6</v>
      </c>
      <c r="W16" s="136">
        <v>1</v>
      </c>
      <c r="X16" s="137">
        <v>0</v>
      </c>
      <c r="Y16" s="129">
        <f>ROUND((S16/INDICI!$B$2*10),2)</f>
        <v>0</v>
      </c>
      <c r="Z16" s="129">
        <f>ROUND((O16/INDICI!$B$1*25),2)</f>
        <v>13.74</v>
      </c>
      <c r="AA16" s="138">
        <f t="shared" si="3"/>
        <v>8</v>
      </c>
      <c r="AB16" s="139">
        <f t="shared" si="4"/>
        <v>21.740000000000002</v>
      </c>
      <c r="AC16" s="140">
        <f>SUM($AG$6:AG16)</f>
        <v>1436378.83</v>
      </c>
      <c r="AD16" s="129" t="str">
        <f>VLOOKUP(C16, 'NORD SUD'!A:B, 2, FALSE)</f>
        <v>S</v>
      </c>
      <c r="AE16" s="135">
        <f>IF(AD16="N","",SUM(AF$5:$AF16))</f>
        <v>199706.65</v>
      </c>
      <c r="AF16" s="135">
        <f t="shared" si="5"/>
        <v>199706.65</v>
      </c>
      <c r="AG16" s="140">
        <f t="shared" si="6"/>
        <v>199706.65</v>
      </c>
      <c r="AH16" s="81"/>
      <c r="AI16" s="169">
        <v>1</v>
      </c>
      <c r="AJ16" s="169">
        <f>SUM($AI$6:AI16)</f>
        <v>11</v>
      </c>
      <c r="AK16" s="194"/>
      <c r="AL16" s="158"/>
    </row>
    <row r="17" spans="1:998" s="13" customFormat="1">
      <c r="A17" s="129">
        <v>12</v>
      </c>
      <c r="B17" s="129" t="s">
        <v>250</v>
      </c>
      <c r="C17" s="129" t="s">
        <v>78</v>
      </c>
      <c r="D17" s="129" t="s">
        <v>78</v>
      </c>
      <c r="E17" s="129" t="s">
        <v>258</v>
      </c>
      <c r="F17" s="129"/>
      <c r="G17" s="131">
        <v>45833</v>
      </c>
      <c r="H17" s="132">
        <v>0.4826388888888889</v>
      </c>
      <c r="I17" s="129" t="s">
        <v>5</v>
      </c>
      <c r="J17" s="129" t="s">
        <v>6</v>
      </c>
      <c r="K17" s="129" t="s">
        <v>5</v>
      </c>
      <c r="L17" s="129" t="s">
        <v>5</v>
      </c>
      <c r="M17" s="129" t="s">
        <v>5</v>
      </c>
      <c r="N17" s="129" t="s">
        <v>6</v>
      </c>
      <c r="O17" s="133">
        <v>2967.35</v>
      </c>
      <c r="P17" s="134">
        <v>337</v>
      </c>
      <c r="Q17" s="133">
        <v>24447.1</v>
      </c>
      <c r="R17" s="133">
        <v>12223.55</v>
      </c>
      <c r="S17" s="141">
        <f t="shared" si="1"/>
        <v>50</v>
      </c>
      <c r="T17" s="141">
        <f t="shared" si="2"/>
        <v>12223.55</v>
      </c>
      <c r="U17" s="129" t="s">
        <v>6</v>
      </c>
      <c r="V17" s="129" t="s">
        <v>6</v>
      </c>
      <c r="W17" s="129">
        <v>2</v>
      </c>
      <c r="X17" s="137">
        <v>0</v>
      </c>
      <c r="Y17" s="129">
        <f>ROUND((S17/INDICI!$B$2*10),2)</f>
        <v>5.65</v>
      </c>
      <c r="Z17" s="129">
        <f>ROUND((O17/INDICI!$B$1*25),2)</f>
        <v>7.92</v>
      </c>
      <c r="AA17" s="138">
        <f t="shared" si="3"/>
        <v>8</v>
      </c>
      <c r="AB17" s="139">
        <f t="shared" si="4"/>
        <v>21.57</v>
      </c>
      <c r="AC17" s="140">
        <f>SUM($AG$6:AG17)</f>
        <v>1448602.3800000001</v>
      </c>
      <c r="AD17" s="129" t="str">
        <f>VLOOKUP(C17, 'NORD SUD'!A:B, 2, FALSE)</f>
        <v>N</v>
      </c>
      <c r="AE17" s="135" t="str">
        <f>IF(AD17="N","",SUM(AF$5:$AF17))</f>
        <v/>
      </c>
      <c r="AF17" s="135" t="str">
        <f t="shared" si="5"/>
        <v/>
      </c>
      <c r="AG17" s="140">
        <f t="shared" si="6"/>
        <v>12223.55</v>
      </c>
      <c r="AH17" s="81"/>
      <c r="AI17" s="169">
        <v>1</v>
      </c>
      <c r="AJ17" s="169">
        <f>SUM($AI$6:AI17)</f>
        <v>12</v>
      </c>
      <c r="AK17" s="194"/>
      <c r="AL17" s="158"/>
    </row>
    <row r="18" spans="1:998" s="13" customFormat="1">
      <c r="A18" s="129">
        <v>13</v>
      </c>
      <c r="B18" s="130" t="s">
        <v>294</v>
      </c>
      <c r="C18" s="130" t="s">
        <v>51</v>
      </c>
      <c r="D18" s="130" t="s">
        <v>51</v>
      </c>
      <c r="E18" s="130" t="s">
        <v>321</v>
      </c>
      <c r="F18" s="130"/>
      <c r="G18" s="131">
        <v>45832</v>
      </c>
      <c r="H18" s="132">
        <v>0.73055555555555562</v>
      </c>
      <c r="I18" s="130" t="s">
        <v>5</v>
      </c>
      <c r="J18" s="130" t="s">
        <v>6</v>
      </c>
      <c r="K18" s="130" t="s">
        <v>5</v>
      </c>
      <c r="L18" s="130" t="s">
        <v>5</v>
      </c>
      <c r="M18" s="130" t="s">
        <v>5</v>
      </c>
      <c r="N18" s="130" t="s">
        <v>6</v>
      </c>
      <c r="O18" s="143">
        <v>3755.13</v>
      </c>
      <c r="P18" s="134">
        <v>3169</v>
      </c>
      <c r="Q18" s="133">
        <v>160000</v>
      </c>
      <c r="R18" s="133">
        <v>50000</v>
      </c>
      <c r="S18" s="141">
        <f t="shared" si="1"/>
        <v>31.25</v>
      </c>
      <c r="T18" s="141">
        <f t="shared" si="2"/>
        <v>110000</v>
      </c>
      <c r="U18" s="130" t="s">
        <v>6</v>
      </c>
      <c r="V18" s="130" t="s">
        <v>6</v>
      </c>
      <c r="W18" s="144">
        <v>1</v>
      </c>
      <c r="X18" s="137">
        <v>0</v>
      </c>
      <c r="Y18" s="129">
        <f>ROUND((S18/INDICI!$B$2*10),2)</f>
        <v>3.53</v>
      </c>
      <c r="Z18" s="129">
        <f>ROUND((O18/INDICI!$B$1*25),2)</f>
        <v>10.029999999999999</v>
      </c>
      <c r="AA18" s="138">
        <f t="shared" si="3"/>
        <v>8</v>
      </c>
      <c r="AB18" s="139">
        <f t="shared" si="4"/>
        <v>21.56</v>
      </c>
      <c r="AC18" s="140">
        <f>SUM($AG$6:AG18)</f>
        <v>1558602.3800000001</v>
      </c>
      <c r="AD18" s="129" t="str">
        <f>VLOOKUP(C18, 'NORD SUD'!A:B, 2, FALSE)</f>
        <v>N</v>
      </c>
      <c r="AE18" s="135" t="str">
        <f>IF(AD18="N","",SUM(AF$5:$AF18))</f>
        <v/>
      </c>
      <c r="AF18" s="135" t="str">
        <f t="shared" si="5"/>
        <v/>
      </c>
      <c r="AG18" s="140">
        <f t="shared" si="6"/>
        <v>110000</v>
      </c>
      <c r="AH18" s="81"/>
      <c r="AI18" s="169">
        <v>1</v>
      </c>
      <c r="AJ18" s="169">
        <f>SUM($AI$6:AI18)</f>
        <v>13</v>
      </c>
      <c r="AK18" s="194"/>
      <c r="AL18" s="158"/>
    </row>
    <row r="19" spans="1:998" s="13" customFormat="1">
      <c r="A19" s="129">
        <v>14</v>
      </c>
      <c r="B19" s="130" t="s">
        <v>188</v>
      </c>
      <c r="C19" s="130" t="s">
        <v>1804</v>
      </c>
      <c r="D19" s="130" t="s">
        <v>1804</v>
      </c>
      <c r="E19" s="130" t="s">
        <v>1834</v>
      </c>
      <c r="F19" s="130"/>
      <c r="G19" s="131">
        <v>45834</v>
      </c>
      <c r="H19" s="132">
        <v>0.53194444444444444</v>
      </c>
      <c r="I19" s="130" t="s">
        <v>5</v>
      </c>
      <c r="J19" s="130" t="s">
        <v>6</v>
      </c>
      <c r="K19" s="130" t="s">
        <v>5</v>
      </c>
      <c r="L19" s="130" t="s">
        <v>5</v>
      </c>
      <c r="M19" s="130" t="s">
        <v>5</v>
      </c>
      <c r="N19" s="130" t="s">
        <v>6</v>
      </c>
      <c r="O19" s="133">
        <v>4553.55</v>
      </c>
      <c r="P19" s="134">
        <v>36499</v>
      </c>
      <c r="Q19" s="133">
        <v>130000</v>
      </c>
      <c r="R19" s="133">
        <v>39000</v>
      </c>
      <c r="S19" s="135">
        <f t="shared" si="1"/>
        <v>30</v>
      </c>
      <c r="T19" s="135">
        <f t="shared" si="2"/>
        <v>91000</v>
      </c>
      <c r="U19" s="130" t="s">
        <v>6</v>
      </c>
      <c r="V19" s="130" t="s">
        <v>6</v>
      </c>
      <c r="W19" s="136">
        <v>1</v>
      </c>
      <c r="X19" s="137">
        <v>0</v>
      </c>
      <c r="Y19" s="129">
        <f>ROUND((S19/INDICI!$B$2*10),2)</f>
        <v>3.39</v>
      </c>
      <c r="Z19" s="129">
        <f>ROUND((O19/INDICI!$B$1*25),2)</f>
        <v>12.16</v>
      </c>
      <c r="AA19" s="138">
        <f t="shared" si="3"/>
        <v>6</v>
      </c>
      <c r="AB19" s="139">
        <f t="shared" si="4"/>
        <v>21.55</v>
      </c>
      <c r="AC19" s="140">
        <f>SUM($AG$6:AG19)</f>
        <v>1649602.3800000001</v>
      </c>
      <c r="AD19" s="129" t="str">
        <f>VLOOKUP(C19, 'NORD SUD'!A:B, 2, FALSE)</f>
        <v>N</v>
      </c>
      <c r="AE19" s="135" t="str">
        <f>IF(AD19="N","",SUM(AF$5:$AF19))</f>
        <v/>
      </c>
      <c r="AF19" s="135" t="str">
        <f t="shared" si="5"/>
        <v/>
      </c>
      <c r="AG19" s="140">
        <f t="shared" si="6"/>
        <v>91000</v>
      </c>
      <c r="AH19" s="81"/>
      <c r="AI19" s="169">
        <v>1</v>
      </c>
      <c r="AJ19" s="169">
        <f>SUM($AI$6:AI19)</f>
        <v>14</v>
      </c>
      <c r="AK19" s="194"/>
      <c r="AL19" s="158"/>
    </row>
    <row r="20" spans="1:998" s="13" customFormat="1">
      <c r="A20" s="129">
        <v>15</v>
      </c>
      <c r="B20" s="130" t="s">
        <v>1522</v>
      </c>
      <c r="C20" s="130" t="s">
        <v>1521</v>
      </c>
      <c r="D20" s="130" t="s">
        <v>1521</v>
      </c>
      <c r="E20" s="130" t="s">
        <v>1512</v>
      </c>
      <c r="F20" s="130"/>
      <c r="G20" s="131">
        <v>45831</v>
      </c>
      <c r="H20" s="132">
        <v>0.37152777777777801</v>
      </c>
      <c r="I20" s="130" t="s">
        <v>1507</v>
      </c>
      <c r="J20" s="130" t="s">
        <v>1508</v>
      </c>
      <c r="K20" s="130" t="s">
        <v>1507</v>
      </c>
      <c r="L20" s="130" t="s">
        <v>1507</v>
      </c>
      <c r="M20" s="130" t="s">
        <v>1507</v>
      </c>
      <c r="N20" s="130" t="s">
        <v>1508</v>
      </c>
      <c r="O20" s="133">
        <v>3575.96</v>
      </c>
      <c r="P20" s="134">
        <v>16555</v>
      </c>
      <c r="Q20" s="133">
        <v>169544.38</v>
      </c>
      <c r="R20" s="133">
        <v>84772.19</v>
      </c>
      <c r="S20" s="145">
        <f t="shared" si="1"/>
        <v>50</v>
      </c>
      <c r="T20" s="145">
        <f t="shared" si="2"/>
        <v>84772.19</v>
      </c>
      <c r="U20" s="130" t="s">
        <v>1508</v>
      </c>
      <c r="V20" s="130" t="s">
        <v>1508</v>
      </c>
      <c r="W20" s="130">
        <v>1</v>
      </c>
      <c r="X20" s="137">
        <v>0</v>
      </c>
      <c r="Y20" s="129">
        <f>ROUND((S20/INDICI!$B$2*10),2)</f>
        <v>5.65</v>
      </c>
      <c r="Z20" s="129">
        <f>ROUND((O20/INDICI!$B$1*25),2)</f>
        <v>9.5500000000000007</v>
      </c>
      <c r="AA20" s="138">
        <f t="shared" si="3"/>
        <v>6</v>
      </c>
      <c r="AB20" s="139">
        <f t="shared" si="4"/>
        <v>21.200000000000003</v>
      </c>
      <c r="AC20" s="140">
        <f>SUM($AG$6:AG20)</f>
        <v>1734374.57</v>
      </c>
      <c r="AD20" s="129" t="str">
        <f>VLOOKUP(C20, 'NORD SUD'!A:B, 2, FALSE)</f>
        <v>N</v>
      </c>
      <c r="AE20" s="135" t="str">
        <f>IF(AD20="N","",SUM(AF$5:$AF20))</f>
        <v/>
      </c>
      <c r="AF20" s="135" t="str">
        <f t="shared" si="5"/>
        <v/>
      </c>
      <c r="AG20" s="140">
        <f t="shared" si="6"/>
        <v>84772.19</v>
      </c>
      <c r="AH20" s="81"/>
      <c r="AI20" s="169">
        <v>1</v>
      </c>
      <c r="AJ20" s="169">
        <f>SUM($AI$6:AI20)</f>
        <v>15</v>
      </c>
      <c r="AK20" s="194"/>
      <c r="AL20" s="158"/>
    </row>
    <row r="21" spans="1:998" s="13" customFormat="1">
      <c r="A21" s="129">
        <v>16</v>
      </c>
      <c r="B21" s="130" t="s">
        <v>176</v>
      </c>
      <c r="C21" s="130" t="s">
        <v>12</v>
      </c>
      <c r="D21" s="130" t="s">
        <v>12</v>
      </c>
      <c r="E21" s="130" t="s">
        <v>548</v>
      </c>
      <c r="F21" s="130"/>
      <c r="G21" s="131">
        <v>45826</v>
      </c>
      <c r="H21" s="132">
        <v>0.44236111111111115</v>
      </c>
      <c r="I21" s="130" t="s">
        <v>5</v>
      </c>
      <c r="J21" s="130" t="s">
        <v>6</v>
      </c>
      <c r="K21" s="130" t="s">
        <v>5</v>
      </c>
      <c r="L21" s="130" t="s">
        <v>5</v>
      </c>
      <c r="M21" s="130" t="s">
        <v>5</v>
      </c>
      <c r="N21" s="130" t="s">
        <v>6</v>
      </c>
      <c r="O21" s="133">
        <v>2378.37</v>
      </c>
      <c r="P21" s="134">
        <v>925</v>
      </c>
      <c r="Q21" s="133">
        <v>22618.98</v>
      </c>
      <c r="R21" s="133">
        <v>13571.39</v>
      </c>
      <c r="S21" s="135">
        <f t="shared" si="1"/>
        <v>60.000008842131692</v>
      </c>
      <c r="T21" s="135">
        <f t="shared" si="2"/>
        <v>9047.59</v>
      </c>
      <c r="U21" s="130" t="s">
        <v>6</v>
      </c>
      <c r="V21" s="130" t="s">
        <v>6</v>
      </c>
      <c r="W21" s="130">
        <v>1</v>
      </c>
      <c r="X21" s="137">
        <v>0</v>
      </c>
      <c r="Y21" s="129">
        <f>ROUND((S21/INDICI!$B$2*10),2)</f>
        <v>6.78</v>
      </c>
      <c r="Z21" s="129">
        <f>ROUND((O21/INDICI!$B$1*25),2)</f>
        <v>6.35</v>
      </c>
      <c r="AA21" s="138">
        <f t="shared" si="3"/>
        <v>8</v>
      </c>
      <c r="AB21" s="139">
        <f t="shared" si="4"/>
        <v>21.13</v>
      </c>
      <c r="AC21" s="140">
        <f>SUM($AG$6:AG21)</f>
        <v>1743422.1600000001</v>
      </c>
      <c r="AD21" s="129" t="str">
        <f>VLOOKUP(C21, 'NORD SUD'!A:B, 2, FALSE)</f>
        <v>N</v>
      </c>
      <c r="AE21" s="135" t="str">
        <f>IF(AD21="N","",SUM(AF$5:$AF21))</f>
        <v/>
      </c>
      <c r="AF21" s="135" t="str">
        <f t="shared" si="5"/>
        <v/>
      </c>
      <c r="AG21" s="140">
        <f t="shared" si="6"/>
        <v>9047.59</v>
      </c>
      <c r="AH21" s="81"/>
      <c r="AI21" s="169">
        <v>1</v>
      </c>
      <c r="AJ21" s="169">
        <f>SUM($AI$6:AI21)</f>
        <v>16</v>
      </c>
      <c r="AK21" s="194"/>
      <c r="AL21" s="158"/>
    </row>
    <row r="22" spans="1:998" s="22" customFormat="1" ht="28.8">
      <c r="A22" s="129">
        <v>17</v>
      </c>
      <c r="B22" s="130" t="s">
        <v>274</v>
      </c>
      <c r="C22" s="130" t="s">
        <v>39</v>
      </c>
      <c r="D22" s="130" t="s">
        <v>39</v>
      </c>
      <c r="E22" s="130"/>
      <c r="F22" s="130" t="s">
        <v>1529</v>
      </c>
      <c r="G22" s="131">
        <v>45833</v>
      </c>
      <c r="H22" s="132">
        <v>0.38263888888888892</v>
      </c>
      <c r="I22" s="130" t="s">
        <v>5</v>
      </c>
      <c r="J22" s="130" t="s">
        <v>6</v>
      </c>
      <c r="K22" s="130" t="s">
        <v>5</v>
      </c>
      <c r="L22" s="130" t="s">
        <v>5</v>
      </c>
      <c r="M22" s="130" t="s">
        <v>5</v>
      </c>
      <c r="N22" s="130" t="s">
        <v>6</v>
      </c>
      <c r="O22" s="133">
        <v>2317.8000000000002</v>
      </c>
      <c r="P22" s="134">
        <v>4185</v>
      </c>
      <c r="Q22" s="133">
        <v>186526.2</v>
      </c>
      <c r="R22" s="133">
        <v>80000</v>
      </c>
      <c r="S22" s="135">
        <f t="shared" si="1"/>
        <v>42.889417143543376</v>
      </c>
      <c r="T22" s="135">
        <f t="shared" si="2"/>
        <v>106526.20000000001</v>
      </c>
      <c r="U22" s="130" t="s">
        <v>6</v>
      </c>
      <c r="V22" s="130" t="s">
        <v>6</v>
      </c>
      <c r="W22" s="136">
        <v>1</v>
      </c>
      <c r="X22" s="137">
        <v>10</v>
      </c>
      <c r="Y22" s="129">
        <f>ROUND((S22/INDICI!$B$2*10),2)</f>
        <v>4.8499999999999996</v>
      </c>
      <c r="Z22" s="129">
        <f>ROUND((O22/INDICI!$B$1*25),2)</f>
        <v>6.19</v>
      </c>
      <c r="AA22" s="138">
        <f t="shared" si="3"/>
        <v>0</v>
      </c>
      <c r="AB22" s="139">
        <f t="shared" si="4"/>
        <v>21.04</v>
      </c>
      <c r="AC22" s="140">
        <f>SUM($AG$6:AG22)</f>
        <v>1849948.36</v>
      </c>
      <c r="AD22" s="129" t="str">
        <f>VLOOKUP(C22, 'NORD SUD'!A:B, 2, FALSE)</f>
        <v>S</v>
      </c>
      <c r="AE22" s="135">
        <f>IF(AD22="N","",SUM(AF$5:$AF22))</f>
        <v>306232.84999999998</v>
      </c>
      <c r="AF22" s="135">
        <f t="shared" si="5"/>
        <v>106526.20000000001</v>
      </c>
      <c r="AG22" s="140">
        <f t="shared" si="6"/>
        <v>106526.20000000001</v>
      </c>
      <c r="AH22" s="81"/>
      <c r="AI22" s="169">
        <v>1</v>
      </c>
      <c r="AJ22" s="169">
        <f>SUM($AI$6:AI22)</f>
        <v>17</v>
      </c>
      <c r="AK22" s="194"/>
      <c r="AL22" s="158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</row>
    <row r="23" spans="1:998" s="13" customFormat="1">
      <c r="A23" s="129">
        <v>18</v>
      </c>
      <c r="B23" s="130" t="s">
        <v>344</v>
      </c>
      <c r="C23" s="130" t="s">
        <v>67</v>
      </c>
      <c r="D23" s="130" t="s">
        <v>67</v>
      </c>
      <c r="E23" s="130" t="s">
        <v>684</v>
      </c>
      <c r="F23" s="130"/>
      <c r="G23" s="131">
        <v>45813</v>
      </c>
      <c r="H23" s="132">
        <v>0.48819444444444443</v>
      </c>
      <c r="I23" s="130" t="s">
        <v>5</v>
      </c>
      <c r="J23" s="130" t="s">
        <v>6</v>
      </c>
      <c r="K23" s="130" t="s">
        <v>5</v>
      </c>
      <c r="L23" s="130" t="s">
        <v>5</v>
      </c>
      <c r="M23" s="130" t="s">
        <v>5</v>
      </c>
      <c r="N23" s="130" t="s">
        <v>6</v>
      </c>
      <c r="O23" s="133">
        <v>2074.0700000000002</v>
      </c>
      <c r="P23" s="134">
        <v>3375</v>
      </c>
      <c r="Q23" s="133">
        <v>116500</v>
      </c>
      <c r="R23" s="133">
        <v>76000</v>
      </c>
      <c r="S23" s="135">
        <f t="shared" si="1"/>
        <v>65.236051502145926</v>
      </c>
      <c r="T23" s="135">
        <f t="shared" si="2"/>
        <v>40500</v>
      </c>
      <c r="U23" s="130" t="s">
        <v>6</v>
      </c>
      <c r="V23" s="130" t="s">
        <v>6</v>
      </c>
      <c r="W23" s="136">
        <v>2</v>
      </c>
      <c r="X23" s="137">
        <v>0</v>
      </c>
      <c r="Y23" s="129">
        <f>ROUND((S23/INDICI!$B$2*10),2)</f>
        <v>7.37</v>
      </c>
      <c r="Z23" s="129">
        <f>ROUND((O23/INDICI!$B$1*25),2)</f>
        <v>5.54</v>
      </c>
      <c r="AA23" s="138">
        <f t="shared" si="3"/>
        <v>8</v>
      </c>
      <c r="AB23" s="139">
        <f t="shared" si="4"/>
        <v>20.91</v>
      </c>
      <c r="AC23" s="140">
        <f>SUM($AG$6:AG23)</f>
        <v>1890448.36</v>
      </c>
      <c r="AD23" s="129" t="str">
        <f>VLOOKUP(C23, 'NORD SUD'!A:B, 2, FALSE)</f>
        <v>N</v>
      </c>
      <c r="AE23" s="135" t="str">
        <f>IF(AD23="N","",SUM(AF$5:$AF23))</f>
        <v/>
      </c>
      <c r="AF23" s="135" t="str">
        <f t="shared" si="5"/>
        <v/>
      </c>
      <c r="AG23" s="140">
        <f t="shared" si="6"/>
        <v>40500</v>
      </c>
      <c r="AH23" s="81"/>
      <c r="AI23" s="169">
        <v>1</v>
      </c>
      <c r="AJ23" s="169">
        <f>SUM($AI$6:AI23)</f>
        <v>18</v>
      </c>
      <c r="AK23" s="194"/>
      <c r="AL23" s="158"/>
    </row>
    <row r="24" spans="1:998" s="22" customFormat="1">
      <c r="A24" s="129">
        <v>19</v>
      </c>
      <c r="B24" s="130" t="s">
        <v>967</v>
      </c>
      <c r="C24" s="130" t="s">
        <v>77</v>
      </c>
      <c r="D24" s="130" t="s">
        <v>1041</v>
      </c>
      <c r="E24" s="130" t="s">
        <v>1043</v>
      </c>
      <c r="F24" s="130"/>
      <c r="G24" s="131">
        <v>45833</v>
      </c>
      <c r="H24" s="132">
        <v>0.71388888888888891</v>
      </c>
      <c r="I24" s="130" t="s">
        <v>5</v>
      </c>
      <c r="J24" s="130" t="s">
        <v>6</v>
      </c>
      <c r="K24" s="130" t="s">
        <v>5</v>
      </c>
      <c r="L24" s="130" t="s">
        <v>5</v>
      </c>
      <c r="M24" s="130" t="s">
        <v>5</v>
      </c>
      <c r="N24" s="130" t="s">
        <v>6</v>
      </c>
      <c r="O24" s="133">
        <v>3470.02</v>
      </c>
      <c r="P24" s="134">
        <v>25216</v>
      </c>
      <c r="Q24" s="133">
        <v>87500</v>
      </c>
      <c r="R24" s="133">
        <v>43750</v>
      </c>
      <c r="S24" s="135">
        <f t="shared" si="1"/>
        <v>50</v>
      </c>
      <c r="T24" s="135">
        <f t="shared" si="2"/>
        <v>43750</v>
      </c>
      <c r="U24" s="130" t="s">
        <v>6</v>
      </c>
      <c r="V24" s="130" t="s">
        <v>6</v>
      </c>
      <c r="W24" s="136">
        <v>1</v>
      </c>
      <c r="X24" s="137">
        <v>0</v>
      </c>
      <c r="Y24" s="129">
        <f>ROUND((S24/INDICI!$B$2*10),2)</f>
        <v>5.65</v>
      </c>
      <c r="Z24" s="129">
        <f>ROUND((O24/INDICI!$B$1*25),2)</f>
        <v>9.26</v>
      </c>
      <c r="AA24" s="138">
        <f t="shared" si="3"/>
        <v>6</v>
      </c>
      <c r="AB24" s="139">
        <f t="shared" si="4"/>
        <v>20.91</v>
      </c>
      <c r="AC24" s="140">
        <f>SUM($AG$6:AG24)</f>
        <v>1934198.36</v>
      </c>
      <c r="AD24" s="129" t="str">
        <f>VLOOKUP(C24, 'NORD SUD'!A:B, 2, FALSE)</f>
        <v>N</v>
      </c>
      <c r="AE24" s="135" t="str">
        <f>IF(AD24="N","",SUM(AF$5:$AF24))</f>
        <v/>
      </c>
      <c r="AF24" s="135" t="str">
        <f t="shared" si="5"/>
        <v/>
      </c>
      <c r="AG24" s="140">
        <f t="shared" si="6"/>
        <v>43750</v>
      </c>
      <c r="AH24" s="81"/>
      <c r="AI24" s="169">
        <v>1</v>
      </c>
      <c r="AJ24" s="169">
        <f>SUM($AI$6:AI24)</f>
        <v>19</v>
      </c>
      <c r="AK24" s="194"/>
      <c r="AL24" s="158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</row>
    <row r="25" spans="1:998" s="13" customFormat="1">
      <c r="A25" s="129">
        <v>20</v>
      </c>
      <c r="B25" s="130" t="s">
        <v>344</v>
      </c>
      <c r="C25" s="130" t="s">
        <v>1088</v>
      </c>
      <c r="D25" s="130" t="s">
        <v>1089</v>
      </c>
      <c r="E25" s="130" t="s">
        <v>1110</v>
      </c>
      <c r="F25" s="130"/>
      <c r="G25" s="131">
        <v>45817</v>
      </c>
      <c r="H25" s="132" t="s">
        <v>1111</v>
      </c>
      <c r="I25" s="130" t="s">
        <v>5</v>
      </c>
      <c r="J25" s="130" t="s">
        <v>6</v>
      </c>
      <c r="K25" s="130" t="s">
        <v>5</v>
      </c>
      <c r="L25" s="130" t="s">
        <v>5</v>
      </c>
      <c r="M25" s="130" t="s">
        <v>5</v>
      </c>
      <c r="N25" s="130" t="s">
        <v>6</v>
      </c>
      <c r="O25" s="133">
        <v>3441.34</v>
      </c>
      <c r="P25" s="134">
        <v>13919</v>
      </c>
      <c r="Q25" s="133">
        <v>51277.82</v>
      </c>
      <c r="R25" s="133">
        <v>25638.91</v>
      </c>
      <c r="S25" s="135">
        <f t="shared" si="1"/>
        <v>50</v>
      </c>
      <c r="T25" s="135">
        <f t="shared" si="2"/>
        <v>25638.91</v>
      </c>
      <c r="U25" s="130" t="s">
        <v>6</v>
      </c>
      <c r="V25" s="130" t="s">
        <v>6</v>
      </c>
      <c r="W25" s="136">
        <v>1</v>
      </c>
      <c r="X25" s="137">
        <v>0</v>
      </c>
      <c r="Y25" s="129">
        <f>ROUND((S25/INDICI!$B$2*10),2)</f>
        <v>5.65</v>
      </c>
      <c r="Z25" s="129">
        <f>ROUND((O25/INDICI!$B$1*25),2)</f>
        <v>9.19</v>
      </c>
      <c r="AA25" s="138">
        <f t="shared" si="3"/>
        <v>6</v>
      </c>
      <c r="AB25" s="139">
        <f t="shared" si="4"/>
        <v>20.84</v>
      </c>
      <c r="AC25" s="140">
        <f>SUM($AG$6:AG25)</f>
        <v>1959837.27</v>
      </c>
      <c r="AD25" s="129" t="str">
        <f>VLOOKUP(C25, 'NORD SUD'!A:B, 2, FALSE)</f>
        <v>N</v>
      </c>
      <c r="AE25" s="135" t="str">
        <f>IF(AD25="N","",SUM(AF$5:$AF25))</f>
        <v/>
      </c>
      <c r="AF25" s="135" t="str">
        <f t="shared" si="5"/>
        <v/>
      </c>
      <c r="AG25" s="140">
        <f t="shared" si="6"/>
        <v>25638.91</v>
      </c>
      <c r="AH25" s="81"/>
      <c r="AI25" s="169">
        <v>1</v>
      </c>
      <c r="AJ25" s="169">
        <f>SUM($AI$6:AI25)</f>
        <v>20</v>
      </c>
      <c r="AK25" s="194"/>
      <c r="AL25" s="158"/>
    </row>
    <row r="26" spans="1:998" s="13" customFormat="1">
      <c r="A26" s="129">
        <v>21</v>
      </c>
      <c r="B26" s="130" t="s">
        <v>344</v>
      </c>
      <c r="C26" s="130" t="s">
        <v>67</v>
      </c>
      <c r="D26" s="130" t="s">
        <v>67</v>
      </c>
      <c r="E26" s="130" t="s">
        <v>67</v>
      </c>
      <c r="F26" s="130"/>
      <c r="G26" s="131">
        <v>45832</v>
      </c>
      <c r="H26" s="132">
        <v>0.5131944444444444</v>
      </c>
      <c r="I26" s="130" t="s">
        <v>5</v>
      </c>
      <c r="J26" s="130" t="s">
        <v>6</v>
      </c>
      <c r="K26" s="130" t="s">
        <v>5</v>
      </c>
      <c r="L26" s="130" t="s">
        <v>5</v>
      </c>
      <c r="M26" s="130" t="s">
        <v>5</v>
      </c>
      <c r="N26" s="130" t="s">
        <v>6</v>
      </c>
      <c r="O26" s="133">
        <v>4958.3500000000004</v>
      </c>
      <c r="P26" s="134">
        <v>71556</v>
      </c>
      <c r="Q26" s="133">
        <v>65738.22</v>
      </c>
      <c r="R26" s="133">
        <v>19721.47</v>
      </c>
      <c r="S26" s="135">
        <f t="shared" si="1"/>
        <v>30.000006084740356</v>
      </c>
      <c r="T26" s="135">
        <f t="shared" si="2"/>
        <v>46016.75</v>
      </c>
      <c r="U26" s="130" t="s">
        <v>6</v>
      </c>
      <c r="V26" s="130" t="s">
        <v>6</v>
      </c>
      <c r="W26" s="136">
        <v>1</v>
      </c>
      <c r="X26" s="137">
        <v>0</v>
      </c>
      <c r="Y26" s="129">
        <f>ROUND((S26/INDICI!$B$2*10),2)</f>
        <v>3.39</v>
      </c>
      <c r="Z26" s="129">
        <f>ROUND((O26/INDICI!$B$1*25),2)</f>
        <v>13.24</v>
      </c>
      <c r="AA26" s="138">
        <f t="shared" si="3"/>
        <v>4</v>
      </c>
      <c r="AB26" s="139">
        <f t="shared" si="4"/>
        <v>20.63</v>
      </c>
      <c r="AC26" s="140">
        <f>SUM($AG$6:AG26)</f>
        <v>2005854.02</v>
      </c>
      <c r="AD26" s="129" t="str">
        <f>VLOOKUP(C26, 'NORD SUD'!A:B, 2, FALSE)</f>
        <v>N</v>
      </c>
      <c r="AE26" s="135" t="str">
        <f>IF(AD26="N","",SUM(AF$5:$AF26))</f>
        <v/>
      </c>
      <c r="AF26" s="135" t="str">
        <f t="shared" si="5"/>
        <v/>
      </c>
      <c r="AG26" s="140">
        <f t="shared" si="6"/>
        <v>46016.75</v>
      </c>
      <c r="AH26" s="119"/>
      <c r="AI26" s="169">
        <v>1</v>
      </c>
      <c r="AJ26" s="169">
        <f>SUM($AI$6:AI26)</f>
        <v>21</v>
      </c>
      <c r="AK26" s="195"/>
      <c r="AL26" s="159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</row>
    <row r="27" spans="1:998" s="13" customFormat="1" ht="28.8">
      <c r="A27" s="129">
        <v>22</v>
      </c>
      <c r="B27" s="130" t="s">
        <v>344</v>
      </c>
      <c r="C27" s="130" t="s">
        <v>19</v>
      </c>
      <c r="D27" s="130" t="s">
        <v>19</v>
      </c>
      <c r="E27" s="130"/>
      <c r="F27" s="130" t="s">
        <v>1572</v>
      </c>
      <c r="G27" s="131">
        <v>45835</v>
      </c>
      <c r="H27" s="132">
        <v>0.51250000000000007</v>
      </c>
      <c r="I27" s="130" t="s">
        <v>5</v>
      </c>
      <c r="J27" s="130" t="s">
        <v>6</v>
      </c>
      <c r="K27" s="130" t="s">
        <v>5</v>
      </c>
      <c r="L27" s="130" t="s">
        <v>5</v>
      </c>
      <c r="M27" s="130" t="s">
        <v>5</v>
      </c>
      <c r="N27" s="130" t="s">
        <v>6</v>
      </c>
      <c r="O27" s="133">
        <v>1851.52</v>
      </c>
      <c r="P27" s="134">
        <v>11180</v>
      </c>
      <c r="Q27" s="133">
        <v>108500</v>
      </c>
      <c r="R27" s="133">
        <v>54250</v>
      </c>
      <c r="S27" s="135">
        <f t="shared" si="1"/>
        <v>50</v>
      </c>
      <c r="T27" s="135">
        <f t="shared" si="2"/>
        <v>54250</v>
      </c>
      <c r="U27" s="130" t="s">
        <v>6</v>
      </c>
      <c r="V27" s="130" t="s">
        <v>6</v>
      </c>
      <c r="W27" s="136">
        <v>1</v>
      </c>
      <c r="X27" s="137">
        <v>10</v>
      </c>
      <c r="Y27" s="129">
        <f>ROUND((S27/INDICI!$B$2*10),2)</f>
        <v>5.65</v>
      </c>
      <c r="Z27" s="129">
        <f>ROUND((O27/INDICI!$B$1*25),2)</f>
        <v>4.9400000000000004</v>
      </c>
      <c r="AA27" s="138">
        <f t="shared" si="3"/>
        <v>0</v>
      </c>
      <c r="AB27" s="139">
        <f t="shared" si="4"/>
        <v>20.59</v>
      </c>
      <c r="AC27" s="140">
        <f>SUM($AG$6:AG27)</f>
        <v>2060104.02</v>
      </c>
      <c r="AD27" s="129" t="str">
        <f>VLOOKUP(C27, 'NORD SUD'!A:B, 2, FALSE)</f>
        <v>N</v>
      </c>
      <c r="AE27" s="135" t="str">
        <f>IF(AD27="N","",SUM(AF$5:$AF27))</f>
        <v/>
      </c>
      <c r="AF27" s="135" t="str">
        <f t="shared" si="5"/>
        <v/>
      </c>
      <c r="AG27" s="140">
        <f t="shared" si="6"/>
        <v>54250</v>
      </c>
      <c r="AH27" s="81"/>
      <c r="AI27" s="169">
        <v>1</v>
      </c>
      <c r="AJ27" s="169">
        <f>SUM($AI$6:AI27)</f>
        <v>22</v>
      </c>
      <c r="AK27" s="194"/>
      <c r="AL27" s="158"/>
    </row>
    <row r="28" spans="1:998" s="13" customFormat="1" ht="28.8">
      <c r="A28" s="129">
        <v>23</v>
      </c>
      <c r="B28" s="130" t="s">
        <v>176</v>
      </c>
      <c r="C28" s="130" t="s">
        <v>54</v>
      </c>
      <c r="D28" s="130" t="s">
        <v>54</v>
      </c>
      <c r="E28" s="130"/>
      <c r="F28" s="130" t="s">
        <v>1763</v>
      </c>
      <c r="G28" s="131">
        <v>45807</v>
      </c>
      <c r="H28" s="132">
        <v>0.45694444444444443</v>
      </c>
      <c r="I28" s="130" t="s">
        <v>5</v>
      </c>
      <c r="J28" s="130" t="s">
        <v>6</v>
      </c>
      <c r="K28" s="130" t="s">
        <v>5</v>
      </c>
      <c r="L28" s="130" t="s">
        <v>5</v>
      </c>
      <c r="M28" s="130" t="s">
        <v>5</v>
      </c>
      <c r="N28" s="130" t="s">
        <v>6</v>
      </c>
      <c r="O28" s="133">
        <v>1821.49</v>
      </c>
      <c r="P28" s="134">
        <v>1647</v>
      </c>
      <c r="Q28" s="133">
        <v>29317.66</v>
      </c>
      <c r="R28" s="133">
        <v>14658.83</v>
      </c>
      <c r="S28" s="135">
        <f t="shared" si="1"/>
        <v>50</v>
      </c>
      <c r="T28" s="135">
        <f t="shared" si="2"/>
        <v>14658.83</v>
      </c>
      <c r="U28" s="130" t="s">
        <v>6</v>
      </c>
      <c r="V28" s="130" t="s">
        <v>6</v>
      </c>
      <c r="W28" s="136">
        <v>1</v>
      </c>
      <c r="X28" s="137">
        <v>10</v>
      </c>
      <c r="Y28" s="129">
        <f>ROUND((S28/INDICI!$B$2*10),2)</f>
        <v>5.65</v>
      </c>
      <c r="Z28" s="129">
        <f>ROUND((O28/INDICI!$B$1*25),2)</f>
        <v>4.8600000000000003</v>
      </c>
      <c r="AA28" s="138">
        <f t="shared" si="3"/>
        <v>0</v>
      </c>
      <c r="AB28" s="139">
        <f t="shared" si="4"/>
        <v>20.51</v>
      </c>
      <c r="AC28" s="140">
        <f>SUM($AG$6:AG28)</f>
        <v>2074762.85</v>
      </c>
      <c r="AD28" s="129" t="str">
        <f>VLOOKUP(C28, 'NORD SUD'!A:B, 2, FALSE)</f>
        <v>N</v>
      </c>
      <c r="AE28" s="135" t="str">
        <f>IF(AD28="N","",SUM(AF$5:$AF28))</f>
        <v/>
      </c>
      <c r="AF28" s="135" t="str">
        <f t="shared" si="5"/>
        <v/>
      </c>
      <c r="AG28" s="140">
        <f t="shared" si="6"/>
        <v>14658.83</v>
      </c>
      <c r="AH28" s="81"/>
      <c r="AI28" s="169">
        <v>1</v>
      </c>
      <c r="AJ28" s="169">
        <f>SUM($AI$6:AI28)</f>
        <v>23</v>
      </c>
      <c r="AK28" s="194"/>
      <c r="AL28" s="158"/>
    </row>
    <row r="29" spans="1:998" s="13" customFormat="1">
      <c r="A29" s="129">
        <v>24</v>
      </c>
      <c r="B29" s="130" t="s">
        <v>344</v>
      </c>
      <c r="C29" s="130" t="s">
        <v>58</v>
      </c>
      <c r="D29" s="130" t="s">
        <v>58</v>
      </c>
      <c r="E29" s="130" t="s">
        <v>448</v>
      </c>
      <c r="F29" s="130"/>
      <c r="G29" s="131">
        <v>45833</v>
      </c>
      <c r="H29" s="132">
        <v>0.63611111111111118</v>
      </c>
      <c r="I29" s="130" t="s">
        <v>5</v>
      </c>
      <c r="J29" s="130" t="s">
        <v>6</v>
      </c>
      <c r="K29" s="130" t="s">
        <v>5</v>
      </c>
      <c r="L29" s="130" t="s">
        <v>5</v>
      </c>
      <c r="M29" s="130" t="s">
        <v>5</v>
      </c>
      <c r="N29" s="130" t="s">
        <v>6</v>
      </c>
      <c r="O29" s="133">
        <v>3314.28</v>
      </c>
      <c r="P29" s="134">
        <v>24319</v>
      </c>
      <c r="Q29" s="133">
        <v>236140.73</v>
      </c>
      <c r="R29" s="133">
        <v>118070.37</v>
      </c>
      <c r="S29" s="135">
        <f t="shared" si="1"/>
        <v>50.000002117381435</v>
      </c>
      <c r="T29" s="135">
        <f t="shared" si="2"/>
        <v>118070.36000000002</v>
      </c>
      <c r="U29" s="130" t="s">
        <v>6</v>
      </c>
      <c r="V29" s="130" t="s">
        <v>6</v>
      </c>
      <c r="W29" s="136">
        <v>1</v>
      </c>
      <c r="X29" s="137">
        <v>0</v>
      </c>
      <c r="Y29" s="129">
        <f>ROUND((S29/INDICI!$B$2*10),2)</f>
        <v>5.65</v>
      </c>
      <c r="Z29" s="129">
        <f>ROUND((O29/INDICI!$B$1*25),2)</f>
        <v>8.85</v>
      </c>
      <c r="AA29" s="138">
        <f t="shared" si="3"/>
        <v>6</v>
      </c>
      <c r="AB29" s="139">
        <f t="shared" si="4"/>
        <v>20.5</v>
      </c>
      <c r="AC29" s="140">
        <f>SUM($AG$6:AG29)</f>
        <v>2192833.21</v>
      </c>
      <c r="AD29" s="129" t="str">
        <f>VLOOKUP(C29, 'NORD SUD'!A:B, 2, FALSE)</f>
        <v>N</v>
      </c>
      <c r="AE29" s="135" t="str">
        <f>IF(AD29="N","",SUM(AF$5:$AF29))</f>
        <v/>
      </c>
      <c r="AF29" s="135" t="str">
        <f t="shared" si="5"/>
        <v/>
      </c>
      <c r="AG29" s="140">
        <f t="shared" si="6"/>
        <v>118070.36000000002</v>
      </c>
      <c r="AH29" s="81"/>
      <c r="AI29" s="169">
        <v>1</v>
      </c>
      <c r="AJ29" s="169">
        <f>SUM($AI$6:AI29)</f>
        <v>24</v>
      </c>
      <c r="AK29" s="194"/>
      <c r="AL29" s="158"/>
    </row>
    <row r="30" spans="1:998" s="13" customFormat="1">
      <c r="A30" s="129">
        <v>25</v>
      </c>
      <c r="B30" s="130" t="s">
        <v>967</v>
      </c>
      <c r="C30" s="130" t="s">
        <v>71</v>
      </c>
      <c r="D30" s="130" t="s">
        <v>71</v>
      </c>
      <c r="E30" s="130"/>
      <c r="F30" s="130" t="s">
        <v>995</v>
      </c>
      <c r="G30" s="131">
        <v>45833</v>
      </c>
      <c r="H30" s="132">
        <v>0.64374999999999993</v>
      </c>
      <c r="I30" s="130" t="s">
        <v>5</v>
      </c>
      <c r="J30" s="130" t="s">
        <v>6</v>
      </c>
      <c r="K30" s="130" t="s">
        <v>5</v>
      </c>
      <c r="L30" s="130" t="s">
        <v>5</v>
      </c>
      <c r="M30" s="130" t="s">
        <v>5</v>
      </c>
      <c r="N30" s="130" t="s">
        <v>6</v>
      </c>
      <c r="O30" s="133">
        <v>1595.6</v>
      </c>
      <c r="P30" s="134">
        <v>6706</v>
      </c>
      <c r="Q30" s="133">
        <v>234487.8</v>
      </c>
      <c r="R30" s="133">
        <v>128968.29</v>
      </c>
      <c r="S30" s="135">
        <f t="shared" si="1"/>
        <v>55.000000000000007</v>
      </c>
      <c r="T30" s="135">
        <f t="shared" si="2"/>
        <v>105519.51</v>
      </c>
      <c r="U30" s="130" t="s">
        <v>6</v>
      </c>
      <c r="V30" s="130" t="s">
        <v>6</v>
      </c>
      <c r="W30" s="136">
        <v>1</v>
      </c>
      <c r="X30" s="137">
        <v>10</v>
      </c>
      <c r="Y30" s="129">
        <f>ROUND((S30/INDICI!$B$2*10),2)</f>
        <v>6.21</v>
      </c>
      <c r="Z30" s="129">
        <f>ROUND((O30/INDICI!$B$1*25),2)</f>
        <v>4.26</v>
      </c>
      <c r="AA30" s="138">
        <f t="shared" si="3"/>
        <v>0</v>
      </c>
      <c r="AB30" s="139">
        <f t="shared" si="4"/>
        <v>20.47</v>
      </c>
      <c r="AC30" s="140">
        <f>SUM($AG$6:AG30)</f>
        <v>2298352.7199999997</v>
      </c>
      <c r="AD30" s="129" t="str">
        <f>VLOOKUP(C30, 'NORD SUD'!A:B, 2, FALSE)</f>
        <v>N</v>
      </c>
      <c r="AE30" s="135" t="str">
        <f>IF(AD30="N","",SUM(AF$5:$AF30))</f>
        <v/>
      </c>
      <c r="AF30" s="135" t="str">
        <f t="shared" si="5"/>
        <v/>
      </c>
      <c r="AG30" s="140">
        <f t="shared" si="6"/>
        <v>105519.51</v>
      </c>
      <c r="AH30" s="81"/>
      <c r="AI30" s="169">
        <v>1</v>
      </c>
      <c r="AJ30" s="169">
        <f>SUM($AI$6:AI30)</f>
        <v>25</v>
      </c>
      <c r="AK30" s="194"/>
      <c r="AL30" s="158"/>
    </row>
    <row r="31" spans="1:998" s="13" customFormat="1">
      <c r="A31" s="129">
        <v>26</v>
      </c>
      <c r="B31" s="130" t="s">
        <v>357</v>
      </c>
      <c r="C31" s="130" t="s">
        <v>93</v>
      </c>
      <c r="D31" s="130" t="s">
        <v>93</v>
      </c>
      <c r="E31" s="130"/>
      <c r="F31" s="130" t="s">
        <v>1750</v>
      </c>
      <c r="G31" s="131">
        <v>45834</v>
      </c>
      <c r="H31" s="132">
        <v>0.53749999999999998</v>
      </c>
      <c r="I31" s="130" t="s">
        <v>5</v>
      </c>
      <c r="J31" s="130" t="s">
        <v>6</v>
      </c>
      <c r="K31" s="130" t="s">
        <v>5</v>
      </c>
      <c r="L31" s="130" t="s">
        <v>5</v>
      </c>
      <c r="M31" s="130" t="s">
        <v>5</v>
      </c>
      <c r="N31" s="130" t="s">
        <v>6</v>
      </c>
      <c r="O31" s="133">
        <v>960.35032192330198</v>
      </c>
      <c r="P31" s="134">
        <v>46129</v>
      </c>
      <c r="Q31" s="133">
        <v>282306.61</v>
      </c>
      <c r="R31" s="133">
        <v>197614.62</v>
      </c>
      <c r="S31" s="145">
        <f t="shared" si="1"/>
        <v>69.999997520426462</v>
      </c>
      <c r="T31" s="145">
        <f t="shared" si="2"/>
        <v>84691.989999999991</v>
      </c>
      <c r="U31" s="130" t="s">
        <v>6</v>
      </c>
      <c r="V31" s="130" t="s">
        <v>6</v>
      </c>
      <c r="W31" s="136">
        <v>1</v>
      </c>
      <c r="X31" s="137">
        <v>10</v>
      </c>
      <c r="Y31" s="129">
        <f>ROUND((S31/INDICI!$B$2*10),2)</f>
        <v>7.91</v>
      </c>
      <c r="Z31" s="129">
        <f>ROUND((O31/INDICI!$B$1*25),2)</f>
        <v>2.56</v>
      </c>
      <c r="AA31" s="138">
        <f t="shared" si="3"/>
        <v>0</v>
      </c>
      <c r="AB31" s="139">
        <f t="shared" si="4"/>
        <v>20.47</v>
      </c>
      <c r="AC31" s="140">
        <f>SUM($AG$6:AG31)</f>
        <v>2383044.71</v>
      </c>
      <c r="AD31" s="129" t="str">
        <f>VLOOKUP(C31, 'NORD SUD'!A:B, 2, FALSE)</f>
        <v>N</v>
      </c>
      <c r="AE31" s="135" t="str">
        <f>IF(AD31="N","",SUM(AF$5:$AF31))</f>
        <v/>
      </c>
      <c r="AF31" s="135" t="str">
        <f t="shared" si="5"/>
        <v/>
      </c>
      <c r="AG31" s="140">
        <f t="shared" si="6"/>
        <v>84691.989999999991</v>
      </c>
      <c r="AH31" s="81"/>
      <c r="AI31" s="169">
        <v>1</v>
      </c>
      <c r="AJ31" s="169">
        <f>SUM($AI$6:AI31)</f>
        <v>26</v>
      </c>
      <c r="AK31" s="194"/>
      <c r="AL31" s="158"/>
    </row>
    <row r="32" spans="1:998" s="13" customFormat="1">
      <c r="A32" s="129">
        <v>27</v>
      </c>
      <c r="B32" s="130" t="s">
        <v>174</v>
      </c>
      <c r="C32" s="130" t="s">
        <v>83</v>
      </c>
      <c r="D32" s="130" t="s">
        <v>83</v>
      </c>
      <c r="E32" s="130"/>
      <c r="F32" s="130" t="s">
        <v>492</v>
      </c>
      <c r="G32" s="131">
        <v>45831</v>
      </c>
      <c r="H32" s="132">
        <v>0.60763888888888895</v>
      </c>
      <c r="I32" s="130" t="s">
        <v>5</v>
      </c>
      <c r="J32" s="130" t="s">
        <v>6</v>
      </c>
      <c r="K32" s="130" t="s">
        <v>5</v>
      </c>
      <c r="L32" s="130" t="s">
        <v>5</v>
      </c>
      <c r="M32" s="130" t="s">
        <v>5</v>
      </c>
      <c r="N32" s="130" t="s">
        <v>6</v>
      </c>
      <c r="O32" s="133">
        <v>2856.55</v>
      </c>
      <c r="P32" s="134">
        <v>28916</v>
      </c>
      <c r="Q32" s="133">
        <v>326450</v>
      </c>
      <c r="R32" s="133">
        <v>80000</v>
      </c>
      <c r="S32" s="135">
        <f t="shared" si="1"/>
        <v>24.506049931076735</v>
      </c>
      <c r="T32" s="135">
        <f t="shared" si="2"/>
        <v>246450</v>
      </c>
      <c r="U32" s="130" t="s">
        <v>6</v>
      </c>
      <c r="V32" s="130" t="s">
        <v>6</v>
      </c>
      <c r="W32" s="130">
        <v>1</v>
      </c>
      <c r="X32" s="137">
        <v>10</v>
      </c>
      <c r="Y32" s="129">
        <f>ROUND((S32/INDICI!$B$2*10),2)</f>
        <v>2.77</v>
      </c>
      <c r="Z32" s="129">
        <f>ROUND((O32/INDICI!$B$1*25),2)</f>
        <v>7.63</v>
      </c>
      <c r="AA32" s="138">
        <f t="shared" si="3"/>
        <v>0</v>
      </c>
      <c r="AB32" s="139">
        <f t="shared" si="4"/>
        <v>20.399999999999999</v>
      </c>
      <c r="AC32" s="140">
        <f>SUM($AG$6:AG32)</f>
        <v>2629494.71</v>
      </c>
      <c r="AD32" s="129" t="str">
        <f>VLOOKUP(C32, 'NORD SUD'!A:B, 2, FALSE)</f>
        <v>N</v>
      </c>
      <c r="AE32" s="135" t="str">
        <f>IF(AD32="N","",SUM(AF$5:$AF32))</f>
        <v/>
      </c>
      <c r="AF32" s="135" t="str">
        <f t="shared" si="5"/>
        <v/>
      </c>
      <c r="AG32" s="140">
        <f t="shared" si="6"/>
        <v>246450</v>
      </c>
      <c r="AH32" s="81"/>
      <c r="AI32" s="169">
        <v>1</v>
      </c>
      <c r="AJ32" s="169">
        <f>SUM($AI$6:AI32)</f>
        <v>27</v>
      </c>
      <c r="AK32" s="194"/>
      <c r="AL32" s="158"/>
    </row>
    <row r="33" spans="1:998" s="13" customFormat="1">
      <c r="A33" s="129">
        <v>28</v>
      </c>
      <c r="B33" s="130" t="s">
        <v>344</v>
      </c>
      <c r="C33" s="130" t="s">
        <v>58</v>
      </c>
      <c r="D33" s="130" t="s">
        <v>58</v>
      </c>
      <c r="E33" s="130" t="s">
        <v>453</v>
      </c>
      <c r="F33" s="130"/>
      <c r="G33" s="131">
        <v>45834</v>
      </c>
      <c r="H33" s="132">
        <v>0.45833333333333331</v>
      </c>
      <c r="I33" s="130" t="s">
        <v>5</v>
      </c>
      <c r="J33" s="130" t="s">
        <v>6</v>
      </c>
      <c r="K33" s="130" t="s">
        <v>5</v>
      </c>
      <c r="L33" s="130" t="s">
        <v>5</v>
      </c>
      <c r="M33" s="130" t="s">
        <v>5</v>
      </c>
      <c r="N33" s="130" t="s">
        <v>6</v>
      </c>
      <c r="O33" s="133">
        <v>3272.71</v>
      </c>
      <c r="P33" s="134">
        <v>40028</v>
      </c>
      <c r="Q33" s="133">
        <v>207375.1</v>
      </c>
      <c r="R33" s="133">
        <v>103687.55</v>
      </c>
      <c r="S33" s="135">
        <f t="shared" si="1"/>
        <v>50</v>
      </c>
      <c r="T33" s="135">
        <f t="shared" si="2"/>
        <v>103687.55</v>
      </c>
      <c r="U33" s="130" t="s">
        <v>6</v>
      </c>
      <c r="V33" s="130" t="s">
        <v>6</v>
      </c>
      <c r="W33" s="136">
        <v>1</v>
      </c>
      <c r="X33" s="137">
        <v>0</v>
      </c>
      <c r="Y33" s="129">
        <f>ROUND((S33/INDICI!$B$2*10),2)</f>
        <v>5.65</v>
      </c>
      <c r="Z33" s="129">
        <f>ROUND((O33/INDICI!$B$1*25),2)</f>
        <v>8.74</v>
      </c>
      <c r="AA33" s="138">
        <f t="shared" si="3"/>
        <v>6</v>
      </c>
      <c r="AB33" s="139">
        <f t="shared" si="4"/>
        <v>20.39</v>
      </c>
      <c r="AC33" s="140">
        <f>SUM($AG$6:AG33)</f>
        <v>2733182.26</v>
      </c>
      <c r="AD33" s="129" t="str">
        <f>VLOOKUP(C33, 'NORD SUD'!A:B, 2, FALSE)</f>
        <v>N</v>
      </c>
      <c r="AE33" s="135" t="str">
        <f>IF(AD33="N","",SUM(AF$5:$AF33))</f>
        <v/>
      </c>
      <c r="AF33" s="135" t="str">
        <f t="shared" si="5"/>
        <v/>
      </c>
      <c r="AG33" s="140">
        <f t="shared" si="6"/>
        <v>103687.55</v>
      </c>
      <c r="AH33" s="81"/>
      <c r="AI33" s="169">
        <v>1</v>
      </c>
      <c r="AJ33" s="169">
        <f>SUM($AI$6:AI33)</f>
        <v>28</v>
      </c>
      <c r="AK33" s="194"/>
      <c r="AL33" s="158"/>
    </row>
    <row r="34" spans="1:998" s="13" customFormat="1">
      <c r="A34" s="129">
        <v>29</v>
      </c>
      <c r="B34" s="130" t="s">
        <v>188</v>
      </c>
      <c r="C34" s="130" t="s">
        <v>61</v>
      </c>
      <c r="D34" s="130" t="s">
        <v>61</v>
      </c>
      <c r="E34" s="130" t="s">
        <v>1714</v>
      </c>
      <c r="F34" s="130"/>
      <c r="G34" s="131">
        <v>45834</v>
      </c>
      <c r="H34" s="132">
        <v>0.61597222222222225</v>
      </c>
      <c r="I34" s="130" t="s">
        <v>5</v>
      </c>
      <c r="J34" s="130" t="s">
        <v>6</v>
      </c>
      <c r="K34" s="130" t="s">
        <v>5</v>
      </c>
      <c r="L34" s="130" t="s">
        <v>5</v>
      </c>
      <c r="M34" s="146" t="s">
        <v>5</v>
      </c>
      <c r="N34" s="130" t="s">
        <v>6</v>
      </c>
      <c r="O34" s="133">
        <v>2074.69</v>
      </c>
      <c r="P34" s="134">
        <v>2169</v>
      </c>
      <c r="Q34" s="133">
        <v>39000</v>
      </c>
      <c r="R34" s="133">
        <v>23400</v>
      </c>
      <c r="S34" s="135">
        <f t="shared" si="1"/>
        <v>60</v>
      </c>
      <c r="T34" s="135">
        <f t="shared" si="2"/>
        <v>15600</v>
      </c>
      <c r="U34" s="130" t="s">
        <v>6</v>
      </c>
      <c r="V34" s="130" t="s">
        <v>6</v>
      </c>
      <c r="W34" s="136">
        <v>1</v>
      </c>
      <c r="X34" s="137">
        <v>0</v>
      </c>
      <c r="Y34" s="129">
        <f>ROUND((S34/INDICI!$B$2*10),2)</f>
        <v>6.78</v>
      </c>
      <c r="Z34" s="129">
        <f>ROUND((O34/INDICI!$B$1*25),2)</f>
        <v>5.54</v>
      </c>
      <c r="AA34" s="138">
        <f t="shared" si="3"/>
        <v>8</v>
      </c>
      <c r="AB34" s="139">
        <f t="shared" si="4"/>
        <v>20.32</v>
      </c>
      <c r="AC34" s="140">
        <f>SUM($AG$6:AG34)</f>
        <v>2748782.26</v>
      </c>
      <c r="AD34" s="129" t="str">
        <f>VLOOKUP(C34, 'NORD SUD'!A:B, 2, FALSE)</f>
        <v>N</v>
      </c>
      <c r="AE34" s="135" t="str">
        <f>IF(AD34="N","",SUM(AF$5:$AF34))</f>
        <v/>
      </c>
      <c r="AF34" s="135" t="str">
        <f t="shared" si="5"/>
        <v/>
      </c>
      <c r="AG34" s="140">
        <f t="shared" si="6"/>
        <v>15600</v>
      </c>
      <c r="AH34" s="81"/>
      <c r="AI34" s="169">
        <v>1</v>
      </c>
      <c r="AJ34" s="169">
        <f>SUM($AI$6:AI34)</f>
        <v>29</v>
      </c>
      <c r="AK34" s="194"/>
      <c r="AL34" s="158"/>
      <c r="ALJ34" s="24"/>
    </row>
    <row r="35" spans="1:998" s="13" customFormat="1">
      <c r="A35" s="129">
        <v>30</v>
      </c>
      <c r="B35" s="130" t="s">
        <v>357</v>
      </c>
      <c r="C35" s="130" t="s">
        <v>101</v>
      </c>
      <c r="D35" s="130" t="s">
        <v>101</v>
      </c>
      <c r="E35" s="130" t="s">
        <v>889</v>
      </c>
      <c r="F35" s="130"/>
      <c r="G35" s="131">
        <v>45833</v>
      </c>
      <c r="H35" s="132">
        <v>0.77361111111111114</v>
      </c>
      <c r="I35" s="130" t="s">
        <v>5</v>
      </c>
      <c r="J35" s="130" t="s">
        <v>6</v>
      </c>
      <c r="K35" s="130" t="s">
        <v>5</v>
      </c>
      <c r="L35" s="130" t="s">
        <v>5</v>
      </c>
      <c r="M35" s="130" t="s">
        <v>5</v>
      </c>
      <c r="N35" s="130" t="s">
        <v>6</v>
      </c>
      <c r="O35" s="133">
        <v>2790.74</v>
      </c>
      <c r="P35" s="134">
        <v>11789</v>
      </c>
      <c r="Q35" s="133">
        <v>50000</v>
      </c>
      <c r="R35" s="133">
        <v>30000</v>
      </c>
      <c r="S35" s="135">
        <f t="shared" si="1"/>
        <v>60</v>
      </c>
      <c r="T35" s="135">
        <f t="shared" si="2"/>
        <v>20000</v>
      </c>
      <c r="U35" s="130" t="s">
        <v>6</v>
      </c>
      <c r="V35" s="130" t="s">
        <v>6</v>
      </c>
      <c r="W35" s="136">
        <v>1</v>
      </c>
      <c r="X35" s="137">
        <v>0</v>
      </c>
      <c r="Y35" s="129">
        <f>ROUND((S35/INDICI!$B$2*10),2)</f>
        <v>6.78</v>
      </c>
      <c r="Z35" s="129">
        <f>ROUND((O35/INDICI!$B$1*25),2)</f>
        <v>7.45</v>
      </c>
      <c r="AA35" s="138">
        <f t="shared" si="3"/>
        <v>6</v>
      </c>
      <c r="AB35" s="139">
        <f t="shared" si="4"/>
        <v>20.23</v>
      </c>
      <c r="AC35" s="140">
        <f>SUM($AG$6:AG35)</f>
        <v>2768782.26</v>
      </c>
      <c r="AD35" s="129" t="str">
        <f>VLOOKUP(C35, 'NORD SUD'!A:B, 2, FALSE)</f>
        <v>N</v>
      </c>
      <c r="AE35" s="135" t="str">
        <f>IF(AD35="N","",SUM(AF$5:$AF35))</f>
        <v/>
      </c>
      <c r="AF35" s="135" t="str">
        <f t="shared" si="5"/>
        <v/>
      </c>
      <c r="AG35" s="140">
        <f t="shared" si="6"/>
        <v>20000</v>
      </c>
      <c r="AH35" s="81"/>
      <c r="AI35" s="169">
        <v>1</v>
      </c>
      <c r="AJ35" s="169">
        <f>SUM($AI$6:AI35)</f>
        <v>30</v>
      </c>
      <c r="AK35" s="194"/>
      <c r="AL35" s="158"/>
    </row>
    <row r="36" spans="1:998" s="13" customFormat="1">
      <c r="A36" s="129">
        <v>31</v>
      </c>
      <c r="B36" s="130" t="s">
        <v>967</v>
      </c>
      <c r="C36" s="130" t="s">
        <v>968</v>
      </c>
      <c r="D36" s="130" t="s">
        <v>968</v>
      </c>
      <c r="E36" s="130" t="s">
        <v>968</v>
      </c>
      <c r="F36" s="130"/>
      <c r="G36" s="131">
        <v>45828</v>
      </c>
      <c r="H36" s="132">
        <v>0.52361111111111103</v>
      </c>
      <c r="I36" s="130" t="s">
        <v>5</v>
      </c>
      <c r="J36" s="130" t="s">
        <v>289</v>
      </c>
      <c r="K36" s="130" t="s">
        <v>5</v>
      </c>
      <c r="L36" s="130" t="s">
        <v>5</v>
      </c>
      <c r="M36" s="130" t="s">
        <v>5</v>
      </c>
      <c r="N36" s="130" t="s">
        <v>289</v>
      </c>
      <c r="O36" s="133">
        <v>4707.68</v>
      </c>
      <c r="P36" s="134">
        <v>184971</v>
      </c>
      <c r="Q36" s="133">
        <v>366000</v>
      </c>
      <c r="R36" s="133">
        <v>183000</v>
      </c>
      <c r="S36" s="145">
        <f t="shared" si="1"/>
        <v>50</v>
      </c>
      <c r="T36" s="145">
        <f t="shared" si="2"/>
        <v>183000</v>
      </c>
      <c r="U36" s="130" t="s">
        <v>289</v>
      </c>
      <c r="V36" s="130" t="s">
        <v>6</v>
      </c>
      <c r="W36" s="130">
        <v>2</v>
      </c>
      <c r="X36" s="137">
        <v>0</v>
      </c>
      <c r="Y36" s="129">
        <f>ROUND((S36/INDICI!$B$2*10),2)</f>
        <v>5.65</v>
      </c>
      <c r="Z36" s="129">
        <f>ROUND((O36/INDICI!$B$1*25),2)</f>
        <v>12.57</v>
      </c>
      <c r="AA36" s="138">
        <f t="shared" si="3"/>
        <v>2</v>
      </c>
      <c r="AB36" s="139">
        <f t="shared" si="4"/>
        <v>20.22</v>
      </c>
      <c r="AC36" s="140">
        <f>SUM($AG$6:AG36)</f>
        <v>2951782.26</v>
      </c>
      <c r="AD36" s="129" t="str">
        <f>VLOOKUP(C36, 'NORD SUD'!A:B, 2, FALSE)</f>
        <v>N</v>
      </c>
      <c r="AE36" s="135" t="str">
        <f>IF(AD36="N","",SUM(AF$5:$AF36))</f>
        <v/>
      </c>
      <c r="AF36" s="135" t="str">
        <f t="shared" si="5"/>
        <v/>
      </c>
      <c r="AG36" s="140">
        <f t="shared" si="6"/>
        <v>183000</v>
      </c>
      <c r="AH36" s="81"/>
      <c r="AI36" s="169">
        <v>1</v>
      </c>
      <c r="AJ36" s="169">
        <f>SUM($AI$6:AI36)</f>
        <v>31</v>
      </c>
      <c r="AK36" s="194"/>
      <c r="AL36" s="158"/>
    </row>
    <row r="37" spans="1:998" s="13" customFormat="1" ht="28.8">
      <c r="A37" s="129">
        <v>32</v>
      </c>
      <c r="B37" s="130" t="s">
        <v>344</v>
      </c>
      <c r="C37" s="130" t="s">
        <v>58</v>
      </c>
      <c r="D37" s="130" t="s">
        <v>58</v>
      </c>
      <c r="E37" s="130"/>
      <c r="F37" s="130" t="s">
        <v>435</v>
      </c>
      <c r="G37" s="131">
        <v>45834</v>
      </c>
      <c r="H37" s="132">
        <v>0.6958333333333333</v>
      </c>
      <c r="I37" s="130" t="s">
        <v>5</v>
      </c>
      <c r="J37" s="130" t="s">
        <v>6</v>
      </c>
      <c r="K37" s="130" t="s">
        <v>5</v>
      </c>
      <c r="L37" s="130" t="s">
        <v>5</v>
      </c>
      <c r="M37" s="130" t="s">
        <v>5</v>
      </c>
      <c r="N37" s="130" t="s">
        <v>6</v>
      </c>
      <c r="O37" s="133">
        <v>1964.3</v>
      </c>
      <c r="P37" s="134">
        <v>19498</v>
      </c>
      <c r="Q37" s="133">
        <v>154416.53</v>
      </c>
      <c r="R37" s="133">
        <v>67385.070000000007</v>
      </c>
      <c r="S37" s="135">
        <f t="shared" si="1"/>
        <v>43.63850813122145</v>
      </c>
      <c r="T37" s="135">
        <f t="shared" si="2"/>
        <v>87031.459999999992</v>
      </c>
      <c r="U37" s="130" t="s">
        <v>6</v>
      </c>
      <c r="V37" s="130" t="s">
        <v>6</v>
      </c>
      <c r="W37" s="136">
        <v>1</v>
      </c>
      <c r="X37" s="137">
        <v>10</v>
      </c>
      <c r="Y37" s="129">
        <f>ROUND((S37/INDICI!$B$2*10),2)</f>
        <v>4.93</v>
      </c>
      <c r="Z37" s="129">
        <f>ROUND((O37/INDICI!$B$1*25),2)</f>
        <v>5.24</v>
      </c>
      <c r="AA37" s="138">
        <f t="shared" si="3"/>
        <v>0</v>
      </c>
      <c r="AB37" s="139">
        <f t="shared" si="4"/>
        <v>20.170000000000002</v>
      </c>
      <c r="AC37" s="140">
        <f>SUM($AG$6:AG37)</f>
        <v>3038813.7199999997</v>
      </c>
      <c r="AD37" s="129" t="str">
        <f>VLOOKUP(C37, 'NORD SUD'!A:B, 2, FALSE)</f>
        <v>N</v>
      </c>
      <c r="AE37" s="135" t="str">
        <f>IF(AD37="N","",SUM(AF$5:$AF37))</f>
        <v/>
      </c>
      <c r="AF37" s="135" t="str">
        <f t="shared" si="5"/>
        <v/>
      </c>
      <c r="AG37" s="140">
        <f t="shared" si="6"/>
        <v>87031.459999999992</v>
      </c>
      <c r="AH37" s="81"/>
      <c r="AI37" s="169">
        <v>1</v>
      </c>
      <c r="AJ37" s="169">
        <f>SUM($AI$6:AI37)</f>
        <v>32</v>
      </c>
      <c r="AK37" s="194"/>
      <c r="AL37" s="158"/>
    </row>
    <row r="38" spans="1:998" s="13" customFormat="1">
      <c r="A38" s="129">
        <v>33</v>
      </c>
      <c r="B38" s="130" t="s">
        <v>556</v>
      </c>
      <c r="C38" s="130" t="s">
        <v>88</v>
      </c>
      <c r="D38" s="130" t="s">
        <v>88</v>
      </c>
      <c r="E38" s="130"/>
      <c r="F38" s="130" t="s">
        <v>1429</v>
      </c>
      <c r="G38" s="131">
        <v>45833</v>
      </c>
      <c r="H38" s="132">
        <v>0.69305555555555554</v>
      </c>
      <c r="I38" s="130" t="s">
        <v>5</v>
      </c>
      <c r="J38" s="130" t="s">
        <v>6</v>
      </c>
      <c r="K38" s="130" t="s">
        <v>5</v>
      </c>
      <c r="L38" s="130" t="s">
        <v>5</v>
      </c>
      <c r="M38" s="130" t="s">
        <v>5</v>
      </c>
      <c r="N38" s="130" t="s">
        <v>6</v>
      </c>
      <c r="O38" s="133">
        <v>1176.23</v>
      </c>
      <c r="P38" s="134">
        <v>9947</v>
      </c>
      <c r="Q38" s="133">
        <v>73334.2</v>
      </c>
      <c r="R38" s="133">
        <v>44000.52</v>
      </c>
      <c r="S38" s="135">
        <f t="shared" ref="S38:S69" si="7">IFERROR(R38/Q38*100,0)</f>
        <v>60</v>
      </c>
      <c r="T38" s="135">
        <f t="shared" ref="T38:T69" si="8">SUM(Q38-R38)</f>
        <v>29333.68</v>
      </c>
      <c r="U38" s="130" t="s">
        <v>6</v>
      </c>
      <c r="V38" s="130" t="s">
        <v>6</v>
      </c>
      <c r="W38" s="136">
        <v>2</v>
      </c>
      <c r="X38" s="137">
        <v>10</v>
      </c>
      <c r="Y38" s="129">
        <f>ROUND((S38/INDICI!$B$2*10),2)</f>
        <v>6.78</v>
      </c>
      <c r="Z38" s="129">
        <f>ROUND((O38/INDICI!$B$1*25),2)</f>
        <v>3.14</v>
      </c>
      <c r="AA38" s="138">
        <f t="shared" si="3"/>
        <v>0</v>
      </c>
      <c r="AB38" s="139">
        <f t="shared" si="4"/>
        <v>19.920000000000002</v>
      </c>
      <c r="AC38" s="140">
        <f>SUM($AG$6:AG38)</f>
        <v>3068147.4</v>
      </c>
      <c r="AD38" s="129" t="str">
        <f>VLOOKUP(C38, 'NORD SUD'!A:B, 2, FALSE)</f>
        <v>S</v>
      </c>
      <c r="AE38" s="135">
        <f>IF(AD38="N","",SUM(AF$5:$AF38))</f>
        <v>335566.52999999997</v>
      </c>
      <c r="AF38" s="135">
        <f t="shared" si="5"/>
        <v>29333.68</v>
      </c>
      <c r="AG38" s="140">
        <f t="shared" si="6"/>
        <v>29333.68</v>
      </c>
      <c r="AH38" s="81"/>
      <c r="AI38" s="169">
        <v>1</v>
      </c>
      <c r="AJ38" s="169">
        <f>SUM($AI$6:AI38)</f>
        <v>33</v>
      </c>
      <c r="AK38" s="194"/>
      <c r="AL38" s="158"/>
    </row>
    <row r="39" spans="1:998" s="13" customFormat="1">
      <c r="A39" s="129">
        <v>34</v>
      </c>
      <c r="B39" s="130" t="s">
        <v>344</v>
      </c>
      <c r="C39" s="130" t="s">
        <v>58</v>
      </c>
      <c r="D39" s="130" t="s">
        <v>58</v>
      </c>
      <c r="E39" s="130" t="s">
        <v>436</v>
      </c>
      <c r="F39" s="130"/>
      <c r="G39" s="131">
        <v>45833</v>
      </c>
      <c r="H39" s="132">
        <v>0.69374999999999998</v>
      </c>
      <c r="I39" s="130" t="s">
        <v>5</v>
      </c>
      <c r="J39" s="130" t="s">
        <v>6</v>
      </c>
      <c r="K39" s="130" t="s">
        <v>5</v>
      </c>
      <c r="L39" s="130" t="s">
        <v>5</v>
      </c>
      <c r="M39" s="130" t="s">
        <v>5</v>
      </c>
      <c r="N39" s="130" t="s">
        <v>6</v>
      </c>
      <c r="O39" s="133">
        <v>3405.8</v>
      </c>
      <c r="P39" s="134">
        <v>4140</v>
      </c>
      <c r="Q39" s="133">
        <v>80000</v>
      </c>
      <c r="R39" s="133">
        <v>20000</v>
      </c>
      <c r="S39" s="135">
        <f t="shared" si="7"/>
        <v>25</v>
      </c>
      <c r="T39" s="135">
        <f t="shared" si="8"/>
        <v>60000</v>
      </c>
      <c r="U39" s="130" t="s">
        <v>6</v>
      </c>
      <c r="V39" s="130" t="s">
        <v>6</v>
      </c>
      <c r="W39" s="136">
        <v>1</v>
      </c>
      <c r="X39" s="137">
        <v>0</v>
      </c>
      <c r="Y39" s="129">
        <f>ROUND((S39/INDICI!$B$2*10),2)</f>
        <v>2.82</v>
      </c>
      <c r="Z39" s="129">
        <f>ROUND((O39/INDICI!$B$1*25),2)</f>
        <v>9.09</v>
      </c>
      <c r="AA39" s="138">
        <f t="shared" si="3"/>
        <v>8</v>
      </c>
      <c r="AB39" s="139">
        <f t="shared" si="4"/>
        <v>19.91</v>
      </c>
      <c r="AC39" s="140">
        <f>SUM($AG$6:AG39)</f>
        <v>3128147.4</v>
      </c>
      <c r="AD39" s="129" t="str">
        <f>VLOOKUP(C39, 'NORD SUD'!A:B, 2, FALSE)</f>
        <v>N</v>
      </c>
      <c r="AE39" s="135" t="str">
        <f>IF(AD39="N","",SUM(AF$5:$AF39))</f>
        <v/>
      </c>
      <c r="AF39" s="135" t="str">
        <f t="shared" si="5"/>
        <v/>
      </c>
      <c r="AG39" s="140">
        <f t="shared" si="6"/>
        <v>60000</v>
      </c>
      <c r="AH39" s="81"/>
      <c r="AI39" s="169">
        <v>1</v>
      </c>
      <c r="AJ39" s="169">
        <f>SUM($AI$6:AI39)</f>
        <v>34</v>
      </c>
      <c r="AK39" s="194"/>
      <c r="AL39" s="158"/>
    </row>
    <row r="40" spans="1:998" s="13" customFormat="1">
      <c r="A40" s="129">
        <v>35</v>
      </c>
      <c r="B40" s="130" t="s">
        <v>967</v>
      </c>
      <c r="C40" s="130" t="s">
        <v>77</v>
      </c>
      <c r="D40" s="130" t="s">
        <v>1041</v>
      </c>
      <c r="E40" s="130"/>
      <c r="F40" s="130" t="s">
        <v>1048</v>
      </c>
      <c r="G40" s="131">
        <v>45833</v>
      </c>
      <c r="H40" s="132">
        <v>0.46875</v>
      </c>
      <c r="I40" s="130" t="s">
        <v>5</v>
      </c>
      <c r="J40" s="130" t="s">
        <v>6</v>
      </c>
      <c r="K40" s="130" t="s">
        <v>5</v>
      </c>
      <c r="L40" s="130" t="s">
        <v>5</v>
      </c>
      <c r="M40" s="130" t="s">
        <v>5</v>
      </c>
      <c r="N40" s="130" t="s">
        <v>6</v>
      </c>
      <c r="O40" s="133">
        <v>1779.38</v>
      </c>
      <c r="P40" s="134">
        <v>29055</v>
      </c>
      <c r="Q40" s="133">
        <v>132000</v>
      </c>
      <c r="R40" s="133">
        <v>60000</v>
      </c>
      <c r="S40" s="135">
        <f t="shared" si="7"/>
        <v>45.454545454545453</v>
      </c>
      <c r="T40" s="135">
        <f t="shared" si="8"/>
        <v>72000</v>
      </c>
      <c r="U40" s="130" t="s">
        <v>6</v>
      </c>
      <c r="V40" s="130" t="s">
        <v>6</v>
      </c>
      <c r="W40" s="136">
        <v>1</v>
      </c>
      <c r="X40" s="137">
        <v>10</v>
      </c>
      <c r="Y40" s="129">
        <f>ROUND((S40/INDICI!$B$2*10),2)</f>
        <v>5.14</v>
      </c>
      <c r="Z40" s="129">
        <f>ROUND((O40/INDICI!$B$1*25),2)</f>
        <v>4.75</v>
      </c>
      <c r="AA40" s="138">
        <f t="shared" si="3"/>
        <v>0</v>
      </c>
      <c r="AB40" s="139">
        <f t="shared" si="4"/>
        <v>19.89</v>
      </c>
      <c r="AC40" s="140">
        <f>SUM($AG$6:AG40)</f>
        <v>3200147.4</v>
      </c>
      <c r="AD40" s="129" t="str">
        <f>VLOOKUP(C40, 'NORD SUD'!A:B, 2, FALSE)</f>
        <v>N</v>
      </c>
      <c r="AE40" s="135" t="str">
        <f>IF(AD40="N","",SUM(AF$5:$AF40))</f>
        <v/>
      </c>
      <c r="AF40" s="135" t="str">
        <f t="shared" si="5"/>
        <v/>
      </c>
      <c r="AG40" s="140">
        <f t="shared" si="6"/>
        <v>72000</v>
      </c>
      <c r="AH40" s="81"/>
      <c r="AI40" s="169">
        <v>1</v>
      </c>
      <c r="AJ40" s="169">
        <f>SUM($AI$6:AI40)</f>
        <v>35</v>
      </c>
      <c r="AK40" s="194"/>
      <c r="AL40" s="158"/>
    </row>
    <row r="41" spans="1:998" s="13" customFormat="1" ht="28.8">
      <c r="A41" s="129">
        <v>36</v>
      </c>
      <c r="B41" s="130" t="s">
        <v>344</v>
      </c>
      <c r="C41" s="130" t="s">
        <v>96</v>
      </c>
      <c r="D41" s="130" t="s">
        <v>96</v>
      </c>
      <c r="E41" s="130"/>
      <c r="F41" s="130" t="s">
        <v>1382</v>
      </c>
      <c r="G41" s="131">
        <v>45834</v>
      </c>
      <c r="H41" s="132">
        <v>0.29791666666666666</v>
      </c>
      <c r="I41" s="130" t="s">
        <v>5</v>
      </c>
      <c r="J41" s="130" t="s">
        <v>6</v>
      </c>
      <c r="K41" s="130" t="s">
        <v>5</v>
      </c>
      <c r="L41" s="130" t="s">
        <v>5</v>
      </c>
      <c r="M41" s="130" t="s">
        <v>5</v>
      </c>
      <c r="N41" s="130" t="s">
        <v>6</v>
      </c>
      <c r="O41" s="133">
        <v>1560.85</v>
      </c>
      <c r="P41" s="134">
        <v>9141</v>
      </c>
      <c r="Q41" s="133">
        <v>168766.37</v>
      </c>
      <c r="R41" s="133">
        <v>84383.18</v>
      </c>
      <c r="S41" s="135">
        <f t="shared" si="7"/>
        <v>49.999997037324434</v>
      </c>
      <c r="T41" s="135">
        <f t="shared" si="8"/>
        <v>84383.19</v>
      </c>
      <c r="U41" s="130" t="s">
        <v>6</v>
      </c>
      <c r="V41" s="130" t="s">
        <v>6</v>
      </c>
      <c r="W41" s="136">
        <v>2</v>
      </c>
      <c r="X41" s="137">
        <v>10</v>
      </c>
      <c r="Y41" s="129">
        <f>ROUND((S41/INDICI!$B$2*10),2)</f>
        <v>5.65</v>
      </c>
      <c r="Z41" s="129">
        <f>ROUND((O41/INDICI!$B$1*25),2)</f>
        <v>4.17</v>
      </c>
      <c r="AA41" s="138">
        <f t="shared" si="3"/>
        <v>0</v>
      </c>
      <c r="AB41" s="139">
        <f t="shared" si="4"/>
        <v>19.82</v>
      </c>
      <c r="AC41" s="140">
        <f>SUM($AG$6:AG41)</f>
        <v>3284530.59</v>
      </c>
      <c r="AD41" s="129" t="str">
        <f>VLOOKUP(C41, 'NORD SUD'!A:B, 2, FALSE)</f>
        <v>N</v>
      </c>
      <c r="AE41" s="135" t="str">
        <f>IF(AD41="N","",SUM(AF$5:$AF41))</f>
        <v/>
      </c>
      <c r="AF41" s="135" t="str">
        <f t="shared" si="5"/>
        <v/>
      </c>
      <c r="AG41" s="140">
        <f t="shared" si="6"/>
        <v>84383.19</v>
      </c>
      <c r="AH41" s="81"/>
      <c r="AI41" s="169">
        <v>1</v>
      </c>
      <c r="AJ41" s="169">
        <f>SUM($AI$6:AI41)</f>
        <v>36</v>
      </c>
      <c r="AK41" s="194"/>
      <c r="AL41" s="158"/>
    </row>
    <row r="42" spans="1:998" s="13" customFormat="1">
      <c r="A42" s="129">
        <v>37</v>
      </c>
      <c r="B42" s="130" t="s">
        <v>344</v>
      </c>
      <c r="C42" s="130" t="s">
        <v>58</v>
      </c>
      <c r="D42" s="130" t="s">
        <v>58</v>
      </c>
      <c r="E42" s="130" t="s">
        <v>443</v>
      </c>
      <c r="F42" s="130"/>
      <c r="G42" s="131">
        <v>45834</v>
      </c>
      <c r="H42" s="132">
        <v>0.45833333333333331</v>
      </c>
      <c r="I42" s="130" t="s">
        <v>5</v>
      </c>
      <c r="J42" s="130" t="s">
        <v>6</v>
      </c>
      <c r="K42" s="130" t="s">
        <v>5</v>
      </c>
      <c r="L42" s="130" t="s">
        <v>5</v>
      </c>
      <c r="M42" s="130" t="s">
        <v>5</v>
      </c>
      <c r="N42" s="130" t="s">
        <v>6</v>
      </c>
      <c r="O42" s="133">
        <v>3042.49</v>
      </c>
      <c r="P42" s="134">
        <v>26360</v>
      </c>
      <c r="Q42" s="133">
        <v>250000</v>
      </c>
      <c r="R42" s="133">
        <v>125000</v>
      </c>
      <c r="S42" s="135">
        <f t="shared" si="7"/>
        <v>50</v>
      </c>
      <c r="T42" s="135">
        <f t="shared" si="8"/>
        <v>125000</v>
      </c>
      <c r="U42" s="130" t="s">
        <v>6</v>
      </c>
      <c r="V42" s="130" t="s">
        <v>6</v>
      </c>
      <c r="W42" s="136">
        <v>1</v>
      </c>
      <c r="X42" s="137">
        <v>0</v>
      </c>
      <c r="Y42" s="129">
        <f>ROUND((S42/INDICI!$B$2*10),2)</f>
        <v>5.65</v>
      </c>
      <c r="Z42" s="129">
        <f>ROUND((O42/INDICI!$B$1*25),2)</f>
        <v>8.1199999999999992</v>
      </c>
      <c r="AA42" s="138">
        <f t="shared" si="3"/>
        <v>6</v>
      </c>
      <c r="AB42" s="139">
        <f t="shared" si="4"/>
        <v>19.77</v>
      </c>
      <c r="AC42" s="140">
        <f>SUM($AG$6:AG42)</f>
        <v>3409530.59</v>
      </c>
      <c r="AD42" s="129" t="str">
        <f>VLOOKUP(C42, 'NORD SUD'!A:B, 2, FALSE)</f>
        <v>N</v>
      </c>
      <c r="AE42" s="135" t="str">
        <f>IF(AD42="N","",SUM(AF$5:$AF42))</f>
        <v/>
      </c>
      <c r="AF42" s="135" t="str">
        <f t="shared" si="5"/>
        <v/>
      </c>
      <c r="AG42" s="140">
        <f t="shared" si="6"/>
        <v>125000</v>
      </c>
      <c r="AH42" s="81"/>
      <c r="AI42" s="169">
        <v>1</v>
      </c>
      <c r="AJ42" s="169">
        <f>SUM($AI$6:AI42)</f>
        <v>37</v>
      </c>
      <c r="AK42" s="194"/>
      <c r="AL42" s="158"/>
    </row>
    <row r="43" spans="1:998" s="13" customFormat="1">
      <c r="A43" s="129">
        <v>38</v>
      </c>
      <c r="B43" s="130" t="s">
        <v>344</v>
      </c>
      <c r="C43" s="130" t="s">
        <v>67</v>
      </c>
      <c r="D43" s="130" t="s">
        <v>67</v>
      </c>
      <c r="E43" s="130" t="s">
        <v>650</v>
      </c>
      <c r="F43" s="130"/>
      <c r="G43" s="131">
        <v>45821</v>
      </c>
      <c r="H43" s="132">
        <v>0.50347222222222221</v>
      </c>
      <c r="I43" s="130" t="s">
        <v>5</v>
      </c>
      <c r="J43" s="130" t="s">
        <v>6</v>
      </c>
      <c r="K43" s="130" t="s">
        <v>5</v>
      </c>
      <c r="L43" s="130" t="s">
        <v>5</v>
      </c>
      <c r="M43" s="130" t="s">
        <v>5</v>
      </c>
      <c r="N43" s="130" t="s">
        <v>6</v>
      </c>
      <c r="O43" s="133">
        <v>2426.16</v>
      </c>
      <c r="P43" s="134">
        <v>948</v>
      </c>
      <c r="Q43" s="133">
        <v>32129.67</v>
      </c>
      <c r="R43" s="133">
        <v>15000</v>
      </c>
      <c r="S43" s="135">
        <f t="shared" si="7"/>
        <v>46.685820302542794</v>
      </c>
      <c r="T43" s="135">
        <f t="shared" si="8"/>
        <v>17129.669999999998</v>
      </c>
      <c r="U43" s="130" t="s">
        <v>6</v>
      </c>
      <c r="V43" s="130" t="s">
        <v>6</v>
      </c>
      <c r="W43" s="136">
        <v>2</v>
      </c>
      <c r="X43" s="137">
        <v>0</v>
      </c>
      <c r="Y43" s="129">
        <f>ROUND((S43/INDICI!$B$2*10),2)</f>
        <v>5.28</v>
      </c>
      <c r="Z43" s="129">
        <f>ROUND((O43/INDICI!$B$1*25),2)</f>
        <v>6.48</v>
      </c>
      <c r="AA43" s="138">
        <f t="shared" si="3"/>
        <v>8</v>
      </c>
      <c r="AB43" s="139">
        <f t="shared" si="4"/>
        <v>19.760000000000002</v>
      </c>
      <c r="AC43" s="140">
        <f>SUM($AG$6:AG43)</f>
        <v>3426660.26</v>
      </c>
      <c r="AD43" s="129" t="str">
        <f>VLOOKUP(C43, 'NORD SUD'!A:B, 2, FALSE)</f>
        <v>N</v>
      </c>
      <c r="AE43" s="135" t="str">
        <f>IF(AD43="N","",SUM(AF$5:$AF43))</f>
        <v/>
      </c>
      <c r="AF43" s="135" t="str">
        <f t="shared" si="5"/>
        <v/>
      </c>
      <c r="AG43" s="140">
        <f t="shared" si="6"/>
        <v>17129.669999999998</v>
      </c>
      <c r="AH43" s="81"/>
      <c r="AI43" s="169">
        <v>1</v>
      </c>
      <c r="AJ43" s="169">
        <f>SUM($AI$6:AI43)</f>
        <v>38</v>
      </c>
      <c r="AK43" s="194"/>
      <c r="AL43" s="158"/>
    </row>
    <row r="44" spans="1:998" s="13" customFormat="1">
      <c r="A44" s="129">
        <v>39</v>
      </c>
      <c r="B44" s="130" t="s">
        <v>188</v>
      </c>
      <c r="C44" s="130" t="s">
        <v>1804</v>
      </c>
      <c r="D44" s="130" t="s">
        <v>1804</v>
      </c>
      <c r="E44" s="130" t="s">
        <v>1814</v>
      </c>
      <c r="F44" s="130"/>
      <c r="G44" s="131">
        <v>45834</v>
      </c>
      <c r="H44" s="132">
        <v>0.67986111111111114</v>
      </c>
      <c r="I44" s="130" t="s">
        <v>5</v>
      </c>
      <c r="J44" s="130" t="s">
        <v>6</v>
      </c>
      <c r="K44" s="130" t="s">
        <v>5</v>
      </c>
      <c r="L44" s="130" t="s">
        <v>5</v>
      </c>
      <c r="M44" s="130" t="s">
        <v>5</v>
      </c>
      <c r="N44" s="130" t="s">
        <v>6</v>
      </c>
      <c r="O44" s="133">
        <v>3312.59</v>
      </c>
      <c r="P44" s="134">
        <v>17358</v>
      </c>
      <c r="Q44" s="133">
        <v>219022.3</v>
      </c>
      <c r="R44" s="133">
        <v>95000</v>
      </c>
      <c r="S44" s="135">
        <f t="shared" si="7"/>
        <v>43.374578752939776</v>
      </c>
      <c r="T44" s="135">
        <f t="shared" si="8"/>
        <v>124022.29999999999</v>
      </c>
      <c r="U44" s="130" t="s">
        <v>6</v>
      </c>
      <c r="V44" s="130" t="s">
        <v>6</v>
      </c>
      <c r="W44" s="136">
        <v>1</v>
      </c>
      <c r="X44" s="137">
        <v>0</v>
      </c>
      <c r="Y44" s="129">
        <f>ROUND((S44/INDICI!$B$2*10),2)</f>
        <v>4.9000000000000004</v>
      </c>
      <c r="Z44" s="129">
        <f>ROUND((O44/INDICI!$B$1*25),2)</f>
        <v>8.84</v>
      </c>
      <c r="AA44" s="138">
        <f t="shared" si="3"/>
        <v>6</v>
      </c>
      <c r="AB44" s="139">
        <f t="shared" si="4"/>
        <v>19.740000000000002</v>
      </c>
      <c r="AC44" s="140">
        <f>SUM($AG$6:AG44)</f>
        <v>3550682.5599999996</v>
      </c>
      <c r="AD44" s="129" t="str">
        <f>VLOOKUP(C44, 'NORD SUD'!A:B, 2, FALSE)</f>
        <v>N</v>
      </c>
      <c r="AE44" s="135" t="str">
        <f>IF(AD44="N","",SUM(AF$5:$AF44))</f>
        <v/>
      </c>
      <c r="AF44" s="135" t="str">
        <f t="shared" si="5"/>
        <v/>
      </c>
      <c r="AG44" s="140">
        <f t="shared" si="6"/>
        <v>124022.29999999999</v>
      </c>
      <c r="AH44" s="81"/>
      <c r="AI44" s="169">
        <v>1</v>
      </c>
      <c r="AJ44" s="169">
        <f>SUM($AI$6:AI44)</f>
        <v>39</v>
      </c>
      <c r="AK44" s="194"/>
      <c r="AL44" s="158"/>
    </row>
    <row r="45" spans="1:998" s="13" customFormat="1">
      <c r="A45" s="129">
        <v>40</v>
      </c>
      <c r="B45" s="130" t="s">
        <v>357</v>
      </c>
      <c r="C45" s="130" t="s">
        <v>99</v>
      </c>
      <c r="D45" s="130" t="s">
        <v>99</v>
      </c>
      <c r="E45" s="130" t="s">
        <v>1801</v>
      </c>
      <c r="F45" s="130"/>
      <c r="G45" s="131">
        <v>45832</v>
      </c>
      <c r="H45" s="132">
        <v>0.85138888888888886</v>
      </c>
      <c r="I45" s="130" t="s">
        <v>5</v>
      </c>
      <c r="J45" s="130" t="s">
        <v>6</v>
      </c>
      <c r="K45" s="130" t="s">
        <v>5</v>
      </c>
      <c r="L45" s="130" t="s">
        <v>5</v>
      </c>
      <c r="M45" s="130" t="s">
        <v>5</v>
      </c>
      <c r="N45" s="130" t="s">
        <v>6</v>
      </c>
      <c r="O45" s="133">
        <v>3015</v>
      </c>
      <c r="P45" s="134">
        <v>13267</v>
      </c>
      <c r="Q45" s="133">
        <v>230348.68</v>
      </c>
      <c r="R45" s="133">
        <v>115174.34</v>
      </c>
      <c r="S45" s="135">
        <f t="shared" si="7"/>
        <v>50</v>
      </c>
      <c r="T45" s="135">
        <f t="shared" si="8"/>
        <v>115174.34</v>
      </c>
      <c r="U45" s="130" t="s">
        <v>6</v>
      </c>
      <c r="V45" s="130" t="s">
        <v>6</v>
      </c>
      <c r="W45" s="136">
        <v>1</v>
      </c>
      <c r="X45" s="137">
        <v>0</v>
      </c>
      <c r="Y45" s="129">
        <f>ROUND((S45/INDICI!$B$2*10),2)</f>
        <v>5.65</v>
      </c>
      <c r="Z45" s="129">
        <f>ROUND((O45/INDICI!$B$1*25),2)</f>
        <v>8.0500000000000007</v>
      </c>
      <c r="AA45" s="138">
        <f t="shared" si="3"/>
        <v>6</v>
      </c>
      <c r="AB45" s="139">
        <f t="shared" si="4"/>
        <v>19.700000000000003</v>
      </c>
      <c r="AC45" s="140">
        <f>SUM($AG$6:AG45)</f>
        <v>3665856.8999999994</v>
      </c>
      <c r="AD45" s="129" t="str">
        <f>VLOOKUP(C45, 'NORD SUD'!A:B, 2, FALSE)</f>
        <v>N</v>
      </c>
      <c r="AE45" s="135" t="str">
        <f>IF(AD45="N","",SUM(AF$5:$AF45))</f>
        <v/>
      </c>
      <c r="AF45" s="135" t="str">
        <f t="shared" si="5"/>
        <v/>
      </c>
      <c r="AG45" s="140">
        <f t="shared" si="6"/>
        <v>115174.34</v>
      </c>
      <c r="AH45" s="81"/>
      <c r="AI45" s="169">
        <v>1</v>
      </c>
      <c r="AJ45" s="169">
        <f>SUM($AI$6:AI45)</f>
        <v>40</v>
      </c>
      <c r="AK45" s="194"/>
      <c r="AL45" s="158"/>
    </row>
    <row r="46" spans="1:998" s="13" customFormat="1">
      <c r="A46" s="129">
        <v>41</v>
      </c>
      <c r="B46" s="130" t="s">
        <v>344</v>
      </c>
      <c r="C46" s="130" t="s">
        <v>19</v>
      </c>
      <c r="D46" s="130" t="s">
        <v>19</v>
      </c>
      <c r="E46" s="130" t="s">
        <v>19</v>
      </c>
      <c r="F46" s="130"/>
      <c r="G46" s="131">
        <v>45832</v>
      </c>
      <c r="H46" s="132">
        <v>0.71527777777777779</v>
      </c>
      <c r="I46" s="130" t="s">
        <v>5</v>
      </c>
      <c r="J46" s="130" t="s">
        <v>6</v>
      </c>
      <c r="K46" s="130" t="s">
        <v>5</v>
      </c>
      <c r="L46" s="130" t="s">
        <v>5</v>
      </c>
      <c r="M46" s="130" t="s">
        <v>5</v>
      </c>
      <c r="N46" s="130" t="s">
        <v>6</v>
      </c>
      <c r="O46" s="133">
        <v>4499.09</v>
      </c>
      <c r="P46" s="134">
        <v>120580</v>
      </c>
      <c r="Q46" s="133">
        <v>200000</v>
      </c>
      <c r="R46" s="133">
        <v>100000</v>
      </c>
      <c r="S46" s="135">
        <f t="shared" si="7"/>
        <v>50</v>
      </c>
      <c r="T46" s="135">
        <f t="shared" si="8"/>
        <v>100000</v>
      </c>
      <c r="U46" s="130" t="s">
        <v>6</v>
      </c>
      <c r="V46" s="130" t="s">
        <v>6</v>
      </c>
      <c r="W46" s="136">
        <v>1</v>
      </c>
      <c r="X46" s="137">
        <v>0</v>
      </c>
      <c r="Y46" s="129">
        <f>ROUND((S46/INDICI!$B$2*10),2)</f>
        <v>5.65</v>
      </c>
      <c r="Z46" s="129">
        <f>ROUND((O46/INDICI!$B$1*25),2)</f>
        <v>12.01</v>
      </c>
      <c r="AA46" s="138">
        <f t="shared" si="3"/>
        <v>2</v>
      </c>
      <c r="AB46" s="139">
        <f t="shared" si="4"/>
        <v>19.66</v>
      </c>
      <c r="AC46" s="140">
        <f>SUM($AG$6:AG46)</f>
        <v>3765856.8999999994</v>
      </c>
      <c r="AD46" s="129" t="str">
        <f>VLOOKUP(C46, 'NORD SUD'!A:B, 2, FALSE)</f>
        <v>N</v>
      </c>
      <c r="AE46" s="135" t="str">
        <f>IF(AD46="N","",SUM(AF$5:$AF46))</f>
        <v/>
      </c>
      <c r="AF46" s="135" t="str">
        <f t="shared" si="5"/>
        <v/>
      </c>
      <c r="AG46" s="140">
        <f t="shared" si="6"/>
        <v>100000</v>
      </c>
      <c r="AH46" s="81"/>
      <c r="AI46" s="169">
        <v>1</v>
      </c>
      <c r="AJ46" s="169">
        <f>SUM($AI$6:AI46)</f>
        <v>41</v>
      </c>
      <c r="AK46" s="194"/>
      <c r="AL46" s="158"/>
    </row>
    <row r="47" spans="1:998" s="13" customFormat="1" ht="43.2">
      <c r="A47" s="129">
        <v>42</v>
      </c>
      <c r="B47" s="130" t="s">
        <v>357</v>
      </c>
      <c r="C47" s="130" t="s">
        <v>99</v>
      </c>
      <c r="D47" s="130" t="s">
        <v>99</v>
      </c>
      <c r="E47" s="130"/>
      <c r="F47" s="130" t="s">
        <v>1802</v>
      </c>
      <c r="G47" s="131">
        <v>45824</v>
      </c>
      <c r="H47" s="132">
        <v>0.56388888888888888</v>
      </c>
      <c r="I47" s="130" t="s">
        <v>5</v>
      </c>
      <c r="J47" s="130" t="s">
        <v>6</v>
      </c>
      <c r="K47" s="130" t="s">
        <v>5</v>
      </c>
      <c r="L47" s="130" t="s">
        <v>5</v>
      </c>
      <c r="M47" s="130" t="s">
        <v>5</v>
      </c>
      <c r="N47" s="130" t="s">
        <v>6</v>
      </c>
      <c r="O47" s="133">
        <v>1499.7</v>
      </c>
      <c r="P47" s="134">
        <v>51477</v>
      </c>
      <c r="Q47" s="133">
        <v>500000</v>
      </c>
      <c r="R47" s="133">
        <v>250000</v>
      </c>
      <c r="S47" s="135">
        <f t="shared" si="7"/>
        <v>50</v>
      </c>
      <c r="T47" s="135">
        <f t="shared" si="8"/>
        <v>250000</v>
      </c>
      <c r="U47" s="130" t="s">
        <v>6</v>
      </c>
      <c r="V47" s="130" t="s">
        <v>6</v>
      </c>
      <c r="W47" s="136">
        <v>1</v>
      </c>
      <c r="X47" s="137">
        <v>10</v>
      </c>
      <c r="Y47" s="129">
        <f>ROUND((S47/INDICI!$B$2*10),2)</f>
        <v>5.65</v>
      </c>
      <c r="Z47" s="129">
        <f>ROUND((O47/INDICI!$B$1*25),2)</f>
        <v>4</v>
      </c>
      <c r="AA47" s="138">
        <f t="shared" si="3"/>
        <v>0</v>
      </c>
      <c r="AB47" s="139">
        <f t="shared" si="4"/>
        <v>19.649999999999999</v>
      </c>
      <c r="AC47" s="140">
        <f>SUM($AG$6:AG47)</f>
        <v>4015856.8999999994</v>
      </c>
      <c r="AD47" s="129" t="str">
        <f>VLOOKUP(C47, 'NORD SUD'!A:B, 2, FALSE)</f>
        <v>N</v>
      </c>
      <c r="AE47" s="135" t="str">
        <f>IF(AD47="N","",SUM(AF$5:$AF47))</f>
        <v/>
      </c>
      <c r="AF47" s="135" t="str">
        <f t="shared" si="5"/>
        <v/>
      </c>
      <c r="AG47" s="140">
        <f t="shared" si="6"/>
        <v>250000</v>
      </c>
      <c r="AH47" s="81"/>
      <c r="AI47" s="169">
        <v>1</v>
      </c>
      <c r="AJ47" s="169">
        <f>SUM($AI$6:AI47)</f>
        <v>42</v>
      </c>
      <c r="AK47" s="194"/>
      <c r="AL47" s="158"/>
    </row>
    <row r="48" spans="1:998" s="13" customFormat="1">
      <c r="A48" s="129">
        <v>43</v>
      </c>
      <c r="B48" s="130" t="s">
        <v>188</v>
      </c>
      <c r="C48" s="130" t="s">
        <v>61</v>
      </c>
      <c r="D48" s="130" t="s">
        <v>61</v>
      </c>
      <c r="E48" s="130" t="s">
        <v>1724</v>
      </c>
      <c r="F48" s="130"/>
      <c r="G48" s="131">
        <v>45833</v>
      </c>
      <c r="H48" s="132">
        <v>0.5180555555555556</v>
      </c>
      <c r="I48" s="130" t="s">
        <v>5</v>
      </c>
      <c r="J48" s="130" t="s">
        <v>6</v>
      </c>
      <c r="K48" s="130" t="s">
        <v>5</v>
      </c>
      <c r="L48" s="130" t="s">
        <v>5</v>
      </c>
      <c r="M48" s="133" t="s">
        <v>5</v>
      </c>
      <c r="N48" s="130" t="s">
        <v>6</v>
      </c>
      <c r="O48" s="133">
        <v>1609.66</v>
      </c>
      <c r="P48" s="134">
        <v>1988</v>
      </c>
      <c r="Q48" s="133">
        <v>46708</v>
      </c>
      <c r="R48" s="133">
        <v>30360.2</v>
      </c>
      <c r="S48" s="135">
        <f t="shared" si="7"/>
        <v>65</v>
      </c>
      <c r="T48" s="135">
        <f t="shared" si="8"/>
        <v>16347.8</v>
      </c>
      <c r="U48" s="130" t="s">
        <v>6</v>
      </c>
      <c r="V48" s="130" t="s">
        <v>6</v>
      </c>
      <c r="W48" s="136">
        <v>1</v>
      </c>
      <c r="X48" s="137">
        <v>0</v>
      </c>
      <c r="Y48" s="129">
        <f>ROUND((S48/INDICI!$B$2*10),2)</f>
        <v>7.34</v>
      </c>
      <c r="Z48" s="129">
        <f>ROUND((O48/INDICI!$B$1*25),2)</f>
        <v>4.3</v>
      </c>
      <c r="AA48" s="138">
        <f t="shared" si="3"/>
        <v>8</v>
      </c>
      <c r="AB48" s="139">
        <f t="shared" si="4"/>
        <v>19.64</v>
      </c>
      <c r="AC48" s="140">
        <f>SUM($AG$6:AG48)</f>
        <v>4032204.6999999993</v>
      </c>
      <c r="AD48" s="129" t="str">
        <f>VLOOKUP(C48, 'NORD SUD'!A:B, 2, FALSE)</f>
        <v>N</v>
      </c>
      <c r="AE48" s="135" t="str">
        <f>IF(AD48="N","",SUM(AF$5:$AF48))</f>
        <v/>
      </c>
      <c r="AF48" s="135" t="str">
        <f t="shared" si="5"/>
        <v/>
      </c>
      <c r="AG48" s="140">
        <f t="shared" si="6"/>
        <v>16347.8</v>
      </c>
      <c r="AH48" s="81"/>
      <c r="AI48" s="169">
        <v>1</v>
      </c>
      <c r="AJ48" s="169">
        <f>SUM($AI$6:AI48)</f>
        <v>43</v>
      </c>
      <c r="AK48" s="194"/>
      <c r="AL48" s="158"/>
    </row>
    <row r="49" spans="1:998" s="13" customFormat="1">
      <c r="A49" s="129">
        <v>44</v>
      </c>
      <c r="B49" s="130" t="s">
        <v>174</v>
      </c>
      <c r="C49" s="130" t="s">
        <v>83</v>
      </c>
      <c r="D49" s="130" t="s">
        <v>83</v>
      </c>
      <c r="E49" s="130" t="s">
        <v>501</v>
      </c>
      <c r="F49" s="130"/>
      <c r="G49" s="131">
        <v>45828</v>
      </c>
      <c r="H49" s="132">
        <v>0.59444444444444444</v>
      </c>
      <c r="I49" s="130" t="s">
        <v>5</v>
      </c>
      <c r="J49" s="130" t="s">
        <v>6</v>
      </c>
      <c r="K49" s="130" t="s">
        <v>5</v>
      </c>
      <c r="L49" s="130" t="s">
        <v>5</v>
      </c>
      <c r="M49" s="130" t="s">
        <v>5</v>
      </c>
      <c r="N49" s="130" t="s">
        <v>6</v>
      </c>
      <c r="O49" s="133">
        <v>3449.31</v>
      </c>
      <c r="P49" s="134">
        <v>3334</v>
      </c>
      <c r="Q49" s="133">
        <v>187000</v>
      </c>
      <c r="R49" s="133">
        <v>40000</v>
      </c>
      <c r="S49" s="135">
        <f t="shared" si="7"/>
        <v>21.390374331550802</v>
      </c>
      <c r="T49" s="135">
        <f t="shared" si="8"/>
        <v>147000</v>
      </c>
      <c r="U49" s="130" t="s">
        <v>6</v>
      </c>
      <c r="V49" s="130" t="s">
        <v>6</v>
      </c>
      <c r="W49" s="130">
        <v>1</v>
      </c>
      <c r="X49" s="137">
        <v>0</v>
      </c>
      <c r="Y49" s="129">
        <f>ROUND((S49/INDICI!$B$2*10),2)</f>
        <v>2.42</v>
      </c>
      <c r="Z49" s="129">
        <f>ROUND((O49/INDICI!$B$1*25),2)</f>
        <v>9.2100000000000009</v>
      </c>
      <c r="AA49" s="138">
        <f t="shared" si="3"/>
        <v>8</v>
      </c>
      <c r="AB49" s="139">
        <f t="shared" si="4"/>
        <v>19.630000000000003</v>
      </c>
      <c r="AC49" s="140">
        <f>SUM($AG$6:AG49)</f>
        <v>4179204.6999999993</v>
      </c>
      <c r="AD49" s="129" t="str">
        <f>VLOOKUP(C49, 'NORD SUD'!A:B, 2, FALSE)</f>
        <v>N</v>
      </c>
      <c r="AE49" s="135" t="str">
        <f>IF(AD49="N","",SUM(AF$5:$AF49))</f>
        <v/>
      </c>
      <c r="AF49" s="135" t="str">
        <f t="shared" si="5"/>
        <v/>
      </c>
      <c r="AG49" s="140">
        <f t="shared" si="6"/>
        <v>147000</v>
      </c>
      <c r="AH49" s="81"/>
      <c r="AI49" s="169">
        <v>1</v>
      </c>
      <c r="AJ49" s="169">
        <f>SUM($AI$6:AI49)</f>
        <v>44</v>
      </c>
      <c r="AK49" s="194"/>
      <c r="AL49" s="158"/>
    </row>
    <row r="50" spans="1:998" s="13" customFormat="1">
      <c r="A50" s="129">
        <v>45</v>
      </c>
      <c r="B50" s="130" t="s">
        <v>294</v>
      </c>
      <c r="C50" s="130" t="s">
        <v>38</v>
      </c>
      <c r="D50" s="130" t="s">
        <v>38</v>
      </c>
      <c r="E50" s="130"/>
      <c r="F50" s="130" t="s">
        <v>1212</v>
      </c>
      <c r="G50" s="131">
        <v>45832</v>
      </c>
      <c r="H50" s="132">
        <v>0.59305555555555556</v>
      </c>
      <c r="I50" s="130" t="s">
        <v>5</v>
      </c>
      <c r="J50" s="130" t="s">
        <v>6</v>
      </c>
      <c r="K50" s="130" t="s">
        <v>5</v>
      </c>
      <c r="L50" s="130" t="s">
        <v>5</v>
      </c>
      <c r="M50" s="130" t="s">
        <v>5</v>
      </c>
      <c r="N50" s="130" t="s">
        <v>6</v>
      </c>
      <c r="O50" s="133">
        <v>1472.7</v>
      </c>
      <c r="P50" s="134">
        <v>22974</v>
      </c>
      <c r="Q50" s="133">
        <v>120000</v>
      </c>
      <c r="R50" s="133">
        <v>60000</v>
      </c>
      <c r="S50" s="135">
        <f t="shared" si="7"/>
        <v>50</v>
      </c>
      <c r="T50" s="135">
        <f t="shared" si="8"/>
        <v>60000</v>
      </c>
      <c r="U50" s="130" t="s">
        <v>6</v>
      </c>
      <c r="V50" s="130" t="s">
        <v>6</v>
      </c>
      <c r="W50" s="136">
        <v>1</v>
      </c>
      <c r="X50" s="137">
        <v>10</v>
      </c>
      <c r="Y50" s="129">
        <f>ROUND((S50/INDICI!$B$2*10),2)</f>
        <v>5.65</v>
      </c>
      <c r="Z50" s="129">
        <f>ROUND((O50/INDICI!$B$1*25),2)</f>
        <v>3.93</v>
      </c>
      <c r="AA50" s="138">
        <f t="shared" si="3"/>
        <v>0</v>
      </c>
      <c r="AB50" s="139">
        <f t="shared" si="4"/>
        <v>19.580000000000002</v>
      </c>
      <c r="AC50" s="140">
        <f>SUM($AG$6:AG50)</f>
        <v>4239204.6999999993</v>
      </c>
      <c r="AD50" s="129" t="str">
        <f>VLOOKUP(C50, 'NORD SUD'!A:B, 2, FALSE)</f>
        <v>N</v>
      </c>
      <c r="AE50" s="135" t="str">
        <f>IF(AD50="N","",SUM(AF$5:$AF50))</f>
        <v/>
      </c>
      <c r="AF50" s="135" t="str">
        <f t="shared" si="5"/>
        <v/>
      </c>
      <c r="AG50" s="140">
        <f t="shared" si="6"/>
        <v>60000</v>
      </c>
      <c r="AH50" s="81"/>
      <c r="AI50" s="169">
        <v>1</v>
      </c>
      <c r="AJ50" s="169">
        <f>SUM($AI$6:AI50)</f>
        <v>45</v>
      </c>
      <c r="AK50" s="196"/>
      <c r="AL50" s="160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</row>
    <row r="51" spans="1:998" s="13" customFormat="1">
      <c r="A51" s="129">
        <v>46</v>
      </c>
      <c r="B51" s="130" t="s">
        <v>188</v>
      </c>
      <c r="C51" s="130" t="s">
        <v>7</v>
      </c>
      <c r="D51" s="130" t="s">
        <v>7</v>
      </c>
      <c r="E51" s="130" t="s">
        <v>771</v>
      </c>
      <c r="F51" s="130"/>
      <c r="G51" s="131">
        <v>45834</v>
      </c>
      <c r="H51" s="132">
        <v>0.50694444444444442</v>
      </c>
      <c r="I51" s="130" t="s">
        <v>5</v>
      </c>
      <c r="J51" s="130" t="s">
        <v>6</v>
      </c>
      <c r="K51" s="130" t="s">
        <v>5</v>
      </c>
      <c r="L51" s="130" t="s">
        <v>5</v>
      </c>
      <c r="M51" s="130" t="s">
        <v>5</v>
      </c>
      <c r="N51" s="130" t="s">
        <v>6</v>
      </c>
      <c r="O51" s="133">
        <v>3067.48</v>
      </c>
      <c r="P51" s="134">
        <v>326</v>
      </c>
      <c r="Q51" s="133">
        <v>33600</v>
      </c>
      <c r="R51" s="133">
        <v>10080</v>
      </c>
      <c r="S51" s="135">
        <f t="shared" si="7"/>
        <v>30</v>
      </c>
      <c r="T51" s="135">
        <f t="shared" si="8"/>
        <v>23520</v>
      </c>
      <c r="U51" s="130" t="s">
        <v>6</v>
      </c>
      <c r="V51" s="130" t="s">
        <v>6</v>
      </c>
      <c r="W51" s="136">
        <v>2</v>
      </c>
      <c r="X51" s="137">
        <v>0</v>
      </c>
      <c r="Y51" s="129">
        <f>ROUND((S51/INDICI!$B$2*10),2)</f>
        <v>3.39</v>
      </c>
      <c r="Z51" s="129">
        <f>ROUND((O51/INDICI!$B$1*25),2)</f>
        <v>8.19</v>
      </c>
      <c r="AA51" s="138">
        <f t="shared" si="3"/>
        <v>8</v>
      </c>
      <c r="AB51" s="139">
        <f t="shared" si="4"/>
        <v>19.579999999999998</v>
      </c>
      <c r="AC51" s="140">
        <f>SUM($AG$6:AG51)</f>
        <v>4262724.6999999993</v>
      </c>
      <c r="AD51" s="129" t="str">
        <f>VLOOKUP(C51, 'NORD SUD'!A:B, 2, FALSE)</f>
        <v>N</v>
      </c>
      <c r="AE51" s="135" t="str">
        <f>IF(AD51="N","",SUM(AF$5:$AF51))</f>
        <v/>
      </c>
      <c r="AF51" s="135" t="str">
        <f t="shared" si="5"/>
        <v/>
      </c>
      <c r="AG51" s="140">
        <f t="shared" si="6"/>
        <v>23520</v>
      </c>
      <c r="AH51" s="81"/>
      <c r="AI51" s="169">
        <v>1</v>
      </c>
      <c r="AJ51" s="169">
        <f>SUM($AI$6:AI51)</f>
        <v>46</v>
      </c>
      <c r="AK51" s="194"/>
      <c r="AL51" s="158"/>
    </row>
    <row r="52" spans="1:998" s="13" customFormat="1">
      <c r="A52" s="129">
        <v>47</v>
      </c>
      <c r="B52" s="130" t="s">
        <v>344</v>
      </c>
      <c r="C52" s="130" t="s">
        <v>58</v>
      </c>
      <c r="D52" s="130" t="s">
        <v>58</v>
      </c>
      <c r="E52" s="130"/>
      <c r="F52" s="130" t="s">
        <v>433</v>
      </c>
      <c r="G52" s="131">
        <v>45834</v>
      </c>
      <c r="H52" s="132">
        <v>0.7402777777777777</v>
      </c>
      <c r="I52" s="130" t="s">
        <v>5</v>
      </c>
      <c r="J52" s="130" t="s">
        <v>6</v>
      </c>
      <c r="K52" s="130" t="s">
        <v>5</v>
      </c>
      <c r="L52" s="130" t="s">
        <v>5</v>
      </c>
      <c r="M52" s="130" t="s">
        <v>5</v>
      </c>
      <c r="N52" s="130" t="s">
        <v>6</v>
      </c>
      <c r="O52" s="133">
        <v>1449.28</v>
      </c>
      <c r="P52" s="134">
        <v>7521</v>
      </c>
      <c r="Q52" s="133">
        <v>75794.94</v>
      </c>
      <c r="R52" s="133">
        <v>37897.47</v>
      </c>
      <c r="S52" s="135">
        <f t="shared" si="7"/>
        <v>50</v>
      </c>
      <c r="T52" s="135">
        <f t="shared" si="8"/>
        <v>37897.47</v>
      </c>
      <c r="U52" s="130" t="s">
        <v>6</v>
      </c>
      <c r="V52" s="130" t="s">
        <v>6</v>
      </c>
      <c r="W52" s="136">
        <v>1</v>
      </c>
      <c r="X52" s="137">
        <v>10</v>
      </c>
      <c r="Y52" s="129">
        <f>ROUND((S52/INDICI!$B$2*10),2)</f>
        <v>5.65</v>
      </c>
      <c r="Z52" s="129">
        <f>ROUND((O52/INDICI!$B$1*25),2)</f>
        <v>3.87</v>
      </c>
      <c r="AA52" s="138">
        <f t="shared" si="3"/>
        <v>0</v>
      </c>
      <c r="AB52" s="139">
        <f t="shared" si="4"/>
        <v>19.52</v>
      </c>
      <c r="AC52" s="140">
        <f>SUM($AG$6:AG52)</f>
        <v>4300622.169999999</v>
      </c>
      <c r="AD52" s="129" t="str">
        <f>VLOOKUP(C52, 'NORD SUD'!A:B, 2, FALSE)</f>
        <v>N</v>
      </c>
      <c r="AE52" s="135" t="str">
        <f>IF(AD52="N","",SUM(AF$5:$AF52))</f>
        <v/>
      </c>
      <c r="AF52" s="135" t="str">
        <f t="shared" si="5"/>
        <v/>
      </c>
      <c r="AG52" s="140">
        <f t="shared" si="6"/>
        <v>37897.47</v>
      </c>
      <c r="AH52" s="81"/>
      <c r="AI52" s="169">
        <v>1</v>
      </c>
      <c r="AJ52" s="169">
        <f>SUM($AI$6:AI52)</f>
        <v>47</v>
      </c>
      <c r="AK52" s="194"/>
      <c r="AL52" s="158"/>
    </row>
    <row r="53" spans="1:998" s="13" customFormat="1">
      <c r="A53" s="129">
        <v>48</v>
      </c>
      <c r="B53" s="130" t="s">
        <v>188</v>
      </c>
      <c r="C53" s="130" t="s">
        <v>7</v>
      </c>
      <c r="D53" s="130" t="s">
        <v>7</v>
      </c>
      <c r="E53" s="130"/>
      <c r="F53" s="130" t="s">
        <v>778</v>
      </c>
      <c r="G53" s="131">
        <v>45826</v>
      </c>
      <c r="H53" s="132">
        <v>0.6694444444444444</v>
      </c>
      <c r="I53" s="130" t="s">
        <v>5</v>
      </c>
      <c r="J53" s="130" t="s">
        <v>6</v>
      </c>
      <c r="K53" s="130" t="s">
        <v>5</v>
      </c>
      <c r="L53" s="130" t="s">
        <v>5</v>
      </c>
      <c r="M53" s="130" t="s">
        <v>5</v>
      </c>
      <c r="N53" s="130" t="s">
        <v>6</v>
      </c>
      <c r="O53" s="133">
        <v>1865.67</v>
      </c>
      <c r="P53" s="134">
        <v>5092</v>
      </c>
      <c r="Q53" s="133">
        <v>75000</v>
      </c>
      <c r="R53" s="133">
        <v>30000</v>
      </c>
      <c r="S53" s="135">
        <f t="shared" si="7"/>
        <v>40</v>
      </c>
      <c r="T53" s="135">
        <f t="shared" si="8"/>
        <v>45000</v>
      </c>
      <c r="U53" s="130" t="s">
        <v>6</v>
      </c>
      <c r="V53" s="130" t="s">
        <v>6</v>
      </c>
      <c r="W53" s="136">
        <v>1</v>
      </c>
      <c r="X53" s="137">
        <v>10</v>
      </c>
      <c r="Y53" s="129">
        <f>ROUND((S53/INDICI!$B$2*10),2)</f>
        <v>4.5199999999999996</v>
      </c>
      <c r="Z53" s="129">
        <f>ROUND((O53/INDICI!$B$1*25),2)</f>
        <v>4.9800000000000004</v>
      </c>
      <c r="AA53" s="138">
        <f t="shared" si="3"/>
        <v>0</v>
      </c>
      <c r="AB53" s="139">
        <f t="shared" si="4"/>
        <v>19.5</v>
      </c>
      <c r="AC53" s="140">
        <f>SUM($AG$6:AG53)</f>
        <v>4345622.169999999</v>
      </c>
      <c r="AD53" s="129" t="str">
        <f>VLOOKUP(C53, 'NORD SUD'!A:B, 2, FALSE)</f>
        <v>N</v>
      </c>
      <c r="AE53" s="135" t="str">
        <f>IF(AD53="N","",SUM(AF$5:$AF53))</f>
        <v/>
      </c>
      <c r="AF53" s="135" t="str">
        <f t="shared" si="5"/>
        <v/>
      </c>
      <c r="AG53" s="140">
        <f t="shared" si="6"/>
        <v>45000</v>
      </c>
      <c r="AH53" s="81"/>
      <c r="AI53" s="169">
        <v>1</v>
      </c>
      <c r="AJ53" s="169">
        <f>SUM($AI$6:AI53)</f>
        <v>48</v>
      </c>
      <c r="AK53" s="194"/>
      <c r="AL53" s="158"/>
    </row>
    <row r="54" spans="1:998" s="13" customFormat="1">
      <c r="A54" s="129">
        <v>49</v>
      </c>
      <c r="B54" s="130" t="s">
        <v>556</v>
      </c>
      <c r="C54" s="130" t="s">
        <v>1454</v>
      </c>
      <c r="D54" s="130" t="s">
        <v>1454</v>
      </c>
      <c r="E54" s="130" t="s">
        <v>1482</v>
      </c>
      <c r="F54" s="130"/>
      <c r="G54" s="131">
        <v>45834</v>
      </c>
      <c r="H54" s="132">
        <v>0.5708333333333333</v>
      </c>
      <c r="I54" s="130" t="s">
        <v>5</v>
      </c>
      <c r="J54" s="130" t="s">
        <v>6</v>
      </c>
      <c r="K54" s="130" t="s">
        <v>5</v>
      </c>
      <c r="L54" s="130" t="s">
        <v>5</v>
      </c>
      <c r="M54" s="130" t="s">
        <v>5</v>
      </c>
      <c r="N54" s="130" t="s">
        <v>6</v>
      </c>
      <c r="O54" s="133">
        <v>2865.82</v>
      </c>
      <c r="P54" s="134">
        <v>2303</v>
      </c>
      <c r="Q54" s="133">
        <v>65978.37</v>
      </c>
      <c r="R54" s="133">
        <v>22500</v>
      </c>
      <c r="S54" s="135">
        <f t="shared" si="7"/>
        <v>34.102085274310355</v>
      </c>
      <c r="T54" s="135">
        <f t="shared" si="8"/>
        <v>43478.369999999995</v>
      </c>
      <c r="U54" s="130" t="s">
        <v>6</v>
      </c>
      <c r="V54" s="130" t="s">
        <v>6</v>
      </c>
      <c r="W54" s="136">
        <v>1</v>
      </c>
      <c r="X54" s="137">
        <v>0</v>
      </c>
      <c r="Y54" s="129">
        <f>ROUND((S54/INDICI!$B$2*10),2)</f>
        <v>3.85</v>
      </c>
      <c r="Z54" s="129">
        <f>ROUND((O54/INDICI!$B$1*25),2)</f>
        <v>7.65</v>
      </c>
      <c r="AA54" s="138">
        <f t="shared" si="3"/>
        <v>8</v>
      </c>
      <c r="AB54" s="139">
        <f t="shared" si="4"/>
        <v>19.5</v>
      </c>
      <c r="AC54" s="140">
        <f>SUM($AG$6:AG54)</f>
        <v>4389100.5399999991</v>
      </c>
      <c r="AD54" s="129" t="str">
        <f>VLOOKUP(C54, 'NORD SUD'!A:B, 2, FALSE)</f>
        <v>S</v>
      </c>
      <c r="AE54" s="135">
        <f>IF(AD54="N","",SUM(AF$5:$AF54))</f>
        <v>379044.89999999997</v>
      </c>
      <c r="AF54" s="135">
        <f t="shared" si="5"/>
        <v>43478.369999999995</v>
      </c>
      <c r="AG54" s="140">
        <f t="shared" si="6"/>
        <v>43478.369999999995</v>
      </c>
      <c r="AH54" s="90"/>
      <c r="AI54" s="169">
        <v>1</v>
      </c>
      <c r="AJ54" s="169">
        <f>SUM($AI$6:AI54)</f>
        <v>49</v>
      </c>
      <c r="AK54" s="197"/>
      <c r="AL54" s="161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  <c r="AHE54" s="24"/>
      <c r="AHF54" s="24"/>
      <c r="AHG54" s="24"/>
      <c r="AHH54" s="24"/>
      <c r="AHI54" s="24"/>
      <c r="AHJ54" s="24"/>
      <c r="AHK54" s="24"/>
      <c r="AHL54" s="24"/>
      <c r="AHM54" s="24"/>
      <c r="AHN54" s="24"/>
      <c r="AHO54" s="24"/>
      <c r="AHP54" s="24"/>
      <c r="AHQ54" s="24"/>
      <c r="AHR54" s="24"/>
      <c r="AHS54" s="24"/>
      <c r="AHT54" s="24"/>
      <c r="AHU54" s="24"/>
      <c r="AHV54" s="24"/>
      <c r="AHW54" s="24"/>
      <c r="AHX54" s="24"/>
      <c r="AHY54" s="24"/>
      <c r="AHZ54" s="24"/>
      <c r="AIA54" s="24"/>
      <c r="AIB54" s="24"/>
      <c r="AIC54" s="24"/>
      <c r="AID54" s="24"/>
      <c r="AIE54" s="24"/>
      <c r="AIF54" s="24"/>
      <c r="AIG54" s="24"/>
      <c r="AIH54" s="24"/>
      <c r="AII54" s="24"/>
      <c r="AIJ54" s="24"/>
      <c r="AIK54" s="24"/>
      <c r="AIL54" s="24"/>
      <c r="AIM54" s="24"/>
      <c r="AIN54" s="24"/>
      <c r="AIO54" s="24"/>
      <c r="AIP54" s="24"/>
      <c r="AIQ54" s="24"/>
      <c r="AIR54" s="24"/>
      <c r="AIS54" s="24"/>
      <c r="AIT54" s="24"/>
      <c r="AIU54" s="24"/>
      <c r="AIV54" s="24"/>
      <c r="AIW54" s="24"/>
      <c r="AIX54" s="24"/>
      <c r="AIY54" s="24"/>
      <c r="AIZ54" s="24"/>
      <c r="AJA54" s="24"/>
      <c r="AJB54" s="24"/>
      <c r="AJC54" s="24"/>
      <c r="AJD54" s="24"/>
      <c r="AJE54" s="24"/>
      <c r="AJF54" s="24"/>
      <c r="AJG54" s="24"/>
      <c r="AJH54" s="24"/>
      <c r="AJI54" s="24"/>
      <c r="AJJ54" s="24"/>
      <c r="AJK54" s="24"/>
      <c r="AJL54" s="24"/>
      <c r="AJM54" s="24"/>
      <c r="AJN54" s="24"/>
      <c r="AJO54" s="24"/>
      <c r="AJP54" s="24"/>
      <c r="AJQ54" s="24"/>
      <c r="AJR54" s="24"/>
      <c r="AJS54" s="24"/>
      <c r="AJT54" s="24"/>
      <c r="AJU54" s="24"/>
      <c r="AJV54" s="24"/>
      <c r="AJW54" s="24"/>
      <c r="AJX54" s="24"/>
      <c r="AJY54" s="24"/>
      <c r="AJZ54" s="24"/>
      <c r="AKA54" s="24"/>
      <c r="AKB54" s="24"/>
      <c r="AKC54" s="24"/>
      <c r="AKD54" s="24"/>
      <c r="AKE54" s="24"/>
      <c r="AKF54" s="24"/>
      <c r="AKG54" s="24"/>
      <c r="AKH54" s="24"/>
      <c r="AKI54" s="24"/>
      <c r="AKJ54" s="24"/>
      <c r="AKK54" s="24"/>
      <c r="AKL54" s="24"/>
      <c r="AKM54" s="24"/>
      <c r="AKN54" s="24"/>
      <c r="AKO54" s="24"/>
      <c r="AKP54" s="24"/>
      <c r="AKQ54" s="24"/>
      <c r="AKR54" s="24"/>
      <c r="AKS54" s="24"/>
      <c r="AKT54" s="24"/>
      <c r="AKU54" s="24"/>
      <c r="AKV54" s="24"/>
      <c r="AKW54" s="24"/>
      <c r="AKX54" s="24"/>
      <c r="AKY54" s="24"/>
      <c r="AKZ54" s="24"/>
      <c r="ALA54" s="24"/>
      <c r="ALB54" s="24"/>
      <c r="ALC54" s="24"/>
      <c r="ALD54" s="24"/>
      <c r="ALE54" s="24"/>
      <c r="ALF54" s="24"/>
      <c r="ALG54" s="24"/>
      <c r="ALH54" s="24"/>
      <c r="ALI54" s="24"/>
      <c r="ALJ54" s="24"/>
    </row>
    <row r="55" spans="1:998" s="13" customFormat="1">
      <c r="A55" s="129">
        <v>50</v>
      </c>
      <c r="B55" s="130" t="s">
        <v>174</v>
      </c>
      <c r="C55" s="130" t="s">
        <v>45</v>
      </c>
      <c r="D55" s="130" t="s">
        <v>45</v>
      </c>
      <c r="E55" s="130" t="s">
        <v>1036</v>
      </c>
      <c r="F55" s="130"/>
      <c r="G55" s="131">
        <v>45833</v>
      </c>
      <c r="H55" s="132">
        <v>0.4777777777777778</v>
      </c>
      <c r="I55" s="130" t="s">
        <v>5</v>
      </c>
      <c r="J55" s="130" t="s">
        <v>6</v>
      </c>
      <c r="K55" s="130" t="s">
        <v>5</v>
      </c>
      <c r="L55" s="130" t="s">
        <v>5</v>
      </c>
      <c r="M55" s="130" t="s">
        <v>5</v>
      </c>
      <c r="N55" s="130" t="s">
        <v>6</v>
      </c>
      <c r="O55" s="133">
        <v>2143.4459999999999</v>
      </c>
      <c r="P55" s="134">
        <v>1213</v>
      </c>
      <c r="Q55" s="133">
        <v>97600</v>
      </c>
      <c r="R55" s="133">
        <v>48800</v>
      </c>
      <c r="S55" s="135">
        <f t="shared" si="7"/>
        <v>50</v>
      </c>
      <c r="T55" s="135">
        <f t="shared" si="8"/>
        <v>48800</v>
      </c>
      <c r="U55" s="130" t="s">
        <v>6</v>
      </c>
      <c r="V55" s="130" t="s">
        <v>6</v>
      </c>
      <c r="W55" s="136">
        <v>1</v>
      </c>
      <c r="X55" s="137">
        <v>0</v>
      </c>
      <c r="Y55" s="129">
        <f>ROUND((S55/INDICI!$B$2*10),2)</f>
        <v>5.65</v>
      </c>
      <c r="Z55" s="129">
        <f>ROUND((O55/INDICI!$B$1*25),2)</f>
        <v>5.72</v>
      </c>
      <c r="AA55" s="138">
        <f t="shared" si="3"/>
        <v>8</v>
      </c>
      <c r="AB55" s="139">
        <f t="shared" si="4"/>
        <v>19.37</v>
      </c>
      <c r="AC55" s="140">
        <f>SUM($AG$6:AG55)</f>
        <v>4437900.5399999991</v>
      </c>
      <c r="AD55" s="129" t="str">
        <f>VLOOKUP(C55, 'NORD SUD'!A:B, 2, FALSE)</f>
        <v>N</v>
      </c>
      <c r="AE55" s="135" t="str">
        <f>IF(AD55="N","",SUM(AF$5:$AF55))</f>
        <v/>
      </c>
      <c r="AF55" s="135" t="str">
        <f t="shared" si="5"/>
        <v/>
      </c>
      <c r="AG55" s="140">
        <f t="shared" si="6"/>
        <v>48800</v>
      </c>
      <c r="AH55" s="81"/>
      <c r="AI55" s="169">
        <v>1</v>
      </c>
      <c r="AJ55" s="169">
        <f>SUM($AI$6:AI55)</f>
        <v>50</v>
      </c>
      <c r="AK55" s="194"/>
      <c r="AL55" s="158"/>
    </row>
    <row r="56" spans="1:998" s="13" customFormat="1" ht="28.8">
      <c r="A56" s="129">
        <v>51</v>
      </c>
      <c r="B56" s="130" t="s">
        <v>176</v>
      </c>
      <c r="C56" s="130" t="s">
        <v>12</v>
      </c>
      <c r="D56" s="130" t="s">
        <v>12</v>
      </c>
      <c r="E56" s="130"/>
      <c r="F56" s="130" t="s">
        <v>555</v>
      </c>
      <c r="G56" s="131">
        <v>45826</v>
      </c>
      <c r="H56" s="132">
        <v>0.57777777777777783</v>
      </c>
      <c r="I56" s="130" t="s">
        <v>5</v>
      </c>
      <c r="J56" s="130" t="s">
        <v>6</v>
      </c>
      <c r="K56" s="130" t="s">
        <v>5</v>
      </c>
      <c r="L56" s="130" t="s">
        <v>5</v>
      </c>
      <c r="M56" s="130" t="s">
        <v>5</v>
      </c>
      <c r="N56" s="130" t="s">
        <v>6</v>
      </c>
      <c r="O56" s="133">
        <v>1389.52</v>
      </c>
      <c r="P56" s="134">
        <v>8780</v>
      </c>
      <c r="Q56" s="133">
        <v>57755.86</v>
      </c>
      <c r="R56" s="133">
        <v>28877.93</v>
      </c>
      <c r="S56" s="135">
        <f t="shared" si="7"/>
        <v>50</v>
      </c>
      <c r="T56" s="135">
        <f t="shared" si="8"/>
        <v>28877.93</v>
      </c>
      <c r="U56" s="130" t="s">
        <v>6</v>
      </c>
      <c r="V56" s="130" t="s">
        <v>6</v>
      </c>
      <c r="W56" s="130">
        <v>1</v>
      </c>
      <c r="X56" s="137">
        <v>10</v>
      </c>
      <c r="Y56" s="129">
        <f>ROUND((S56/INDICI!$B$2*10),2)</f>
        <v>5.65</v>
      </c>
      <c r="Z56" s="129">
        <f>ROUND((O56/INDICI!$B$1*25),2)</f>
        <v>3.71</v>
      </c>
      <c r="AA56" s="138">
        <f t="shared" si="3"/>
        <v>0</v>
      </c>
      <c r="AB56" s="139">
        <f t="shared" si="4"/>
        <v>19.36</v>
      </c>
      <c r="AC56" s="140">
        <f>SUM($AG$6:AG56)</f>
        <v>4466778.4699999988</v>
      </c>
      <c r="AD56" s="129" t="str">
        <f>VLOOKUP(C56, 'NORD SUD'!A:B, 2, FALSE)</f>
        <v>N</v>
      </c>
      <c r="AE56" s="135" t="str">
        <f>IF(AD56="N","",SUM(AF$5:$AF56))</f>
        <v/>
      </c>
      <c r="AF56" s="135" t="str">
        <f t="shared" si="5"/>
        <v/>
      </c>
      <c r="AG56" s="140">
        <f t="shared" si="6"/>
        <v>28877.93</v>
      </c>
      <c r="AH56" s="81"/>
      <c r="AI56" s="169">
        <v>1</v>
      </c>
      <c r="AJ56" s="169">
        <f>SUM($AI$6:AI56)</f>
        <v>51</v>
      </c>
      <c r="AK56" s="194"/>
      <c r="AL56" s="158"/>
    </row>
    <row r="57" spans="1:998" s="13" customFormat="1">
      <c r="A57" s="129">
        <v>52</v>
      </c>
      <c r="B57" s="130" t="s">
        <v>188</v>
      </c>
      <c r="C57" s="130" t="s">
        <v>1804</v>
      </c>
      <c r="D57" s="130" t="s">
        <v>1804</v>
      </c>
      <c r="E57" s="130" t="s">
        <v>1842</v>
      </c>
      <c r="F57" s="130"/>
      <c r="G57" s="131">
        <v>45833</v>
      </c>
      <c r="H57" s="132">
        <v>0.65277777777777779</v>
      </c>
      <c r="I57" s="130" t="s">
        <v>265</v>
      </c>
      <c r="J57" s="130" t="s">
        <v>6</v>
      </c>
      <c r="K57" s="130" t="s">
        <v>5</v>
      </c>
      <c r="L57" s="130" t="s">
        <v>5</v>
      </c>
      <c r="M57" s="130" t="s">
        <v>5</v>
      </c>
      <c r="N57" s="130" t="s">
        <v>6</v>
      </c>
      <c r="O57" s="133">
        <v>2065.75</v>
      </c>
      <c r="P57" s="134">
        <v>4502</v>
      </c>
      <c r="Q57" s="133">
        <v>64000</v>
      </c>
      <c r="R57" s="133">
        <v>33000</v>
      </c>
      <c r="S57" s="135">
        <f t="shared" si="7"/>
        <v>51.5625</v>
      </c>
      <c r="T57" s="135">
        <f t="shared" si="8"/>
        <v>31000</v>
      </c>
      <c r="U57" s="130" t="s">
        <v>6</v>
      </c>
      <c r="V57" s="130" t="s">
        <v>6</v>
      </c>
      <c r="W57" s="136">
        <v>1</v>
      </c>
      <c r="X57" s="137">
        <v>0</v>
      </c>
      <c r="Y57" s="129">
        <f>ROUND((S57/INDICI!$B$2*10),2)</f>
        <v>5.83</v>
      </c>
      <c r="Z57" s="129">
        <f>ROUND((O57/INDICI!$B$1*25),2)</f>
        <v>5.52</v>
      </c>
      <c r="AA57" s="138">
        <f t="shared" si="3"/>
        <v>8</v>
      </c>
      <c r="AB57" s="139">
        <f t="shared" si="4"/>
        <v>19.350000000000001</v>
      </c>
      <c r="AC57" s="140">
        <f>SUM($AG$6:AG57)</f>
        <v>4497778.4699999988</v>
      </c>
      <c r="AD57" s="129" t="str">
        <f>VLOOKUP(C57, 'NORD SUD'!A:B, 2, FALSE)</f>
        <v>N</v>
      </c>
      <c r="AE57" s="135" t="str">
        <f>IF(AD57="N","",SUM(AF$5:$AF57))</f>
        <v/>
      </c>
      <c r="AF57" s="135" t="str">
        <f t="shared" si="5"/>
        <v/>
      </c>
      <c r="AG57" s="140">
        <f t="shared" si="6"/>
        <v>31000</v>
      </c>
      <c r="AH57" s="81"/>
      <c r="AI57" s="169">
        <v>1</v>
      </c>
      <c r="AJ57" s="169">
        <f>SUM($AI$6:AI57)</f>
        <v>52</v>
      </c>
      <c r="AK57" s="194"/>
      <c r="AL57" s="158"/>
    </row>
    <row r="58" spans="1:998" s="13" customFormat="1">
      <c r="A58" s="129">
        <v>53</v>
      </c>
      <c r="B58" s="130" t="s">
        <v>344</v>
      </c>
      <c r="C58" s="130" t="s">
        <v>1122</v>
      </c>
      <c r="D58" s="130" t="s">
        <v>1122</v>
      </c>
      <c r="E58" s="130" t="s">
        <v>1136</v>
      </c>
      <c r="F58" s="130"/>
      <c r="G58" s="131">
        <v>45833</v>
      </c>
      <c r="H58" s="132">
        <v>0.43333333333333335</v>
      </c>
      <c r="I58" s="130" t="s">
        <v>5</v>
      </c>
      <c r="J58" s="130" t="s">
        <v>6</v>
      </c>
      <c r="K58" s="130" t="s">
        <v>5</v>
      </c>
      <c r="L58" s="130" t="s">
        <v>5</v>
      </c>
      <c r="M58" s="130" t="s">
        <v>5</v>
      </c>
      <c r="N58" s="130" t="s">
        <v>6</v>
      </c>
      <c r="O58" s="133">
        <v>1954.92</v>
      </c>
      <c r="P58" s="134">
        <v>3683</v>
      </c>
      <c r="Q58" s="133">
        <v>92402.8</v>
      </c>
      <c r="R58" s="133">
        <v>50000</v>
      </c>
      <c r="S58" s="135">
        <f t="shared" si="7"/>
        <v>54.110914387875688</v>
      </c>
      <c r="T58" s="135">
        <f t="shared" si="8"/>
        <v>42402.8</v>
      </c>
      <c r="U58" s="130" t="s">
        <v>6</v>
      </c>
      <c r="V58" s="130" t="s">
        <v>6</v>
      </c>
      <c r="W58" s="136">
        <v>2</v>
      </c>
      <c r="X58" s="137">
        <v>0</v>
      </c>
      <c r="Y58" s="129">
        <f>ROUND((S58/INDICI!$B$2*10),2)</f>
        <v>6.11</v>
      </c>
      <c r="Z58" s="129">
        <f>ROUND((O58/INDICI!$B$1*25),2)</f>
        <v>5.22</v>
      </c>
      <c r="AA58" s="138">
        <f t="shared" si="3"/>
        <v>8</v>
      </c>
      <c r="AB58" s="139">
        <f t="shared" si="4"/>
        <v>19.329999999999998</v>
      </c>
      <c r="AC58" s="140">
        <f>SUM($AG$6:AG58)</f>
        <v>4540181.2699999986</v>
      </c>
      <c r="AD58" s="129" t="str">
        <f>VLOOKUP(C58, 'NORD SUD'!A:B, 2, FALSE)</f>
        <v>N</v>
      </c>
      <c r="AE58" s="135" t="str">
        <f>IF(AD58="N","",SUM(AF$5:$AF58))</f>
        <v/>
      </c>
      <c r="AF58" s="135" t="str">
        <f t="shared" si="5"/>
        <v/>
      </c>
      <c r="AG58" s="140">
        <f t="shared" si="6"/>
        <v>42402.8</v>
      </c>
      <c r="AH58" s="81"/>
      <c r="AI58" s="169">
        <v>1</v>
      </c>
      <c r="AJ58" s="169">
        <f>SUM($AI$6:AI58)</f>
        <v>53</v>
      </c>
      <c r="AK58" s="194"/>
      <c r="AL58" s="158"/>
    </row>
    <row r="59" spans="1:998" s="13" customFormat="1" ht="28.8">
      <c r="A59" s="129">
        <v>54</v>
      </c>
      <c r="B59" s="130" t="s">
        <v>366</v>
      </c>
      <c r="C59" s="130" t="s">
        <v>66</v>
      </c>
      <c r="D59" s="130" t="s">
        <v>66</v>
      </c>
      <c r="E59" s="130" t="s">
        <v>1524</v>
      </c>
      <c r="F59" s="130" t="s">
        <v>1525</v>
      </c>
      <c r="G59" s="131">
        <v>45831</v>
      </c>
      <c r="H59" s="132">
        <v>0.56319444444444444</v>
      </c>
      <c r="I59" s="130" t="s">
        <v>5</v>
      </c>
      <c r="J59" s="130" t="s">
        <v>6</v>
      </c>
      <c r="K59" s="130" t="s">
        <v>5</v>
      </c>
      <c r="L59" s="130" t="s">
        <v>5</v>
      </c>
      <c r="M59" s="130" t="s">
        <v>5</v>
      </c>
      <c r="N59" s="130" t="s">
        <v>6</v>
      </c>
      <c r="O59" s="133">
        <v>1342.76</v>
      </c>
      <c r="P59" s="134">
        <v>13544</v>
      </c>
      <c r="Q59" s="133">
        <v>500000</v>
      </c>
      <c r="R59" s="133">
        <v>250000</v>
      </c>
      <c r="S59" s="135">
        <f t="shared" si="7"/>
        <v>50</v>
      </c>
      <c r="T59" s="135">
        <f t="shared" si="8"/>
        <v>250000</v>
      </c>
      <c r="U59" s="130" t="s">
        <v>6</v>
      </c>
      <c r="V59" s="130" t="s">
        <v>6</v>
      </c>
      <c r="W59" s="130">
        <v>1</v>
      </c>
      <c r="X59" s="137">
        <v>10</v>
      </c>
      <c r="Y59" s="129">
        <f>ROUND((S59/INDICI!$B$2*10),2)</f>
        <v>5.65</v>
      </c>
      <c r="Z59" s="129">
        <f>ROUND((O59/INDICI!$B$1*25),2)</f>
        <v>3.58</v>
      </c>
      <c r="AA59" s="138">
        <f t="shared" si="3"/>
        <v>0</v>
      </c>
      <c r="AB59" s="139">
        <f t="shared" si="4"/>
        <v>19.23</v>
      </c>
      <c r="AC59" s="140">
        <f>SUM($AG$6:AG59)</f>
        <v>4790181.2699999986</v>
      </c>
      <c r="AD59" s="129" t="str">
        <f>VLOOKUP(C59, 'NORD SUD'!A:B, 2, FALSE)</f>
        <v>N</v>
      </c>
      <c r="AE59" s="135" t="str">
        <f>IF(AD59="N","",SUM(AF$5:$AF59))</f>
        <v/>
      </c>
      <c r="AF59" s="135" t="str">
        <f t="shared" si="5"/>
        <v/>
      </c>
      <c r="AG59" s="140">
        <f t="shared" si="6"/>
        <v>250000</v>
      </c>
      <c r="AH59" s="81"/>
      <c r="AI59" s="169">
        <v>1</v>
      </c>
      <c r="AJ59" s="169">
        <f>SUM($AI$6:AI59)</f>
        <v>54</v>
      </c>
      <c r="AK59" s="194"/>
      <c r="AL59" s="158"/>
    </row>
    <row r="60" spans="1:998" s="13" customFormat="1">
      <c r="A60" s="129">
        <v>55</v>
      </c>
      <c r="B60" s="130" t="s">
        <v>188</v>
      </c>
      <c r="C60" s="130" t="s">
        <v>1804</v>
      </c>
      <c r="D60" s="130" t="s">
        <v>1804</v>
      </c>
      <c r="E60" s="130" t="s">
        <v>1852</v>
      </c>
      <c r="F60" s="130"/>
      <c r="G60" s="131">
        <v>45833</v>
      </c>
      <c r="H60" s="132">
        <v>0.93958333333333333</v>
      </c>
      <c r="I60" s="130" t="s">
        <v>5</v>
      </c>
      <c r="J60" s="130" t="s">
        <v>6</v>
      </c>
      <c r="K60" s="130" t="s">
        <v>5</v>
      </c>
      <c r="L60" s="130" t="s">
        <v>5</v>
      </c>
      <c r="M60" s="130" t="s">
        <v>5</v>
      </c>
      <c r="N60" s="130" t="s">
        <v>6</v>
      </c>
      <c r="O60" s="133">
        <v>2083.33</v>
      </c>
      <c r="P60" s="134">
        <v>48</v>
      </c>
      <c r="Q60" s="133">
        <v>67000</v>
      </c>
      <c r="R60" s="133">
        <v>33500</v>
      </c>
      <c r="S60" s="135">
        <f t="shared" si="7"/>
        <v>50</v>
      </c>
      <c r="T60" s="135">
        <f t="shared" si="8"/>
        <v>33500</v>
      </c>
      <c r="U60" s="130" t="s">
        <v>6</v>
      </c>
      <c r="V60" s="130" t="s">
        <v>6</v>
      </c>
      <c r="W60" s="136">
        <v>1</v>
      </c>
      <c r="X60" s="137">
        <v>0</v>
      </c>
      <c r="Y60" s="129">
        <f>ROUND((S60/INDICI!$B$2*10),2)</f>
        <v>5.65</v>
      </c>
      <c r="Z60" s="129">
        <f>ROUND((O60/INDICI!$B$1*25),2)</f>
        <v>5.56</v>
      </c>
      <c r="AA60" s="138">
        <f t="shared" si="3"/>
        <v>8</v>
      </c>
      <c r="AB60" s="139">
        <f t="shared" si="4"/>
        <v>19.21</v>
      </c>
      <c r="AC60" s="140">
        <f>SUM($AG$6:AG60)</f>
        <v>4823681.2699999986</v>
      </c>
      <c r="AD60" s="129" t="str">
        <f>VLOOKUP(C60, 'NORD SUD'!A:B, 2, FALSE)</f>
        <v>N</v>
      </c>
      <c r="AE60" s="135" t="str">
        <f>IF(AD60="N","",SUM(AF$5:$AF60))</f>
        <v/>
      </c>
      <c r="AF60" s="135" t="str">
        <f t="shared" si="5"/>
        <v/>
      </c>
      <c r="AG60" s="140">
        <f t="shared" si="6"/>
        <v>33500</v>
      </c>
      <c r="AH60" s="81"/>
      <c r="AI60" s="169">
        <v>1</v>
      </c>
      <c r="AJ60" s="169">
        <f>SUM($AI$6:AI60)</f>
        <v>55</v>
      </c>
      <c r="AK60" s="194"/>
      <c r="AL60" s="158"/>
    </row>
    <row r="61" spans="1:998" s="13" customFormat="1">
      <c r="A61" s="129">
        <v>56</v>
      </c>
      <c r="B61" s="130" t="s">
        <v>503</v>
      </c>
      <c r="C61" s="130" t="s">
        <v>10</v>
      </c>
      <c r="D61" s="130" t="s">
        <v>503</v>
      </c>
      <c r="E61" s="130"/>
      <c r="F61" s="130" t="s">
        <v>504</v>
      </c>
      <c r="G61" s="131">
        <v>45821</v>
      </c>
      <c r="H61" s="132">
        <v>0.60277777777777775</v>
      </c>
      <c r="I61" s="130" t="s">
        <v>5</v>
      </c>
      <c r="J61" s="130" t="s">
        <v>6</v>
      </c>
      <c r="K61" s="130" t="s">
        <v>5</v>
      </c>
      <c r="L61" s="130" t="s">
        <v>5</v>
      </c>
      <c r="M61" s="130" t="s">
        <v>5</v>
      </c>
      <c r="N61" s="130" t="s">
        <v>6</v>
      </c>
      <c r="O61" s="133">
        <v>517.76</v>
      </c>
      <c r="P61" s="134">
        <v>5601</v>
      </c>
      <c r="Q61" s="133">
        <v>810101.58</v>
      </c>
      <c r="R61" s="133">
        <v>560101.57999999996</v>
      </c>
      <c r="S61" s="135">
        <f t="shared" si="7"/>
        <v>69.139672582788933</v>
      </c>
      <c r="T61" s="135">
        <f t="shared" si="8"/>
        <v>250000</v>
      </c>
      <c r="U61" s="130" t="s">
        <v>6</v>
      </c>
      <c r="V61" s="130" t="s">
        <v>6</v>
      </c>
      <c r="W61" s="130">
        <v>1</v>
      </c>
      <c r="X61" s="137">
        <v>10</v>
      </c>
      <c r="Y61" s="129">
        <f>ROUND((S61/INDICI!$B$2*10),2)</f>
        <v>7.81</v>
      </c>
      <c r="Z61" s="129">
        <f>ROUND((O61/INDICI!$B$1*25),2)</f>
        <v>1.38</v>
      </c>
      <c r="AA61" s="138">
        <f t="shared" si="3"/>
        <v>0</v>
      </c>
      <c r="AB61" s="139">
        <f t="shared" si="4"/>
        <v>19.189999999999998</v>
      </c>
      <c r="AC61" s="140">
        <f>SUM($AG$6:AG61)</f>
        <v>5073681.2699999986</v>
      </c>
      <c r="AD61" s="129" t="str">
        <f>VLOOKUP(C61, 'NORD SUD'!A:B, 2, FALSE)</f>
        <v>N</v>
      </c>
      <c r="AE61" s="135" t="str">
        <f>IF(AD61="N","",SUM(AF$5:$AF61))</f>
        <v/>
      </c>
      <c r="AF61" s="135" t="str">
        <f t="shared" si="5"/>
        <v/>
      </c>
      <c r="AG61" s="140">
        <f t="shared" si="6"/>
        <v>250000</v>
      </c>
      <c r="AH61" s="81"/>
      <c r="AI61" s="169">
        <v>1</v>
      </c>
      <c r="AJ61" s="169">
        <f>SUM($AI$6:AI61)</f>
        <v>56</v>
      </c>
      <c r="AK61" s="194"/>
      <c r="AL61" s="158"/>
    </row>
    <row r="62" spans="1:998" s="13" customFormat="1">
      <c r="A62" s="129">
        <v>57</v>
      </c>
      <c r="B62" s="130" t="s">
        <v>344</v>
      </c>
      <c r="C62" s="130" t="s">
        <v>67</v>
      </c>
      <c r="D62" s="130" t="s">
        <v>67</v>
      </c>
      <c r="E62" s="130" t="s">
        <v>664</v>
      </c>
      <c r="F62" s="130"/>
      <c r="G62" s="131">
        <v>45832</v>
      </c>
      <c r="H62" s="132">
        <v>0.56527777777777777</v>
      </c>
      <c r="I62" s="130" t="s">
        <v>5</v>
      </c>
      <c r="J62" s="130" t="s">
        <v>6</v>
      </c>
      <c r="K62" s="130" t="s">
        <v>5</v>
      </c>
      <c r="L62" s="130" t="s">
        <v>5</v>
      </c>
      <c r="M62" s="130" t="s">
        <v>5</v>
      </c>
      <c r="N62" s="130" t="s">
        <v>6</v>
      </c>
      <c r="O62" s="133">
        <v>4031.64</v>
      </c>
      <c r="P62" s="134">
        <v>6573</v>
      </c>
      <c r="Q62" s="133">
        <v>163124.04999999999</v>
      </c>
      <c r="R62" s="133">
        <v>35000</v>
      </c>
      <c r="S62" s="135">
        <f t="shared" si="7"/>
        <v>21.456063652171462</v>
      </c>
      <c r="T62" s="135">
        <f t="shared" si="8"/>
        <v>128124.04999999999</v>
      </c>
      <c r="U62" s="130" t="s">
        <v>6</v>
      </c>
      <c r="V62" s="130" t="s">
        <v>6</v>
      </c>
      <c r="W62" s="136">
        <v>1</v>
      </c>
      <c r="X62" s="137">
        <v>0</v>
      </c>
      <c r="Y62" s="129">
        <f>ROUND((S62/INDICI!$B$2*10),2)</f>
        <v>2.42</v>
      </c>
      <c r="Z62" s="129">
        <f>ROUND((O62/INDICI!$B$1*25),2)</f>
        <v>10.76</v>
      </c>
      <c r="AA62" s="138">
        <f t="shared" si="3"/>
        <v>6</v>
      </c>
      <c r="AB62" s="139">
        <f t="shared" si="4"/>
        <v>19.18</v>
      </c>
      <c r="AC62" s="140">
        <f>SUM($AG$6:AG62)</f>
        <v>5201805.3199999984</v>
      </c>
      <c r="AD62" s="129" t="str">
        <f>VLOOKUP(C62, 'NORD SUD'!A:B, 2, FALSE)</f>
        <v>N</v>
      </c>
      <c r="AE62" s="135" t="str">
        <f>IF(AD62="N","",SUM(AF$5:$AF62))</f>
        <v/>
      </c>
      <c r="AF62" s="135" t="str">
        <f t="shared" si="5"/>
        <v/>
      </c>
      <c r="AG62" s="140">
        <f t="shared" si="6"/>
        <v>128124.04999999999</v>
      </c>
      <c r="AH62" s="81"/>
      <c r="AI62" s="169">
        <v>1</v>
      </c>
      <c r="AJ62" s="169">
        <f>SUM($AI$6:AI62)</f>
        <v>57</v>
      </c>
      <c r="AK62" s="194"/>
      <c r="AL62" s="158"/>
    </row>
    <row r="63" spans="1:998" s="13" customFormat="1">
      <c r="A63" s="129">
        <v>58</v>
      </c>
      <c r="B63" s="130" t="s">
        <v>188</v>
      </c>
      <c r="C63" s="130" t="s">
        <v>61</v>
      </c>
      <c r="D63" s="130" t="s">
        <v>61</v>
      </c>
      <c r="E63" s="130" t="s">
        <v>1720</v>
      </c>
      <c r="F63" s="130"/>
      <c r="G63" s="131">
        <v>45833</v>
      </c>
      <c r="H63" s="132">
        <v>0.48680555555555555</v>
      </c>
      <c r="I63" s="130" t="s">
        <v>5</v>
      </c>
      <c r="J63" s="130" t="s">
        <v>6</v>
      </c>
      <c r="K63" s="130" t="s">
        <v>5</v>
      </c>
      <c r="L63" s="130" t="s">
        <v>5</v>
      </c>
      <c r="M63" s="146" t="s">
        <v>5</v>
      </c>
      <c r="N63" s="130" t="s">
        <v>6</v>
      </c>
      <c r="O63" s="133">
        <v>1645.57</v>
      </c>
      <c r="P63" s="134">
        <v>790</v>
      </c>
      <c r="Q63" s="133">
        <v>70000</v>
      </c>
      <c r="R63" s="133">
        <v>42000</v>
      </c>
      <c r="S63" s="135">
        <f t="shared" si="7"/>
        <v>60</v>
      </c>
      <c r="T63" s="135">
        <f t="shared" si="8"/>
        <v>28000</v>
      </c>
      <c r="U63" s="130" t="s">
        <v>6</v>
      </c>
      <c r="V63" s="130" t="s">
        <v>6</v>
      </c>
      <c r="W63" s="136">
        <v>1</v>
      </c>
      <c r="X63" s="137">
        <v>0</v>
      </c>
      <c r="Y63" s="129">
        <f>ROUND((S63/INDICI!$B$2*10),2)</f>
        <v>6.78</v>
      </c>
      <c r="Z63" s="129">
        <f>ROUND((O63/INDICI!$B$1*25),2)</f>
        <v>4.3899999999999997</v>
      </c>
      <c r="AA63" s="138">
        <f t="shared" si="3"/>
        <v>8</v>
      </c>
      <c r="AB63" s="139">
        <f t="shared" si="4"/>
        <v>19.170000000000002</v>
      </c>
      <c r="AC63" s="140">
        <f>SUM($AG$6:AG63)</f>
        <v>5229805.3199999984</v>
      </c>
      <c r="AD63" s="129" t="str">
        <f>VLOOKUP(C63, 'NORD SUD'!A:B, 2, FALSE)</f>
        <v>N</v>
      </c>
      <c r="AE63" s="135" t="str">
        <f>IF(AD63="N","",SUM(AF$5:$AF63))</f>
        <v/>
      </c>
      <c r="AF63" s="135" t="str">
        <f t="shared" si="5"/>
        <v/>
      </c>
      <c r="AG63" s="140">
        <f t="shared" si="6"/>
        <v>28000</v>
      </c>
      <c r="AH63" s="81"/>
      <c r="AI63" s="169">
        <v>1</v>
      </c>
      <c r="AJ63" s="169">
        <f>SUM($AI$6:AI63)</f>
        <v>58</v>
      </c>
      <c r="AK63" s="194"/>
      <c r="AL63" s="158"/>
    </row>
    <row r="64" spans="1:998" s="13" customFormat="1">
      <c r="A64" s="129">
        <v>59</v>
      </c>
      <c r="B64" s="130" t="s">
        <v>263</v>
      </c>
      <c r="C64" s="130" t="s">
        <v>98</v>
      </c>
      <c r="D64" s="130" t="s">
        <v>98</v>
      </c>
      <c r="E64" s="130"/>
      <c r="F64" s="130" t="s">
        <v>264</v>
      </c>
      <c r="G64" s="131">
        <v>45834</v>
      </c>
      <c r="H64" s="132">
        <v>0.4770833333333333</v>
      </c>
      <c r="I64" s="130" t="s">
        <v>5</v>
      </c>
      <c r="J64" s="130" t="s">
        <v>6</v>
      </c>
      <c r="K64" s="130" t="s">
        <v>5</v>
      </c>
      <c r="L64" s="130" t="s">
        <v>5</v>
      </c>
      <c r="M64" s="130" t="s">
        <v>265</v>
      </c>
      <c r="N64" s="130" t="s">
        <v>6</v>
      </c>
      <c r="O64" s="147">
        <v>890.20699999999999</v>
      </c>
      <c r="P64" s="134">
        <v>1348</v>
      </c>
      <c r="Q64" s="133">
        <v>131704</v>
      </c>
      <c r="R64" s="133">
        <v>79022.399999999994</v>
      </c>
      <c r="S64" s="141">
        <f t="shared" si="7"/>
        <v>60</v>
      </c>
      <c r="T64" s="141">
        <f t="shared" si="8"/>
        <v>52681.600000000006</v>
      </c>
      <c r="U64" s="130" t="s">
        <v>6</v>
      </c>
      <c r="V64" s="130" t="s">
        <v>6</v>
      </c>
      <c r="W64" s="129">
        <v>1</v>
      </c>
      <c r="X64" s="137">
        <v>10</v>
      </c>
      <c r="Y64" s="129">
        <f>ROUND((S64/INDICI!$B$2*10),2)</f>
        <v>6.78</v>
      </c>
      <c r="Z64" s="129">
        <f>ROUND((O64/INDICI!$B$1*25),2)</f>
        <v>2.38</v>
      </c>
      <c r="AA64" s="138">
        <f t="shared" si="3"/>
        <v>0</v>
      </c>
      <c r="AB64" s="139">
        <f t="shared" si="4"/>
        <v>19.16</v>
      </c>
      <c r="AC64" s="140">
        <f>SUM($AG$6:AG64)</f>
        <v>5282486.9199999981</v>
      </c>
      <c r="AD64" s="129" t="str">
        <f>VLOOKUP(C64, 'NORD SUD'!A:B, 2, FALSE)</f>
        <v>N</v>
      </c>
      <c r="AE64" s="135" t="str">
        <f>IF(AD64="N","",SUM(AF$5:$AF64))</f>
        <v/>
      </c>
      <c r="AF64" s="135" t="str">
        <f t="shared" si="5"/>
        <v/>
      </c>
      <c r="AG64" s="140">
        <f t="shared" si="6"/>
        <v>52681.600000000006</v>
      </c>
      <c r="AH64" s="81"/>
      <c r="AI64" s="169">
        <v>1</v>
      </c>
      <c r="AJ64" s="169">
        <f>SUM($AI$6:AI64)</f>
        <v>59</v>
      </c>
      <c r="AK64" s="194"/>
      <c r="AL64" s="158"/>
    </row>
    <row r="65" spans="1:998" s="13" customFormat="1">
      <c r="A65" s="129">
        <v>60</v>
      </c>
      <c r="B65" s="130" t="s">
        <v>344</v>
      </c>
      <c r="C65" s="130" t="s">
        <v>52</v>
      </c>
      <c r="D65" s="130" t="s">
        <v>52</v>
      </c>
      <c r="E65" s="130"/>
      <c r="F65" s="130" t="s">
        <v>1937</v>
      </c>
      <c r="G65" s="131">
        <v>45834</v>
      </c>
      <c r="H65" s="132">
        <v>0.68611111111111101</v>
      </c>
      <c r="I65" s="130" t="s">
        <v>5</v>
      </c>
      <c r="J65" s="130" t="s">
        <v>6</v>
      </c>
      <c r="K65" s="130" t="s">
        <v>5</v>
      </c>
      <c r="L65" s="130" t="s">
        <v>5</v>
      </c>
      <c r="M65" s="130" t="s">
        <v>5</v>
      </c>
      <c r="N65" s="130" t="s">
        <v>6</v>
      </c>
      <c r="O65" s="133">
        <v>2142.38</v>
      </c>
      <c r="P65" s="134">
        <v>10549</v>
      </c>
      <c r="Q65" s="133">
        <v>156852</v>
      </c>
      <c r="R65" s="133">
        <v>47055</v>
      </c>
      <c r="S65" s="141">
        <f t="shared" si="7"/>
        <v>29.99961747379696</v>
      </c>
      <c r="T65" s="141">
        <f t="shared" si="8"/>
        <v>109797</v>
      </c>
      <c r="U65" s="130" t="s">
        <v>6</v>
      </c>
      <c r="V65" s="130" t="s">
        <v>6</v>
      </c>
      <c r="W65" s="136">
        <v>1</v>
      </c>
      <c r="X65" s="137">
        <v>10</v>
      </c>
      <c r="Y65" s="129">
        <f>ROUND((S65/INDICI!$B$2*10),2)</f>
        <v>3.39</v>
      </c>
      <c r="Z65" s="129">
        <f>ROUND((O65/INDICI!$B$1*25),2)</f>
        <v>5.72</v>
      </c>
      <c r="AA65" s="138">
        <f t="shared" si="3"/>
        <v>0</v>
      </c>
      <c r="AB65" s="139">
        <f t="shared" si="4"/>
        <v>19.11</v>
      </c>
      <c r="AC65" s="140">
        <f>SUM($AG$6:AG65)</f>
        <v>5392283.9199999981</v>
      </c>
      <c r="AD65" s="129" t="str">
        <f>VLOOKUP(C65, 'NORD SUD'!A:B, 2, FALSE)</f>
        <v>N</v>
      </c>
      <c r="AE65" s="135" t="str">
        <f>IF(AD65="N","",SUM(AF$5:$AF65))</f>
        <v/>
      </c>
      <c r="AF65" s="135" t="str">
        <f t="shared" si="5"/>
        <v/>
      </c>
      <c r="AG65" s="140">
        <f t="shared" si="6"/>
        <v>109797</v>
      </c>
      <c r="AH65" s="81"/>
      <c r="AI65" s="169">
        <v>1</v>
      </c>
      <c r="AJ65" s="169">
        <f>SUM($AI$6:AI65)</f>
        <v>60</v>
      </c>
      <c r="AK65" s="194"/>
      <c r="AL65" s="158"/>
    </row>
    <row r="66" spans="1:998" s="13" customFormat="1">
      <c r="A66" s="129">
        <v>61</v>
      </c>
      <c r="B66" s="130" t="s">
        <v>366</v>
      </c>
      <c r="C66" s="130" t="s">
        <v>108</v>
      </c>
      <c r="D66" s="130" t="s">
        <v>108</v>
      </c>
      <c r="E66" s="130" t="s">
        <v>368</v>
      </c>
      <c r="F66" s="130"/>
      <c r="G66" s="131">
        <v>45817</v>
      </c>
      <c r="H66" s="132">
        <v>0.53888888888888886</v>
      </c>
      <c r="I66" s="130" t="s">
        <v>5</v>
      </c>
      <c r="J66" s="130" t="s">
        <v>6</v>
      </c>
      <c r="K66" s="130" t="s">
        <v>5</v>
      </c>
      <c r="L66" s="130" t="s">
        <v>5</v>
      </c>
      <c r="M66" s="130" t="s">
        <v>5</v>
      </c>
      <c r="N66" s="130" t="s">
        <v>6</v>
      </c>
      <c r="O66" s="133">
        <v>1161.3800000000001</v>
      </c>
      <c r="P66" s="134">
        <v>15757</v>
      </c>
      <c r="Q66" s="133">
        <v>241851.24</v>
      </c>
      <c r="R66" s="133">
        <v>214027.65</v>
      </c>
      <c r="S66" s="141">
        <f t="shared" si="7"/>
        <v>88.495576867829996</v>
      </c>
      <c r="T66" s="141">
        <f t="shared" si="8"/>
        <v>27823.589999999997</v>
      </c>
      <c r="U66" s="130" t="s">
        <v>6</v>
      </c>
      <c r="V66" s="130" t="s">
        <v>6</v>
      </c>
      <c r="W66" s="136">
        <v>1</v>
      </c>
      <c r="X66" s="137">
        <v>0</v>
      </c>
      <c r="Y66" s="129">
        <f>ROUND((S66/INDICI!$B$2*10),2)</f>
        <v>10</v>
      </c>
      <c r="Z66" s="129">
        <f>ROUND((O66/INDICI!$B$1*25),2)</f>
        <v>3.1</v>
      </c>
      <c r="AA66" s="138">
        <f t="shared" si="3"/>
        <v>6</v>
      </c>
      <c r="AB66" s="139">
        <f t="shared" si="4"/>
        <v>19.100000000000001</v>
      </c>
      <c r="AC66" s="140">
        <f>SUM($AG$6:AG66)</f>
        <v>5420107.5099999979</v>
      </c>
      <c r="AD66" s="129" t="str">
        <f>VLOOKUP(C66, 'NORD SUD'!A:B, 2, FALSE)</f>
        <v>N</v>
      </c>
      <c r="AE66" s="135" t="str">
        <f>IF(AD66="N","",SUM(AF$5:$AF66))</f>
        <v/>
      </c>
      <c r="AF66" s="135" t="str">
        <f t="shared" si="5"/>
        <v/>
      </c>
      <c r="AG66" s="140">
        <f t="shared" si="6"/>
        <v>27823.589999999997</v>
      </c>
      <c r="AH66" s="81"/>
      <c r="AI66" s="169">
        <v>1</v>
      </c>
      <c r="AJ66" s="169">
        <f>SUM($AI$6:AI66)</f>
        <v>61</v>
      </c>
      <c r="AK66" s="194"/>
      <c r="AL66" s="158"/>
    </row>
    <row r="67" spans="1:998" s="13" customFormat="1">
      <c r="A67" s="129">
        <v>62</v>
      </c>
      <c r="B67" s="130" t="s">
        <v>357</v>
      </c>
      <c r="C67" s="130" t="s">
        <v>93</v>
      </c>
      <c r="D67" s="130" t="s">
        <v>93</v>
      </c>
      <c r="E67" s="130"/>
      <c r="F67" s="130" t="s">
        <v>1739</v>
      </c>
      <c r="G67" s="131">
        <v>45828</v>
      </c>
      <c r="H67" s="132">
        <v>0.453472222222222</v>
      </c>
      <c r="I67" s="130" t="s">
        <v>5</v>
      </c>
      <c r="J67" s="130" t="s">
        <v>6</v>
      </c>
      <c r="K67" s="130" t="s">
        <v>5</v>
      </c>
      <c r="L67" s="130" t="s">
        <v>5</v>
      </c>
      <c r="M67" s="130" t="s">
        <v>5</v>
      </c>
      <c r="N67" s="130" t="s">
        <v>6</v>
      </c>
      <c r="O67" s="133">
        <v>1202.32172470978</v>
      </c>
      <c r="P67" s="134">
        <v>7236</v>
      </c>
      <c r="Q67" s="133">
        <v>130000</v>
      </c>
      <c r="R67" s="133">
        <v>67600</v>
      </c>
      <c r="S67" s="145">
        <f t="shared" si="7"/>
        <v>52</v>
      </c>
      <c r="T67" s="145">
        <f t="shared" si="8"/>
        <v>62400</v>
      </c>
      <c r="U67" s="130" t="s">
        <v>6</v>
      </c>
      <c r="V67" s="130" t="s">
        <v>6</v>
      </c>
      <c r="W67" s="136">
        <v>2</v>
      </c>
      <c r="X67" s="137">
        <v>10</v>
      </c>
      <c r="Y67" s="129">
        <f>ROUND((S67/INDICI!$B$2*10),2)</f>
        <v>5.88</v>
      </c>
      <c r="Z67" s="129">
        <f>ROUND((O67/INDICI!$B$1*25),2)</f>
        <v>3.21</v>
      </c>
      <c r="AA67" s="138">
        <f t="shared" si="3"/>
        <v>0</v>
      </c>
      <c r="AB67" s="139">
        <f t="shared" si="4"/>
        <v>19.09</v>
      </c>
      <c r="AC67" s="140">
        <f>SUM($AG$6:AG67)</f>
        <v>5482507.5099999979</v>
      </c>
      <c r="AD67" s="129" t="str">
        <f>VLOOKUP(C67, 'NORD SUD'!A:B, 2, FALSE)</f>
        <v>N</v>
      </c>
      <c r="AE67" s="135" t="str">
        <f>IF(AD67="N","",SUM(AF$5:$AF67))</f>
        <v/>
      </c>
      <c r="AF67" s="135" t="str">
        <f t="shared" si="5"/>
        <v/>
      </c>
      <c r="AG67" s="140">
        <f t="shared" si="6"/>
        <v>62400</v>
      </c>
      <c r="AH67" s="81"/>
      <c r="AI67" s="169">
        <v>1</v>
      </c>
      <c r="AJ67" s="169">
        <f>SUM($AI$6:AI67)</f>
        <v>62</v>
      </c>
      <c r="AK67" s="194"/>
      <c r="AL67" s="158"/>
    </row>
    <row r="68" spans="1:998" s="13" customFormat="1">
      <c r="A68" s="129">
        <v>63</v>
      </c>
      <c r="B68" s="130" t="s">
        <v>188</v>
      </c>
      <c r="C68" s="130" t="s">
        <v>61</v>
      </c>
      <c r="D68" s="130" t="s">
        <v>61</v>
      </c>
      <c r="E68" s="130" t="s">
        <v>1717</v>
      </c>
      <c r="F68" s="130"/>
      <c r="G68" s="131">
        <v>45826</v>
      </c>
      <c r="H68" s="132">
        <v>0.4826388888888889</v>
      </c>
      <c r="I68" s="130" t="s">
        <v>5</v>
      </c>
      <c r="J68" s="130" t="s">
        <v>6</v>
      </c>
      <c r="K68" s="130" t="s">
        <v>5</v>
      </c>
      <c r="L68" s="130" t="s">
        <v>5</v>
      </c>
      <c r="M68" s="146" t="s">
        <v>5</v>
      </c>
      <c r="N68" s="130" t="s">
        <v>6</v>
      </c>
      <c r="O68" s="133">
        <v>1608.91</v>
      </c>
      <c r="P68" s="134">
        <v>808</v>
      </c>
      <c r="Q68" s="133">
        <v>85000</v>
      </c>
      <c r="R68" s="133">
        <v>51000</v>
      </c>
      <c r="S68" s="135">
        <f t="shared" si="7"/>
        <v>60</v>
      </c>
      <c r="T68" s="135">
        <f t="shared" si="8"/>
        <v>34000</v>
      </c>
      <c r="U68" s="130" t="s">
        <v>6</v>
      </c>
      <c r="V68" s="130" t="s">
        <v>6</v>
      </c>
      <c r="W68" s="136">
        <v>1</v>
      </c>
      <c r="X68" s="137">
        <v>0</v>
      </c>
      <c r="Y68" s="129">
        <f>ROUND((S68/INDICI!$B$2*10),2)</f>
        <v>6.78</v>
      </c>
      <c r="Z68" s="129">
        <f>ROUND((O68/INDICI!$B$1*25),2)</f>
        <v>4.3</v>
      </c>
      <c r="AA68" s="138">
        <f t="shared" si="3"/>
        <v>8</v>
      </c>
      <c r="AB68" s="139">
        <f t="shared" si="4"/>
        <v>19.079999999999998</v>
      </c>
      <c r="AC68" s="140">
        <f>SUM($AG$6:AG68)</f>
        <v>5516507.5099999979</v>
      </c>
      <c r="AD68" s="129" t="str">
        <f>VLOOKUP(C68, 'NORD SUD'!A:B, 2, FALSE)</f>
        <v>N</v>
      </c>
      <c r="AE68" s="135" t="str">
        <f>IF(AD68="N","",SUM(AF$5:$AF68))</f>
        <v/>
      </c>
      <c r="AF68" s="135" t="str">
        <f t="shared" si="5"/>
        <v/>
      </c>
      <c r="AG68" s="140">
        <f t="shared" si="6"/>
        <v>34000</v>
      </c>
      <c r="AH68" s="81"/>
      <c r="AI68" s="169">
        <v>1</v>
      </c>
      <c r="AJ68" s="169">
        <f>SUM($AI$6:AI68)</f>
        <v>63</v>
      </c>
      <c r="AK68" s="194"/>
      <c r="AL68" s="158"/>
    </row>
    <row r="69" spans="1:998" s="13" customFormat="1">
      <c r="A69" s="129">
        <v>64</v>
      </c>
      <c r="B69" s="130" t="s">
        <v>357</v>
      </c>
      <c r="C69" s="130" t="s">
        <v>93</v>
      </c>
      <c r="D69" s="130" t="s">
        <v>93</v>
      </c>
      <c r="E69" s="130"/>
      <c r="F69" s="130" t="s">
        <v>1737</v>
      </c>
      <c r="G69" s="131">
        <v>45834</v>
      </c>
      <c r="H69" s="132">
        <v>0.63611111111111096</v>
      </c>
      <c r="I69" s="130" t="s">
        <v>5</v>
      </c>
      <c r="J69" s="130" t="s">
        <v>6</v>
      </c>
      <c r="K69" s="130" t="s">
        <v>5</v>
      </c>
      <c r="L69" s="130" t="s">
        <v>5</v>
      </c>
      <c r="M69" s="130" t="s">
        <v>5</v>
      </c>
      <c r="N69" s="130" t="s">
        <v>6</v>
      </c>
      <c r="O69" s="133">
        <v>1053.8399999999999</v>
      </c>
      <c r="P69" s="134">
        <v>20022</v>
      </c>
      <c r="Q69" s="133">
        <v>46779.13</v>
      </c>
      <c r="R69" s="133">
        <v>25728.53</v>
      </c>
      <c r="S69" s="145">
        <f t="shared" si="7"/>
        <v>55.000018170496112</v>
      </c>
      <c r="T69" s="145">
        <f t="shared" si="8"/>
        <v>21050.6</v>
      </c>
      <c r="U69" s="130" t="s">
        <v>6</v>
      </c>
      <c r="V69" s="130" t="s">
        <v>6</v>
      </c>
      <c r="W69" s="136">
        <v>1</v>
      </c>
      <c r="X69" s="137">
        <v>10</v>
      </c>
      <c r="Y69" s="129">
        <f>ROUND((S69/INDICI!$B$2*10),2)</f>
        <v>6.22</v>
      </c>
      <c r="Z69" s="129">
        <f>ROUND((O69/INDICI!$B$1*25),2)</f>
        <v>2.81</v>
      </c>
      <c r="AA69" s="138">
        <f t="shared" si="3"/>
        <v>0</v>
      </c>
      <c r="AB69" s="139">
        <f t="shared" si="4"/>
        <v>19.029999999999998</v>
      </c>
      <c r="AC69" s="140">
        <f>SUM($AG$6:AG69)</f>
        <v>5537558.1099999975</v>
      </c>
      <c r="AD69" s="129" t="str">
        <f>VLOOKUP(C69, 'NORD SUD'!A:B, 2, FALSE)</f>
        <v>N</v>
      </c>
      <c r="AE69" s="135" t="str">
        <f>IF(AD69="N","",SUM(AF$5:$AF69))</f>
        <v/>
      </c>
      <c r="AF69" s="135" t="str">
        <f t="shared" si="5"/>
        <v/>
      </c>
      <c r="AG69" s="140">
        <f t="shared" si="6"/>
        <v>21050.6</v>
      </c>
      <c r="AH69" s="81"/>
      <c r="AI69" s="169">
        <v>1</v>
      </c>
      <c r="AJ69" s="169">
        <f>SUM($AI$6:AI69)</f>
        <v>64</v>
      </c>
      <c r="AK69" s="194"/>
      <c r="AL69" s="158"/>
    </row>
    <row r="70" spans="1:998" s="13" customFormat="1">
      <c r="A70" s="129">
        <v>65</v>
      </c>
      <c r="B70" s="130" t="s">
        <v>188</v>
      </c>
      <c r="C70" s="130" t="s">
        <v>1804</v>
      </c>
      <c r="D70" s="130" t="s">
        <v>1804</v>
      </c>
      <c r="E70" s="130" t="s">
        <v>1804</v>
      </c>
      <c r="F70" s="130"/>
      <c r="G70" s="131">
        <v>45833</v>
      </c>
      <c r="H70" s="132">
        <v>0.51041666666666663</v>
      </c>
      <c r="I70" s="130" t="s">
        <v>5</v>
      </c>
      <c r="J70" s="130" t="s">
        <v>6</v>
      </c>
      <c r="K70" s="130" t="s">
        <v>5</v>
      </c>
      <c r="L70" s="130" t="s">
        <v>5</v>
      </c>
      <c r="M70" s="130" t="s">
        <v>5</v>
      </c>
      <c r="N70" s="130" t="s">
        <v>6</v>
      </c>
      <c r="O70" s="133">
        <v>6347.4</v>
      </c>
      <c r="P70" s="134">
        <v>856745</v>
      </c>
      <c r="Q70" s="133">
        <v>250000</v>
      </c>
      <c r="R70" s="133">
        <v>0</v>
      </c>
      <c r="S70" s="135">
        <f t="shared" ref="S70:S101" si="9">IFERROR(R70/Q70*100,0)</f>
        <v>0</v>
      </c>
      <c r="T70" s="135">
        <f t="shared" ref="T70:T101" si="10">SUM(Q70-R70)</f>
        <v>250000</v>
      </c>
      <c r="U70" s="130" t="s">
        <v>6</v>
      </c>
      <c r="V70" s="130" t="s">
        <v>6</v>
      </c>
      <c r="W70" s="136">
        <v>1</v>
      </c>
      <c r="X70" s="137">
        <v>0</v>
      </c>
      <c r="Y70" s="129">
        <f>ROUND((S70/INDICI!$B$2*10),2)</f>
        <v>0</v>
      </c>
      <c r="Z70" s="129">
        <f>ROUND((O70/INDICI!$B$1*25),2)</f>
        <v>16.95</v>
      </c>
      <c r="AA70" s="138">
        <f t="shared" ref="AA70:AA133" si="11">IF(X70&gt;1, 0, IF(P70&lt;=5000, 8, IF(P70&lt;=50000, 6, IF(P70&lt;=100000, 4, 2))))</f>
        <v>2</v>
      </c>
      <c r="AB70" s="139">
        <f t="shared" ref="AB70:AB133" si="12">SUM(X70:AA70)</f>
        <v>18.95</v>
      </c>
      <c r="AC70" s="140">
        <f>SUM($AG$6:AG70)</f>
        <v>5787558.1099999975</v>
      </c>
      <c r="AD70" s="129" t="str">
        <f>VLOOKUP(C70, 'NORD SUD'!A:B, 2, FALSE)</f>
        <v>N</v>
      </c>
      <c r="AE70" s="135" t="str">
        <f>IF(AD70="N","",SUM(AF$5:$AF70))</f>
        <v/>
      </c>
      <c r="AF70" s="135" t="str">
        <f t="shared" ref="AF70:AF133" si="13">IF(AD70="N","",SUM(T70))</f>
        <v/>
      </c>
      <c r="AG70" s="140">
        <f t="shared" ref="AG70:AG133" si="14">T70</f>
        <v>250000</v>
      </c>
      <c r="AH70" s="81"/>
      <c r="AI70" s="169">
        <v>1</v>
      </c>
      <c r="AJ70" s="169">
        <f>SUM($AI$6:AI70)</f>
        <v>65</v>
      </c>
      <c r="AK70" s="194"/>
      <c r="AL70" s="158"/>
    </row>
    <row r="71" spans="1:998" s="13" customFormat="1">
      <c r="A71" s="129">
        <v>66</v>
      </c>
      <c r="B71" s="130" t="s">
        <v>294</v>
      </c>
      <c r="C71" s="130" t="s">
        <v>44</v>
      </c>
      <c r="D71" s="130" t="s">
        <v>44</v>
      </c>
      <c r="E71" s="130" t="s">
        <v>1115</v>
      </c>
      <c r="F71" s="130"/>
      <c r="G71" s="131">
        <v>45833</v>
      </c>
      <c r="H71" s="132">
        <v>0.38541666666666669</v>
      </c>
      <c r="I71" s="130" t="s">
        <v>5</v>
      </c>
      <c r="J71" s="130" t="s">
        <v>6</v>
      </c>
      <c r="K71" s="130" t="s">
        <v>5</v>
      </c>
      <c r="L71" s="130" t="s">
        <v>5</v>
      </c>
      <c r="M71" s="130" t="s">
        <v>5</v>
      </c>
      <c r="N71" s="130" t="s">
        <v>6</v>
      </c>
      <c r="O71" s="133">
        <v>3787.43</v>
      </c>
      <c r="P71" s="134">
        <v>20172</v>
      </c>
      <c r="Q71" s="133">
        <v>58000</v>
      </c>
      <c r="R71" s="133">
        <v>14500</v>
      </c>
      <c r="S71" s="135">
        <f t="shared" si="9"/>
        <v>25</v>
      </c>
      <c r="T71" s="135">
        <f t="shared" si="10"/>
        <v>43500</v>
      </c>
      <c r="U71" s="130" t="s">
        <v>6</v>
      </c>
      <c r="V71" s="130" t="s">
        <v>6</v>
      </c>
      <c r="W71" s="136">
        <v>1</v>
      </c>
      <c r="X71" s="137">
        <v>0</v>
      </c>
      <c r="Y71" s="129">
        <f>ROUND((S71/INDICI!$B$2*10),2)</f>
        <v>2.82</v>
      </c>
      <c r="Z71" s="129">
        <f>ROUND((O71/INDICI!$B$1*25),2)</f>
        <v>10.11</v>
      </c>
      <c r="AA71" s="138">
        <f t="shared" si="11"/>
        <v>6</v>
      </c>
      <c r="AB71" s="139">
        <f t="shared" si="12"/>
        <v>18.93</v>
      </c>
      <c r="AC71" s="140">
        <f>SUM($AG$6:AG71)</f>
        <v>5831058.1099999975</v>
      </c>
      <c r="AD71" s="129" t="str">
        <f>VLOOKUP(C71, 'NORD SUD'!A:B, 2, FALSE)</f>
        <v>N</v>
      </c>
      <c r="AE71" s="135" t="str">
        <f>IF(AD71="N","",SUM(AF$5:$AF71))</f>
        <v/>
      </c>
      <c r="AF71" s="135" t="str">
        <f t="shared" si="13"/>
        <v/>
      </c>
      <c r="AG71" s="140">
        <f t="shared" si="14"/>
        <v>43500</v>
      </c>
      <c r="AH71" s="81"/>
      <c r="AI71" s="169">
        <v>1</v>
      </c>
      <c r="AJ71" s="169">
        <f>SUM($AI$6:AI71)</f>
        <v>66</v>
      </c>
      <c r="AK71" s="194"/>
      <c r="AL71" s="158"/>
    </row>
    <row r="72" spans="1:998" s="13" customFormat="1">
      <c r="A72" s="129">
        <v>67</v>
      </c>
      <c r="B72" s="130" t="s">
        <v>188</v>
      </c>
      <c r="C72" s="130" t="s">
        <v>97</v>
      </c>
      <c r="D72" s="130" t="s">
        <v>97</v>
      </c>
      <c r="E72" s="130" t="s">
        <v>517</v>
      </c>
      <c r="F72" s="130"/>
      <c r="G72" s="131">
        <v>45828</v>
      </c>
      <c r="H72" s="132">
        <v>0.42708333333333331</v>
      </c>
      <c r="I72" s="130" t="s">
        <v>5</v>
      </c>
      <c r="J72" s="130" t="s">
        <v>6</v>
      </c>
      <c r="K72" s="130" t="s">
        <v>5</v>
      </c>
      <c r="L72" s="130" t="s">
        <v>5</v>
      </c>
      <c r="M72" s="130" t="s">
        <v>5</v>
      </c>
      <c r="N72" s="130" t="s">
        <v>6</v>
      </c>
      <c r="O72" s="133">
        <v>1545.25</v>
      </c>
      <c r="P72" s="134">
        <v>453</v>
      </c>
      <c r="Q72" s="133">
        <v>31800</v>
      </c>
      <c r="R72" s="133">
        <v>19080</v>
      </c>
      <c r="S72" s="135">
        <f t="shared" si="9"/>
        <v>60</v>
      </c>
      <c r="T72" s="135">
        <f t="shared" si="10"/>
        <v>12720</v>
      </c>
      <c r="U72" s="130" t="s">
        <v>6</v>
      </c>
      <c r="V72" s="130" t="s">
        <v>6</v>
      </c>
      <c r="W72" s="136">
        <v>1</v>
      </c>
      <c r="X72" s="137">
        <v>0</v>
      </c>
      <c r="Y72" s="129">
        <f>ROUND((S72/INDICI!$B$2*10),2)</f>
        <v>6.78</v>
      </c>
      <c r="Z72" s="129">
        <f>ROUND((O72/INDICI!$B$1*25),2)</f>
        <v>4.13</v>
      </c>
      <c r="AA72" s="138">
        <f t="shared" si="11"/>
        <v>8</v>
      </c>
      <c r="AB72" s="139">
        <f t="shared" si="12"/>
        <v>18.91</v>
      </c>
      <c r="AC72" s="140">
        <f>SUM($AG$6:AG72)</f>
        <v>5843778.1099999975</v>
      </c>
      <c r="AD72" s="129" t="str">
        <f>VLOOKUP(C72, 'NORD SUD'!A:B, 2, FALSE)</f>
        <v>N</v>
      </c>
      <c r="AE72" s="135" t="str">
        <f>IF(AD72="N","",SUM(AF$5:$AF72))</f>
        <v/>
      </c>
      <c r="AF72" s="135" t="str">
        <f t="shared" si="13"/>
        <v/>
      </c>
      <c r="AG72" s="140">
        <f t="shared" si="14"/>
        <v>12720</v>
      </c>
      <c r="AH72" s="81"/>
      <c r="AI72" s="169">
        <v>1</v>
      </c>
      <c r="AJ72" s="169">
        <f>SUM($AI$6:AI72)</f>
        <v>67</v>
      </c>
      <c r="AK72" s="194"/>
      <c r="AL72" s="158"/>
    </row>
    <row r="73" spans="1:998" s="13" customFormat="1">
      <c r="A73" s="129">
        <v>68</v>
      </c>
      <c r="B73" s="130" t="s">
        <v>344</v>
      </c>
      <c r="C73" s="130" t="s">
        <v>67</v>
      </c>
      <c r="D73" s="130" t="s">
        <v>67</v>
      </c>
      <c r="E73" s="130" t="s">
        <v>671</v>
      </c>
      <c r="F73" s="130"/>
      <c r="G73" s="131">
        <v>45832</v>
      </c>
      <c r="H73" s="132">
        <v>0.55347222222222225</v>
      </c>
      <c r="I73" s="130" t="s">
        <v>5</v>
      </c>
      <c r="J73" s="130" t="s">
        <v>6</v>
      </c>
      <c r="K73" s="130" t="s">
        <v>5</v>
      </c>
      <c r="L73" s="130" t="s">
        <v>5</v>
      </c>
      <c r="M73" s="130" t="s">
        <v>5</v>
      </c>
      <c r="N73" s="130" t="s">
        <v>6</v>
      </c>
      <c r="O73" s="133">
        <v>1873.13</v>
      </c>
      <c r="P73" s="134">
        <v>4004</v>
      </c>
      <c r="Q73" s="133">
        <v>28700</v>
      </c>
      <c r="R73" s="133">
        <v>15000</v>
      </c>
      <c r="S73" s="135">
        <f t="shared" si="9"/>
        <v>52.264808362369344</v>
      </c>
      <c r="T73" s="135">
        <f t="shared" si="10"/>
        <v>13700</v>
      </c>
      <c r="U73" s="130" t="s">
        <v>6</v>
      </c>
      <c r="V73" s="130" t="s">
        <v>6</v>
      </c>
      <c r="W73" s="136">
        <v>1</v>
      </c>
      <c r="X73" s="137">
        <v>0</v>
      </c>
      <c r="Y73" s="129">
        <f>ROUND((S73/INDICI!$B$2*10),2)</f>
        <v>5.91</v>
      </c>
      <c r="Z73" s="129">
        <f>ROUND((O73/INDICI!$B$1*25),2)</f>
        <v>5</v>
      </c>
      <c r="AA73" s="138">
        <f t="shared" si="11"/>
        <v>8</v>
      </c>
      <c r="AB73" s="139">
        <f t="shared" si="12"/>
        <v>18.91</v>
      </c>
      <c r="AC73" s="140">
        <f>SUM($AG$6:AG73)</f>
        <v>5857478.1099999975</v>
      </c>
      <c r="AD73" s="129" t="str">
        <f>VLOOKUP(C73, 'NORD SUD'!A:B, 2, FALSE)</f>
        <v>N</v>
      </c>
      <c r="AE73" s="135" t="str">
        <f>IF(AD73="N","",SUM(AF$5:$AF73))</f>
        <v/>
      </c>
      <c r="AF73" s="135" t="str">
        <f t="shared" si="13"/>
        <v/>
      </c>
      <c r="AG73" s="140">
        <f t="shared" si="14"/>
        <v>13700</v>
      </c>
      <c r="AH73" s="81"/>
      <c r="AI73" s="169">
        <v>1</v>
      </c>
      <c r="AJ73" s="169">
        <f>SUM($AI$6:AI73)</f>
        <v>68</v>
      </c>
      <c r="AK73" s="194"/>
      <c r="AL73" s="158"/>
    </row>
    <row r="74" spans="1:998" s="13" customFormat="1">
      <c r="A74" s="129">
        <v>69</v>
      </c>
      <c r="B74" s="130" t="s">
        <v>967</v>
      </c>
      <c r="C74" s="130" t="s">
        <v>997</v>
      </c>
      <c r="D74" s="130" t="s">
        <v>997</v>
      </c>
      <c r="E74" s="130"/>
      <c r="F74" s="130" t="s">
        <v>998</v>
      </c>
      <c r="G74" s="131">
        <v>45807</v>
      </c>
      <c r="H74" s="132">
        <v>0.48055555555555557</v>
      </c>
      <c r="I74" s="130" t="s">
        <v>5</v>
      </c>
      <c r="J74" s="130" t="s">
        <v>6</v>
      </c>
      <c r="K74" s="130" t="s">
        <v>5</v>
      </c>
      <c r="L74" s="130" t="s">
        <v>5</v>
      </c>
      <c r="M74" s="130" t="s">
        <v>5</v>
      </c>
      <c r="N74" s="130" t="s">
        <v>6</v>
      </c>
      <c r="O74" s="133">
        <v>1215.8</v>
      </c>
      <c r="P74" s="134">
        <v>35614</v>
      </c>
      <c r="Q74" s="133">
        <v>498684.06</v>
      </c>
      <c r="R74" s="133">
        <v>249342.03</v>
      </c>
      <c r="S74" s="135">
        <f t="shared" si="9"/>
        <v>50</v>
      </c>
      <c r="T74" s="135">
        <f t="shared" si="10"/>
        <v>249342.03</v>
      </c>
      <c r="U74" s="130" t="s">
        <v>6</v>
      </c>
      <c r="V74" s="130" t="s">
        <v>6</v>
      </c>
      <c r="W74" s="136">
        <v>1</v>
      </c>
      <c r="X74" s="137">
        <v>10</v>
      </c>
      <c r="Y74" s="129">
        <f>ROUND((S74/INDICI!$B$2*10),2)</f>
        <v>5.65</v>
      </c>
      <c r="Z74" s="129">
        <f>ROUND((O74/INDICI!$B$1*25),2)</f>
        <v>3.25</v>
      </c>
      <c r="AA74" s="138">
        <f t="shared" si="11"/>
        <v>0</v>
      </c>
      <c r="AB74" s="139">
        <f t="shared" si="12"/>
        <v>18.899999999999999</v>
      </c>
      <c r="AC74" s="140">
        <f>SUM($AG$6:AG74)</f>
        <v>6106820.1399999978</v>
      </c>
      <c r="AD74" s="129" t="str">
        <f>VLOOKUP(C74, 'NORD SUD'!A:B, 2, FALSE)</f>
        <v>N</v>
      </c>
      <c r="AE74" s="135" t="str">
        <f>IF(AD74="N","",SUM(AF$5:$AF74))</f>
        <v/>
      </c>
      <c r="AF74" s="135" t="str">
        <f t="shared" si="13"/>
        <v/>
      </c>
      <c r="AG74" s="140">
        <f t="shared" si="14"/>
        <v>249342.03</v>
      </c>
      <c r="AH74" s="81"/>
      <c r="AI74" s="169">
        <v>1</v>
      </c>
      <c r="AJ74" s="169">
        <f>SUM($AI$6:AI74)</f>
        <v>69</v>
      </c>
      <c r="AK74" s="194"/>
      <c r="AL74" s="158"/>
    </row>
    <row r="75" spans="1:998" s="13" customFormat="1">
      <c r="A75" s="129">
        <v>70</v>
      </c>
      <c r="B75" s="130" t="s">
        <v>357</v>
      </c>
      <c r="C75" s="130" t="s">
        <v>107</v>
      </c>
      <c r="D75" s="130" t="s">
        <v>107</v>
      </c>
      <c r="E75" s="130" t="s">
        <v>107</v>
      </c>
      <c r="F75" s="130"/>
      <c r="G75" s="131">
        <v>45831</v>
      </c>
      <c r="H75" s="132" t="s">
        <v>803</v>
      </c>
      <c r="I75" s="130" t="s">
        <v>5</v>
      </c>
      <c r="J75" s="130" t="s">
        <v>6</v>
      </c>
      <c r="K75" s="130" t="s">
        <v>5</v>
      </c>
      <c r="L75" s="130" t="s">
        <v>5</v>
      </c>
      <c r="M75" s="133" t="s">
        <v>5</v>
      </c>
      <c r="N75" s="130" t="s">
        <v>6</v>
      </c>
      <c r="O75" s="133">
        <v>6311.8</v>
      </c>
      <c r="P75" s="134">
        <v>250290</v>
      </c>
      <c r="Q75" s="133">
        <v>250000</v>
      </c>
      <c r="R75" s="133">
        <v>0</v>
      </c>
      <c r="S75" s="135">
        <f t="shared" si="9"/>
        <v>0</v>
      </c>
      <c r="T75" s="135">
        <f t="shared" si="10"/>
        <v>250000</v>
      </c>
      <c r="U75" s="130" t="s">
        <v>6</v>
      </c>
      <c r="V75" s="130" t="s">
        <v>6</v>
      </c>
      <c r="W75" s="136">
        <v>1</v>
      </c>
      <c r="X75" s="137">
        <v>0</v>
      </c>
      <c r="Y75" s="129">
        <f>ROUND((S75/INDICI!$B$2*10),2)</f>
        <v>0</v>
      </c>
      <c r="Z75" s="129">
        <f>ROUND((O75/INDICI!$B$1*25),2)</f>
        <v>16.850000000000001</v>
      </c>
      <c r="AA75" s="138">
        <f t="shared" si="11"/>
        <v>2</v>
      </c>
      <c r="AB75" s="139">
        <f t="shared" si="12"/>
        <v>18.850000000000001</v>
      </c>
      <c r="AC75" s="140">
        <f>SUM($AG$6:AG75)</f>
        <v>6356820.1399999978</v>
      </c>
      <c r="AD75" s="129" t="str">
        <f>VLOOKUP(C75, 'NORD SUD'!A:B, 2, FALSE)</f>
        <v>N</v>
      </c>
      <c r="AE75" s="135" t="str">
        <f>IF(AD75="N","",SUM(AF$5:$AF75))</f>
        <v/>
      </c>
      <c r="AF75" s="135" t="str">
        <f t="shared" si="13"/>
        <v/>
      </c>
      <c r="AG75" s="140">
        <f t="shared" si="14"/>
        <v>250000</v>
      </c>
      <c r="AH75" s="81"/>
      <c r="AI75" s="169">
        <v>1</v>
      </c>
      <c r="AJ75" s="169">
        <f>SUM($AI$6:AI75)</f>
        <v>70</v>
      </c>
      <c r="AK75" s="194"/>
      <c r="AL75" s="158"/>
    </row>
    <row r="76" spans="1:998" s="13" customFormat="1">
      <c r="A76" s="129">
        <v>71</v>
      </c>
      <c r="B76" s="130" t="s">
        <v>344</v>
      </c>
      <c r="C76" s="130" t="s">
        <v>19</v>
      </c>
      <c r="D76" s="130" t="s">
        <v>19</v>
      </c>
      <c r="E76" s="130" t="s">
        <v>1562</v>
      </c>
      <c r="F76" s="130"/>
      <c r="G76" s="131">
        <v>45832</v>
      </c>
      <c r="H76" s="132">
        <v>0.46180555555555558</v>
      </c>
      <c r="I76" s="130" t="s">
        <v>5</v>
      </c>
      <c r="J76" s="130" t="s">
        <v>6</v>
      </c>
      <c r="K76" s="130" t="s">
        <v>5</v>
      </c>
      <c r="L76" s="130" t="s">
        <v>5</v>
      </c>
      <c r="M76" s="130" t="s">
        <v>5</v>
      </c>
      <c r="N76" s="130" t="s">
        <v>6</v>
      </c>
      <c r="O76" s="133">
        <v>2675.83</v>
      </c>
      <c r="P76" s="134">
        <v>6839</v>
      </c>
      <c r="Q76" s="133">
        <v>40870</v>
      </c>
      <c r="R76" s="133">
        <v>20435</v>
      </c>
      <c r="S76" s="135">
        <f t="shared" si="9"/>
        <v>50</v>
      </c>
      <c r="T76" s="135">
        <f t="shared" si="10"/>
        <v>20435</v>
      </c>
      <c r="U76" s="130" t="s">
        <v>6</v>
      </c>
      <c r="V76" s="130" t="s">
        <v>6</v>
      </c>
      <c r="W76" s="136">
        <v>2</v>
      </c>
      <c r="X76" s="137">
        <v>0</v>
      </c>
      <c r="Y76" s="129">
        <f>ROUND((S76/INDICI!$B$2*10),2)</f>
        <v>5.65</v>
      </c>
      <c r="Z76" s="129">
        <f>ROUND((O76/INDICI!$B$1*25),2)</f>
        <v>7.14</v>
      </c>
      <c r="AA76" s="138">
        <f t="shared" si="11"/>
        <v>6</v>
      </c>
      <c r="AB76" s="139">
        <f t="shared" si="12"/>
        <v>18.79</v>
      </c>
      <c r="AC76" s="140">
        <f>SUM($AG$6:AG76)</f>
        <v>6377255.1399999978</v>
      </c>
      <c r="AD76" s="129" t="str">
        <f>VLOOKUP(C76, 'NORD SUD'!A:B, 2, FALSE)</f>
        <v>N</v>
      </c>
      <c r="AE76" s="135" t="str">
        <f>IF(AD76="N","",SUM(AF$5:$AF76))</f>
        <v/>
      </c>
      <c r="AF76" s="135" t="str">
        <f t="shared" si="13"/>
        <v/>
      </c>
      <c r="AG76" s="140">
        <f t="shared" si="14"/>
        <v>20435</v>
      </c>
      <c r="AH76" s="81"/>
      <c r="AI76" s="169">
        <v>1</v>
      </c>
      <c r="AJ76" s="169">
        <f>SUM($AI$6:AI76)</f>
        <v>71</v>
      </c>
      <c r="AK76" s="194"/>
      <c r="AL76" s="158"/>
    </row>
    <row r="77" spans="1:998" s="13" customFormat="1">
      <c r="A77" s="129">
        <v>72</v>
      </c>
      <c r="B77" s="130" t="s">
        <v>366</v>
      </c>
      <c r="C77" s="130" t="s">
        <v>79</v>
      </c>
      <c r="D77" s="130" t="s">
        <v>79</v>
      </c>
      <c r="E77" s="130" t="s">
        <v>933</v>
      </c>
      <c r="F77" s="136"/>
      <c r="G77" s="131">
        <v>45834</v>
      </c>
      <c r="H77" s="142" t="s">
        <v>934</v>
      </c>
      <c r="I77" s="130" t="s">
        <v>5</v>
      </c>
      <c r="J77" s="130" t="s">
        <v>6</v>
      </c>
      <c r="K77" s="130" t="s">
        <v>5</v>
      </c>
      <c r="L77" s="130" t="s">
        <v>5</v>
      </c>
      <c r="M77" s="130" t="s">
        <v>5</v>
      </c>
      <c r="N77" s="130" t="s">
        <v>6</v>
      </c>
      <c r="O77" s="133">
        <v>3522.61</v>
      </c>
      <c r="P77" s="134">
        <v>16607</v>
      </c>
      <c r="Q77" s="133">
        <v>250000</v>
      </c>
      <c r="R77" s="133">
        <v>75000</v>
      </c>
      <c r="S77" s="135">
        <f t="shared" si="9"/>
        <v>30</v>
      </c>
      <c r="T77" s="135">
        <f t="shared" si="10"/>
        <v>175000</v>
      </c>
      <c r="U77" s="130" t="s">
        <v>6</v>
      </c>
      <c r="V77" s="130" t="s">
        <v>6</v>
      </c>
      <c r="W77" s="136">
        <v>1</v>
      </c>
      <c r="X77" s="137">
        <v>0</v>
      </c>
      <c r="Y77" s="129">
        <f>ROUND((S77/INDICI!$B$2*10),2)</f>
        <v>3.39</v>
      </c>
      <c r="Z77" s="129">
        <f>ROUND((O77/INDICI!$B$1*25),2)</f>
        <v>9.4</v>
      </c>
      <c r="AA77" s="138">
        <f t="shared" si="11"/>
        <v>6</v>
      </c>
      <c r="AB77" s="139">
        <f t="shared" si="12"/>
        <v>18.79</v>
      </c>
      <c r="AC77" s="140">
        <f>SUM($AG$6:AG77)</f>
        <v>6552255.1399999978</v>
      </c>
      <c r="AD77" s="129" t="str">
        <f>VLOOKUP(C77, 'NORD SUD'!A:B, 2, FALSE)</f>
        <v>N</v>
      </c>
      <c r="AE77" s="135" t="str">
        <f>IF(AD77="N","",SUM(AF$5:$AF77))</f>
        <v/>
      </c>
      <c r="AF77" s="135" t="str">
        <f t="shared" si="13"/>
        <v/>
      </c>
      <c r="AG77" s="140">
        <f t="shared" si="14"/>
        <v>175000</v>
      </c>
      <c r="AH77" s="81"/>
      <c r="AI77" s="169">
        <v>1</v>
      </c>
      <c r="AJ77" s="169">
        <f>SUM($AI$6:AI77)</f>
        <v>72</v>
      </c>
      <c r="AK77" s="194"/>
      <c r="AL77" s="158"/>
    </row>
    <row r="78" spans="1:998" s="26" customFormat="1">
      <c r="A78" s="129">
        <v>73</v>
      </c>
      <c r="B78" s="130" t="s">
        <v>344</v>
      </c>
      <c r="C78" s="130" t="s">
        <v>58</v>
      </c>
      <c r="D78" s="130" t="s">
        <v>58</v>
      </c>
      <c r="E78" s="130" t="s">
        <v>434</v>
      </c>
      <c r="F78" s="130"/>
      <c r="G78" s="131">
        <v>45833</v>
      </c>
      <c r="H78" s="132">
        <v>0.46458333333333335</v>
      </c>
      <c r="I78" s="130" t="s">
        <v>5</v>
      </c>
      <c r="J78" s="130" t="s">
        <v>6</v>
      </c>
      <c r="K78" s="130" t="s">
        <v>5</v>
      </c>
      <c r="L78" s="130" t="s">
        <v>5</v>
      </c>
      <c r="M78" s="130" t="s">
        <v>5</v>
      </c>
      <c r="N78" s="130" t="s">
        <v>6</v>
      </c>
      <c r="O78" s="133">
        <v>1882.35</v>
      </c>
      <c r="P78" s="134">
        <v>4675</v>
      </c>
      <c r="Q78" s="133">
        <v>200712.59</v>
      </c>
      <c r="R78" s="133">
        <v>101356.3</v>
      </c>
      <c r="S78" s="135">
        <f t="shared" si="9"/>
        <v>50.49822734089576</v>
      </c>
      <c r="T78" s="135">
        <f t="shared" si="10"/>
        <v>99356.29</v>
      </c>
      <c r="U78" s="130" t="s">
        <v>6</v>
      </c>
      <c r="V78" s="130" t="s">
        <v>6</v>
      </c>
      <c r="W78" s="136">
        <v>2</v>
      </c>
      <c r="X78" s="137">
        <v>0</v>
      </c>
      <c r="Y78" s="129">
        <f>ROUND((S78/INDICI!$B$2*10),2)</f>
        <v>5.71</v>
      </c>
      <c r="Z78" s="129">
        <f>ROUND((O78/INDICI!$B$1*25),2)</f>
        <v>5.03</v>
      </c>
      <c r="AA78" s="138">
        <f t="shared" si="11"/>
        <v>8</v>
      </c>
      <c r="AB78" s="139">
        <f t="shared" si="12"/>
        <v>18.740000000000002</v>
      </c>
      <c r="AC78" s="140">
        <f>SUM($AG$6:AG78)</f>
        <v>6651611.4299999978</v>
      </c>
      <c r="AD78" s="129" t="str">
        <f>VLOOKUP(C78, 'NORD SUD'!A:B, 2, FALSE)</f>
        <v>N</v>
      </c>
      <c r="AE78" s="135" t="str">
        <f>IF(AD78="N","",SUM(AF$5:$AF78))</f>
        <v/>
      </c>
      <c r="AF78" s="135" t="str">
        <f t="shared" si="13"/>
        <v/>
      </c>
      <c r="AG78" s="140">
        <f t="shared" si="14"/>
        <v>99356.29</v>
      </c>
      <c r="AH78" s="81"/>
      <c r="AI78" s="169">
        <v>1</v>
      </c>
      <c r="AJ78" s="169">
        <f>SUM($AI$6:AI78)</f>
        <v>73</v>
      </c>
      <c r="AK78" s="194"/>
      <c r="AL78" s="158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</row>
    <row r="79" spans="1:998" s="13" customFormat="1">
      <c r="A79" s="129">
        <v>74</v>
      </c>
      <c r="B79" s="130" t="s">
        <v>174</v>
      </c>
      <c r="C79" s="130" t="s">
        <v>45</v>
      </c>
      <c r="D79" s="130" t="s">
        <v>45</v>
      </c>
      <c r="E79" s="130" t="s">
        <v>1029</v>
      </c>
      <c r="F79" s="130"/>
      <c r="G79" s="131">
        <v>45827</v>
      </c>
      <c r="H79" s="132">
        <v>0.56805555555555554</v>
      </c>
      <c r="I79" s="130" t="s">
        <v>5</v>
      </c>
      <c r="J79" s="130" t="s">
        <v>6</v>
      </c>
      <c r="K79" s="130" t="s">
        <v>5</v>
      </c>
      <c r="L79" s="130" t="s">
        <v>5</v>
      </c>
      <c r="M79" s="130" t="s">
        <v>5</v>
      </c>
      <c r="N79" s="130" t="s">
        <v>6</v>
      </c>
      <c r="O79" s="133">
        <v>2018.413</v>
      </c>
      <c r="P79" s="134">
        <v>5648</v>
      </c>
      <c r="Q79" s="133">
        <v>200000</v>
      </c>
      <c r="R79" s="133">
        <v>130000</v>
      </c>
      <c r="S79" s="135">
        <f t="shared" si="9"/>
        <v>65</v>
      </c>
      <c r="T79" s="135">
        <f t="shared" si="10"/>
        <v>70000</v>
      </c>
      <c r="U79" s="130" t="s">
        <v>6</v>
      </c>
      <c r="V79" s="130" t="s">
        <v>6</v>
      </c>
      <c r="W79" s="136">
        <v>1</v>
      </c>
      <c r="X79" s="137">
        <v>0</v>
      </c>
      <c r="Y79" s="129">
        <f>ROUND((S79/INDICI!$B$2*10),2)</f>
        <v>7.34</v>
      </c>
      <c r="Z79" s="129">
        <f>ROUND((O79/INDICI!$B$1*25),2)</f>
        <v>5.39</v>
      </c>
      <c r="AA79" s="138">
        <f t="shared" si="11"/>
        <v>6</v>
      </c>
      <c r="AB79" s="139">
        <f t="shared" si="12"/>
        <v>18.73</v>
      </c>
      <c r="AC79" s="140">
        <f>SUM($AG$6:AG79)</f>
        <v>6721611.4299999978</v>
      </c>
      <c r="AD79" s="129" t="str">
        <f>VLOOKUP(C79, 'NORD SUD'!A:B, 2, FALSE)</f>
        <v>N</v>
      </c>
      <c r="AE79" s="135" t="str">
        <f>IF(AD79="N","",SUM(AF$5:$AF79))</f>
        <v/>
      </c>
      <c r="AF79" s="135" t="str">
        <f t="shared" si="13"/>
        <v/>
      </c>
      <c r="AG79" s="140">
        <f t="shared" si="14"/>
        <v>70000</v>
      </c>
      <c r="AH79" s="81"/>
      <c r="AI79" s="169">
        <v>1</v>
      </c>
      <c r="AJ79" s="169">
        <f>SUM($AI$6:AI79)</f>
        <v>74</v>
      </c>
      <c r="AK79" s="194"/>
      <c r="AL79" s="158"/>
    </row>
    <row r="80" spans="1:998" s="13" customFormat="1">
      <c r="A80" s="129">
        <v>75</v>
      </c>
      <c r="B80" s="130" t="s">
        <v>175</v>
      </c>
      <c r="C80" s="130" t="s">
        <v>57</v>
      </c>
      <c r="D80" s="130" t="s">
        <v>57</v>
      </c>
      <c r="E80" s="130" t="s">
        <v>597</v>
      </c>
      <c r="F80" s="130"/>
      <c r="G80" s="131">
        <v>45833</v>
      </c>
      <c r="H80" s="132" t="s">
        <v>598</v>
      </c>
      <c r="I80" s="130" t="s">
        <v>5</v>
      </c>
      <c r="J80" s="130" t="s">
        <v>6</v>
      </c>
      <c r="K80" s="130" t="s">
        <v>5</v>
      </c>
      <c r="L80" s="130" t="s">
        <v>5</v>
      </c>
      <c r="M80" s="130" t="s">
        <v>5</v>
      </c>
      <c r="N80" s="130" t="s">
        <v>6</v>
      </c>
      <c r="O80" s="133">
        <v>3260.1</v>
      </c>
      <c r="P80" s="134">
        <v>2822</v>
      </c>
      <c r="Q80" s="133">
        <v>166892.68</v>
      </c>
      <c r="R80" s="133">
        <v>30040.68</v>
      </c>
      <c r="S80" s="135">
        <f t="shared" si="9"/>
        <v>17.999998561950111</v>
      </c>
      <c r="T80" s="135">
        <f t="shared" si="10"/>
        <v>136852</v>
      </c>
      <c r="U80" s="130" t="s">
        <v>6</v>
      </c>
      <c r="V80" s="130" t="s">
        <v>6</v>
      </c>
      <c r="W80" s="136">
        <v>1</v>
      </c>
      <c r="X80" s="137">
        <v>0</v>
      </c>
      <c r="Y80" s="129">
        <f>ROUND((S80/INDICI!$B$2*10),2)</f>
        <v>2.0299999999999998</v>
      </c>
      <c r="Z80" s="129">
        <f>ROUND((O80/INDICI!$B$1*25),2)</f>
        <v>8.6999999999999993</v>
      </c>
      <c r="AA80" s="138">
        <f t="shared" si="11"/>
        <v>8</v>
      </c>
      <c r="AB80" s="139">
        <f t="shared" si="12"/>
        <v>18.729999999999997</v>
      </c>
      <c r="AC80" s="140">
        <f>SUM($AG$6:AG80)</f>
        <v>6858463.4299999978</v>
      </c>
      <c r="AD80" s="129" t="str">
        <f>VLOOKUP(C80, 'NORD SUD'!A:B, 2, FALSE)</f>
        <v>S</v>
      </c>
      <c r="AE80" s="135">
        <f>IF(AD80="N","",SUM(AF$5:$AF80))</f>
        <v>515896.89999999997</v>
      </c>
      <c r="AF80" s="135">
        <f t="shared" si="13"/>
        <v>136852</v>
      </c>
      <c r="AG80" s="140">
        <f t="shared" si="14"/>
        <v>136852</v>
      </c>
      <c r="AH80" s="81"/>
      <c r="AI80" s="169">
        <v>1</v>
      </c>
      <c r="AJ80" s="169">
        <f>SUM($AI$6:AI80)</f>
        <v>75</v>
      </c>
      <c r="AK80" s="194"/>
      <c r="AL80" s="158"/>
    </row>
    <row r="81" spans="1:998" s="13" customFormat="1">
      <c r="A81" s="129">
        <v>76</v>
      </c>
      <c r="B81" s="130" t="s">
        <v>1013</v>
      </c>
      <c r="C81" s="130" t="s">
        <v>56</v>
      </c>
      <c r="D81" s="130" t="s">
        <v>56</v>
      </c>
      <c r="E81" s="130"/>
      <c r="F81" s="130" t="s">
        <v>1024</v>
      </c>
      <c r="G81" s="131">
        <v>45834</v>
      </c>
      <c r="H81" s="132">
        <v>0.72361111111111109</v>
      </c>
      <c r="I81" s="130" t="s">
        <v>5</v>
      </c>
      <c r="J81" s="130" t="s">
        <v>6</v>
      </c>
      <c r="K81" s="130" t="s">
        <v>5</v>
      </c>
      <c r="L81" s="130" t="s">
        <v>5</v>
      </c>
      <c r="M81" s="130" t="s">
        <v>5</v>
      </c>
      <c r="N81" s="130" t="s">
        <v>6</v>
      </c>
      <c r="O81" s="133">
        <v>1133.3900000000001</v>
      </c>
      <c r="P81" s="134">
        <v>3441</v>
      </c>
      <c r="Q81" s="133">
        <v>94964.54</v>
      </c>
      <c r="R81" s="133">
        <v>47482.27</v>
      </c>
      <c r="S81" s="135">
        <f t="shared" si="9"/>
        <v>50</v>
      </c>
      <c r="T81" s="135">
        <f t="shared" si="10"/>
        <v>47482.27</v>
      </c>
      <c r="U81" s="130" t="s">
        <v>289</v>
      </c>
      <c r="V81" s="130" t="s">
        <v>6</v>
      </c>
      <c r="W81" s="136">
        <v>2</v>
      </c>
      <c r="X81" s="137">
        <v>10</v>
      </c>
      <c r="Y81" s="129">
        <f>ROUND((S81/INDICI!$B$2*10),2)</f>
        <v>5.65</v>
      </c>
      <c r="Z81" s="129">
        <f>ROUND((O81/INDICI!$B$1*25),2)</f>
        <v>3.03</v>
      </c>
      <c r="AA81" s="138">
        <f t="shared" si="11"/>
        <v>0</v>
      </c>
      <c r="AB81" s="139">
        <f t="shared" si="12"/>
        <v>18.68</v>
      </c>
      <c r="AC81" s="140">
        <f>SUM($AG$6:AG81)</f>
        <v>6905945.6999999974</v>
      </c>
      <c r="AD81" s="129" t="str">
        <f>VLOOKUP(C81, 'NORD SUD'!A:B, 2, FALSE)</f>
        <v>S</v>
      </c>
      <c r="AE81" s="135">
        <f>IF(AD81="N","",SUM(AF$5:$AF81))</f>
        <v>563379.16999999993</v>
      </c>
      <c r="AF81" s="135">
        <f t="shared" si="13"/>
        <v>47482.27</v>
      </c>
      <c r="AG81" s="140">
        <f t="shared" si="14"/>
        <v>47482.27</v>
      </c>
      <c r="AH81" s="81"/>
      <c r="AI81" s="169">
        <v>1</v>
      </c>
      <c r="AJ81" s="169">
        <f>SUM($AI$6:AI81)</f>
        <v>76</v>
      </c>
      <c r="AK81" s="194"/>
      <c r="AL81" s="158"/>
    </row>
    <row r="82" spans="1:998" s="13" customFormat="1">
      <c r="A82" s="129">
        <v>77</v>
      </c>
      <c r="B82" s="130" t="s">
        <v>556</v>
      </c>
      <c r="C82" s="130" t="s">
        <v>88</v>
      </c>
      <c r="D82" s="130" t="s">
        <v>88</v>
      </c>
      <c r="E82" s="130" t="s">
        <v>1434</v>
      </c>
      <c r="F82" s="130"/>
      <c r="G82" s="131">
        <v>45827</v>
      </c>
      <c r="H82" s="132">
        <v>0.45624999999999999</v>
      </c>
      <c r="I82" s="130" t="s">
        <v>5</v>
      </c>
      <c r="J82" s="130" t="s">
        <v>6</v>
      </c>
      <c r="K82" s="130" t="s">
        <v>5</v>
      </c>
      <c r="L82" s="130" t="s">
        <v>5</v>
      </c>
      <c r="M82" s="130" t="s">
        <v>5</v>
      </c>
      <c r="N82" s="130" t="s">
        <v>6</v>
      </c>
      <c r="O82" s="133">
        <v>1628.22</v>
      </c>
      <c r="P82" s="134">
        <v>1474</v>
      </c>
      <c r="Q82" s="133">
        <v>51500</v>
      </c>
      <c r="R82" s="133">
        <v>28840</v>
      </c>
      <c r="S82" s="135">
        <f t="shared" si="9"/>
        <v>56.000000000000007</v>
      </c>
      <c r="T82" s="135">
        <f t="shared" si="10"/>
        <v>22660</v>
      </c>
      <c r="U82" s="130" t="s">
        <v>6</v>
      </c>
      <c r="V82" s="130" t="s">
        <v>6</v>
      </c>
      <c r="W82" s="136">
        <v>2</v>
      </c>
      <c r="X82" s="137">
        <v>0</v>
      </c>
      <c r="Y82" s="129">
        <f>ROUND((S82/INDICI!$B$2*10),2)</f>
        <v>6.33</v>
      </c>
      <c r="Z82" s="129">
        <f>ROUND((O82/INDICI!$B$1*25),2)</f>
        <v>4.3499999999999996</v>
      </c>
      <c r="AA82" s="138">
        <f t="shared" si="11"/>
        <v>8</v>
      </c>
      <c r="AB82" s="139">
        <f t="shared" si="12"/>
        <v>18.68</v>
      </c>
      <c r="AC82" s="140">
        <f>SUM($AG$6:AG82)</f>
        <v>6928605.6999999974</v>
      </c>
      <c r="AD82" s="129" t="str">
        <f>VLOOKUP(C82, 'NORD SUD'!A:B, 2, FALSE)</f>
        <v>S</v>
      </c>
      <c r="AE82" s="135">
        <f>IF(AD82="N","",SUM(AF$5:$AF82))</f>
        <v>586039.16999999993</v>
      </c>
      <c r="AF82" s="135">
        <f t="shared" si="13"/>
        <v>22660</v>
      </c>
      <c r="AG82" s="140">
        <f t="shared" si="14"/>
        <v>22660</v>
      </c>
      <c r="AH82" s="81"/>
      <c r="AI82" s="169">
        <v>1</v>
      </c>
      <c r="AJ82" s="169">
        <f>SUM($AI$6:AI82)</f>
        <v>77</v>
      </c>
      <c r="AK82" s="194"/>
      <c r="AL82" s="158"/>
    </row>
    <row r="83" spans="1:998" s="13" customFormat="1">
      <c r="A83" s="129">
        <v>78</v>
      </c>
      <c r="B83" s="130" t="s">
        <v>188</v>
      </c>
      <c r="C83" s="130" t="s">
        <v>13</v>
      </c>
      <c r="D83" s="130" t="s">
        <v>13</v>
      </c>
      <c r="E83" s="130" t="s">
        <v>199</v>
      </c>
      <c r="F83" s="130"/>
      <c r="G83" s="131">
        <v>45833</v>
      </c>
      <c r="H83" s="132">
        <v>0.51874999999999993</v>
      </c>
      <c r="I83" s="130" t="s">
        <v>5</v>
      </c>
      <c r="J83" s="130" t="s">
        <v>6</v>
      </c>
      <c r="K83" s="130" t="s">
        <v>5</v>
      </c>
      <c r="L83" s="130" t="s">
        <v>5</v>
      </c>
      <c r="M83" s="130" t="s">
        <v>5</v>
      </c>
      <c r="N83" s="130" t="s">
        <v>6</v>
      </c>
      <c r="O83" s="133">
        <v>1873.54</v>
      </c>
      <c r="P83" s="134">
        <v>427</v>
      </c>
      <c r="Q83" s="133">
        <v>83000</v>
      </c>
      <c r="R83" s="133">
        <v>41500</v>
      </c>
      <c r="S83" s="141">
        <f t="shared" si="9"/>
        <v>50</v>
      </c>
      <c r="T83" s="141">
        <f t="shared" si="10"/>
        <v>41500</v>
      </c>
      <c r="U83" s="130" t="s">
        <v>6</v>
      </c>
      <c r="V83" s="130" t="s">
        <v>6</v>
      </c>
      <c r="W83" s="136">
        <v>1</v>
      </c>
      <c r="X83" s="137">
        <v>0</v>
      </c>
      <c r="Y83" s="129">
        <f>ROUND((S83/INDICI!$B$2*10),2)</f>
        <v>5.65</v>
      </c>
      <c r="Z83" s="129">
        <f>ROUND((O83/INDICI!$B$1*25),2)</f>
        <v>5</v>
      </c>
      <c r="AA83" s="138">
        <f t="shared" si="11"/>
        <v>8</v>
      </c>
      <c r="AB83" s="139">
        <f t="shared" si="12"/>
        <v>18.649999999999999</v>
      </c>
      <c r="AC83" s="140">
        <f>SUM($AG$6:AG83)</f>
        <v>6970105.6999999974</v>
      </c>
      <c r="AD83" s="129" t="str">
        <f>VLOOKUP(C83, 'NORD SUD'!A:B, 2, FALSE)</f>
        <v>N</v>
      </c>
      <c r="AE83" s="135" t="str">
        <f>IF(AD83="N","",SUM(AF$5:$AF83))</f>
        <v/>
      </c>
      <c r="AF83" s="135" t="str">
        <f t="shared" si="13"/>
        <v/>
      </c>
      <c r="AG83" s="140">
        <f t="shared" si="14"/>
        <v>41500</v>
      </c>
      <c r="AH83" s="81"/>
      <c r="AI83" s="169">
        <v>1</v>
      </c>
      <c r="AJ83" s="169">
        <f>SUM($AI$6:AI83)</f>
        <v>78</v>
      </c>
      <c r="AK83" s="194"/>
      <c r="AL83" s="158"/>
    </row>
    <row r="84" spans="1:998" s="13" customFormat="1">
      <c r="A84" s="129">
        <v>79</v>
      </c>
      <c r="B84" s="130" t="s">
        <v>174</v>
      </c>
      <c r="C84" s="130" t="s">
        <v>83</v>
      </c>
      <c r="D84" s="130" t="s">
        <v>83</v>
      </c>
      <c r="E84" s="130" t="s">
        <v>496</v>
      </c>
      <c r="F84" s="130"/>
      <c r="G84" s="131">
        <v>45831</v>
      </c>
      <c r="H84" s="132">
        <v>0.67499999999999993</v>
      </c>
      <c r="I84" s="130" t="s">
        <v>5</v>
      </c>
      <c r="J84" s="130" t="s">
        <v>6</v>
      </c>
      <c r="K84" s="130" t="s">
        <v>5</v>
      </c>
      <c r="L84" s="130" t="s">
        <v>5</v>
      </c>
      <c r="M84" s="130" t="s">
        <v>5</v>
      </c>
      <c r="N84" s="130" t="s">
        <v>6</v>
      </c>
      <c r="O84" s="133">
        <v>3673.8</v>
      </c>
      <c r="P84" s="134">
        <v>11024</v>
      </c>
      <c r="Q84" s="133">
        <v>249900</v>
      </c>
      <c r="R84" s="133">
        <v>62500</v>
      </c>
      <c r="S84" s="135">
        <f t="shared" si="9"/>
        <v>25.010004001600638</v>
      </c>
      <c r="T84" s="135">
        <f t="shared" si="10"/>
        <v>187400</v>
      </c>
      <c r="U84" s="130" t="s">
        <v>6</v>
      </c>
      <c r="V84" s="130" t="s">
        <v>6</v>
      </c>
      <c r="W84" s="130">
        <v>1</v>
      </c>
      <c r="X84" s="137">
        <v>0</v>
      </c>
      <c r="Y84" s="129">
        <f>ROUND((S84/INDICI!$B$2*10),2)</f>
        <v>2.83</v>
      </c>
      <c r="Z84" s="129">
        <f>ROUND((O84/INDICI!$B$1*25),2)</f>
        <v>9.81</v>
      </c>
      <c r="AA84" s="138">
        <f t="shared" si="11"/>
        <v>6</v>
      </c>
      <c r="AB84" s="139">
        <f t="shared" si="12"/>
        <v>18.64</v>
      </c>
      <c r="AC84" s="140">
        <f>SUM($AG$6:AG84)</f>
        <v>7157505.6999999974</v>
      </c>
      <c r="AD84" s="129" t="str">
        <f>VLOOKUP(C84, 'NORD SUD'!A:B, 2, FALSE)</f>
        <v>N</v>
      </c>
      <c r="AE84" s="135" t="str">
        <f>IF(AD84="N","",SUM(AF$5:$AF84))</f>
        <v/>
      </c>
      <c r="AF84" s="135" t="str">
        <f t="shared" si="13"/>
        <v/>
      </c>
      <c r="AG84" s="140">
        <f t="shared" si="14"/>
        <v>187400</v>
      </c>
      <c r="AH84" s="81"/>
      <c r="AI84" s="169">
        <v>1</v>
      </c>
      <c r="AJ84" s="169">
        <f>SUM($AI$6:AI84)</f>
        <v>79</v>
      </c>
      <c r="AK84" s="194"/>
      <c r="AL84" s="158"/>
    </row>
    <row r="85" spans="1:998" s="13" customFormat="1">
      <c r="A85" s="129">
        <v>80</v>
      </c>
      <c r="B85" s="130" t="s">
        <v>357</v>
      </c>
      <c r="C85" s="130" t="s">
        <v>101</v>
      </c>
      <c r="D85" s="130" t="s">
        <v>101</v>
      </c>
      <c r="E85" s="130" t="s">
        <v>900</v>
      </c>
      <c r="F85" s="130"/>
      <c r="G85" s="131">
        <v>45831</v>
      </c>
      <c r="H85" s="132">
        <v>0.5541666666666667</v>
      </c>
      <c r="I85" s="130" t="s">
        <v>5</v>
      </c>
      <c r="J85" s="130" t="s">
        <v>6</v>
      </c>
      <c r="K85" s="130" t="s">
        <v>5</v>
      </c>
      <c r="L85" s="130" t="s">
        <v>5</v>
      </c>
      <c r="M85" s="130" t="s">
        <v>5</v>
      </c>
      <c r="N85" s="130" t="s">
        <v>6</v>
      </c>
      <c r="O85" s="133">
        <v>1861.7</v>
      </c>
      <c r="P85" s="134">
        <v>4888</v>
      </c>
      <c r="Q85" s="133">
        <v>34000</v>
      </c>
      <c r="R85" s="133">
        <v>17000</v>
      </c>
      <c r="S85" s="135">
        <f t="shared" si="9"/>
        <v>50</v>
      </c>
      <c r="T85" s="135">
        <f t="shared" si="10"/>
        <v>17000</v>
      </c>
      <c r="U85" s="130" t="s">
        <v>6</v>
      </c>
      <c r="V85" s="130" t="s">
        <v>6</v>
      </c>
      <c r="W85" s="136">
        <v>1</v>
      </c>
      <c r="X85" s="137">
        <v>0</v>
      </c>
      <c r="Y85" s="129">
        <f>ROUND((S85/INDICI!$B$2*10),2)</f>
        <v>5.65</v>
      </c>
      <c r="Z85" s="129">
        <f>ROUND((O85/INDICI!$B$1*25),2)</f>
        <v>4.97</v>
      </c>
      <c r="AA85" s="138">
        <f t="shared" si="11"/>
        <v>8</v>
      </c>
      <c r="AB85" s="139">
        <f t="shared" si="12"/>
        <v>18.62</v>
      </c>
      <c r="AC85" s="140">
        <f>SUM($AG$6:AG85)</f>
        <v>7174505.6999999974</v>
      </c>
      <c r="AD85" s="129" t="str">
        <f>VLOOKUP(C85, 'NORD SUD'!A:B, 2, FALSE)</f>
        <v>N</v>
      </c>
      <c r="AE85" s="135" t="str">
        <f>IF(AD85="N","",SUM(AF$5:$AF85))</f>
        <v/>
      </c>
      <c r="AF85" s="135" t="str">
        <f t="shared" si="13"/>
        <v/>
      </c>
      <c r="AG85" s="140">
        <f t="shared" si="14"/>
        <v>17000</v>
      </c>
      <c r="AH85" s="81"/>
      <c r="AI85" s="169">
        <v>1</v>
      </c>
      <c r="AJ85" s="169">
        <f>SUM($AI$6:AI85)</f>
        <v>80</v>
      </c>
      <c r="AK85" s="194"/>
      <c r="AL85" s="158"/>
    </row>
    <row r="86" spans="1:998" s="13" customFormat="1">
      <c r="A86" s="129">
        <v>81</v>
      </c>
      <c r="B86" s="130" t="s">
        <v>344</v>
      </c>
      <c r="C86" s="130" t="s">
        <v>96</v>
      </c>
      <c r="D86" s="130" t="s">
        <v>96</v>
      </c>
      <c r="E86" s="130" t="s">
        <v>1383</v>
      </c>
      <c r="F86" s="130"/>
      <c r="G86" s="131">
        <v>45833</v>
      </c>
      <c r="H86" s="132">
        <v>0.75</v>
      </c>
      <c r="I86" s="130" t="s">
        <v>5</v>
      </c>
      <c r="J86" s="130" t="s">
        <v>6</v>
      </c>
      <c r="K86" s="130" t="s">
        <v>5</v>
      </c>
      <c r="L86" s="130" t="s">
        <v>5</v>
      </c>
      <c r="M86" s="130" t="s">
        <v>5</v>
      </c>
      <c r="N86" s="130" t="s">
        <v>6</v>
      </c>
      <c r="O86" s="133">
        <v>1832.34</v>
      </c>
      <c r="P86" s="134">
        <v>2183</v>
      </c>
      <c r="Q86" s="133">
        <v>129405.4</v>
      </c>
      <c r="R86" s="133">
        <v>64702.7</v>
      </c>
      <c r="S86" s="135">
        <f t="shared" si="9"/>
        <v>50</v>
      </c>
      <c r="T86" s="135">
        <f t="shared" si="10"/>
        <v>64702.7</v>
      </c>
      <c r="U86" s="130" t="s">
        <v>6</v>
      </c>
      <c r="V86" s="130" t="s">
        <v>6</v>
      </c>
      <c r="W86" s="136">
        <v>1</v>
      </c>
      <c r="X86" s="137">
        <v>0</v>
      </c>
      <c r="Y86" s="129">
        <f>ROUND((S86/INDICI!$B$2*10),2)</f>
        <v>5.65</v>
      </c>
      <c r="Z86" s="129">
        <f>ROUND((O86/INDICI!$B$1*25),2)</f>
        <v>4.8899999999999997</v>
      </c>
      <c r="AA86" s="138">
        <f t="shared" si="11"/>
        <v>8</v>
      </c>
      <c r="AB86" s="139">
        <f t="shared" si="12"/>
        <v>18.54</v>
      </c>
      <c r="AC86" s="140">
        <f>SUM($AG$6:AG86)</f>
        <v>7239208.3999999976</v>
      </c>
      <c r="AD86" s="129" t="str">
        <f>VLOOKUP(C86, 'NORD SUD'!A:B, 2, FALSE)</f>
        <v>N</v>
      </c>
      <c r="AE86" s="135" t="str">
        <f>IF(AD86="N","",SUM(AF$5:$AF86))</f>
        <v/>
      </c>
      <c r="AF86" s="135" t="str">
        <f t="shared" si="13"/>
        <v/>
      </c>
      <c r="AG86" s="140">
        <f t="shared" si="14"/>
        <v>64702.7</v>
      </c>
      <c r="AH86" s="81"/>
      <c r="AI86" s="169">
        <v>1</v>
      </c>
      <c r="AJ86" s="169">
        <f>SUM($AI$6:AI86)</f>
        <v>81</v>
      </c>
      <c r="AK86" s="194"/>
      <c r="AL86" s="158"/>
    </row>
    <row r="87" spans="1:998" s="13" customFormat="1">
      <c r="A87" s="129">
        <v>82</v>
      </c>
      <c r="B87" s="130" t="s">
        <v>357</v>
      </c>
      <c r="C87" s="130" t="s">
        <v>101</v>
      </c>
      <c r="D87" s="130" t="s">
        <v>101</v>
      </c>
      <c r="E87" s="130" t="s">
        <v>895</v>
      </c>
      <c r="F87" s="130"/>
      <c r="G87" s="131">
        <v>45832</v>
      </c>
      <c r="H87" s="132">
        <v>0.52152777777777781</v>
      </c>
      <c r="I87" s="130" t="s">
        <v>5</v>
      </c>
      <c r="J87" s="130" t="s">
        <v>6</v>
      </c>
      <c r="K87" s="130" t="s">
        <v>5</v>
      </c>
      <c r="L87" s="130" t="s">
        <v>5</v>
      </c>
      <c r="M87" s="130" t="s">
        <v>5</v>
      </c>
      <c r="N87" s="130" t="s">
        <v>6</v>
      </c>
      <c r="O87" s="133">
        <v>1822.5</v>
      </c>
      <c r="P87" s="134">
        <v>2524</v>
      </c>
      <c r="Q87" s="133">
        <v>42000</v>
      </c>
      <c r="R87" s="133">
        <v>21000</v>
      </c>
      <c r="S87" s="135">
        <f t="shared" si="9"/>
        <v>50</v>
      </c>
      <c r="T87" s="135">
        <f t="shared" si="10"/>
        <v>21000</v>
      </c>
      <c r="U87" s="130" t="s">
        <v>6</v>
      </c>
      <c r="V87" s="130" t="s">
        <v>6</v>
      </c>
      <c r="W87" s="136">
        <v>1</v>
      </c>
      <c r="X87" s="137">
        <v>0</v>
      </c>
      <c r="Y87" s="129">
        <f>ROUND((S87/INDICI!$B$2*10),2)</f>
        <v>5.65</v>
      </c>
      <c r="Z87" s="129">
        <f>ROUND((O87/INDICI!$B$1*25),2)</f>
        <v>4.87</v>
      </c>
      <c r="AA87" s="138">
        <f t="shared" si="11"/>
        <v>8</v>
      </c>
      <c r="AB87" s="139">
        <f t="shared" si="12"/>
        <v>18.52</v>
      </c>
      <c r="AC87" s="140">
        <f>SUM($AG$6:AG87)</f>
        <v>7260208.3999999976</v>
      </c>
      <c r="AD87" s="129" t="str">
        <f>VLOOKUP(C87, 'NORD SUD'!A:B, 2, FALSE)</f>
        <v>N</v>
      </c>
      <c r="AE87" s="135" t="str">
        <f>IF(AD87="N","",SUM(AF$5:$AF87))</f>
        <v/>
      </c>
      <c r="AF87" s="135" t="str">
        <f t="shared" si="13"/>
        <v/>
      </c>
      <c r="AG87" s="140">
        <f t="shared" si="14"/>
        <v>21000</v>
      </c>
      <c r="AH87" s="81"/>
      <c r="AI87" s="169">
        <v>1</v>
      </c>
      <c r="AJ87" s="169">
        <f>SUM($AI$6:AI87)</f>
        <v>82</v>
      </c>
      <c r="AK87" s="194"/>
      <c r="AL87" s="158"/>
    </row>
    <row r="88" spans="1:998" s="13" customFormat="1">
      <c r="A88" s="129">
        <v>83</v>
      </c>
      <c r="B88" s="130" t="s">
        <v>344</v>
      </c>
      <c r="C88" s="130" t="s">
        <v>31</v>
      </c>
      <c r="D88" s="130" t="s">
        <v>31</v>
      </c>
      <c r="E88" s="130"/>
      <c r="F88" s="130" t="s">
        <v>1178</v>
      </c>
      <c r="G88" s="131">
        <v>45831</v>
      </c>
      <c r="H88" s="132">
        <v>0.74583333333333335</v>
      </c>
      <c r="I88" s="130" t="s">
        <v>5</v>
      </c>
      <c r="J88" s="130" t="s">
        <v>6</v>
      </c>
      <c r="K88" s="130" t="s">
        <v>5</v>
      </c>
      <c r="L88" s="130" t="s">
        <v>5</v>
      </c>
      <c r="M88" s="130" t="s">
        <v>5</v>
      </c>
      <c r="N88" s="130" t="s">
        <v>6</v>
      </c>
      <c r="O88" s="133">
        <v>2482.194</v>
      </c>
      <c r="P88" s="134">
        <v>18814</v>
      </c>
      <c r="Q88" s="133">
        <v>153815.29999999999</v>
      </c>
      <c r="R88" s="133">
        <v>25636</v>
      </c>
      <c r="S88" s="135">
        <f t="shared" si="9"/>
        <v>16.666742515211428</v>
      </c>
      <c r="T88" s="135">
        <f t="shared" si="10"/>
        <v>128179.29999999999</v>
      </c>
      <c r="U88" s="130" t="s">
        <v>6</v>
      </c>
      <c r="V88" s="130" t="s">
        <v>6</v>
      </c>
      <c r="W88" s="130">
        <v>1</v>
      </c>
      <c r="X88" s="137">
        <v>10</v>
      </c>
      <c r="Y88" s="129">
        <f>ROUND((S88/INDICI!$B$2*10),2)</f>
        <v>1.88</v>
      </c>
      <c r="Z88" s="129">
        <f>ROUND((O88/INDICI!$B$1*25),2)</f>
        <v>6.63</v>
      </c>
      <c r="AA88" s="138">
        <f t="shared" si="11"/>
        <v>0</v>
      </c>
      <c r="AB88" s="139">
        <f t="shared" si="12"/>
        <v>18.509999999999998</v>
      </c>
      <c r="AC88" s="140">
        <f>SUM($AG$6:AG88)</f>
        <v>7388387.6999999974</v>
      </c>
      <c r="AD88" s="129" t="str">
        <f>VLOOKUP(C88, 'NORD SUD'!A:B, 2, FALSE)</f>
        <v>N</v>
      </c>
      <c r="AE88" s="135" t="str">
        <f>IF(AD88="N","",SUM(AF$5:$AF88))</f>
        <v/>
      </c>
      <c r="AF88" s="135" t="str">
        <f t="shared" si="13"/>
        <v/>
      </c>
      <c r="AG88" s="140">
        <f t="shared" si="14"/>
        <v>128179.29999999999</v>
      </c>
      <c r="AH88" s="81"/>
      <c r="AI88" s="169">
        <v>1</v>
      </c>
      <c r="AJ88" s="169">
        <f>SUM($AI$6:AI88)</f>
        <v>83</v>
      </c>
      <c r="AK88" s="194"/>
      <c r="AL88" s="158"/>
      <c r="ALJ88" s="24"/>
    </row>
    <row r="89" spans="1:998" s="13" customFormat="1">
      <c r="A89" s="129">
        <v>84</v>
      </c>
      <c r="B89" s="130" t="s">
        <v>188</v>
      </c>
      <c r="C89" s="130" t="s">
        <v>1804</v>
      </c>
      <c r="D89" s="130" t="s">
        <v>1804</v>
      </c>
      <c r="E89" s="130" t="s">
        <v>1854</v>
      </c>
      <c r="F89" s="130"/>
      <c r="G89" s="131">
        <v>45832</v>
      </c>
      <c r="H89" s="132">
        <v>0.48402777777777778</v>
      </c>
      <c r="I89" s="130" t="s">
        <v>5</v>
      </c>
      <c r="J89" s="130" t="s">
        <v>6</v>
      </c>
      <c r="K89" s="130" t="s">
        <v>5</v>
      </c>
      <c r="L89" s="130" t="s">
        <v>5</v>
      </c>
      <c r="M89" s="130" t="s">
        <v>5</v>
      </c>
      <c r="N89" s="130" t="s">
        <v>6</v>
      </c>
      <c r="O89" s="133">
        <v>1808.99</v>
      </c>
      <c r="P89" s="134">
        <v>3759</v>
      </c>
      <c r="Q89" s="133">
        <v>37290.06</v>
      </c>
      <c r="R89" s="133">
        <v>18650</v>
      </c>
      <c r="S89" s="135">
        <f t="shared" si="9"/>
        <v>50.013327948520335</v>
      </c>
      <c r="T89" s="135">
        <f t="shared" si="10"/>
        <v>18640.059999999998</v>
      </c>
      <c r="U89" s="130" t="s">
        <v>6</v>
      </c>
      <c r="V89" s="130" t="s">
        <v>6</v>
      </c>
      <c r="W89" s="136">
        <v>1</v>
      </c>
      <c r="X89" s="137">
        <v>0</v>
      </c>
      <c r="Y89" s="129">
        <f>ROUND((S89/INDICI!$B$2*10),2)</f>
        <v>5.65</v>
      </c>
      <c r="Z89" s="129">
        <f>ROUND((O89/INDICI!$B$1*25),2)</f>
        <v>4.83</v>
      </c>
      <c r="AA89" s="138">
        <f t="shared" si="11"/>
        <v>8</v>
      </c>
      <c r="AB89" s="139">
        <f t="shared" si="12"/>
        <v>18.48</v>
      </c>
      <c r="AC89" s="140">
        <f>SUM($AG$6:AG89)</f>
        <v>7407027.759999997</v>
      </c>
      <c r="AD89" s="129" t="str">
        <f>VLOOKUP(C89, 'NORD SUD'!A:B, 2, FALSE)</f>
        <v>N</v>
      </c>
      <c r="AE89" s="135" t="str">
        <f>IF(AD89="N","",SUM(AF$5:$AF89))</f>
        <v/>
      </c>
      <c r="AF89" s="135" t="str">
        <f t="shared" si="13"/>
        <v/>
      </c>
      <c r="AG89" s="140">
        <f t="shared" si="14"/>
        <v>18640.059999999998</v>
      </c>
      <c r="AH89" s="81"/>
      <c r="AI89" s="169">
        <v>1</v>
      </c>
      <c r="AJ89" s="169">
        <f>SUM($AI$6:AI89)</f>
        <v>84</v>
      </c>
      <c r="AK89" s="194"/>
      <c r="AL89" s="158"/>
    </row>
    <row r="90" spans="1:998" s="13" customFormat="1">
      <c r="A90" s="129">
        <v>85</v>
      </c>
      <c r="B90" s="130" t="s">
        <v>188</v>
      </c>
      <c r="C90" s="130" t="s">
        <v>97</v>
      </c>
      <c r="D90" s="130" t="s">
        <v>97</v>
      </c>
      <c r="E90" s="130" t="s">
        <v>527</v>
      </c>
      <c r="F90" s="130"/>
      <c r="G90" s="131">
        <v>45803</v>
      </c>
      <c r="H90" s="132">
        <v>0.44305555555555554</v>
      </c>
      <c r="I90" s="130" t="s">
        <v>5</v>
      </c>
      <c r="J90" s="130" t="s">
        <v>6</v>
      </c>
      <c r="K90" s="130" t="s">
        <v>5</v>
      </c>
      <c r="L90" s="130" t="s">
        <v>5</v>
      </c>
      <c r="M90" s="130" t="s">
        <v>5</v>
      </c>
      <c r="N90" s="130" t="s">
        <v>6</v>
      </c>
      <c r="O90" s="133">
        <v>1476.3</v>
      </c>
      <c r="P90" s="134">
        <v>1287</v>
      </c>
      <c r="Q90" s="133">
        <v>52000</v>
      </c>
      <c r="R90" s="133">
        <v>30000</v>
      </c>
      <c r="S90" s="135">
        <f t="shared" si="9"/>
        <v>57.692307692307686</v>
      </c>
      <c r="T90" s="135">
        <f t="shared" si="10"/>
        <v>22000</v>
      </c>
      <c r="U90" s="130" t="s">
        <v>6</v>
      </c>
      <c r="V90" s="130" t="s">
        <v>6</v>
      </c>
      <c r="W90" s="136">
        <v>1</v>
      </c>
      <c r="X90" s="137">
        <v>0</v>
      </c>
      <c r="Y90" s="129">
        <f>ROUND((S90/INDICI!$B$2*10),2)</f>
        <v>6.52</v>
      </c>
      <c r="Z90" s="129">
        <f>ROUND((O90/INDICI!$B$1*25),2)</f>
        <v>3.94</v>
      </c>
      <c r="AA90" s="138">
        <f t="shared" si="11"/>
        <v>8</v>
      </c>
      <c r="AB90" s="139">
        <f t="shared" si="12"/>
        <v>18.46</v>
      </c>
      <c r="AC90" s="140">
        <f>SUM($AG$6:AG90)</f>
        <v>7429027.759999997</v>
      </c>
      <c r="AD90" s="129" t="str">
        <f>VLOOKUP(C90, 'NORD SUD'!A:B, 2, FALSE)</f>
        <v>N</v>
      </c>
      <c r="AE90" s="135" t="str">
        <f>IF(AD90="N","",SUM(AF$5:$AF90))</f>
        <v/>
      </c>
      <c r="AF90" s="135" t="str">
        <f t="shared" si="13"/>
        <v/>
      </c>
      <c r="AG90" s="140">
        <f t="shared" si="14"/>
        <v>22000</v>
      </c>
      <c r="AH90" s="81"/>
      <c r="AI90" s="169">
        <v>1</v>
      </c>
      <c r="AJ90" s="169">
        <f>SUM($AI$6:AI90)</f>
        <v>85</v>
      </c>
      <c r="AK90" s="194"/>
      <c r="AL90" s="158"/>
    </row>
    <row r="91" spans="1:998" s="13" customFormat="1">
      <c r="A91" s="129">
        <v>86</v>
      </c>
      <c r="B91" s="130" t="s">
        <v>357</v>
      </c>
      <c r="C91" s="130" t="s">
        <v>80</v>
      </c>
      <c r="D91" s="130" t="s">
        <v>80</v>
      </c>
      <c r="E91" s="130" t="s">
        <v>640</v>
      </c>
      <c r="F91" s="130"/>
      <c r="G91" s="131">
        <v>45834</v>
      </c>
      <c r="H91" s="132">
        <v>0.38611111111111113</v>
      </c>
      <c r="I91" s="130" t="s">
        <v>5</v>
      </c>
      <c r="J91" s="130" t="s">
        <v>6</v>
      </c>
      <c r="K91" s="130" t="s">
        <v>5</v>
      </c>
      <c r="L91" s="130" t="s">
        <v>5</v>
      </c>
      <c r="M91" s="130" t="s">
        <v>5</v>
      </c>
      <c r="N91" s="130" t="s">
        <v>6</v>
      </c>
      <c r="O91" s="133">
        <v>1802.76</v>
      </c>
      <c r="P91" s="134">
        <v>943</v>
      </c>
      <c r="Q91" s="133">
        <v>95000</v>
      </c>
      <c r="R91" s="133">
        <v>47500</v>
      </c>
      <c r="S91" s="135">
        <f t="shared" si="9"/>
        <v>50</v>
      </c>
      <c r="T91" s="135">
        <f t="shared" si="10"/>
        <v>47500</v>
      </c>
      <c r="U91" s="130" t="s">
        <v>6</v>
      </c>
      <c r="V91" s="130" t="s">
        <v>6</v>
      </c>
      <c r="W91" s="136">
        <v>1</v>
      </c>
      <c r="X91" s="137">
        <v>0</v>
      </c>
      <c r="Y91" s="129">
        <f>ROUND((S91/INDICI!$B$2*10),2)</f>
        <v>5.65</v>
      </c>
      <c r="Z91" s="129">
        <f>ROUND((O91/INDICI!$B$1*25),2)</f>
        <v>4.8099999999999996</v>
      </c>
      <c r="AA91" s="138">
        <f t="shared" si="11"/>
        <v>8</v>
      </c>
      <c r="AB91" s="139">
        <f t="shared" si="12"/>
        <v>18.46</v>
      </c>
      <c r="AC91" s="140">
        <f>SUM($AG$6:AG91)</f>
        <v>7476527.759999997</v>
      </c>
      <c r="AD91" s="129" t="str">
        <f>VLOOKUP(C91, 'NORD SUD'!A:B, 2, FALSE)</f>
        <v>N</v>
      </c>
      <c r="AE91" s="135" t="str">
        <f>IF(AD91="N","",SUM(AF$5:$AF91))</f>
        <v/>
      </c>
      <c r="AF91" s="135" t="str">
        <f t="shared" si="13"/>
        <v/>
      </c>
      <c r="AG91" s="140">
        <f t="shared" si="14"/>
        <v>47500</v>
      </c>
      <c r="AH91" s="81"/>
      <c r="AI91" s="169">
        <v>1</v>
      </c>
      <c r="AJ91" s="169">
        <f>SUM($AI$6:AI91)</f>
        <v>86</v>
      </c>
      <c r="AK91" s="194"/>
      <c r="AL91" s="158"/>
    </row>
    <row r="92" spans="1:998" s="13" customFormat="1">
      <c r="A92" s="129">
        <v>87</v>
      </c>
      <c r="B92" s="130" t="s">
        <v>344</v>
      </c>
      <c r="C92" s="130" t="s">
        <v>67</v>
      </c>
      <c r="D92" s="130" t="s">
        <v>67</v>
      </c>
      <c r="E92" s="130" t="s">
        <v>683</v>
      </c>
      <c r="F92" s="130"/>
      <c r="G92" s="131">
        <v>45833</v>
      </c>
      <c r="H92" s="132">
        <v>0.63958333333333328</v>
      </c>
      <c r="I92" s="130" t="s">
        <v>5</v>
      </c>
      <c r="J92" s="130" t="s">
        <v>6</v>
      </c>
      <c r="K92" s="130" t="s">
        <v>5</v>
      </c>
      <c r="L92" s="130" t="s">
        <v>5</v>
      </c>
      <c r="M92" s="130" t="s">
        <v>5</v>
      </c>
      <c r="N92" s="130" t="s">
        <v>6</v>
      </c>
      <c r="O92" s="133">
        <v>3225.81</v>
      </c>
      <c r="P92" s="134">
        <v>62</v>
      </c>
      <c r="Q92" s="133">
        <v>25000</v>
      </c>
      <c r="R92" s="133">
        <v>4000</v>
      </c>
      <c r="S92" s="135">
        <f t="shared" si="9"/>
        <v>16</v>
      </c>
      <c r="T92" s="135">
        <f t="shared" si="10"/>
        <v>21000</v>
      </c>
      <c r="U92" s="130" t="s">
        <v>6</v>
      </c>
      <c r="V92" s="130" t="s">
        <v>6</v>
      </c>
      <c r="W92" s="136">
        <v>2</v>
      </c>
      <c r="X92" s="137">
        <v>0</v>
      </c>
      <c r="Y92" s="129">
        <f>ROUND((S92/INDICI!$B$2*10),2)</f>
        <v>1.81</v>
      </c>
      <c r="Z92" s="129">
        <f>ROUND((O92/INDICI!$B$1*25),2)</f>
        <v>8.61</v>
      </c>
      <c r="AA92" s="138">
        <f t="shared" si="11"/>
        <v>8</v>
      </c>
      <c r="AB92" s="139">
        <f t="shared" si="12"/>
        <v>18.420000000000002</v>
      </c>
      <c r="AC92" s="140">
        <f>SUM($AG$6:AG92)</f>
        <v>7497527.759999997</v>
      </c>
      <c r="AD92" s="129" t="str">
        <f>VLOOKUP(C92, 'NORD SUD'!A:B, 2, FALSE)</f>
        <v>N</v>
      </c>
      <c r="AE92" s="135" t="str">
        <f>IF(AD92="N","",SUM(AF$5:$AF92))</f>
        <v/>
      </c>
      <c r="AF92" s="135" t="str">
        <f t="shared" si="13"/>
        <v/>
      </c>
      <c r="AG92" s="140">
        <f t="shared" si="14"/>
        <v>21000</v>
      </c>
      <c r="AH92" s="81"/>
      <c r="AI92" s="169">
        <v>1</v>
      </c>
      <c r="AJ92" s="169">
        <f>SUM($AI$6:AI92)</f>
        <v>87</v>
      </c>
      <c r="AK92" s="194"/>
      <c r="AL92" s="158"/>
    </row>
    <row r="93" spans="1:998" s="13" customFormat="1">
      <c r="A93" s="129">
        <v>88</v>
      </c>
      <c r="B93" s="130" t="s">
        <v>344</v>
      </c>
      <c r="C93" s="130" t="s">
        <v>58</v>
      </c>
      <c r="D93" s="130" t="s">
        <v>58</v>
      </c>
      <c r="E93" s="130" t="s">
        <v>441</v>
      </c>
      <c r="F93" s="130"/>
      <c r="G93" s="131">
        <v>45826</v>
      </c>
      <c r="H93" s="132">
        <v>0.6020833333333333</v>
      </c>
      <c r="I93" s="130" t="s">
        <v>5</v>
      </c>
      <c r="J93" s="130" t="s">
        <v>6</v>
      </c>
      <c r="K93" s="130" t="s">
        <v>5</v>
      </c>
      <c r="L93" s="130" t="s">
        <v>5</v>
      </c>
      <c r="M93" s="130" t="s">
        <v>5</v>
      </c>
      <c r="N93" s="130" t="s">
        <v>6</v>
      </c>
      <c r="O93" s="133">
        <v>2534.0500000000002</v>
      </c>
      <c r="P93" s="134">
        <v>8958</v>
      </c>
      <c r="Q93" s="133">
        <v>53000</v>
      </c>
      <c r="R93" s="133">
        <v>26500</v>
      </c>
      <c r="S93" s="135">
        <f t="shared" si="9"/>
        <v>50</v>
      </c>
      <c r="T93" s="135">
        <f t="shared" si="10"/>
        <v>26500</v>
      </c>
      <c r="U93" s="130" t="s">
        <v>6</v>
      </c>
      <c r="V93" s="130" t="s">
        <v>6</v>
      </c>
      <c r="W93" s="136">
        <v>1</v>
      </c>
      <c r="X93" s="137">
        <v>0</v>
      </c>
      <c r="Y93" s="129">
        <f>ROUND((S93/INDICI!$B$2*10),2)</f>
        <v>5.65</v>
      </c>
      <c r="Z93" s="129">
        <f>ROUND((O93/INDICI!$B$1*25),2)</f>
        <v>6.77</v>
      </c>
      <c r="AA93" s="138">
        <f t="shared" si="11"/>
        <v>6</v>
      </c>
      <c r="AB93" s="139">
        <f t="shared" si="12"/>
        <v>18.420000000000002</v>
      </c>
      <c r="AC93" s="140">
        <f>SUM($AG$6:AG93)</f>
        <v>7524027.759999997</v>
      </c>
      <c r="AD93" s="129" t="str">
        <f>VLOOKUP(C93, 'NORD SUD'!A:B, 2, FALSE)</f>
        <v>N</v>
      </c>
      <c r="AE93" s="135" t="str">
        <f>IF(AD93="N","",SUM(AF$5:$AF93))</f>
        <v/>
      </c>
      <c r="AF93" s="135" t="str">
        <f t="shared" si="13"/>
        <v/>
      </c>
      <c r="AG93" s="140">
        <f t="shared" si="14"/>
        <v>26500</v>
      </c>
      <c r="AH93" s="81"/>
      <c r="AI93" s="169">
        <v>1</v>
      </c>
      <c r="AJ93" s="169">
        <f>SUM($AI$6:AI93)</f>
        <v>88</v>
      </c>
      <c r="AK93" s="194"/>
      <c r="AL93" s="158"/>
    </row>
    <row r="94" spans="1:998" s="13" customFormat="1">
      <c r="A94" s="129">
        <v>89</v>
      </c>
      <c r="B94" s="130" t="s">
        <v>174</v>
      </c>
      <c r="C94" s="130" t="s">
        <v>42</v>
      </c>
      <c r="D94" s="130" t="s">
        <v>42</v>
      </c>
      <c r="E94" s="130" t="s">
        <v>979</v>
      </c>
      <c r="F94" s="130"/>
      <c r="G94" s="131">
        <v>45832</v>
      </c>
      <c r="H94" s="132">
        <v>0.48958333333333331</v>
      </c>
      <c r="I94" s="130" t="s">
        <v>5</v>
      </c>
      <c r="J94" s="130" t="s">
        <v>6</v>
      </c>
      <c r="K94" s="130" t="s">
        <v>5</v>
      </c>
      <c r="L94" s="130" t="s">
        <v>5</v>
      </c>
      <c r="M94" s="133" t="s">
        <v>5</v>
      </c>
      <c r="N94" s="130" t="s">
        <v>6</v>
      </c>
      <c r="O94" s="133">
        <v>3233.17</v>
      </c>
      <c r="P94" s="134">
        <v>8320</v>
      </c>
      <c r="Q94" s="133">
        <v>300000</v>
      </c>
      <c r="R94" s="133">
        <v>100000</v>
      </c>
      <c r="S94" s="135">
        <f t="shared" si="9"/>
        <v>33.333333333333329</v>
      </c>
      <c r="T94" s="135">
        <f t="shared" si="10"/>
        <v>200000</v>
      </c>
      <c r="U94" s="130" t="s">
        <v>6</v>
      </c>
      <c r="V94" s="130" t="s">
        <v>6</v>
      </c>
      <c r="W94" s="136">
        <v>1</v>
      </c>
      <c r="X94" s="137">
        <v>0</v>
      </c>
      <c r="Y94" s="129">
        <f>ROUND((S94/INDICI!$B$2*10),2)</f>
        <v>3.77</v>
      </c>
      <c r="Z94" s="129">
        <f>ROUND((O94/INDICI!$B$1*25),2)</f>
        <v>8.6300000000000008</v>
      </c>
      <c r="AA94" s="138">
        <f t="shared" si="11"/>
        <v>6</v>
      </c>
      <c r="AB94" s="139">
        <f t="shared" si="12"/>
        <v>18.399999999999999</v>
      </c>
      <c r="AC94" s="140">
        <f>SUM($AG$6:AG94)</f>
        <v>7724027.759999997</v>
      </c>
      <c r="AD94" s="129" t="str">
        <f>VLOOKUP(C94, 'NORD SUD'!A:B, 2, FALSE)</f>
        <v>N</v>
      </c>
      <c r="AE94" s="135" t="str">
        <f>IF(AD94="N","",SUM(AF$5:$AF94))</f>
        <v/>
      </c>
      <c r="AF94" s="135" t="str">
        <f t="shared" si="13"/>
        <v/>
      </c>
      <c r="AG94" s="140">
        <f t="shared" si="14"/>
        <v>200000</v>
      </c>
      <c r="AH94" s="81"/>
      <c r="AI94" s="169">
        <v>1</v>
      </c>
      <c r="AJ94" s="169">
        <f>SUM($AI$6:AI94)</f>
        <v>89</v>
      </c>
      <c r="AK94" s="194"/>
      <c r="AL94" s="158"/>
    </row>
    <row r="95" spans="1:998" s="13" customFormat="1">
      <c r="A95" s="129">
        <v>90</v>
      </c>
      <c r="B95" s="130" t="s">
        <v>188</v>
      </c>
      <c r="C95" s="130" t="s">
        <v>1804</v>
      </c>
      <c r="D95" s="130" t="s">
        <v>1804</v>
      </c>
      <c r="E95" s="130" t="s">
        <v>1823</v>
      </c>
      <c r="F95" s="130"/>
      <c r="G95" s="131">
        <v>45831</v>
      </c>
      <c r="H95" s="132">
        <v>0.73125000000000007</v>
      </c>
      <c r="I95" s="130" t="s">
        <v>5</v>
      </c>
      <c r="J95" s="130" t="s">
        <v>6</v>
      </c>
      <c r="K95" s="130" t="s">
        <v>5</v>
      </c>
      <c r="L95" s="130" t="s">
        <v>5</v>
      </c>
      <c r="M95" s="130" t="s">
        <v>5</v>
      </c>
      <c r="N95" s="130" t="s">
        <v>6</v>
      </c>
      <c r="O95" s="133">
        <v>1776.06</v>
      </c>
      <c r="P95" s="134">
        <v>1295</v>
      </c>
      <c r="Q95" s="133">
        <v>42000</v>
      </c>
      <c r="R95" s="133">
        <v>21000</v>
      </c>
      <c r="S95" s="135">
        <f t="shared" si="9"/>
        <v>50</v>
      </c>
      <c r="T95" s="135">
        <f t="shared" si="10"/>
        <v>21000</v>
      </c>
      <c r="U95" s="130" t="s">
        <v>6</v>
      </c>
      <c r="V95" s="130" t="s">
        <v>6</v>
      </c>
      <c r="W95" s="136">
        <v>1</v>
      </c>
      <c r="X95" s="137">
        <v>0</v>
      </c>
      <c r="Y95" s="129">
        <f>ROUND((S95/INDICI!$B$2*10),2)</f>
        <v>5.65</v>
      </c>
      <c r="Z95" s="129">
        <f>ROUND((O95/INDICI!$B$1*25),2)</f>
        <v>4.74</v>
      </c>
      <c r="AA95" s="138">
        <f t="shared" si="11"/>
        <v>8</v>
      </c>
      <c r="AB95" s="139">
        <f t="shared" si="12"/>
        <v>18.39</v>
      </c>
      <c r="AC95" s="140">
        <f>SUM($AG$6:AG95)</f>
        <v>7745027.759999997</v>
      </c>
      <c r="AD95" s="129" t="str">
        <f>VLOOKUP(C95, 'NORD SUD'!A:B, 2, FALSE)</f>
        <v>N</v>
      </c>
      <c r="AE95" s="135" t="str">
        <f>IF(AD95="N","",SUM(AF$5:$AF95))</f>
        <v/>
      </c>
      <c r="AF95" s="135" t="str">
        <f t="shared" si="13"/>
        <v/>
      </c>
      <c r="AG95" s="140">
        <f t="shared" si="14"/>
        <v>21000</v>
      </c>
      <c r="AH95" s="81"/>
      <c r="AI95" s="169">
        <v>1</v>
      </c>
      <c r="AJ95" s="169">
        <f>SUM($AI$6:AI95)</f>
        <v>90</v>
      </c>
      <c r="AK95" s="194"/>
      <c r="AL95" s="158"/>
    </row>
    <row r="96" spans="1:998" s="13" customFormat="1">
      <c r="A96" s="129">
        <v>91</v>
      </c>
      <c r="B96" s="130" t="s">
        <v>692</v>
      </c>
      <c r="C96" s="130" t="s">
        <v>1391</v>
      </c>
      <c r="D96" s="130" t="s">
        <v>1391</v>
      </c>
      <c r="E96" s="130" t="s">
        <v>1406</v>
      </c>
      <c r="F96" s="130"/>
      <c r="G96" s="131">
        <v>45834</v>
      </c>
      <c r="H96" s="132">
        <v>0.59722222222222221</v>
      </c>
      <c r="I96" s="130" t="s">
        <v>5</v>
      </c>
      <c r="J96" s="130" t="s">
        <v>6</v>
      </c>
      <c r="K96" s="130" t="s">
        <v>5</v>
      </c>
      <c r="L96" s="130" t="s">
        <v>5</v>
      </c>
      <c r="M96" s="133" t="s">
        <v>5</v>
      </c>
      <c r="N96" s="130" t="s">
        <v>6</v>
      </c>
      <c r="O96" s="133">
        <v>1349.07</v>
      </c>
      <c r="P96" s="134">
        <v>593</v>
      </c>
      <c r="Q96" s="133">
        <v>19987.13</v>
      </c>
      <c r="R96" s="133">
        <v>12000</v>
      </c>
      <c r="S96" s="135">
        <f t="shared" si="9"/>
        <v>60.038634861533389</v>
      </c>
      <c r="T96" s="135">
        <f t="shared" si="10"/>
        <v>7987.130000000001</v>
      </c>
      <c r="U96" s="130" t="s">
        <v>6</v>
      </c>
      <c r="V96" s="130" t="s">
        <v>6</v>
      </c>
      <c r="W96" s="136">
        <v>1</v>
      </c>
      <c r="X96" s="137">
        <v>0</v>
      </c>
      <c r="Y96" s="129">
        <f>ROUND((S96/INDICI!$B$2*10),2)</f>
        <v>6.78</v>
      </c>
      <c r="Z96" s="129">
        <f>ROUND((O96/INDICI!$B$1*25),2)</f>
        <v>3.6</v>
      </c>
      <c r="AA96" s="138">
        <f t="shared" si="11"/>
        <v>8</v>
      </c>
      <c r="AB96" s="139">
        <f t="shared" si="12"/>
        <v>18.380000000000003</v>
      </c>
      <c r="AC96" s="140">
        <f>SUM($AG$6:AG96)</f>
        <v>7753014.8899999969</v>
      </c>
      <c r="AD96" s="129" t="str">
        <f>VLOOKUP(C96, 'NORD SUD'!A:B, 2, FALSE)</f>
        <v>N</v>
      </c>
      <c r="AE96" s="135" t="str">
        <f>IF(AD96="N","",SUM(AF$5:$AF96))</f>
        <v/>
      </c>
      <c r="AF96" s="135" t="str">
        <f t="shared" si="13"/>
        <v/>
      </c>
      <c r="AG96" s="140">
        <f t="shared" si="14"/>
        <v>7987.130000000001</v>
      </c>
      <c r="AH96" s="81"/>
      <c r="AI96" s="169">
        <v>1</v>
      </c>
      <c r="AJ96" s="169">
        <f>SUM($AI$6:AI96)</f>
        <v>91</v>
      </c>
      <c r="AK96" s="194"/>
      <c r="AL96" s="158"/>
    </row>
    <row r="97" spans="1:998" s="13" customFormat="1">
      <c r="A97" s="129">
        <v>92</v>
      </c>
      <c r="B97" s="130" t="s">
        <v>294</v>
      </c>
      <c r="C97" s="130" t="s">
        <v>11</v>
      </c>
      <c r="D97" s="130" t="s">
        <v>11</v>
      </c>
      <c r="E97" s="130" t="s">
        <v>584</v>
      </c>
      <c r="F97" s="130"/>
      <c r="G97" s="131">
        <v>45833</v>
      </c>
      <c r="H97" s="132">
        <v>0.62222222222222223</v>
      </c>
      <c r="I97" s="130" t="s">
        <v>5</v>
      </c>
      <c r="J97" s="130" t="s">
        <v>6</v>
      </c>
      <c r="K97" s="130" t="s">
        <v>5</v>
      </c>
      <c r="L97" s="130" t="s">
        <v>5</v>
      </c>
      <c r="M97" s="130" t="s">
        <v>5</v>
      </c>
      <c r="N97" s="130" t="s">
        <v>6</v>
      </c>
      <c r="O97" s="133">
        <v>2270.38</v>
      </c>
      <c r="P97" s="134">
        <v>24181</v>
      </c>
      <c r="Q97" s="133">
        <v>53816.639999999999</v>
      </c>
      <c r="R97" s="133">
        <v>29999.8</v>
      </c>
      <c r="S97" s="135">
        <f t="shared" si="9"/>
        <v>55.744468625317381</v>
      </c>
      <c r="T97" s="135">
        <f t="shared" si="10"/>
        <v>23816.84</v>
      </c>
      <c r="U97" s="130" t="s">
        <v>6</v>
      </c>
      <c r="V97" s="130" t="s">
        <v>6</v>
      </c>
      <c r="W97" s="136">
        <v>1</v>
      </c>
      <c r="X97" s="137">
        <v>0</v>
      </c>
      <c r="Y97" s="129">
        <f>ROUND((S97/INDICI!$B$2*10),2)</f>
        <v>6.3</v>
      </c>
      <c r="Z97" s="129">
        <f>ROUND((O97/INDICI!$B$1*25),2)</f>
        <v>6.06</v>
      </c>
      <c r="AA97" s="138">
        <f t="shared" si="11"/>
        <v>6</v>
      </c>
      <c r="AB97" s="139">
        <f t="shared" si="12"/>
        <v>18.36</v>
      </c>
      <c r="AC97" s="140">
        <f>SUM($AG$6:AG97)</f>
        <v>7776831.7299999967</v>
      </c>
      <c r="AD97" s="129" t="str">
        <f>VLOOKUP(C97, 'NORD SUD'!A:B, 2, FALSE)</f>
        <v>N</v>
      </c>
      <c r="AE97" s="135" t="str">
        <f>IF(AD97="N","",SUM(AF$5:$AF97))</f>
        <v/>
      </c>
      <c r="AF97" s="135" t="str">
        <f t="shared" si="13"/>
        <v/>
      </c>
      <c r="AG97" s="140">
        <f t="shared" si="14"/>
        <v>23816.84</v>
      </c>
      <c r="AH97" s="81"/>
      <c r="AI97" s="169">
        <v>1</v>
      </c>
      <c r="AJ97" s="169">
        <f>SUM($AI$6:AI97)</f>
        <v>92</v>
      </c>
      <c r="AK97" s="194"/>
      <c r="AL97" s="158"/>
    </row>
    <row r="98" spans="1:998" s="13" customFormat="1">
      <c r="A98" s="129">
        <v>93</v>
      </c>
      <c r="B98" s="130" t="s">
        <v>188</v>
      </c>
      <c r="C98" s="130" t="s">
        <v>61</v>
      </c>
      <c r="D98" s="130" t="s">
        <v>61</v>
      </c>
      <c r="E98" s="130" t="s">
        <v>1711</v>
      </c>
      <c r="F98" s="130"/>
      <c r="G98" s="131">
        <v>45833</v>
      </c>
      <c r="H98" s="132">
        <v>0.7631944444444444</v>
      </c>
      <c r="I98" s="130" t="s">
        <v>5</v>
      </c>
      <c r="J98" s="130" t="s">
        <v>6</v>
      </c>
      <c r="K98" s="130" t="s">
        <v>5</v>
      </c>
      <c r="L98" s="130" t="s">
        <v>5</v>
      </c>
      <c r="M98" s="146" t="s">
        <v>5</v>
      </c>
      <c r="N98" s="130" t="s">
        <v>6</v>
      </c>
      <c r="O98" s="133">
        <v>1380.9</v>
      </c>
      <c r="P98" s="134">
        <v>869</v>
      </c>
      <c r="Q98" s="133">
        <v>85000</v>
      </c>
      <c r="R98" s="133">
        <v>50000</v>
      </c>
      <c r="S98" s="135">
        <f t="shared" si="9"/>
        <v>58.82352941176471</v>
      </c>
      <c r="T98" s="135">
        <f t="shared" si="10"/>
        <v>35000</v>
      </c>
      <c r="U98" s="130" t="s">
        <v>6</v>
      </c>
      <c r="V98" s="130" t="s">
        <v>6</v>
      </c>
      <c r="W98" s="136">
        <v>1</v>
      </c>
      <c r="X98" s="137">
        <v>0</v>
      </c>
      <c r="Y98" s="129">
        <f>ROUND((S98/INDICI!$B$2*10),2)</f>
        <v>6.65</v>
      </c>
      <c r="Z98" s="129">
        <f>ROUND((O98/INDICI!$B$1*25),2)</f>
        <v>3.69</v>
      </c>
      <c r="AA98" s="138">
        <f t="shared" si="11"/>
        <v>8</v>
      </c>
      <c r="AB98" s="139">
        <f t="shared" si="12"/>
        <v>18.34</v>
      </c>
      <c r="AC98" s="140">
        <f>SUM($AG$6:AG98)</f>
        <v>7811831.7299999967</v>
      </c>
      <c r="AD98" s="129" t="str">
        <f>VLOOKUP(C98, 'NORD SUD'!A:B, 2, FALSE)</f>
        <v>N</v>
      </c>
      <c r="AE98" s="135" t="str">
        <f>IF(AD98="N","",SUM(AF$5:$AF98))</f>
        <v/>
      </c>
      <c r="AF98" s="135" t="str">
        <f t="shared" si="13"/>
        <v/>
      </c>
      <c r="AG98" s="140">
        <f t="shared" si="14"/>
        <v>35000</v>
      </c>
      <c r="AH98" s="81"/>
      <c r="AI98" s="169">
        <v>1</v>
      </c>
      <c r="AJ98" s="169">
        <f>SUM($AI$6:AI98)</f>
        <v>93</v>
      </c>
      <c r="AK98" s="194"/>
      <c r="AL98" s="158"/>
    </row>
    <row r="99" spans="1:998" s="13" customFormat="1">
      <c r="A99" s="129">
        <v>94</v>
      </c>
      <c r="B99" s="130" t="s">
        <v>174</v>
      </c>
      <c r="C99" s="130" t="s">
        <v>45</v>
      </c>
      <c r="D99" s="130" t="s">
        <v>45</v>
      </c>
      <c r="E99" s="130" t="s">
        <v>1034</v>
      </c>
      <c r="F99" s="130"/>
      <c r="G99" s="131">
        <v>45834</v>
      </c>
      <c r="H99" s="132">
        <v>0.42083333333333334</v>
      </c>
      <c r="I99" s="130" t="s">
        <v>5</v>
      </c>
      <c r="J99" s="130" t="s">
        <v>6</v>
      </c>
      <c r="K99" s="130" t="s">
        <v>5</v>
      </c>
      <c r="L99" s="130" t="s">
        <v>5</v>
      </c>
      <c r="M99" s="130" t="s">
        <v>5</v>
      </c>
      <c r="N99" s="130" t="s">
        <v>6</v>
      </c>
      <c r="O99" s="133">
        <v>2590.018</v>
      </c>
      <c r="P99" s="134">
        <v>3166</v>
      </c>
      <c r="Q99" s="133">
        <v>199000</v>
      </c>
      <c r="R99" s="133">
        <v>60000</v>
      </c>
      <c r="S99" s="135">
        <f t="shared" si="9"/>
        <v>30.150753768844218</v>
      </c>
      <c r="T99" s="135">
        <f t="shared" si="10"/>
        <v>139000</v>
      </c>
      <c r="U99" s="130" t="s">
        <v>6</v>
      </c>
      <c r="V99" s="130" t="s">
        <v>6</v>
      </c>
      <c r="W99" s="136">
        <v>1</v>
      </c>
      <c r="X99" s="137">
        <v>0</v>
      </c>
      <c r="Y99" s="129">
        <f>ROUND((S99/INDICI!$B$2*10),2)</f>
        <v>3.41</v>
      </c>
      <c r="Z99" s="129">
        <f>ROUND((O99/INDICI!$B$1*25),2)</f>
        <v>6.91</v>
      </c>
      <c r="AA99" s="138">
        <f t="shared" si="11"/>
        <v>8</v>
      </c>
      <c r="AB99" s="139">
        <f t="shared" si="12"/>
        <v>18.32</v>
      </c>
      <c r="AC99" s="140">
        <f>SUM($AG$6:AG99)</f>
        <v>7950831.7299999967</v>
      </c>
      <c r="AD99" s="129" t="str">
        <f>VLOOKUP(C99, 'NORD SUD'!A:B, 2, FALSE)</f>
        <v>N</v>
      </c>
      <c r="AE99" s="135" t="str">
        <f>IF(AD99="N","",SUM(AF$5:$AF99))</f>
        <v/>
      </c>
      <c r="AF99" s="135" t="str">
        <f t="shared" si="13"/>
        <v/>
      </c>
      <c r="AG99" s="140">
        <f t="shared" si="14"/>
        <v>139000</v>
      </c>
      <c r="AH99" s="81"/>
      <c r="AI99" s="169">
        <v>1</v>
      </c>
      <c r="AJ99" s="169">
        <f>SUM($AI$6:AI99)</f>
        <v>94</v>
      </c>
      <c r="AK99" s="194"/>
      <c r="AL99" s="158"/>
    </row>
    <row r="100" spans="1:998" s="13" customFormat="1">
      <c r="A100" s="129">
        <v>95</v>
      </c>
      <c r="B100" s="130" t="s">
        <v>188</v>
      </c>
      <c r="C100" s="130" t="s">
        <v>1804</v>
      </c>
      <c r="D100" s="130" t="s">
        <v>1804</v>
      </c>
      <c r="E100" s="130" t="s">
        <v>1819</v>
      </c>
      <c r="F100" s="130" t="s">
        <v>1820</v>
      </c>
      <c r="G100" s="131">
        <v>45833</v>
      </c>
      <c r="H100" s="132">
        <v>0.7055555555555556</v>
      </c>
      <c r="I100" s="130" t="s">
        <v>5</v>
      </c>
      <c r="J100" s="130" t="s">
        <v>6</v>
      </c>
      <c r="K100" s="130" t="s">
        <v>5</v>
      </c>
      <c r="L100" s="130" t="s">
        <v>5</v>
      </c>
      <c r="M100" s="130" t="s">
        <v>5</v>
      </c>
      <c r="N100" s="130" t="s">
        <v>6</v>
      </c>
      <c r="O100" s="133">
        <v>956.37</v>
      </c>
      <c r="P100" s="134">
        <v>5019</v>
      </c>
      <c r="Q100" s="133">
        <v>200000</v>
      </c>
      <c r="R100" s="133">
        <v>102000</v>
      </c>
      <c r="S100" s="135">
        <f t="shared" si="9"/>
        <v>51</v>
      </c>
      <c r="T100" s="135">
        <f t="shared" si="10"/>
        <v>98000</v>
      </c>
      <c r="U100" s="130" t="s">
        <v>6</v>
      </c>
      <c r="V100" s="130" t="s">
        <v>6</v>
      </c>
      <c r="W100" s="136">
        <v>1</v>
      </c>
      <c r="X100" s="137">
        <v>10</v>
      </c>
      <c r="Y100" s="129">
        <f>ROUND((S100/INDICI!$B$2*10),2)</f>
        <v>5.76</v>
      </c>
      <c r="Z100" s="129">
        <f>ROUND((O100/INDICI!$B$1*25),2)</f>
        <v>2.5499999999999998</v>
      </c>
      <c r="AA100" s="138">
        <f t="shared" si="11"/>
        <v>0</v>
      </c>
      <c r="AB100" s="139">
        <f t="shared" si="12"/>
        <v>18.309999999999999</v>
      </c>
      <c r="AC100" s="140">
        <f>SUM($AG$6:AG100)</f>
        <v>8048831.7299999967</v>
      </c>
      <c r="AD100" s="129" t="str">
        <f>VLOOKUP(C100, 'NORD SUD'!A:B, 2, FALSE)</f>
        <v>N</v>
      </c>
      <c r="AE100" s="135" t="str">
        <f>IF(AD100="N","",SUM(AF$5:$AF100))</f>
        <v/>
      </c>
      <c r="AF100" s="135" t="str">
        <f t="shared" si="13"/>
        <v/>
      </c>
      <c r="AG100" s="140">
        <f t="shared" si="14"/>
        <v>98000</v>
      </c>
      <c r="AH100" s="81"/>
      <c r="AI100" s="169">
        <v>1</v>
      </c>
      <c r="AJ100" s="169">
        <f>SUM($AI$6:AI100)</f>
        <v>95</v>
      </c>
      <c r="AK100" s="194"/>
      <c r="AL100" s="158"/>
    </row>
    <row r="101" spans="1:998" s="13" customFormat="1">
      <c r="A101" s="129">
        <v>96</v>
      </c>
      <c r="B101" s="130" t="s">
        <v>188</v>
      </c>
      <c r="C101" s="130" t="s">
        <v>1804</v>
      </c>
      <c r="D101" s="130" t="s">
        <v>1804</v>
      </c>
      <c r="E101" s="130" t="s">
        <v>1806</v>
      </c>
      <c r="F101" s="130"/>
      <c r="G101" s="131">
        <v>45824</v>
      </c>
      <c r="H101" s="132">
        <v>0.50208333333333333</v>
      </c>
      <c r="I101" s="130" t="s">
        <v>5</v>
      </c>
      <c r="J101" s="130" t="s">
        <v>6</v>
      </c>
      <c r="K101" s="130" t="s">
        <v>5</v>
      </c>
      <c r="L101" s="130" t="s">
        <v>5</v>
      </c>
      <c r="M101" s="130" t="s">
        <v>5</v>
      </c>
      <c r="N101" s="130" t="s">
        <v>6</v>
      </c>
      <c r="O101" s="133">
        <v>2443.88</v>
      </c>
      <c r="P101" s="134">
        <v>16572</v>
      </c>
      <c r="Q101" s="133">
        <v>118196.25</v>
      </c>
      <c r="R101" s="133">
        <v>60000</v>
      </c>
      <c r="S101" s="135">
        <f t="shared" si="9"/>
        <v>50.763031822075575</v>
      </c>
      <c r="T101" s="135">
        <f t="shared" si="10"/>
        <v>58196.25</v>
      </c>
      <c r="U101" s="130" t="s">
        <v>6</v>
      </c>
      <c r="V101" s="130" t="s">
        <v>6</v>
      </c>
      <c r="W101" s="136">
        <v>1</v>
      </c>
      <c r="X101" s="137">
        <v>0</v>
      </c>
      <c r="Y101" s="129">
        <f>ROUND((S101/INDICI!$B$2*10),2)</f>
        <v>5.74</v>
      </c>
      <c r="Z101" s="129">
        <f>ROUND((O101/INDICI!$B$1*25),2)</f>
        <v>6.52</v>
      </c>
      <c r="AA101" s="138">
        <f t="shared" si="11"/>
        <v>6</v>
      </c>
      <c r="AB101" s="139">
        <f t="shared" si="12"/>
        <v>18.259999999999998</v>
      </c>
      <c r="AC101" s="140">
        <f>SUM($AG$6:AG101)</f>
        <v>8107027.9799999967</v>
      </c>
      <c r="AD101" s="129" t="str">
        <f>VLOOKUP(C101, 'NORD SUD'!A:B, 2, FALSE)</f>
        <v>N</v>
      </c>
      <c r="AE101" s="135" t="str">
        <f>IF(AD101="N","",SUM(AF$5:$AF101))</f>
        <v/>
      </c>
      <c r="AF101" s="135" t="str">
        <f t="shared" si="13"/>
        <v/>
      </c>
      <c r="AG101" s="140">
        <f t="shared" si="14"/>
        <v>58196.25</v>
      </c>
      <c r="AH101" s="81"/>
      <c r="AI101" s="169">
        <v>1</v>
      </c>
      <c r="AJ101" s="169">
        <f>SUM($AI$6:AI101)</f>
        <v>96</v>
      </c>
      <c r="AK101" s="194"/>
      <c r="AL101" s="158"/>
    </row>
    <row r="102" spans="1:998" s="13" customFormat="1">
      <c r="A102" s="129">
        <v>97</v>
      </c>
      <c r="B102" s="130" t="s">
        <v>344</v>
      </c>
      <c r="C102" s="130" t="s">
        <v>31</v>
      </c>
      <c r="D102" s="130" t="s">
        <v>31</v>
      </c>
      <c r="E102" s="130" t="s">
        <v>1176</v>
      </c>
      <c r="F102" s="130"/>
      <c r="G102" s="131">
        <v>45833</v>
      </c>
      <c r="H102" s="132">
        <v>0.52916666666666667</v>
      </c>
      <c r="I102" s="130" t="s">
        <v>5</v>
      </c>
      <c r="J102" s="130" t="s">
        <v>6</v>
      </c>
      <c r="K102" s="130" t="s">
        <v>5</v>
      </c>
      <c r="L102" s="130" t="s">
        <v>5</v>
      </c>
      <c r="M102" s="130" t="s">
        <v>5</v>
      </c>
      <c r="N102" s="130" t="s">
        <v>6</v>
      </c>
      <c r="O102" s="133">
        <v>3030.3029999999999</v>
      </c>
      <c r="P102" s="134">
        <v>495</v>
      </c>
      <c r="Q102" s="133">
        <v>123660</v>
      </c>
      <c r="R102" s="133">
        <v>23660</v>
      </c>
      <c r="S102" s="135">
        <f t="shared" ref="S102:S133" si="15">IFERROR(R102/Q102*100,0)</f>
        <v>19.133106906032673</v>
      </c>
      <c r="T102" s="135">
        <f t="shared" ref="T102:T133" si="16">SUM(Q102-R102)</f>
        <v>100000</v>
      </c>
      <c r="U102" s="130" t="s">
        <v>6</v>
      </c>
      <c r="V102" s="130" t="s">
        <v>6</v>
      </c>
      <c r="W102" s="130">
        <v>1</v>
      </c>
      <c r="X102" s="137">
        <v>0</v>
      </c>
      <c r="Y102" s="129">
        <f>ROUND((S102/INDICI!$B$2*10),2)</f>
        <v>2.16</v>
      </c>
      <c r="Z102" s="129">
        <f>ROUND((O102/INDICI!$B$1*25),2)</f>
        <v>8.09</v>
      </c>
      <c r="AA102" s="138">
        <f t="shared" si="11"/>
        <v>8</v>
      </c>
      <c r="AB102" s="139">
        <f t="shared" si="12"/>
        <v>18.25</v>
      </c>
      <c r="AC102" s="140">
        <f>SUM($AG$6:AG102)</f>
        <v>8207027.9799999967</v>
      </c>
      <c r="AD102" s="129" t="str">
        <f>VLOOKUP(C102, 'NORD SUD'!A:B, 2, FALSE)</f>
        <v>N</v>
      </c>
      <c r="AE102" s="135" t="str">
        <f>IF(AD102="N","",SUM(AF$5:$AF102))</f>
        <v/>
      </c>
      <c r="AF102" s="135" t="str">
        <f t="shared" si="13"/>
        <v/>
      </c>
      <c r="AG102" s="140">
        <f t="shared" si="14"/>
        <v>100000</v>
      </c>
      <c r="AH102" s="81"/>
      <c r="AI102" s="169">
        <v>1</v>
      </c>
      <c r="AJ102" s="169">
        <f>SUM($AI$6:AI102)</f>
        <v>97</v>
      </c>
      <c r="AK102" s="194"/>
      <c r="AL102" s="158"/>
    </row>
    <row r="103" spans="1:998" s="13" customFormat="1" ht="28.8">
      <c r="A103" s="129">
        <v>98</v>
      </c>
      <c r="B103" s="130" t="s">
        <v>344</v>
      </c>
      <c r="C103" s="130" t="s">
        <v>19</v>
      </c>
      <c r="D103" s="130" t="s">
        <v>19</v>
      </c>
      <c r="E103" s="130"/>
      <c r="F103" s="130" t="s">
        <v>1574</v>
      </c>
      <c r="G103" s="131">
        <v>45835</v>
      </c>
      <c r="H103" s="132">
        <v>0.5</v>
      </c>
      <c r="I103" s="130" t="s">
        <v>5</v>
      </c>
      <c r="J103" s="130" t="s">
        <v>6</v>
      </c>
      <c r="K103" s="130" t="s">
        <v>5</v>
      </c>
      <c r="L103" s="130" t="s">
        <v>5</v>
      </c>
      <c r="M103" s="130" t="s">
        <v>5</v>
      </c>
      <c r="N103" s="130" t="s">
        <v>6</v>
      </c>
      <c r="O103" s="133">
        <v>945.95</v>
      </c>
      <c r="P103" s="134">
        <v>740</v>
      </c>
      <c r="Q103" s="133">
        <v>164000</v>
      </c>
      <c r="R103" s="133">
        <v>82997.820000000007</v>
      </c>
      <c r="S103" s="135">
        <f t="shared" si="15"/>
        <v>50.608426829268296</v>
      </c>
      <c r="T103" s="135">
        <f t="shared" si="16"/>
        <v>81002.179999999993</v>
      </c>
      <c r="U103" s="130" t="s">
        <v>6</v>
      </c>
      <c r="V103" s="130" t="s">
        <v>6</v>
      </c>
      <c r="W103" s="136">
        <v>1</v>
      </c>
      <c r="X103" s="137">
        <v>10</v>
      </c>
      <c r="Y103" s="129">
        <f>ROUND((S103/INDICI!$B$2*10),2)</f>
        <v>5.72</v>
      </c>
      <c r="Z103" s="129">
        <f>ROUND((O103/INDICI!$B$1*25),2)</f>
        <v>2.5299999999999998</v>
      </c>
      <c r="AA103" s="138">
        <f t="shared" si="11"/>
        <v>0</v>
      </c>
      <c r="AB103" s="139">
        <f t="shared" si="12"/>
        <v>18.25</v>
      </c>
      <c r="AC103" s="140">
        <f>SUM($AG$6:AG103)</f>
        <v>8288030.1599999964</v>
      </c>
      <c r="AD103" s="129" t="str">
        <f>VLOOKUP(C103, 'NORD SUD'!A:B, 2, FALSE)</f>
        <v>N</v>
      </c>
      <c r="AE103" s="135" t="str">
        <f>IF(AD103="N","",SUM(AF$5:$AF103))</f>
        <v/>
      </c>
      <c r="AF103" s="135" t="str">
        <f t="shared" si="13"/>
        <v/>
      </c>
      <c r="AG103" s="140">
        <f t="shared" si="14"/>
        <v>81002.179999999993</v>
      </c>
      <c r="AH103" s="81"/>
      <c r="AI103" s="169">
        <v>1</v>
      </c>
      <c r="AJ103" s="169">
        <f>SUM($AI$6:AI103)</f>
        <v>98</v>
      </c>
      <c r="AK103" s="194"/>
      <c r="AL103" s="158"/>
    </row>
    <row r="104" spans="1:998" s="13" customFormat="1">
      <c r="A104" s="129">
        <v>99</v>
      </c>
      <c r="B104" s="130" t="s">
        <v>967</v>
      </c>
      <c r="C104" s="130" t="s">
        <v>71</v>
      </c>
      <c r="D104" s="130" t="s">
        <v>71</v>
      </c>
      <c r="E104" s="130" t="s">
        <v>983</v>
      </c>
      <c r="F104" s="130"/>
      <c r="G104" s="131">
        <v>45812</v>
      </c>
      <c r="H104" s="132">
        <v>0.6333333333333333</v>
      </c>
      <c r="I104" s="130" t="s">
        <v>5</v>
      </c>
      <c r="J104" s="130" t="s">
        <v>6</v>
      </c>
      <c r="K104" s="130" t="s">
        <v>5</v>
      </c>
      <c r="L104" s="130" t="s">
        <v>5</v>
      </c>
      <c r="M104" s="130" t="s">
        <v>405</v>
      </c>
      <c r="N104" s="130" t="s">
        <v>6</v>
      </c>
      <c r="O104" s="133">
        <v>3373.15</v>
      </c>
      <c r="P104" s="134">
        <v>103464</v>
      </c>
      <c r="Q104" s="133">
        <v>250000</v>
      </c>
      <c r="R104" s="133">
        <v>160000</v>
      </c>
      <c r="S104" s="135">
        <f t="shared" si="15"/>
        <v>64</v>
      </c>
      <c r="T104" s="135">
        <f t="shared" si="16"/>
        <v>90000</v>
      </c>
      <c r="U104" s="130" t="s">
        <v>6</v>
      </c>
      <c r="V104" s="130" t="s">
        <v>6</v>
      </c>
      <c r="W104" s="136">
        <v>1</v>
      </c>
      <c r="X104" s="137">
        <v>0</v>
      </c>
      <c r="Y104" s="129">
        <f>ROUND((S104/INDICI!$B$2*10),2)</f>
        <v>7.23</v>
      </c>
      <c r="Z104" s="129">
        <f>ROUND((O104/INDICI!$B$1*25),2)</f>
        <v>9.01</v>
      </c>
      <c r="AA104" s="138">
        <f t="shared" si="11"/>
        <v>2</v>
      </c>
      <c r="AB104" s="139">
        <f t="shared" si="12"/>
        <v>18.240000000000002</v>
      </c>
      <c r="AC104" s="140">
        <f>SUM($AG$6:AG104)</f>
        <v>8378030.1599999964</v>
      </c>
      <c r="AD104" s="129" t="str">
        <f>VLOOKUP(C104, 'NORD SUD'!A:B, 2, FALSE)</f>
        <v>N</v>
      </c>
      <c r="AE104" s="135" t="str">
        <f>IF(AD104="N","",SUM(AF$5:$AF104))</f>
        <v/>
      </c>
      <c r="AF104" s="135" t="str">
        <f t="shared" si="13"/>
        <v/>
      </c>
      <c r="AG104" s="140">
        <f t="shared" si="14"/>
        <v>90000</v>
      </c>
      <c r="AH104" s="81"/>
      <c r="AI104" s="169">
        <v>1</v>
      </c>
      <c r="AJ104" s="169">
        <f>SUM($AI$6:AI104)</f>
        <v>99</v>
      </c>
      <c r="AK104" s="194"/>
      <c r="AL104" s="158"/>
    </row>
    <row r="105" spans="1:998" s="13" customFormat="1">
      <c r="A105" s="129">
        <v>100</v>
      </c>
      <c r="B105" s="130" t="s">
        <v>344</v>
      </c>
      <c r="C105" s="130" t="s">
        <v>67</v>
      </c>
      <c r="D105" s="130" t="s">
        <v>67</v>
      </c>
      <c r="E105" s="130" t="s">
        <v>656</v>
      </c>
      <c r="F105" s="130"/>
      <c r="G105" s="131">
        <v>45832</v>
      </c>
      <c r="H105" s="132">
        <v>0.76111111111111107</v>
      </c>
      <c r="I105" s="130" t="s">
        <v>5</v>
      </c>
      <c r="J105" s="130" t="s">
        <v>6</v>
      </c>
      <c r="K105" s="130" t="s">
        <v>5</v>
      </c>
      <c r="L105" s="130" t="s">
        <v>5</v>
      </c>
      <c r="M105" s="130" t="s">
        <v>5</v>
      </c>
      <c r="N105" s="130" t="s">
        <v>6</v>
      </c>
      <c r="O105" s="133">
        <v>1497</v>
      </c>
      <c r="P105" s="134">
        <v>1002</v>
      </c>
      <c r="Q105" s="133">
        <v>54500</v>
      </c>
      <c r="R105" s="133">
        <v>30000</v>
      </c>
      <c r="S105" s="135">
        <f t="shared" si="15"/>
        <v>55.045871559633028</v>
      </c>
      <c r="T105" s="135">
        <f t="shared" si="16"/>
        <v>24500</v>
      </c>
      <c r="U105" s="130" t="s">
        <v>6</v>
      </c>
      <c r="V105" s="130" t="s">
        <v>6</v>
      </c>
      <c r="W105" s="136">
        <v>1</v>
      </c>
      <c r="X105" s="137">
        <v>0</v>
      </c>
      <c r="Y105" s="129">
        <f>ROUND((S105/INDICI!$B$2*10),2)</f>
        <v>6.22</v>
      </c>
      <c r="Z105" s="129">
        <f>ROUND((O105/INDICI!$B$1*25),2)</f>
        <v>4</v>
      </c>
      <c r="AA105" s="138">
        <f t="shared" si="11"/>
        <v>8</v>
      </c>
      <c r="AB105" s="139">
        <f t="shared" si="12"/>
        <v>18.22</v>
      </c>
      <c r="AC105" s="140">
        <f>SUM($AG$6:AG105)</f>
        <v>8402530.1599999964</v>
      </c>
      <c r="AD105" s="129" t="str">
        <f>VLOOKUP(C105, 'NORD SUD'!A:B, 2, FALSE)</f>
        <v>N</v>
      </c>
      <c r="AE105" s="135" t="str">
        <f>IF(AD105="N","",SUM(AF$5:$AF105))</f>
        <v/>
      </c>
      <c r="AF105" s="135" t="str">
        <f t="shared" si="13"/>
        <v/>
      </c>
      <c r="AG105" s="140">
        <f t="shared" si="14"/>
        <v>24500</v>
      </c>
      <c r="AH105" s="81"/>
      <c r="AI105" s="169">
        <v>1</v>
      </c>
      <c r="AJ105" s="169">
        <f>SUM($AI$6:AI105)</f>
        <v>100</v>
      </c>
      <c r="AK105" s="194"/>
      <c r="AL105" s="158"/>
    </row>
    <row r="106" spans="1:998" s="13" customFormat="1">
      <c r="A106" s="129">
        <v>101</v>
      </c>
      <c r="B106" s="130" t="s">
        <v>188</v>
      </c>
      <c r="C106" s="130" t="s">
        <v>1804</v>
      </c>
      <c r="D106" s="130" t="s">
        <v>1804</v>
      </c>
      <c r="E106" s="130" t="s">
        <v>1838</v>
      </c>
      <c r="F106" s="130"/>
      <c r="G106" s="131">
        <v>45834</v>
      </c>
      <c r="H106" s="132">
        <v>0.5180555555555556</v>
      </c>
      <c r="I106" s="130" t="s">
        <v>5</v>
      </c>
      <c r="J106" s="130" t="s">
        <v>6</v>
      </c>
      <c r="K106" s="130" t="s">
        <v>5</v>
      </c>
      <c r="L106" s="130" t="s">
        <v>5</v>
      </c>
      <c r="M106" s="130" t="s">
        <v>5</v>
      </c>
      <c r="N106" s="130" t="s">
        <v>6</v>
      </c>
      <c r="O106" s="133">
        <v>3325.18</v>
      </c>
      <c r="P106" s="134">
        <v>45802</v>
      </c>
      <c r="Q106" s="133">
        <v>353800</v>
      </c>
      <c r="R106" s="133">
        <v>103800</v>
      </c>
      <c r="S106" s="135">
        <f t="shared" si="15"/>
        <v>29.338609383832676</v>
      </c>
      <c r="T106" s="135">
        <f t="shared" si="16"/>
        <v>250000</v>
      </c>
      <c r="U106" s="130" t="s">
        <v>6</v>
      </c>
      <c r="V106" s="130" t="s">
        <v>6</v>
      </c>
      <c r="W106" s="136">
        <v>1</v>
      </c>
      <c r="X106" s="137">
        <v>0</v>
      </c>
      <c r="Y106" s="129">
        <f>ROUND((S106/INDICI!$B$2*10),2)</f>
        <v>3.32</v>
      </c>
      <c r="Z106" s="129">
        <f>ROUND((O106/INDICI!$B$1*25),2)</f>
        <v>8.8800000000000008</v>
      </c>
      <c r="AA106" s="138">
        <f t="shared" si="11"/>
        <v>6</v>
      </c>
      <c r="AB106" s="139">
        <f t="shared" si="12"/>
        <v>18.200000000000003</v>
      </c>
      <c r="AC106" s="140">
        <f>SUM($AG$6:AG106)</f>
        <v>8652530.1599999964</v>
      </c>
      <c r="AD106" s="129" t="str">
        <f>VLOOKUP(C106, 'NORD SUD'!A:B, 2, FALSE)</f>
        <v>N</v>
      </c>
      <c r="AE106" s="135" t="str">
        <f>IF(AD106="N","",SUM(AF$5:$AF106))</f>
        <v/>
      </c>
      <c r="AF106" s="135" t="str">
        <f t="shared" si="13"/>
        <v/>
      </c>
      <c r="AG106" s="140">
        <f t="shared" si="14"/>
        <v>250000</v>
      </c>
      <c r="AH106" s="81"/>
      <c r="AI106" s="169">
        <v>1</v>
      </c>
      <c r="AJ106" s="169">
        <f>SUM($AI$6:AI106)</f>
        <v>101</v>
      </c>
      <c r="AK106" s="194"/>
      <c r="AL106" s="158"/>
    </row>
    <row r="107" spans="1:998" s="13" customFormat="1">
      <c r="A107" s="129">
        <v>102</v>
      </c>
      <c r="B107" s="130" t="s">
        <v>175</v>
      </c>
      <c r="C107" s="130" t="s">
        <v>28</v>
      </c>
      <c r="D107" s="130" t="s">
        <v>28</v>
      </c>
      <c r="E107" s="130" t="s">
        <v>930</v>
      </c>
      <c r="F107" s="130"/>
      <c r="G107" s="131">
        <v>45834</v>
      </c>
      <c r="H107" s="132">
        <v>0.38541666666666669</v>
      </c>
      <c r="I107" s="130" t="s">
        <v>5</v>
      </c>
      <c r="J107" s="130" t="s">
        <v>6</v>
      </c>
      <c r="K107" s="130" t="s">
        <v>5</v>
      </c>
      <c r="L107" s="130" t="s">
        <v>5</v>
      </c>
      <c r="M107" s="130" t="s">
        <v>5</v>
      </c>
      <c r="N107" s="130" t="s">
        <v>6</v>
      </c>
      <c r="O107" s="133">
        <v>2053.46</v>
      </c>
      <c r="P107" s="134">
        <v>5649</v>
      </c>
      <c r="Q107" s="133">
        <v>219440.82</v>
      </c>
      <c r="R107" s="133">
        <v>129000</v>
      </c>
      <c r="S107" s="135">
        <f t="shared" si="15"/>
        <v>58.785781059330709</v>
      </c>
      <c r="T107" s="135">
        <f t="shared" si="16"/>
        <v>90440.82</v>
      </c>
      <c r="U107" s="130" t="s">
        <v>5</v>
      </c>
      <c r="V107" s="130" t="s">
        <v>6</v>
      </c>
      <c r="W107" s="136">
        <v>1</v>
      </c>
      <c r="X107" s="137">
        <v>0</v>
      </c>
      <c r="Y107" s="129">
        <f>ROUND((S107/INDICI!$B$2*10),2)</f>
        <v>6.64</v>
      </c>
      <c r="Z107" s="129">
        <f>ROUND((O107/INDICI!$B$1*25),2)</f>
        <v>5.48</v>
      </c>
      <c r="AA107" s="138">
        <f t="shared" si="11"/>
        <v>6</v>
      </c>
      <c r="AB107" s="139">
        <f t="shared" si="12"/>
        <v>18.12</v>
      </c>
      <c r="AC107" s="140">
        <f>SUM($AG$6:AG107)</f>
        <v>8742970.9799999967</v>
      </c>
      <c r="AD107" s="129" t="str">
        <f>VLOOKUP(C107, 'NORD SUD'!A:B, 2, FALSE)</f>
        <v>S</v>
      </c>
      <c r="AE107" s="135">
        <f>IF(AD107="N","",SUM(AF$5:$AF107))</f>
        <v>676479.99</v>
      </c>
      <c r="AF107" s="135">
        <f t="shared" si="13"/>
        <v>90440.82</v>
      </c>
      <c r="AG107" s="140">
        <f t="shared" si="14"/>
        <v>90440.82</v>
      </c>
      <c r="AH107" s="81"/>
      <c r="AI107" s="169">
        <v>1</v>
      </c>
      <c r="AJ107" s="169">
        <f>SUM($AI$6:AI107)</f>
        <v>102</v>
      </c>
      <c r="AK107" s="194"/>
      <c r="AL107" s="158"/>
    </row>
    <row r="108" spans="1:998" s="13" customFormat="1">
      <c r="A108" s="129">
        <v>103</v>
      </c>
      <c r="B108" s="130" t="s">
        <v>344</v>
      </c>
      <c r="C108" s="130" t="s">
        <v>50</v>
      </c>
      <c r="D108" s="130" t="s">
        <v>50</v>
      </c>
      <c r="E108" s="130"/>
      <c r="F108" s="130" t="s">
        <v>355</v>
      </c>
      <c r="G108" s="131">
        <v>45834</v>
      </c>
      <c r="H108" s="132" t="s">
        <v>356</v>
      </c>
      <c r="I108" s="130" t="s">
        <v>5</v>
      </c>
      <c r="J108" s="130" t="s">
        <v>6</v>
      </c>
      <c r="K108" s="130" t="s">
        <v>5</v>
      </c>
      <c r="L108" s="130" t="s">
        <v>5</v>
      </c>
      <c r="M108" s="133" t="s">
        <v>5</v>
      </c>
      <c r="N108" s="130" t="s">
        <v>6</v>
      </c>
      <c r="O108" s="133">
        <v>1637.32</v>
      </c>
      <c r="P108" s="134">
        <v>20277</v>
      </c>
      <c r="Q108" s="133">
        <v>219844.36</v>
      </c>
      <c r="R108" s="133">
        <v>72548.639999999999</v>
      </c>
      <c r="S108" s="141">
        <f t="shared" si="15"/>
        <v>33.000000545840706</v>
      </c>
      <c r="T108" s="141">
        <f t="shared" si="16"/>
        <v>147295.71999999997</v>
      </c>
      <c r="U108" s="130" t="s">
        <v>6</v>
      </c>
      <c r="V108" s="130" t="s">
        <v>6</v>
      </c>
      <c r="W108" s="136">
        <v>2</v>
      </c>
      <c r="X108" s="137">
        <v>10</v>
      </c>
      <c r="Y108" s="129">
        <f>ROUND((S108/INDICI!$B$2*10),2)</f>
        <v>3.73</v>
      </c>
      <c r="Z108" s="129">
        <f>ROUND((O108/INDICI!$B$1*25),2)</f>
        <v>4.37</v>
      </c>
      <c r="AA108" s="138">
        <f t="shared" si="11"/>
        <v>0</v>
      </c>
      <c r="AB108" s="139">
        <f t="shared" si="12"/>
        <v>18.100000000000001</v>
      </c>
      <c r="AC108" s="140">
        <f>SUM($AG$6:AG108)</f>
        <v>8890266.6999999974</v>
      </c>
      <c r="AD108" s="129" t="str">
        <f>VLOOKUP(C108, 'NORD SUD'!A:B, 2, FALSE)</f>
        <v>N</v>
      </c>
      <c r="AE108" s="135" t="str">
        <f>IF(AD108="N","",SUM(AF$5:$AF108))</f>
        <v/>
      </c>
      <c r="AF108" s="135" t="str">
        <f t="shared" si="13"/>
        <v/>
      </c>
      <c r="AG108" s="140">
        <f t="shared" si="14"/>
        <v>147295.71999999997</v>
      </c>
      <c r="AH108" s="81"/>
      <c r="AI108" s="169">
        <v>1</v>
      </c>
      <c r="AJ108" s="169">
        <f>SUM($AI$6:AI108)</f>
        <v>103</v>
      </c>
      <c r="AK108" s="194"/>
      <c r="AL108" s="158"/>
    </row>
    <row r="109" spans="1:998" s="13" customFormat="1">
      <c r="A109" s="129">
        <v>104</v>
      </c>
      <c r="B109" s="130" t="s">
        <v>357</v>
      </c>
      <c r="C109" s="130" t="s">
        <v>93</v>
      </c>
      <c r="D109" s="130" t="s">
        <v>93</v>
      </c>
      <c r="E109" s="130" t="s">
        <v>1745</v>
      </c>
      <c r="F109" s="130"/>
      <c r="G109" s="131">
        <v>45834</v>
      </c>
      <c r="H109" s="132">
        <v>0.44374999999999998</v>
      </c>
      <c r="I109" s="130" t="s">
        <v>5</v>
      </c>
      <c r="J109" s="130" t="s">
        <v>6</v>
      </c>
      <c r="K109" s="130" t="s">
        <v>5</v>
      </c>
      <c r="L109" s="130" t="s">
        <v>5</v>
      </c>
      <c r="M109" s="130" t="s">
        <v>5</v>
      </c>
      <c r="N109" s="130" t="s">
        <v>6</v>
      </c>
      <c r="O109" s="133">
        <v>1280.75497135153</v>
      </c>
      <c r="P109" s="134">
        <v>2967</v>
      </c>
      <c r="Q109" s="133">
        <v>95000</v>
      </c>
      <c r="R109" s="133">
        <v>56000</v>
      </c>
      <c r="S109" s="145">
        <f t="shared" si="15"/>
        <v>58.947368421052623</v>
      </c>
      <c r="T109" s="145">
        <f t="shared" si="16"/>
        <v>39000</v>
      </c>
      <c r="U109" s="130" t="s">
        <v>6</v>
      </c>
      <c r="V109" s="130" t="s">
        <v>6</v>
      </c>
      <c r="W109" s="136">
        <v>1</v>
      </c>
      <c r="X109" s="137">
        <v>0</v>
      </c>
      <c r="Y109" s="129">
        <f>ROUND((S109/INDICI!$B$2*10),2)</f>
        <v>6.66</v>
      </c>
      <c r="Z109" s="129">
        <f>ROUND((O109/INDICI!$B$1*25),2)</f>
        <v>3.42</v>
      </c>
      <c r="AA109" s="138">
        <f t="shared" si="11"/>
        <v>8</v>
      </c>
      <c r="AB109" s="139">
        <f t="shared" si="12"/>
        <v>18.079999999999998</v>
      </c>
      <c r="AC109" s="140">
        <f>SUM($AG$6:AG109)</f>
        <v>8929266.6999999974</v>
      </c>
      <c r="AD109" s="129" t="str">
        <f>VLOOKUP(C109, 'NORD SUD'!A:B, 2, FALSE)</f>
        <v>N</v>
      </c>
      <c r="AE109" s="135" t="str">
        <f>IF(AD109="N","",SUM(AF$5:$AF109))</f>
        <v/>
      </c>
      <c r="AF109" s="135" t="str">
        <f t="shared" si="13"/>
        <v/>
      </c>
      <c r="AG109" s="140">
        <f t="shared" si="14"/>
        <v>39000</v>
      </c>
      <c r="AH109" s="81"/>
      <c r="AI109" s="169">
        <v>1</v>
      </c>
      <c r="AJ109" s="169">
        <f>SUM($AI$6:AI109)</f>
        <v>104</v>
      </c>
      <c r="AK109" s="194"/>
      <c r="AL109" s="158"/>
    </row>
    <row r="110" spans="1:998" s="13" customFormat="1">
      <c r="A110" s="129">
        <v>105</v>
      </c>
      <c r="B110" s="130" t="s">
        <v>692</v>
      </c>
      <c r="C110" s="130" t="s">
        <v>1391</v>
      </c>
      <c r="D110" s="130" t="s">
        <v>1391</v>
      </c>
      <c r="E110" s="130" t="s">
        <v>1395</v>
      </c>
      <c r="F110" s="130"/>
      <c r="G110" s="131">
        <v>45832</v>
      </c>
      <c r="H110" s="132">
        <v>0.57916666666666672</v>
      </c>
      <c r="I110" s="130" t="s">
        <v>5</v>
      </c>
      <c r="J110" s="130" t="s">
        <v>6</v>
      </c>
      <c r="K110" s="130" t="s">
        <v>5</v>
      </c>
      <c r="L110" s="130" t="s">
        <v>5</v>
      </c>
      <c r="M110" s="133" t="s">
        <v>5</v>
      </c>
      <c r="N110" s="130" t="s">
        <v>6</v>
      </c>
      <c r="O110" s="133">
        <v>1395.91</v>
      </c>
      <c r="P110" s="134">
        <v>4155</v>
      </c>
      <c r="Q110" s="133">
        <v>58000</v>
      </c>
      <c r="R110" s="133">
        <v>32480</v>
      </c>
      <c r="S110" s="135">
        <f t="shared" si="15"/>
        <v>56.000000000000007</v>
      </c>
      <c r="T110" s="135">
        <f t="shared" si="16"/>
        <v>25520</v>
      </c>
      <c r="U110" s="130" t="s">
        <v>6</v>
      </c>
      <c r="V110" s="130" t="s">
        <v>6</v>
      </c>
      <c r="W110" s="136">
        <v>1</v>
      </c>
      <c r="X110" s="137">
        <v>0</v>
      </c>
      <c r="Y110" s="129">
        <f>ROUND((S110/INDICI!$B$2*10),2)</f>
        <v>6.33</v>
      </c>
      <c r="Z110" s="129">
        <f>ROUND((O110/INDICI!$B$1*25),2)</f>
        <v>3.73</v>
      </c>
      <c r="AA110" s="138">
        <f t="shared" si="11"/>
        <v>8</v>
      </c>
      <c r="AB110" s="139">
        <f t="shared" si="12"/>
        <v>18.060000000000002</v>
      </c>
      <c r="AC110" s="140">
        <f>SUM($AG$6:AG110)</f>
        <v>8954786.6999999974</v>
      </c>
      <c r="AD110" s="129" t="str">
        <f>VLOOKUP(C110, 'NORD SUD'!A:B, 2, FALSE)</f>
        <v>N</v>
      </c>
      <c r="AE110" s="135" t="str">
        <f>IF(AD110="N","",SUM(AF$5:$AF110))</f>
        <v/>
      </c>
      <c r="AF110" s="135" t="str">
        <f t="shared" si="13"/>
        <v/>
      </c>
      <c r="AG110" s="140">
        <f t="shared" si="14"/>
        <v>25520</v>
      </c>
      <c r="AH110" s="81"/>
      <c r="AI110" s="169">
        <v>1</v>
      </c>
      <c r="AJ110" s="169">
        <f>SUM($AI$6:AI110)</f>
        <v>105</v>
      </c>
      <c r="AK110" s="194"/>
      <c r="AL110" s="158"/>
    </row>
    <row r="111" spans="1:998" s="13" customFormat="1">
      <c r="A111" s="129">
        <v>106</v>
      </c>
      <c r="B111" s="130" t="s">
        <v>556</v>
      </c>
      <c r="C111" s="130" t="s">
        <v>47</v>
      </c>
      <c r="D111" s="130" t="s">
        <v>47</v>
      </c>
      <c r="E111" s="130" t="s">
        <v>965</v>
      </c>
      <c r="F111" s="130"/>
      <c r="G111" s="131">
        <v>45833</v>
      </c>
      <c r="H111" s="132">
        <v>0.54097222222222219</v>
      </c>
      <c r="I111" s="130" t="s">
        <v>5</v>
      </c>
      <c r="J111" s="130" t="s">
        <v>6</v>
      </c>
      <c r="K111" s="130" t="s">
        <v>5</v>
      </c>
      <c r="L111" s="130" t="s">
        <v>5</v>
      </c>
      <c r="M111" s="130" t="s">
        <v>5</v>
      </c>
      <c r="N111" s="130" t="s">
        <v>6</v>
      </c>
      <c r="O111" s="133">
        <v>2669.4045174537987</v>
      </c>
      <c r="P111" s="134">
        <v>487</v>
      </c>
      <c r="Q111" s="133">
        <v>39099.54</v>
      </c>
      <c r="R111" s="133">
        <v>10000</v>
      </c>
      <c r="S111" s="135">
        <f t="shared" si="15"/>
        <v>25.57574846149085</v>
      </c>
      <c r="T111" s="135">
        <f t="shared" si="16"/>
        <v>29099.54</v>
      </c>
      <c r="U111" s="130" t="s">
        <v>6</v>
      </c>
      <c r="V111" s="130" t="s">
        <v>6</v>
      </c>
      <c r="W111" s="136">
        <v>2</v>
      </c>
      <c r="X111" s="137">
        <v>0</v>
      </c>
      <c r="Y111" s="129">
        <f>ROUND((S111/INDICI!$B$2*10),2)</f>
        <v>2.89</v>
      </c>
      <c r="Z111" s="129">
        <f>ROUND((O111/INDICI!$B$1*25),2)</f>
        <v>7.13</v>
      </c>
      <c r="AA111" s="138">
        <f t="shared" si="11"/>
        <v>8</v>
      </c>
      <c r="AB111" s="139">
        <f t="shared" si="12"/>
        <v>18.02</v>
      </c>
      <c r="AC111" s="140">
        <f>SUM($AG$6:AG111)</f>
        <v>8983886.2399999965</v>
      </c>
      <c r="AD111" s="129" t="str">
        <f>VLOOKUP(C111, 'NORD SUD'!A:B, 2, FALSE)</f>
        <v>S</v>
      </c>
      <c r="AE111" s="135">
        <f>IF(AD111="N","",SUM(AF$5:$AF111))</f>
        <v>705579.53</v>
      </c>
      <c r="AF111" s="135">
        <f t="shared" si="13"/>
        <v>29099.54</v>
      </c>
      <c r="AG111" s="140">
        <f t="shared" si="14"/>
        <v>29099.54</v>
      </c>
      <c r="AH111" s="81"/>
      <c r="AI111" s="169">
        <v>1</v>
      </c>
      <c r="AJ111" s="169">
        <f>SUM($AI$6:AI111)</f>
        <v>106</v>
      </c>
      <c r="AK111" s="194"/>
      <c r="AL111" s="158"/>
    </row>
    <row r="112" spans="1:998" s="13" customFormat="1">
      <c r="A112" s="129">
        <v>107</v>
      </c>
      <c r="B112" s="130" t="s">
        <v>556</v>
      </c>
      <c r="C112" s="130" t="s">
        <v>1454</v>
      </c>
      <c r="D112" s="130" t="s">
        <v>1454</v>
      </c>
      <c r="E112" s="130" t="s">
        <v>1487</v>
      </c>
      <c r="F112" s="130"/>
      <c r="G112" s="131">
        <v>45828</v>
      </c>
      <c r="H112" s="132">
        <v>0.4694444444444445</v>
      </c>
      <c r="I112" s="130" t="s">
        <v>5</v>
      </c>
      <c r="J112" s="130" t="s">
        <v>6</v>
      </c>
      <c r="K112" s="130" t="s">
        <v>5</v>
      </c>
      <c r="L112" s="130" t="s">
        <v>5</v>
      </c>
      <c r="M112" s="130" t="s">
        <v>5</v>
      </c>
      <c r="N112" s="130" t="s">
        <v>6</v>
      </c>
      <c r="O112" s="133">
        <v>3293.24</v>
      </c>
      <c r="P112" s="134">
        <v>41570</v>
      </c>
      <c r="Q112" s="133">
        <v>145000</v>
      </c>
      <c r="R112" s="133">
        <v>41000</v>
      </c>
      <c r="S112" s="135">
        <f t="shared" si="15"/>
        <v>28.27586206896552</v>
      </c>
      <c r="T112" s="135">
        <f t="shared" si="16"/>
        <v>104000</v>
      </c>
      <c r="U112" s="130" t="s">
        <v>6</v>
      </c>
      <c r="V112" s="130" t="s">
        <v>6</v>
      </c>
      <c r="W112" s="136">
        <v>1</v>
      </c>
      <c r="X112" s="137">
        <v>0</v>
      </c>
      <c r="Y112" s="129">
        <f>ROUND((S112/INDICI!$B$2*10),2)</f>
        <v>3.2</v>
      </c>
      <c r="Z112" s="129">
        <f>ROUND((O112/INDICI!$B$1*25),2)</f>
        <v>8.7899999999999991</v>
      </c>
      <c r="AA112" s="138">
        <f t="shared" si="11"/>
        <v>6</v>
      </c>
      <c r="AB112" s="139">
        <f t="shared" si="12"/>
        <v>17.989999999999998</v>
      </c>
      <c r="AC112" s="140">
        <f>SUM($AG$6:AG112)</f>
        <v>9087886.2399999965</v>
      </c>
      <c r="AD112" s="129" t="str">
        <f>VLOOKUP(C112, 'NORD SUD'!A:B, 2, FALSE)</f>
        <v>S</v>
      </c>
      <c r="AE112" s="135">
        <f>IF(AD112="N","",SUM(AF$5:$AF112))</f>
        <v>809579.53</v>
      </c>
      <c r="AF112" s="135">
        <f t="shared" si="13"/>
        <v>104000</v>
      </c>
      <c r="AG112" s="140">
        <f t="shared" si="14"/>
        <v>104000</v>
      </c>
      <c r="AH112" s="90"/>
      <c r="AI112" s="169">
        <v>1</v>
      </c>
      <c r="AJ112" s="169">
        <f>SUM($AI$6:AI112)</f>
        <v>107</v>
      </c>
      <c r="AK112" s="197"/>
      <c r="AL112" s="161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  <c r="VE112" s="24"/>
      <c r="VF112" s="24"/>
      <c r="VG112" s="24"/>
      <c r="VH112" s="24"/>
      <c r="VI112" s="24"/>
      <c r="VJ112" s="24"/>
      <c r="VK112" s="24"/>
      <c r="VL112" s="24"/>
      <c r="VM112" s="24"/>
      <c r="VN112" s="24"/>
      <c r="VO112" s="24"/>
      <c r="VP112" s="24"/>
      <c r="VQ112" s="24"/>
      <c r="VR112" s="24"/>
      <c r="VS112" s="24"/>
      <c r="VT112" s="24"/>
      <c r="VU112" s="24"/>
      <c r="VV112" s="24"/>
      <c r="VW112" s="24"/>
      <c r="VX112" s="24"/>
      <c r="VY112" s="24"/>
      <c r="VZ112" s="24"/>
      <c r="WA112" s="24"/>
      <c r="WB112" s="24"/>
      <c r="WC112" s="24"/>
      <c r="WD112" s="24"/>
      <c r="WE112" s="24"/>
      <c r="WF112" s="24"/>
      <c r="WG112" s="24"/>
      <c r="WH112" s="24"/>
      <c r="WI112" s="24"/>
      <c r="WJ112" s="24"/>
      <c r="WK112" s="24"/>
      <c r="WL112" s="24"/>
      <c r="WM112" s="24"/>
      <c r="WN112" s="24"/>
      <c r="WO112" s="24"/>
      <c r="WP112" s="24"/>
      <c r="WQ112" s="24"/>
      <c r="WR112" s="24"/>
      <c r="WS112" s="24"/>
      <c r="WT112" s="24"/>
      <c r="WU112" s="24"/>
      <c r="WV112" s="24"/>
      <c r="WW112" s="24"/>
      <c r="WX112" s="24"/>
      <c r="WY112" s="24"/>
      <c r="WZ112" s="24"/>
      <c r="XA112" s="24"/>
      <c r="XB112" s="24"/>
      <c r="XC112" s="24"/>
      <c r="XD112" s="24"/>
      <c r="XE112" s="24"/>
      <c r="XF112" s="24"/>
      <c r="XG112" s="24"/>
      <c r="XH112" s="24"/>
      <c r="XI112" s="24"/>
      <c r="XJ112" s="24"/>
      <c r="XK112" s="24"/>
      <c r="XL112" s="24"/>
      <c r="XM112" s="24"/>
      <c r="XN112" s="24"/>
      <c r="XO112" s="24"/>
      <c r="XP112" s="24"/>
      <c r="XQ112" s="24"/>
      <c r="XR112" s="24"/>
      <c r="XS112" s="24"/>
      <c r="XT112" s="24"/>
      <c r="XU112" s="24"/>
      <c r="XV112" s="24"/>
      <c r="XW112" s="24"/>
      <c r="XX112" s="24"/>
      <c r="XY112" s="24"/>
      <c r="XZ112" s="24"/>
      <c r="YA112" s="24"/>
      <c r="YB112" s="24"/>
      <c r="YC112" s="24"/>
      <c r="YD112" s="24"/>
      <c r="YE112" s="24"/>
      <c r="YF112" s="24"/>
      <c r="YG112" s="24"/>
      <c r="YH112" s="24"/>
      <c r="YI112" s="24"/>
      <c r="YJ112" s="24"/>
      <c r="YK112" s="24"/>
      <c r="YL112" s="24"/>
      <c r="YM112" s="24"/>
      <c r="YN112" s="24"/>
      <c r="YO112" s="24"/>
      <c r="YP112" s="24"/>
      <c r="YQ112" s="24"/>
      <c r="YR112" s="24"/>
      <c r="YS112" s="24"/>
      <c r="YT112" s="24"/>
      <c r="YU112" s="24"/>
      <c r="YV112" s="24"/>
      <c r="YW112" s="24"/>
      <c r="YX112" s="24"/>
      <c r="YY112" s="24"/>
      <c r="YZ112" s="24"/>
      <c r="ZA112" s="24"/>
      <c r="ZB112" s="24"/>
      <c r="ZC112" s="24"/>
      <c r="ZD112" s="24"/>
      <c r="ZE112" s="24"/>
      <c r="ZF112" s="24"/>
      <c r="ZG112" s="24"/>
      <c r="ZH112" s="24"/>
      <c r="ZI112" s="24"/>
      <c r="ZJ112" s="24"/>
      <c r="ZK112" s="24"/>
      <c r="ZL112" s="24"/>
      <c r="ZM112" s="24"/>
      <c r="ZN112" s="24"/>
      <c r="ZO112" s="24"/>
      <c r="ZP112" s="24"/>
      <c r="ZQ112" s="24"/>
      <c r="ZR112" s="24"/>
      <c r="ZS112" s="24"/>
      <c r="ZT112" s="24"/>
      <c r="ZU112" s="24"/>
      <c r="ZV112" s="24"/>
      <c r="ZW112" s="24"/>
      <c r="ZX112" s="24"/>
      <c r="ZY112" s="24"/>
      <c r="ZZ112" s="24"/>
      <c r="AAA112" s="24"/>
      <c r="AAB112" s="24"/>
      <c r="AAC112" s="24"/>
      <c r="AAD112" s="24"/>
      <c r="AAE112" s="24"/>
      <c r="AAF112" s="24"/>
      <c r="AAG112" s="24"/>
      <c r="AAH112" s="24"/>
      <c r="AAI112" s="24"/>
      <c r="AAJ112" s="24"/>
      <c r="AAK112" s="24"/>
      <c r="AAL112" s="24"/>
      <c r="AAM112" s="24"/>
      <c r="AAN112" s="24"/>
      <c r="AAO112" s="24"/>
      <c r="AAP112" s="24"/>
      <c r="AAQ112" s="24"/>
      <c r="AAR112" s="24"/>
      <c r="AAS112" s="24"/>
      <c r="AAT112" s="24"/>
      <c r="AAU112" s="24"/>
      <c r="AAV112" s="24"/>
      <c r="AAW112" s="24"/>
      <c r="AAX112" s="24"/>
      <c r="AAY112" s="24"/>
      <c r="AAZ112" s="24"/>
      <c r="ABA112" s="24"/>
      <c r="ABB112" s="24"/>
      <c r="ABC112" s="24"/>
      <c r="ABD112" s="24"/>
      <c r="ABE112" s="24"/>
      <c r="ABF112" s="24"/>
      <c r="ABG112" s="24"/>
      <c r="ABH112" s="24"/>
      <c r="ABI112" s="24"/>
      <c r="ABJ112" s="24"/>
      <c r="ABK112" s="24"/>
      <c r="ABL112" s="24"/>
      <c r="ABM112" s="24"/>
      <c r="ABN112" s="24"/>
      <c r="ABO112" s="24"/>
      <c r="ABP112" s="24"/>
      <c r="ABQ112" s="24"/>
      <c r="ABR112" s="24"/>
      <c r="ABS112" s="24"/>
      <c r="ABT112" s="24"/>
      <c r="ABU112" s="24"/>
      <c r="ABV112" s="24"/>
      <c r="ABW112" s="24"/>
      <c r="ABX112" s="24"/>
      <c r="ABY112" s="24"/>
      <c r="ABZ112" s="24"/>
      <c r="ACA112" s="24"/>
      <c r="ACB112" s="24"/>
      <c r="ACC112" s="24"/>
      <c r="ACD112" s="24"/>
      <c r="ACE112" s="24"/>
      <c r="ACF112" s="24"/>
      <c r="ACG112" s="24"/>
      <c r="ACH112" s="24"/>
      <c r="ACI112" s="24"/>
      <c r="ACJ112" s="24"/>
      <c r="ACK112" s="24"/>
      <c r="ACL112" s="24"/>
      <c r="ACM112" s="24"/>
      <c r="ACN112" s="24"/>
      <c r="ACO112" s="24"/>
      <c r="ACP112" s="24"/>
      <c r="ACQ112" s="24"/>
      <c r="ACR112" s="24"/>
      <c r="ACS112" s="24"/>
      <c r="ACT112" s="24"/>
      <c r="ACU112" s="24"/>
      <c r="ACV112" s="24"/>
      <c r="ACW112" s="24"/>
      <c r="ACX112" s="24"/>
      <c r="ACY112" s="24"/>
      <c r="ACZ112" s="24"/>
      <c r="ADA112" s="24"/>
      <c r="ADB112" s="24"/>
      <c r="ADC112" s="24"/>
      <c r="ADD112" s="24"/>
      <c r="ADE112" s="24"/>
      <c r="ADF112" s="24"/>
      <c r="ADG112" s="24"/>
      <c r="ADH112" s="24"/>
      <c r="ADI112" s="24"/>
      <c r="ADJ112" s="24"/>
      <c r="ADK112" s="24"/>
      <c r="ADL112" s="24"/>
      <c r="ADM112" s="24"/>
      <c r="ADN112" s="24"/>
      <c r="ADO112" s="24"/>
      <c r="ADP112" s="24"/>
      <c r="ADQ112" s="24"/>
      <c r="ADR112" s="24"/>
      <c r="ADS112" s="24"/>
      <c r="ADT112" s="24"/>
      <c r="ADU112" s="24"/>
      <c r="ADV112" s="24"/>
      <c r="ADW112" s="24"/>
      <c r="ADX112" s="24"/>
      <c r="ADY112" s="24"/>
      <c r="ADZ112" s="24"/>
      <c r="AEA112" s="24"/>
      <c r="AEB112" s="24"/>
      <c r="AEC112" s="24"/>
      <c r="AED112" s="24"/>
      <c r="AEE112" s="24"/>
      <c r="AEF112" s="24"/>
      <c r="AEG112" s="24"/>
      <c r="AEH112" s="24"/>
      <c r="AEI112" s="24"/>
      <c r="AEJ112" s="24"/>
      <c r="AEK112" s="24"/>
      <c r="AEL112" s="24"/>
      <c r="AEM112" s="24"/>
      <c r="AEN112" s="24"/>
      <c r="AEO112" s="24"/>
      <c r="AEP112" s="24"/>
      <c r="AEQ112" s="24"/>
      <c r="AER112" s="24"/>
      <c r="AES112" s="24"/>
      <c r="AET112" s="24"/>
      <c r="AEU112" s="24"/>
      <c r="AEV112" s="24"/>
      <c r="AEW112" s="24"/>
      <c r="AEX112" s="24"/>
      <c r="AEY112" s="24"/>
      <c r="AEZ112" s="24"/>
      <c r="AFA112" s="24"/>
      <c r="AFB112" s="24"/>
      <c r="AFC112" s="24"/>
      <c r="AFD112" s="24"/>
      <c r="AFE112" s="24"/>
      <c r="AFF112" s="24"/>
      <c r="AFG112" s="24"/>
      <c r="AFH112" s="24"/>
      <c r="AFI112" s="24"/>
      <c r="AFJ112" s="24"/>
      <c r="AFK112" s="24"/>
      <c r="AFL112" s="24"/>
      <c r="AFM112" s="24"/>
      <c r="AFN112" s="24"/>
      <c r="AFO112" s="24"/>
      <c r="AFP112" s="24"/>
      <c r="AFQ112" s="24"/>
      <c r="AFR112" s="24"/>
      <c r="AFS112" s="24"/>
      <c r="AFT112" s="24"/>
      <c r="AFU112" s="24"/>
      <c r="AFV112" s="24"/>
      <c r="AFW112" s="24"/>
      <c r="AFX112" s="24"/>
      <c r="AFY112" s="24"/>
      <c r="AFZ112" s="24"/>
      <c r="AGA112" s="24"/>
      <c r="AGB112" s="24"/>
      <c r="AGC112" s="24"/>
      <c r="AGD112" s="24"/>
      <c r="AGE112" s="24"/>
      <c r="AGF112" s="24"/>
      <c r="AGG112" s="24"/>
      <c r="AGH112" s="24"/>
      <c r="AGI112" s="24"/>
      <c r="AGJ112" s="24"/>
      <c r="AGK112" s="24"/>
      <c r="AGL112" s="24"/>
      <c r="AGM112" s="24"/>
      <c r="AGN112" s="24"/>
      <c r="AGO112" s="24"/>
      <c r="AGP112" s="24"/>
      <c r="AGQ112" s="24"/>
      <c r="AGR112" s="24"/>
      <c r="AGS112" s="24"/>
      <c r="AGT112" s="24"/>
      <c r="AGU112" s="24"/>
      <c r="AGV112" s="24"/>
      <c r="AGW112" s="24"/>
      <c r="AGX112" s="24"/>
      <c r="AGY112" s="24"/>
      <c r="AGZ112" s="24"/>
      <c r="AHA112" s="24"/>
      <c r="AHB112" s="24"/>
      <c r="AHC112" s="24"/>
      <c r="AHD112" s="24"/>
      <c r="AHE112" s="24"/>
      <c r="AHF112" s="24"/>
      <c r="AHG112" s="24"/>
      <c r="AHH112" s="24"/>
      <c r="AHI112" s="24"/>
      <c r="AHJ112" s="24"/>
      <c r="AHK112" s="24"/>
      <c r="AHL112" s="24"/>
      <c r="AHM112" s="24"/>
      <c r="AHN112" s="24"/>
      <c r="AHO112" s="24"/>
      <c r="AHP112" s="24"/>
      <c r="AHQ112" s="24"/>
      <c r="AHR112" s="24"/>
      <c r="AHS112" s="24"/>
      <c r="AHT112" s="24"/>
      <c r="AHU112" s="24"/>
      <c r="AHV112" s="24"/>
      <c r="AHW112" s="24"/>
      <c r="AHX112" s="24"/>
      <c r="AHY112" s="24"/>
      <c r="AHZ112" s="24"/>
      <c r="AIA112" s="24"/>
      <c r="AIB112" s="24"/>
      <c r="AIC112" s="24"/>
      <c r="AID112" s="24"/>
      <c r="AIE112" s="24"/>
      <c r="AIF112" s="24"/>
      <c r="AIG112" s="24"/>
      <c r="AIH112" s="24"/>
      <c r="AII112" s="24"/>
      <c r="AIJ112" s="24"/>
      <c r="AIK112" s="24"/>
      <c r="AIL112" s="24"/>
      <c r="AIM112" s="24"/>
      <c r="AIN112" s="24"/>
      <c r="AIO112" s="24"/>
      <c r="AIP112" s="24"/>
      <c r="AIQ112" s="24"/>
      <c r="AIR112" s="24"/>
      <c r="AIS112" s="24"/>
      <c r="AIT112" s="24"/>
      <c r="AIU112" s="24"/>
      <c r="AIV112" s="24"/>
      <c r="AIW112" s="24"/>
      <c r="AIX112" s="24"/>
      <c r="AIY112" s="24"/>
      <c r="AIZ112" s="24"/>
      <c r="AJA112" s="24"/>
      <c r="AJB112" s="24"/>
      <c r="AJC112" s="24"/>
      <c r="AJD112" s="24"/>
      <c r="AJE112" s="24"/>
      <c r="AJF112" s="24"/>
      <c r="AJG112" s="24"/>
      <c r="AJH112" s="24"/>
      <c r="AJI112" s="24"/>
      <c r="AJJ112" s="24"/>
      <c r="AJK112" s="24"/>
      <c r="AJL112" s="24"/>
      <c r="AJM112" s="24"/>
      <c r="AJN112" s="24"/>
      <c r="AJO112" s="24"/>
      <c r="AJP112" s="24"/>
      <c r="AJQ112" s="24"/>
      <c r="AJR112" s="24"/>
      <c r="AJS112" s="24"/>
      <c r="AJT112" s="24"/>
      <c r="AJU112" s="24"/>
      <c r="AJV112" s="24"/>
      <c r="AJW112" s="24"/>
      <c r="AJX112" s="24"/>
      <c r="AJY112" s="24"/>
      <c r="AJZ112" s="24"/>
      <c r="AKA112" s="24"/>
      <c r="AKB112" s="24"/>
      <c r="AKC112" s="24"/>
      <c r="AKD112" s="24"/>
      <c r="AKE112" s="24"/>
      <c r="AKF112" s="24"/>
      <c r="AKG112" s="24"/>
      <c r="AKH112" s="24"/>
      <c r="AKI112" s="24"/>
      <c r="AKJ112" s="24"/>
      <c r="AKK112" s="24"/>
      <c r="AKL112" s="24"/>
      <c r="AKM112" s="24"/>
      <c r="AKN112" s="24"/>
      <c r="AKO112" s="24"/>
      <c r="AKP112" s="24"/>
      <c r="AKQ112" s="24"/>
      <c r="AKR112" s="24"/>
      <c r="AKS112" s="24"/>
      <c r="AKT112" s="24"/>
      <c r="AKU112" s="24"/>
      <c r="AKV112" s="24"/>
      <c r="AKW112" s="24"/>
      <c r="AKX112" s="24"/>
      <c r="AKY112" s="24"/>
      <c r="AKZ112" s="24"/>
      <c r="ALA112" s="24"/>
      <c r="ALB112" s="24"/>
      <c r="ALC112" s="24"/>
      <c r="ALD112" s="24"/>
      <c r="ALE112" s="24"/>
      <c r="ALF112" s="24"/>
      <c r="ALG112" s="24"/>
      <c r="ALH112" s="24"/>
      <c r="ALI112" s="24"/>
      <c r="ALJ112" s="24"/>
    </row>
    <row r="113" spans="1:38" s="13" customFormat="1">
      <c r="A113" s="129">
        <v>108</v>
      </c>
      <c r="B113" s="130" t="s">
        <v>188</v>
      </c>
      <c r="C113" s="130" t="s">
        <v>35</v>
      </c>
      <c r="D113" s="130" t="s">
        <v>35</v>
      </c>
      <c r="E113" s="130" t="s">
        <v>845</v>
      </c>
      <c r="F113" s="130"/>
      <c r="G113" s="131">
        <v>45828</v>
      </c>
      <c r="H113" s="132">
        <v>0.4548611111111111</v>
      </c>
      <c r="I113" s="130" t="s">
        <v>5</v>
      </c>
      <c r="J113" s="130" t="s">
        <v>6</v>
      </c>
      <c r="K113" s="130" t="s">
        <v>5</v>
      </c>
      <c r="L113" s="130" t="s">
        <v>5</v>
      </c>
      <c r="M113" s="130" t="s">
        <v>5</v>
      </c>
      <c r="N113" s="130" t="s">
        <v>6</v>
      </c>
      <c r="O113" s="133">
        <v>2367.9699999999998</v>
      </c>
      <c r="P113" s="134">
        <v>21453</v>
      </c>
      <c r="Q113" s="133">
        <v>209500</v>
      </c>
      <c r="R113" s="133">
        <v>104750</v>
      </c>
      <c r="S113" s="135">
        <f t="shared" si="15"/>
        <v>50</v>
      </c>
      <c r="T113" s="135">
        <f t="shared" si="16"/>
        <v>104750</v>
      </c>
      <c r="U113" s="130" t="s">
        <v>6</v>
      </c>
      <c r="V113" s="130" t="s">
        <v>6</v>
      </c>
      <c r="W113" s="136">
        <v>1</v>
      </c>
      <c r="X113" s="137">
        <v>0</v>
      </c>
      <c r="Y113" s="129">
        <f>ROUND((S113/INDICI!$B$2*10),2)</f>
        <v>5.65</v>
      </c>
      <c r="Z113" s="129">
        <f>ROUND((O113/INDICI!$B$1*25),2)</f>
        <v>6.32</v>
      </c>
      <c r="AA113" s="138">
        <f t="shared" si="11"/>
        <v>6</v>
      </c>
      <c r="AB113" s="139">
        <f t="shared" si="12"/>
        <v>17.97</v>
      </c>
      <c r="AC113" s="140">
        <f>SUM($AG$6:AG113)</f>
        <v>9192636.2399999965</v>
      </c>
      <c r="AD113" s="129" t="str">
        <f>VLOOKUP(C113, 'NORD SUD'!A:B, 2, FALSE)</f>
        <v>N</v>
      </c>
      <c r="AE113" s="135" t="str">
        <f>IF(AD113="N","",SUM(AF$5:$AF113))</f>
        <v/>
      </c>
      <c r="AF113" s="135" t="str">
        <f t="shared" si="13"/>
        <v/>
      </c>
      <c r="AG113" s="140">
        <f t="shared" si="14"/>
        <v>104750</v>
      </c>
      <c r="AH113" s="81"/>
      <c r="AI113" s="169">
        <v>1</v>
      </c>
      <c r="AJ113" s="169">
        <f>SUM($AI$6:AI113)</f>
        <v>108</v>
      </c>
      <c r="AK113" s="194"/>
      <c r="AL113" s="158"/>
    </row>
    <row r="114" spans="1:38" s="13" customFormat="1">
      <c r="A114" s="129">
        <v>109</v>
      </c>
      <c r="B114" s="130" t="s">
        <v>344</v>
      </c>
      <c r="C114" s="130" t="s">
        <v>58</v>
      </c>
      <c r="D114" s="130" t="s">
        <v>58</v>
      </c>
      <c r="E114" s="130" t="s">
        <v>451</v>
      </c>
      <c r="F114" s="130"/>
      <c r="G114" s="131">
        <v>45834</v>
      </c>
      <c r="H114" s="132">
        <v>0.47291666666666665</v>
      </c>
      <c r="I114" s="130" t="s">
        <v>5</v>
      </c>
      <c r="J114" s="130" t="s">
        <v>6</v>
      </c>
      <c r="K114" s="130" t="s">
        <v>5</v>
      </c>
      <c r="L114" s="130" t="s">
        <v>5</v>
      </c>
      <c r="M114" s="130" t="s">
        <v>5</v>
      </c>
      <c r="N114" s="130" t="s">
        <v>6</v>
      </c>
      <c r="O114" s="133">
        <v>3828.37</v>
      </c>
      <c r="P114" s="134">
        <v>50831</v>
      </c>
      <c r="Q114" s="133">
        <v>230000</v>
      </c>
      <c r="R114" s="133">
        <v>75900</v>
      </c>
      <c r="S114" s="135">
        <f t="shared" si="15"/>
        <v>33</v>
      </c>
      <c r="T114" s="135">
        <f t="shared" si="16"/>
        <v>154100</v>
      </c>
      <c r="U114" s="130" t="s">
        <v>6</v>
      </c>
      <c r="V114" s="130" t="s">
        <v>6</v>
      </c>
      <c r="W114" s="136">
        <v>1</v>
      </c>
      <c r="X114" s="137">
        <v>0</v>
      </c>
      <c r="Y114" s="129">
        <f>ROUND((S114/INDICI!$B$2*10),2)</f>
        <v>3.73</v>
      </c>
      <c r="Z114" s="129">
        <f>ROUND((O114/INDICI!$B$1*25),2)</f>
        <v>10.220000000000001</v>
      </c>
      <c r="AA114" s="138">
        <f t="shared" si="11"/>
        <v>4</v>
      </c>
      <c r="AB114" s="139">
        <f t="shared" si="12"/>
        <v>17.950000000000003</v>
      </c>
      <c r="AC114" s="140">
        <f>SUM($AG$6:AG114)</f>
        <v>9346736.2399999965</v>
      </c>
      <c r="AD114" s="129" t="str">
        <f>VLOOKUP(C114, 'NORD SUD'!A:B, 2, FALSE)</f>
        <v>N</v>
      </c>
      <c r="AE114" s="135" t="str">
        <f>IF(AD114="N","",SUM(AF$5:$AF114))</f>
        <v/>
      </c>
      <c r="AF114" s="135" t="str">
        <f t="shared" si="13"/>
        <v/>
      </c>
      <c r="AG114" s="140">
        <f t="shared" si="14"/>
        <v>154100</v>
      </c>
      <c r="AH114" s="81"/>
      <c r="AI114" s="169">
        <v>1</v>
      </c>
      <c r="AJ114" s="169">
        <f>SUM($AI$6:AI114)</f>
        <v>109</v>
      </c>
      <c r="AK114" s="194"/>
      <c r="AL114" s="158"/>
    </row>
    <row r="115" spans="1:38" s="13" customFormat="1">
      <c r="A115" s="129">
        <v>110</v>
      </c>
      <c r="B115" s="130" t="s">
        <v>357</v>
      </c>
      <c r="C115" s="130" t="s">
        <v>63</v>
      </c>
      <c r="D115" s="130" t="s">
        <v>63</v>
      </c>
      <c r="E115" s="130" t="s">
        <v>1323</v>
      </c>
      <c r="F115" s="130"/>
      <c r="G115" s="131">
        <v>45834</v>
      </c>
      <c r="H115" s="132">
        <v>0.65486111111111112</v>
      </c>
      <c r="I115" s="130" t="s">
        <v>5</v>
      </c>
      <c r="J115" s="130" t="s">
        <v>6</v>
      </c>
      <c r="K115" s="130" t="s">
        <v>5</v>
      </c>
      <c r="L115" s="130" t="s">
        <v>5</v>
      </c>
      <c r="M115" s="130" t="s">
        <v>5</v>
      </c>
      <c r="N115" s="130" t="s">
        <v>6</v>
      </c>
      <c r="O115" s="133">
        <v>2274.3200000000002</v>
      </c>
      <c r="P115" s="134">
        <v>17060</v>
      </c>
      <c r="Q115" s="133">
        <v>134787</v>
      </c>
      <c r="R115" s="133">
        <v>70000</v>
      </c>
      <c r="S115" s="135">
        <f t="shared" si="15"/>
        <v>51.933791834524101</v>
      </c>
      <c r="T115" s="135">
        <f t="shared" si="16"/>
        <v>64787</v>
      </c>
      <c r="U115" s="130" t="s">
        <v>6</v>
      </c>
      <c r="V115" s="130" t="s">
        <v>6</v>
      </c>
      <c r="W115" s="136">
        <v>1</v>
      </c>
      <c r="X115" s="137">
        <v>0</v>
      </c>
      <c r="Y115" s="129">
        <f>ROUND((S115/INDICI!$B$2*10),2)</f>
        <v>5.87</v>
      </c>
      <c r="Z115" s="129">
        <f>ROUND((O115/INDICI!$B$1*25),2)</f>
        <v>6.07</v>
      </c>
      <c r="AA115" s="138">
        <f t="shared" si="11"/>
        <v>6</v>
      </c>
      <c r="AB115" s="139">
        <f t="shared" si="12"/>
        <v>17.940000000000001</v>
      </c>
      <c r="AC115" s="140">
        <f>SUM($AG$6:AG115)</f>
        <v>9411523.2399999965</v>
      </c>
      <c r="AD115" s="129" t="str">
        <f>VLOOKUP(C115, 'NORD SUD'!A:B, 2, FALSE)</f>
        <v>N</v>
      </c>
      <c r="AE115" s="135" t="str">
        <f>IF(AD115="N","",SUM(AF$5:$AF115))</f>
        <v/>
      </c>
      <c r="AF115" s="135" t="str">
        <f t="shared" si="13"/>
        <v/>
      </c>
      <c r="AG115" s="140">
        <f t="shared" si="14"/>
        <v>64787</v>
      </c>
      <c r="AH115" s="81"/>
      <c r="AI115" s="169">
        <v>1</v>
      </c>
      <c r="AJ115" s="169">
        <f>SUM($AI$6:AI115)</f>
        <v>110</v>
      </c>
      <c r="AK115" s="194"/>
      <c r="AL115" s="158"/>
    </row>
    <row r="116" spans="1:38" s="13" customFormat="1">
      <c r="A116" s="129">
        <v>111</v>
      </c>
      <c r="B116" s="130" t="s">
        <v>294</v>
      </c>
      <c r="C116" s="130" t="s">
        <v>38</v>
      </c>
      <c r="D116" s="130" t="s">
        <v>38</v>
      </c>
      <c r="E116" s="130" t="s">
        <v>1196</v>
      </c>
      <c r="F116" s="130"/>
      <c r="G116" s="131">
        <v>45827</v>
      </c>
      <c r="H116" s="132" t="s">
        <v>1197</v>
      </c>
      <c r="I116" s="130" t="s">
        <v>5</v>
      </c>
      <c r="J116" s="130" t="s">
        <v>6</v>
      </c>
      <c r="K116" s="130" t="s">
        <v>5</v>
      </c>
      <c r="L116" s="130" t="s">
        <v>5</v>
      </c>
      <c r="M116" s="130" t="s">
        <v>5</v>
      </c>
      <c r="N116" s="130" t="s">
        <v>6</v>
      </c>
      <c r="O116" s="133">
        <v>3627.29</v>
      </c>
      <c r="P116" s="134">
        <v>49348</v>
      </c>
      <c r="Q116" s="133">
        <v>250000</v>
      </c>
      <c r="R116" s="133">
        <v>50000</v>
      </c>
      <c r="S116" s="135">
        <f t="shared" si="15"/>
        <v>20</v>
      </c>
      <c r="T116" s="135">
        <f t="shared" si="16"/>
        <v>200000</v>
      </c>
      <c r="U116" s="130" t="s">
        <v>6</v>
      </c>
      <c r="V116" s="130" t="s">
        <v>6</v>
      </c>
      <c r="W116" s="136">
        <v>1</v>
      </c>
      <c r="X116" s="137">
        <v>0</v>
      </c>
      <c r="Y116" s="129">
        <f>ROUND((S116/INDICI!$B$2*10),2)</f>
        <v>2.2599999999999998</v>
      </c>
      <c r="Z116" s="129">
        <f>ROUND((O116/INDICI!$B$1*25),2)</f>
        <v>9.68</v>
      </c>
      <c r="AA116" s="138">
        <f t="shared" si="11"/>
        <v>6</v>
      </c>
      <c r="AB116" s="139">
        <f t="shared" si="12"/>
        <v>17.939999999999998</v>
      </c>
      <c r="AC116" s="140">
        <f>SUM($AG$6:AG116)</f>
        <v>9611523.2399999965</v>
      </c>
      <c r="AD116" s="129" t="str">
        <f>VLOOKUP(C116, 'NORD SUD'!A:B, 2, FALSE)</f>
        <v>N</v>
      </c>
      <c r="AE116" s="135" t="str">
        <f>IF(AD116="N","",SUM(AF$5:$AF116))</f>
        <v/>
      </c>
      <c r="AF116" s="135" t="str">
        <f t="shared" si="13"/>
        <v/>
      </c>
      <c r="AG116" s="140">
        <f t="shared" si="14"/>
        <v>200000</v>
      </c>
      <c r="AH116" s="81"/>
      <c r="AI116" s="169">
        <v>1</v>
      </c>
      <c r="AJ116" s="169">
        <f>SUM($AI$6:AI116)</f>
        <v>111</v>
      </c>
      <c r="AK116" s="194"/>
      <c r="AL116" s="158"/>
    </row>
    <row r="117" spans="1:38" s="13" customFormat="1">
      <c r="A117" s="129">
        <v>112</v>
      </c>
      <c r="B117" s="130" t="s">
        <v>1522</v>
      </c>
      <c r="C117" s="130" t="s">
        <v>1521</v>
      </c>
      <c r="D117" s="130" t="s">
        <v>1521</v>
      </c>
      <c r="E117" s="130" t="s">
        <v>1518</v>
      </c>
      <c r="F117" s="130"/>
      <c r="G117" s="131">
        <v>45828</v>
      </c>
      <c r="H117" s="132">
        <v>0.48055555555555601</v>
      </c>
      <c r="I117" s="130" t="s">
        <v>5</v>
      </c>
      <c r="J117" s="130" t="s">
        <v>1508</v>
      </c>
      <c r="K117" s="130" t="s">
        <v>1507</v>
      </c>
      <c r="L117" s="130" t="s">
        <v>1507</v>
      </c>
      <c r="M117" s="130" t="s">
        <v>1507</v>
      </c>
      <c r="N117" s="130" t="s">
        <v>1508</v>
      </c>
      <c r="O117" s="133">
        <v>2760.87</v>
      </c>
      <c r="P117" s="134">
        <v>32852</v>
      </c>
      <c r="Q117" s="133">
        <v>124515.88</v>
      </c>
      <c r="R117" s="133">
        <v>49806.35</v>
      </c>
      <c r="S117" s="145">
        <f t="shared" si="15"/>
        <v>39.999998393779165</v>
      </c>
      <c r="T117" s="145">
        <f t="shared" si="16"/>
        <v>74709.53</v>
      </c>
      <c r="U117" s="130" t="s">
        <v>1508</v>
      </c>
      <c r="V117" s="130" t="s">
        <v>1508</v>
      </c>
      <c r="W117" s="130">
        <v>1</v>
      </c>
      <c r="X117" s="137">
        <v>0</v>
      </c>
      <c r="Y117" s="129">
        <f>ROUND((S117/INDICI!$B$2*10),2)</f>
        <v>4.5199999999999996</v>
      </c>
      <c r="Z117" s="129">
        <f>ROUND((O117/INDICI!$B$1*25),2)</f>
        <v>7.37</v>
      </c>
      <c r="AA117" s="138">
        <f t="shared" si="11"/>
        <v>6</v>
      </c>
      <c r="AB117" s="139">
        <f t="shared" si="12"/>
        <v>17.89</v>
      </c>
      <c r="AC117" s="140">
        <f>SUM($AG$6:AG117)</f>
        <v>9686232.7699999958</v>
      </c>
      <c r="AD117" s="129" t="str">
        <f>VLOOKUP(C117, 'NORD SUD'!A:B, 2, FALSE)</f>
        <v>N</v>
      </c>
      <c r="AE117" s="135" t="str">
        <f>IF(AD117="N","",SUM(AF$5:$AF117))</f>
        <v/>
      </c>
      <c r="AF117" s="135" t="str">
        <f t="shared" si="13"/>
        <v/>
      </c>
      <c r="AG117" s="140">
        <f t="shared" si="14"/>
        <v>74709.53</v>
      </c>
      <c r="AH117" s="81"/>
      <c r="AI117" s="169">
        <v>1</v>
      </c>
      <c r="AJ117" s="169">
        <f>SUM($AI$6:AI117)</f>
        <v>112</v>
      </c>
      <c r="AK117" s="194"/>
      <c r="AL117" s="158"/>
    </row>
    <row r="118" spans="1:38" s="13" customFormat="1">
      <c r="A118" s="129">
        <v>113</v>
      </c>
      <c r="B118" s="130" t="s">
        <v>344</v>
      </c>
      <c r="C118" s="130" t="s">
        <v>50</v>
      </c>
      <c r="D118" s="130" t="s">
        <v>50</v>
      </c>
      <c r="E118" s="130" t="s">
        <v>350</v>
      </c>
      <c r="F118" s="130"/>
      <c r="G118" s="131">
        <v>45831</v>
      </c>
      <c r="H118" s="132">
        <v>0.36458333333333331</v>
      </c>
      <c r="I118" s="130" t="s">
        <v>5</v>
      </c>
      <c r="J118" s="130" t="s">
        <v>6</v>
      </c>
      <c r="K118" s="130" t="s">
        <v>5</v>
      </c>
      <c r="L118" s="130" t="s">
        <v>5</v>
      </c>
      <c r="M118" s="133" t="s">
        <v>5</v>
      </c>
      <c r="N118" s="130" t="s">
        <v>6</v>
      </c>
      <c r="O118" s="133">
        <v>2009.46</v>
      </c>
      <c r="P118" s="134">
        <v>846</v>
      </c>
      <c r="Q118" s="133">
        <v>58225.05</v>
      </c>
      <c r="R118" s="133">
        <v>23290.02</v>
      </c>
      <c r="S118" s="141">
        <f t="shared" si="15"/>
        <v>40</v>
      </c>
      <c r="T118" s="141">
        <f t="shared" si="16"/>
        <v>34935.03</v>
      </c>
      <c r="U118" s="130" t="s">
        <v>6</v>
      </c>
      <c r="V118" s="130" t="s">
        <v>6</v>
      </c>
      <c r="W118" s="136">
        <v>1</v>
      </c>
      <c r="X118" s="137">
        <v>0</v>
      </c>
      <c r="Y118" s="129">
        <f>ROUND((S118/INDICI!$B$2*10),2)</f>
        <v>4.5199999999999996</v>
      </c>
      <c r="Z118" s="129">
        <f>ROUND((O118/INDICI!$B$1*25),2)</f>
        <v>5.36</v>
      </c>
      <c r="AA118" s="138">
        <f t="shared" si="11"/>
        <v>8</v>
      </c>
      <c r="AB118" s="139">
        <f t="shared" si="12"/>
        <v>17.88</v>
      </c>
      <c r="AC118" s="140">
        <f>SUM($AG$6:AG118)</f>
        <v>9721167.7999999952</v>
      </c>
      <c r="AD118" s="129" t="str">
        <f>VLOOKUP(C118, 'NORD SUD'!A:B, 2, FALSE)</f>
        <v>N</v>
      </c>
      <c r="AE118" s="135" t="str">
        <f>IF(AD118="N","",SUM(AF$5:$AF118))</f>
        <v/>
      </c>
      <c r="AF118" s="135" t="str">
        <f t="shared" si="13"/>
        <v/>
      </c>
      <c r="AG118" s="140">
        <f t="shared" si="14"/>
        <v>34935.03</v>
      </c>
      <c r="AH118" s="81"/>
      <c r="AI118" s="169">
        <v>1</v>
      </c>
      <c r="AJ118" s="169">
        <f>SUM($AI$6:AI118)</f>
        <v>113</v>
      </c>
      <c r="AK118" s="194"/>
      <c r="AL118" s="158"/>
    </row>
    <row r="119" spans="1:38" s="13" customFormat="1">
      <c r="A119" s="129">
        <v>114</v>
      </c>
      <c r="B119" s="137" t="s">
        <v>188</v>
      </c>
      <c r="C119" s="137" t="s">
        <v>20</v>
      </c>
      <c r="D119" s="137" t="s">
        <v>20</v>
      </c>
      <c r="E119" s="137" t="s">
        <v>319</v>
      </c>
      <c r="F119" s="137"/>
      <c r="G119" s="131">
        <v>45833</v>
      </c>
      <c r="H119" s="132">
        <v>0.68333333333333302</v>
      </c>
      <c r="I119" s="137" t="s">
        <v>5</v>
      </c>
      <c r="J119" s="137" t="s">
        <v>6</v>
      </c>
      <c r="K119" s="137" t="s">
        <v>5</v>
      </c>
      <c r="L119" s="137" t="s">
        <v>5</v>
      </c>
      <c r="M119" s="137" t="s">
        <v>5</v>
      </c>
      <c r="N119" s="137" t="s">
        <v>6</v>
      </c>
      <c r="O119" s="133">
        <v>1517.75</v>
      </c>
      <c r="P119" s="134">
        <v>3492</v>
      </c>
      <c r="Q119" s="133">
        <v>63000</v>
      </c>
      <c r="R119" s="133">
        <v>32500</v>
      </c>
      <c r="S119" s="148">
        <f t="shared" si="15"/>
        <v>51.587301587301596</v>
      </c>
      <c r="T119" s="148">
        <f t="shared" si="16"/>
        <v>30500</v>
      </c>
      <c r="U119" s="137" t="s">
        <v>6</v>
      </c>
      <c r="V119" s="137" t="s">
        <v>6</v>
      </c>
      <c r="W119" s="144">
        <v>1</v>
      </c>
      <c r="X119" s="137">
        <v>0</v>
      </c>
      <c r="Y119" s="129">
        <f>ROUND((S119/INDICI!$B$2*10),2)</f>
        <v>5.83</v>
      </c>
      <c r="Z119" s="129">
        <f>ROUND((O119/INDICI!$B$1*25),2)</f>
        <v>4.05</v>
      </c>
      <c r="AA119" s="138">
        <f t="shared" si="11"/>
        <v>8</v>
      </c>
      <c r="AB119" s="139">
        <f t="shared" si="12"/>
        <v>17.88</v>
      </c>
      <c r="AC119" s="140">
        <f>SUM($AG$6:AG119)</f>
        <v>9751667.7999999952</v>
      </c>
      <c r="AD119" s="129" t="str">
        <f>VLOOKUP(C119, 'NORD SUD'!A:B, 2, FALSE)</f>
        <v>N</v>
      </c>
      <c r="AE119" s="135" t="str">
        <f>IF(AD119="N","",SUM(AF$5:$AF119))</f>
        <v/>
      </c>
      <c r="AF119" s="135" t="str">
        <f t="shared" si="13"/>
        <v/>
      </c>
      <c r="AG119" s="140">
        <f t="shared" si="14"/>
        <v>30500</v>
      </c>
      <c r="AH119" s="81"/>
      <c r="AI119" s="169">
        <v>1</v>
      </c>
      <c r="AJ119" s="169">
        <f>SUM($AI$6:AI119)</f>
        <v>114</v>
      </c>
      <c r="AK119" s="194"/>
      <c r="AL119" s="158"/>
    </row>
    <row r="120" spans="1:38" s="13" customFormat="1">
      <c r="A120" s="129">
        <v>115</v>
      </c>
      <c r="B120" s="130" t="s">
        <v>967</v>
      </c>
      <c r="C120" s="130" t="s">
        <v>77</v>
      </c>
      <c r="D120" s="130" t="s">
        <v>1041</v>
      </c>
      <c r="E120" s="130"/>
      <c r="F120" s="130" t="s">
        <v>1049</v>
      </c>
      <c r="G120" s="131">
        <v>45814</v>
      </c>
      <c r="H120" s="132">
        <v>0.55555555555555558</v>
      </c>
      <c r="I120" s="130" t="s">
        <v>5</v>
      </c>
      <c r="J120" s="130" t="s">
        <v>6</v>
      </c>
      <c r="K120" s="130" t="s">
        <v>5</v>
      </c>
      <c r="L120" s="130" t="s">
        <v>5</v>
      </c>
      <c r="M120" s="130" t="s">
        <v>5</v>
      </c>
      <c r="N120" s="130" t="s">
        <v>6</v>
      </c>
      <c r="O120" s="133">
        <v>1533.61</v>
      </c>
      <c r="P120" s="134">
        <v>81507</v>
      </c>
      <c r="Q120" s="133">
        <v>128631.81</v>
      </c>
      <c r="R120" s="133">
        <v>43000</v>
      </c>
      <c r="S120" s="135">
        <f t="shared" si="15"/>
        <v>33.428745191411053</v>
      </c>
      <c r="T120" s="135">
        <f t="shared" si="16"/>
        <v>85631.81</v>
      </c>
      <c r="U120" s="130" t="s">
        <v>6</v>
      </c>
      <c r="V120" s="130" t="s">
        <v>6</v>
      </c>
      <c r="W120" s="136">
        <v>1</v>
      </c>
      <c r="X120" s="137">
        <v>10</v>
      </c>
      <c r="Y120" s="129">
        <f>ROUND((S120/INDICI!$B$2*10),2)</f>
        <v>3.78</v>
      </c>
      <c r="Z120" s="129">
        <f>ROUND((O120/INDICI!$B$1*25),2)</f>
        <v>4.09</v>
      </c>
      <c r="AA120" s="138">
        <f t="shared" si="11"/>
        <v>0</v>
      </c>
      <c r="AB120" s="139">
        <f t="shared" si="12"/>
        <v>17.869999999999997</v>
      </c>
      <c r="AC120" s="140">
        <f>SUM($AG$6:AG120)</f>
        <v>9837299.6099999957</v>
      </c>
      <c r="AD120" s="129" t="str">
        <f>VLOOKUP(C120, 'NORD SUD'!A:B, 2, FALSE)</f>
        <v>N</v>
      </c>
      <c r="AE120" s="135" t="str">
        <f>IF(AD120="N","",SUM(AF$5:$AF120))</f>
        <v/>
      </c>
      <c r="AF120" s="135" t="str">
        <f t="shared" si="13"/>
        <v/>
      </c>
      <c r="AG120" s="140">
        <f t="shared" si="14"/>
        <v>85631.81</v>
      </c>
      <c r="AH120" s="81"/>
      <c r="AI120" s="169">
        <v>1</v>
      </c>
      <c r="AJ120" s="169">
        <f>SUM($AI$6:AI120)</f>
        <v>115</v>
      </c>
      <c r="AK120" s="194"/>
      <c r="AL120" s="158"/>
    </row>
    <row r="121" spans="1:38" s="13" customFormat="1">
      <c r="A121" s="129">
        <v>116</v>
      </c>
      <c r="B121" s="130" t="s">
        <v>188</v>
      </c>
      <c r="C121" s="130" t="s">
        <v>35</v>
      </c>
      <c r="D121" s="130" t="s">
        <v>35</v>
      </c>
      <c r="E121" s="130" t="s">
        <v>851</v>
      </c>
      <c r="F121" s="130"/>
      <c r="G121" s="131">
        <v>45832</v>
      </c>
      <c r="H121" s="132">
        <v>0.64930555555555558</v>
      </c>
      <c r="I121" s="130" t="s">
        <v>5</v>
      </c>
      <c r="J121" s="130" t="s">
        <v>6</v>
      </c>
      <c r="K121" s="130" t="s">
        <v>5</v>
      </c>
      <c r="L121" s="130" t="s">
        <v>5</v>
      </c>
      <c r="M121" s="130" t="s">
        <v>5</v>
      </c>
      <c r="N121" s="130" t="s">
        <v>6</v>
      </c>
      <c r="O121" s="133">
        <v>1851.85</v>
      </c>
      <c r="P121" s="134">
        <v>108</v>
      </c>
      <c r="Q121" s="133">
        <v>53000</v>
      </c>
      <c r="R121" s="133">
        <v>23000</v>
      </c>
      <c r="S121" s="135">
        <f t="shared" si="15"/>
        <v>43.39622641509434</v>
      </c>
      <c r="T121" s="135">
        <f t="shared" si="16"/>
        <v>30000</v>
      </c>
      <c r="U121" s="130" t="s">
        <v>6</v>
      </c>
      <c r="V121" s="130" t="s">
        <v>6</v>
      </c>
      <c r="W121" s="136">
        <v>1</v>
      </c>
      <c r="X121" s="137">
        <v>0</v>
      </c>
      <c r="Y121" s="129">
        <f>ROUND((S121/INDICI!$B$2*10),2)</f>
        <v>4.9000000000000004</v>
      </c>
      <c r="Z121" s="129">
        <f>ROUND((O121/INDICI!$B$1*25),2)</f>
        <v>4.9400000000000004</v>
      </c>
      <c r="AA121" s="138">
        <f t="shared" si="11"/>
        <v>8</v>
      </c>
      <c r="AB121" s="139">
        <f t="shared" si="12"/>
        <v>17.84</v>
      </c>
      <c r="AC121" s="140">
        <f>SUM($AG$6:AG121)</f>
        <v>9867299.6099999957</v>
      </c>
      <c r="AD121" s="129" t="str">
        <f>VLOOKUP(C121, 'NORD SUD'!A:B, 2, FALSE)</f>
        <v>N</v>
      </c>
      <c r="AE121" s="135" t="str">
        <f>IF(AD121="N","",SUM(AF$5:$AF121))</f>
        <v/>
      </c>
      <c r="AF121" s="135" t="str">
        <f t="shared" si="13"/>
        <v/>
      </c>
      <c r="AG121" s="140">
        <f t="shared" si="14"/>
        <v>30000</v>
      </c>
      <c r="AH121" s="81"/>
      <c r="AI121" s="169">
        <v>1</v>
      </c>
      <c r="AJ121" s="169">
        <f>SUM($AI$6:AI121)</f>
        <v>116</v>
      </c>
      <c r="AK121" s="194"/>
      <c r="AL121" s="158"/>
    </row>
    <row r="122" spans="1:38" s="13" customFormat="1">
      <c r="A122" s="129">
        <v>117</v>
      </c>
      <c r="B122" s="130" t="s">
        <v>344</v>
      </c>
      <c r="C122" s="130" t="s">
        <v>58</v>
      </c>
      <c r="D122" s="130" t="s">
        <v>58</v>
      </c>
      <c r="E122" s="130" t="s">
        <v>439</v>
      </c>
      <c r="F122" s="130"/>
      <c r="G122" s="131">
        <v>45828</v>
      </c>
      <c r="H122" s="132">
        <v>0.44375000000000003</v>
      </c>
      <c r="I122" s="130" t="s">
        <v>5</v>
      </c>
      <c r="J122" s="130" t="s">
        <v>6</v>
      </c>
      <c r="K122" s="130" t="s">
        <v>5</v>
      </c>
      <c r="L122" s="130" t="s">
        <v>5</v>
      </c>
      <c r="M122" s="130" t="s">
        <v>5</v>
      </c>
      <c r="N122" s="130" t="s">
        <v>6</v>
      </c>
      <c r="O122" s="133">
        <v>2672.12</v>
      </c>
      <c r="P122" s="134">
        <v>74847</v>
      </c>
      <c r="Q122" s="133">
        <v>135000</v>
      </c>
      <c r="R122" s="133">
        <v>80000</v>
      </c>
      <c r="S122" s="135">
        <f t="shared" si="15"/>
        <v>59.259259259259252</v>
      </c>
      <c r="T122" s="135">
        <f t="shared" si="16"/>
        <v>55000</v>
      </c>
      <c r="U122" s="130" t="s">
        <v>6</v>
      </c>
      <c r="V122" s="130" t="s">
        <v>6</v>
      </c>
      <c r="W122" s="136">
        <v>2</v>
      </c>
      <c r="X122" s="137">
        <v>0</v>
      </c>
      <c r="Y122" s="129">
        <f>ROUND((S122/INDICI!$B$2*10),2)</f>
        <v>6.7</v>
      </c>
      <c r="Z122" s="129">
        <f>ROUND((O122/INDICI!$B$1*25),2)</f>
        <v>7.13</v>
      </c>
      <c r="AA122" s="138">
        <f t="shared" si="11"/>
        <v>4</v>
      </c>
      <c r="AB122" s="139">
        <f t="shared" si="12"/>
        <v>17.829999999999998</v>
      </c>
      <c r="AC122" s="140">
        <f>SUM($AG$6:AG122)</f>
        <v>9922299.6099999957</v>
      </c>
      <c r="AD122" s="129" t="str">
        <f>VLOOKUP(C122, 'NORD SUD'!A:B, 2, FALSE)</f>
        <v>N</v>
      </c>
      <c r="AE122" s="135" t="str">
        <f>IF(AD122="N","",SUM(AF$5:$AF122))</f>
        <v/>
      </c>
      <c r="AF122" s="135" t="str">
        <f t="shared" si="13"/>
        <v/>
      </c>
      <c r="AG122" s="140">
        <f t="shared" si="14"/>
        <v>55000</v>
      </c>
      <c r="AH122" s="81"/>
      <c r="AI122" s="169">
        <v>1</v>
      </c>
      <c r="AJ122" s="169">
        <f>SUM($AI$6:AI122)</f>
        <v>117</v>
      </c>
      <c r="AK122" s="194"/>
      <c r="AL122" s="158"/>
    </row>
    <row r="123" spans="1:38" s="13" customFormat="1">
      <c r="A123" s="129">
        <v>118</v>
      </c>
      <c r="B123" s="130" t="s">
        <v>357</v>
      </c>
      <c r="C123" s="130" t="s">
        <v>99</v>
      </c>
      <c r="D123" s="130" t="s">
        <v>99</v>
      </c>
      <c r="E123" s="130" t="s">
        <v>1798</v>
      </c>
      <c r="F123" s="130"/>
      <c r="G123" s="131">
        <v>45832</v>
      </c>
      <c r="H123" s="132">
        <v>0.66597222222222219</v>
      </c>
      <c r="I123" s="130" t="s">
        <v>5</v>
      </c>
      <c r="J123" s="130" t="s">
        <v>6</v>
      </c>
      <c r="K123" s="130" t="s">
        <v>5</v>
      </c>
      <c r="L123" s="130" t="s">
        <v>5</v>
      </c>
      <c r="M123" s="130" t="s">
        <v>5</v>
      </c>
      <c r="N123" s="130" t="s">
        <v>6</v>
      </c>
      <c r="O123" s="133">
        <v>1698.34</v>
      </c>
      <c r="P123" s="134">
        <v>8420</v>
      </c>
      <c r="Q123" s="133">
        <v>155000</v>
      </c>
      <c r="R123" s="133">
        <v>100000</v>
      </c>
      <c r="S123" s="135">
        <f t="shared" si="15"/>
        <v>64.516129032258064</v>
      </c>
      <c r="T123" s="135">
        <f t="shared" si="16"/>
        <v>55000</v>
      </c>
      <c r="U123" s="130" t="s">
        <v>6</v>
      </c>
      <c r="V123" s="130" t="s">
        <v>6</v>
      </c>
      <c r="W123" s="136">
        <v>1</v>
      </c>
      <c r="X123" s="137">
        <v>0</v>
      </c>
      <c r="Y123" s="129">
        <f>ROUND((S123/INDICI!$B$2*10),2)</f>
        <v>7.29</v>
      </c>
      <c r="Z123" s="129">
        <f>ROUND((O123/INDICI!$B$1*25),2)</f>
        <v>4.53</v>
      </c>
      <c r="AA123" s="138">
        <f t="shared" si="11"/>
        <v>6</v>
      </c>
      <c r="AB123" s="139">
        <f t="shared" si="12"/>
        <v>17.82</v>
      </c>
      <c r="AC123" s="140">
        <f>SUM($AG$6:AG123)</f>
        <v>9977299.6099999957</v>
      </c>
      <c r="AD123" s="129" t="str">
        <f>VLOOKUP(C123, 'NORD SUD'!A:B, 2, FALSE)</f>
        <v>N</v>
      </c>
      <c r="AE123" s="135" t="str">
        <f>IF(AD123="N","",SUM(AF$5:$AF123))</f>
        <v/>
      </c>
      <c r="AF123" s="135" t="str">
        <f t="shared" si="13"/>
        <v/>
      </c>
      <c r="AG123" s="140">
        <f t="shared" si="14"/>
        <v>55000</v>
      </c>
      <c r="AH123" s="81"/>
      <c r="AI123" s="169">
        <v>1</v>
      </c>
      <c r="AJ123" s="169">
        <f>SUM($AI$6:AI123)</f>
        <v>118</v>
      </c>
      <c r="AK123" s="194"/>
      <c r="AL123" s="158"/>
    </row>
    <row r="124" spans="1:38" s="13" customFormat="1">
      <c r="A124" s="129">
        <v>119</v>
      </c>
      <c r="B124" s="130" t="s">
        <v>188</v>
      </c>
      <c r="C124" s="130" t="s">
        <v>97</v>
      </c>
      <c r="D124" s="130" t="s">
        <v>97</v>
      </c>
      <c r="E124" s="130" t="s">
        <v>524</v>
      </c>
      <c r="F124" s="130"/>
      <c r="G124" s="131">
        <v>45803</v>
      </c>
      <c r="H124" s="132">
        <v>0.73472222222222217</v>
      </c>
      <c r="I124" s="130" t="s">
        <v>5</v>
      </c>
      <c r="J124" s="130" t="s">
        <v>6</v>
      </c>
      <c r="K124" s="130" t="s">
        <v>5</v>
      </c>
      <c r="L124" s="130" t="s">
        <v>5</v>
      </c>
      <c r="M124" s="130" t="s">
        <v>5</v>
      </c>
      <c r="N124" s="130" t="s">
        <v>6</v>
      </c>
      <c r="O124" s="133">
        <v>1530.61</v>
      </c>
      <c r="P124" s="134">
        <v>392</v>
      </c>
      <c r="Q124" s="133">
        <v>23700</v>
      </c>
      <c r="R124" s="133">
        <v>12000</v>
      </c>
      <c r="S124" s="135">
        <f t="shared" si="15"/>
        <v>50.632911392405063</v>
      </c>
      <c r="T124" s="135">
        <f t="shared" si="16"/>
        <v>11700</v>
      </c>
      <c r="U124" s="130" t="s">
        <v>6</v>
      </c>
      <c r="V124" s="130" t="s">
        <v>6</v>
      </c>
      <c r="W124" s="136">
        <v>1</v>
      </c>
      <c r="X124" s="137">
        <v>0</v>
      </c>
      <c r="Y124" s="129">
        <f>ROUND((S124/INDICI!$B$2*10),2)</f>
        <v>5.72</v>
      </c>
      <c r="Z124" s="129">
        <f>ROUND((O124/INDICI!$B$1*25),2)</f>
        <v>4.09</v>
      </c>
      <c r="AA124" s="138">
        <f t="shared" si="11"/>
        <v>8</v>
      </c>
      <c r="AB124" s="139">
        <f t="shared" si="12"/>
        <v>17.809999999999999</v>
      </c>
      <c r="AC124" s="140">
        <f>SUM($AG$6:AG124)</f>
        <v>9988999.6099999957</v>
      </c>
      <c r="AD124" s="129" t="str">
        <f>VLOOKUP(C124, 'NORD SUD'!A:B, 2, FALSE)</f>
        <v>N</v>
      </c>
      <c r="AE124" s="135" t="str">
        <f>IF(AD124="N","",SUM(AF$5:$AF124))</f>
        <v/>
      </c>
      <c r="AF124" s="135" t="str">
        <f t="shared" si="13"/>
        <v/>
      </c>
      <c r="AG124" s="140">
        <f t="shared" si="14"/>
        <v>11700</v>
      </c>
      <c r="AH124" s="81"/>
      <c r="AI124" s="169">
        <v>1</v>
      </c>
      <c r="AJ124" s="169">
        <f>SUM($AI$6:AI124)</f>
        <v>119</v>
      </c>
      <c r="AK124" s="194"/>
      <c r="AL124" s="158"/>
    </row>
    <row r="125" spans="1:38" s="13" customFormat="1">
      <c r="A125" s="129">
        <v>120</v>
      </c>
      <c r="B125" s="130" t="s">
        <v>344</v>
      </c>
      <c r="C125" s="130" t="s">
        <v>50</v>
      </c>
      <c r="D125" s="130" t="s">
        <v>50</v>
      </c>
      <c r="E125" s="130" t="s">
        <v>347</v>
      </c>
      <c r="F125" s="130"/>
      <c r="G125" s="131">
        <v>45825</v>
      </c>
      <c r="H125" s="132">
        <v>0.4777777777777778</v>
      </c>
      <c r="I125" s="130" t="s">
        <v>5</v>
      </c>
      <c r="J125" s="130" t="s">
        <v>6</v>
      </c>
      <c r="K125" s="130" t="s">
        <v>5</v>
      </c>
      <c r="L125" s="130" t="s">
        <v>5</v>
      </c>
      <c r="M125" s="133" t="s">
        <v>5</v>
      </c>
      <c r="N125" s="130" t="s">
        <v>6</v>
      </c>
      <c r="O125" s="133">
        <v>2214.0500000000002</v>
      </c>
      <c r="P125" s="134">
        <v>14950</v>
      </c>
      <c r="Q125" s="133">
        <v>230000</v>
      </c>
      <c r="R125" s="133">
        <v>119600</v>
      </c>
      <c r="S125" s="141">
        <f t="shared" si="15"/>
        <v>52</v>
      </c>
      <c r="T125" s="141">
        <f t="shared" si="16"/>
        <v>110400</v>
      </c>
      <c r="U125" s="130" t="s">
        <v>6</v>
      </c>
      <c r="V125" s="130" t="s">
        <v>6</v>
      </c>
      <c r="W125" s="136">
        <v>1</v>
      </c>
      <c r="X125" s="137">
        <v>0</v>
      </c>
      <c r="Y125" s="129">
        <f>ROUND((S125/INDICI!$B$2*10),2)</f>
        <v>5.88</v>
      </c>
      <c r="Z125" s="129">
        <f>ROUND((O125/INDICI!$B$1*25),2)</f>
        <v>5.91</v>
      </c>
      <c r="AA125" s="138">
        <f t="shared" si="11"/>
        <v>6</v>
      </c>
      <c r="AB125" s="139">
        <f t="shared" si="12"/>
        <v>17.79</v>
      </c>
      <c r="AC125" s="140">
        <f>SUM($AG$6:AG125)</f>
        <v>10099399.609999996</v>
      </c>
      <c r="AD125" s="129" t="str">
        <f>VLOOKUP(C125, 'NORD SUD'!A:B, 2, FALSE)</f>
        <v>N</v>
      </c>
      <c r="AE125" s="135" t="str">
        <f>IF(AD125="N","",SUM(AF$5:$AF125))</f>
        <v/>
      </c>
      <c r="AF125" s="135" t="str">
        <f t="shared" si="13"/>
        <v/>
      </c>
      <c r="AG125" s="140">
        <f t="shared" si="14"/>
        <v>110400</v>
      </c>
      <c r="AH125" s="81"/>
      <c r="AI125" s="169">
        <v>1</v>
      </c>
      <c r="AJ125" s="169">
        <f>SUM($AI$6:AI125)</f>
        <v>120</v>
      </c>
      <c r="AK125" s="194"/>
      <c r="AL125" s="158"/>
    </row>
    <row r="126" spans="1:38" s="13" customFormat="1">
      <c r="A126" s="129">
        <v>121</v>
      </c>
      <c r="B126" s="130" t="s">
        <v>344</v>
      </c>
      <c r="C126" s="130" t="s">
        <v>33</v>
      </c>
      <c r="D126" s="130" t="s">
        <v>33</v>
      </c>
      <c r="E126" s="149" t="s">
        <v>1274</v>
      </c>
      <c r="F126" s="130"/>
      <c r="G126" s="131">
        <v>45827</v>
      </c>
      <c r="H126" s="132">
        <v>12.46</v>
      </c>
      <c r="I126" s="130" t="s">
        <v>5</v>
      </c>
      <c r="J126" s="130" t="s">
        <v>6</v>
      </c>
      <c r="K126" s="130" t="s">
        <v>5</v>
      </c>
      <c r="L126" s="130" t="s">
        <v>5</v>
      </c>
      <c r="M126" s="130" t="s">
        <v>5</v>
      </c>
      <c r="N126" s="130" t="s">
        <v>6</v>
      </c>
      <c r="O126" s="130">
        <v>1335.7070000000001</v>
      </c>
      <c r="P126" s="134">
        <v>1123</v>
      </c>
      <c r="Q126" s="130">
        <v>82000</v>
      </c>
      <c r="R126" s="130">
        <v>45000</v>
      </c>
      <c r="S126" s="135">
        <f t="shared" si="15"/>
        <v>54.878048780487809</v>
      </c>
      <c r="T126" s="135">
        <f t="shared" si="16"/>
        <v>37000</v>
      </c>
      <c r="U126" s="130" t="s">
        <v>6</v>
      </c>
      <c r="V126" s="130" t="s">
        <v>6</v>
      </c>
      <c r="W126" s="136">
        <v>1</v>
      </c>
      <c r="X126" s="137">
        <v>0</v>
      </c>
      <c r="Y126" s="129">
        <f>ROUND((S126/INDICI!$B$2*10),2)</f>
        <v>6.2</v>
      </c>
      <c r="Z126" s="129">
        <f>ROUND((O126/INDICI!$B$1*25),2)</f>
        <v>3.57</v>
      </c>
      <c r="AA126" s="138">
        <f t="shared" si="11"/>
        <v>8</v>
      </c>
      <c r="AB126" s="139">
        <f t="shared" si="12"/>
        <v>17.77</v>
      </c>
      <c r="AC126" s="140">
        <f>SUM($AG$6:AG126)</f>
        <v>10136399.609999996</v>
      </c>
      <c r="AD126" s="129" t="str">
        <f>VLOOKUP(C126, 'NORD SUD'!A:B, 2, FALSE)</f>
        <v>N</v>
      </c>
      <c r="AE126" s="135" t="str">
        <f>IF(AD126="N","",SUM(AF$5:$AF126))</f>
        <v/>
      </c>
      <c r="AF126" s="135" t="str">
        <f t="shared" si="13"/>
        <v/>
      </c>
      <c r="AG126" s="140">
        <f t="shared" si="14"/>
        <v>37000</v>
      </c>
      <c r="AH126" s="81"/>
      <c r="AI126" s="169">
        <v>1</v>
      </c>
      <c r="AJ126" s="169">
        <f>SUM($AI$6:AI126)</f>
        <v>121</v>
      </c>
      <c r="AK126" s="194"/>
      <c r="AL126" s="158"/>
    </row>
    <row r="127" spans="1:38" s="13" customFormat="1" ht="28.8">
      <c r="A127" s="129">
        <v>122</v>
      </c>
      <c r="B127" s="130" t="s">
        <v>344</v>
      </c>
      <c r="C127" s="130" t="s">
        <v>19</v>
      </c>
      <c r="D127" s="130" t="s">
        <v>19</v>
      </c>
      <c r="E127" s="130"/>
      <c r="F127" s="130" t="s">
        <v>1573</v>
      </c>
      <c r="G127" s="131">
        <v>45834</v>
      </c>
      <c r="H127" s="132">
        <v>0.58263888888888882</v>
      </c>
      <c r="I127" s="130" t="s">
        <v>5</v>
      </c>
      <c r="J127" s="130" t="s">
        <v>6</v>
      </c>
      <c r="K127" s="130" t="s">
        <v>5</v>
      </c>
      <c r="L127" s="130" t="s">
        <v>5</v>
      </c>
      <c r="M127" s="130" t="s">
        <v>5</v>
      </c>
      <c r="N127" s="130" t="s">
        <v>6</v>
      </c>
      <c r="O127" s="133">
        <v>790.66</v>
      </c>
      <c r="P127" s="134">
        <v>2656</v>
      </c>
      <c r="Q127" s="133">
        <v>50000</v>
      </c>
      <c r="R127" s="133">
        <v>25000</v>
      </c>
      <c r="S127" s="135">
        <f t="shared" si="15"/>
        <v>50</v>
      </c>
      <c r="T127" s="135">
        <f t="shared" si="16"/>
        <v>25000</v>
      </c>
      <c r="U127" s="130" t="s">
        <v>6</v>
      </c>
      <c r="V127" s="130" t="s">
        <v>6</v>
      </c>
      <c r="W127" s="136">
        <v>1</v>
      </c>
      <c r="X127" s="137">
        <v>10</v>
      </c>
      <c r="Y127" s="129">
        <f>ROUND((S127/INDICI!$B$2*10),2)</f>
        <v>5.65</v>
      </c>
      <c r="Z127" s="129">
        <f>ROUND((O127/INDICI!$B$1*25),2)</f>
        <v>2.11</v>
      </c>
      <c r="AA127" s="138">
        <f t="shared" si="11"/>
        <v>0</v>
      </c>
      <c r="AB127" s="139">
        <f t="shared" si="12"/>
        <v>17.760000000000002</v>
      </c>
      <c r="AC127" s="140">
        <f>SUM($AG$6:AG127)</f>
        <v>10161399.609999996</v>
      </c>
      <c r="AD127" s="129" t="str">
        <f>VLOOKUP(C127, 'NORD SUD'!A:B, 2, FALSE)</f>
        <v>N</v>
      </c>
      <c r="AE127" s="135" t="str">
        <f>IF(AD127="N","",SUM(AF$5:$AF127))</f>
        <v/>
      </c>
      <c r="AF127" s="135" t="str">
        <f t="shared" si="13"/>
        <v/>
      </c>
      <c r="AG127" s="140">
        <f t="shared" si="14"/>
        <v>25000</v>
      </c>
      <c r="AH127" s="81"/>
      <c r="AI127" s="169">
        <v>1</v>
      </c>
      <c r="AJ127" s="169">
        <f>SUM($AI$6:AI127)</f>
        <v>122</v>
      </c>
      <c r="AK127" s="194"/>
      <c r="AL127" s="158"/>
    </row>
    <row r="128" spans="1:38" s="13" customFormat="1">
      <c r="A128" s="129">
        <v>123</v>
      </c>
      <c r="B128" s="130" t="s">
        <v>175</v>
      </c>
      <c r="C128" s="130" t="s">
        <v>28</v>
      </c>
      <c r="D128" s="130" t="s">
        <v>28</v>
      </c>
      <c r="E128" s="130" t="s">
        <v>913</v>
      </c>
      <c r="F128" s="130"/>
      <c r="G128" s="131">
        <v>45834</v>
      </c>
      <c r="H128" s="132">
        <v>0.4694444444444445</v>
      </c>
      <c r="I128" s="130" t="s">
        <v>5</v>
      </c>
      <c r="J128" s="130" t="s">
        <v>6</v>
      </c>
      <c r="K128" s="130" t="s">
        <v>5</v>
      </c>
      <c r="L128" s="130" t="s">
        <v>5</v>
      </c>
      <c r="M128" s="130" t="s">
        <v>5</v>
      </c>
      <c r="N128" s="130" t="s">
        <v>6</v>
      </c>
      <c r="O128" s="133">
        <v>2413.16</v>
      </c>
      <c r="P128" s="134">
        <v>2735</v>
      </c>
      <c r="Q128" s="133">
        <v>167000</v>
      </c>
      <c r="R128" s="133">
        <v>48800</v>
      </c>
      <c r="S128" s="135">
        <f t="shared" si="15"/>
        <v>29.221556886227546</v>
      </c>
      <c r="T128" s="135">
        <f t="shared" si="16"/>
        <v>118200</v>
      </c>
      <c r="U128" s="130" t="s">
        <v>6</v>
      </c>
      <c r="V128" s="130" t="s">
        <v>6</v>
      </c>
      <c r="W128" s="136">
        <v>1</v>
      </c>
      <c r="X128" s="137">
        <v>0</v>
      </c>
      <c r="Y128" s="129">
        <f>ROUND((S128/INDICI!$B$2*10),2)</f>
        <v>3.3</v>
      </c>
      <c r="Z128" s="129">
        <f>ROUND((O128/INDICI!$B$1*25),2)</f>
        <v>6.44</v>
      </c>
      <c r="AA128" s="138">
        <f t="shared" si="11"/>
        <v>8</v>
      </c>
      <c r="AB128" s="139">
        <f t="shared" si="12"/>
        <v>17.740000000000002</v>
      </c>
      <c r="AC128" s="140">
        <f>SUM($AG$6:AG128)</f>
        <v>10279599.609999996</v>
      </c>
      <c r="AD128" s="129" t="str">
        <f>VLOOKUP(C128, 'NORD SUD'!A:B, 2, FALSE)</f>
        <v>S</v>
      </c>
      <c r="AE128" s="135">
        <f>IF(AD128="N","",SUM(AF$5:$AF128))</f>
        <v>927779.53</v>
      </c>
      <c r="AF128" s="135">
        <f t="shared" si="13"/>
        <v>118200</v>
      </c>
      <c r="AG128" s="140">
        <f t="shared" si="14"/>
        <v>118200</v>
      </c>
      <c r="AH128" s="81"/>
      <c r="AI128" s="169">
        <v>1</v>
      </c>
      <c r="AJ128" s="169">
        <f>SUM($AI$6:AI128)</f>
        <v>123</v>
      </c>
      <c r="AK128" s="194"/>
      <c r="AL128" s="158"/>
    </row>
    <row r="129" spans="1:998" s="13" customFormat="1">
      <c r="A129" s="129">
        <v>124</v>
      </c>
      <c r="B129" s="130" t="s">
        <v>188</v>
      </c>
      <c r="C129" s="130" t="s">
        <v>61</v>
      </c>
      <c r="D129" s="130" t="s">
        <v>61</v>
      </c>
      <c r="E129" s="130" t="s">
        <v>1718</v>
      </c>
      <c r="F129" s="130"/>
      <c r="G129" s="131">
        <v>45824</v>
      </c>
      <c r="H129" s="132">
        <v>0.5541666666666667</v>
      </c>
      <c r="I129" s="130" t="s">
        <v>5</v>
      </c>
      <c r="J129" s="130" t="s">
        <v>6</v>
      </c>
      <c r="K129" s="130" t="s">
        <v>5</v>
      </c>
      <c r="L129" s="130" t="s">
        <v>5</v>
      </c>
      <c r="M129" s="146" t="s">
        <v>5</v>
      </c>
      <c r="N129" s="130" t="s">
        <v>6</v>
      </c>
      <c r="O129" s="133">
        <v>1487.41</v>
      </c>
      <c r="P129" s="134">
        <v>874</v>
      </c>
      <c r="Q129" s="133">
        <v>59000</v>
      </c>
      <c r="R129" s="133">
        <v>30090</v>
      </c>
      <c r="S129" s="135">
        <f t="shared" si="15"/>
        <v>51</v>
      </c>
      <c r="T129" s="135">
        <f t="shared" si="16"/>
        <v>28910</v>
      </c>
      <c r="U129" s="130" t="s">
        <v>6</v>
      </c>
      <c r="V129" s="130" t="s">
        <v>6</v>
      </c>
      <c r="W129" s="130">
        <v>1</v>
      </c>
      <c r="X129" s="137">
        <v>0</v>
      </c>
      <c r="Y129" s="129">
        <f>ROUND((S129/INDICI!$B$2*10),2)</f>
        <v>5.76</v>
      </c>
      <c r="Z129" s="129">
        <f>ROUND((O129/INDICI!$B$1*25),2)</f>
        <v>3.97</v>
      </c>
      <c r="AA129" s="138">
        <f t="shared" si="11"/>
        <v>8</v>
      </c>
      <c r="AB129" s="139">
        <f t="shared" si="12"/>
        <v>17.73</v>
      </c>
      <c r="AC129" s="140">
        <f>SUM($AG$6:AG129)</f>
        <v>10308509.609999996</v>
      </c>
      <c r="AD129" s="129" t="str">
        <f>VLOOKUP(C129, 'NORD SUD'!A:B, 2, FALSE)</f>
        <v>N</v>
      </c>
      <c r="AE129" s="135" t="str">
        <f>IF(AD129="N","",SUM(AF$5:$AF129))</f>
        <v/>
      </c>
      <c r="AF129" s="135" t="str">
        <f t="shared" si="13"/>
        <v/>
      </c>
      <c r="AG129" s="140">
        <f t="shared" si="14"/>
        <v>28910</v>
      </c>
      <c r="AH129" s="81"/>
      <c r="AI129" s="169">
        <v>1</v>
      </c>
      <c r="AJ129" s="169">
        <f>SUM($AI$6:AI129)</f>
        <v>124</v>
      </c>
      <c r="AK129" s="194"/>
      <c r="AL129" s="158"/>
    </row>
    <row r="130" spans="1:998" s="13" customFormat="1">
      <c r="A130" s="129">
        <v>125</v>
      </c>
      <c r="B130" s="130" t="s">
        <v>236</v>
      </c>
      <c r="C130" s="130" t="s">
        <v>62</v>
      </c>
      <c r="D130" s="130" t="s">
        <v>62</v>
      </c>
      <c r="E130" s="130" t="s">
        <v>464</v>
      </c>
      <c r="F130" s="130"/>
      <c r="G130" s="131">
        <v>45833</v>
      </c>
      <c r="H130" s="132">
        <v>0.56666666666666698</v>
      </c>
      <c r="I130" s="130" t="s">
        <v>5</v>
      </c>
      <c r="J130" s="130" t="s">
        <v>6</v>
      </c>
      <c r="K130" s="130" t="s">
        <v>5</v>
      </c>
      <c r="L130" s="130" t="s">
        <v>5</v>
      </c>
      <c r="M130" s="130" t="s">
        <v>5</v>
      </c>
      <c r="N130" s="130" t="s">
        <v>6</v>
      </c>
      <c r="O130" s="133">
        <v>935.23</v>
      </c>
      <c r="P130" s="134">
        <v>2887</v>
      </c>
      <c r="Q130" s="133">
        <v>78080</v>
      </c>
      <c r="R130" s="133">
        <v>49971.199999999997</v>
      </c>
      <c r="S130" s="145">
        <f t="shared" si="15"/>
        <v>64</v>
      </c>
      <c r="T130" s="145">
        <f t="shared" si="16"/>
        <v>28108.800000000003</v>
      </c>
      <c r="U130" s="130" t="s">
        <v>6</v>
      </c>
      <c r="V130" s="130" t="s">
        <v>6</v>
      </c>
      <c r="W130" s="130">
        <v>1</v>
      </c>
      <c r="X130" s="137">
        <v>0</v>
      </c>
      <c r="Y130" s="129">
        <f>ROUND((S130/INDICI!$B$2*10),2)</f>
        <v>7.23</v>
      </c>
      <c r="Z130" s="129">
        <f>ROUND((O130/INDICI!$B$1*25),2)</f>
        <v>2.5</v>
      </c>
      <c r="AA130" s="138">
        <f t="shared" si="11"/>
        <v>8</v>
      </c>
      <c r="AB130" s="139">
        <f t="shared" si="12"/>
        <v>17.73</v>
      </c>
      <c r="AC130" s="140">
        <f>SUM($AG$6:AG130)</f>
        <v>10336618.409999996</v>
      </c>
      <c r="AD130" s="129" t="str">
        <f>VLOOKUP(C130, 'NORD SUD'!A:B, 2, FALSE)</f>
        <v>S</v>
      </c>
      <c r="AE130" s="135">
        <f>IF(AD130="N","",SUM(AF$5:$AF130))</f>
        <v>955888.33000000007</v>
      </c>
      <c r="AF130" s="135">
        <f t="shared" si="13"/>
        <v>28108.800000000003</v>
      </c>
      <c r="AG130" s="140">
        <f t="shared" si="14"/>
        <v>28108.800000000003</v>
      </c>
      <c r="AH130" s="81"/>
      <c r="AI130" s="169">
        <v>1</v>
      </c>
      <c r="AJ130" s="169">
        <f>SUM($AI$6:AI130)</f>
        <v>125</v>
      </c>
      <c r="AK130" s="194"/>
      <c r="AL130" s="158"/>
    </row>
    <row r="131" spans="1:998" s="13" customFormat="1">
      <c r="A131" s="129">
        <v>126</v>
      </c>
      <c r="B131" s="130" t="s">
        <v>344</v>
      </c>
      <c r="C131" s="130" t="s">
        <v>58</v>
      </c>
      <c r="D131" s="130" t="s">
        <v>58</v>
      </c>
      <c r="E131" s="130" t="s">
        <v>452</v>
      </c>
      <c r="F131" s="130"/>
      <c r="G131" s="131">
        <v>45826</v>
      </c>
      <c r="H131" s="132">
        <v>0.73888888888888893</v>
      </c>
      <c r="I131" s="130" t="s">
        <v>5</v>
      </c>
      <c r="J131" s="130" t="s">
        <v>6</v>
      </c>
      <c r="K131" s="130" t="s">
        <v>5</v>
      </c>
      <c r="L131" s="130" t="s">
        <v>5</v>
      </c>
      <c r="M131" s="130" t="s">
        <v>5</v>
      </c>
      <c r="N131" s="130" t="s">
        <v>6</v>
      </c>
      <c r="O131" s="133">
        <v>1521.65</v>
      </c>
      <c r="P131" s="134">
        <v>4666</v>
      </c>
      <c r="Q131" s="133">
        <v>155811.51</v>
      </c>
      <c r="R131" s="133">
        <v>77905.759999999995</v>
      </c>
      <c r="S131" s="135">
        <f t="shared" si="15"/>
        <v>50.000003209005541</v>
      </c>
      <c r="T131" s="135">
        <f t="shared" si="16"/>
        <v>77905.750000000015</v>
      </c>
      <c r="U131" s="130" t="s">
        <v>6</v>
      </c>
      <c r="V131" s="130" t="s">
        <v>6</v>
      </c>
      <c r="W131" s="136">
        <v>1</v>
      </c>
      <c r="X131" s="137">
        <v>0</v>
      </c>
      <c r="Y131" s="129">
        <f>ROUND((S131/INDICI!$B$2*10),2)</f>
        <v>5.65</v>
      </c>
      <c r="Z131" s="129">
        <f>ROUND((O131/INDICI!$B$1*25),2)</f>
        <v>4.0599999999999996</v>
      </c>
      <c r="AA131" s="138">
        <f t="shared" si="11"/>
        <v>8</v>
      </c>
      <c r="AB131" s="139">
        <f t="shared" si="12"/>
        <v>17.71</v>
      </c>
      <c r="AC131" s="140">
        <f>SUM($AG$6:AG131)</f>
        <v>10414524.159999996</v>
      </c>
      <c r="AD131" s="129" t="str">
        <f>VLOOKUP(C131, 'NORD SUD'!A:B, 2, FALSE)</f>
        <v>N</v>
      </c>
      <c r="AE131" s="135" t="str">
        <f>IF(AD131="N","",SUM(AF$5:$AF131))</f>
        <v/>
      </c>
      <c r="AF131" s="135" t="str">
        <f t="shared" si="13"/>
        <v/>
      </c>
      <c r="AG131" s="140">
        <f t="shared" si="14"/>
        <v>77905.750000000015</v>
      </c>
      <c r="AH131" s="81"/>
      <c r="AI131" s="169">
        <v>1</v>
      </c>
      <c r="AJ131" s="169">
        <f>SUM($AI$6:AI131)</f>
        <v>126</v>
      </c>
      <c r="AK131" s="194"/>
      <c r="AL131" s="158"/>
    </row>
    <row r="132" spans="1:998" s="13" customFormat="1">
      <c r="A132" s="129">
        <v>127</v>
      </c>
      <c r="B132" s="130" t="s">
        <v>692</v>
      </c>
      <c r="C132" s="130" t="s">
        <v>1391</v>
      </c>
      <c r="D132" s="130" t="s">
        <v>1391</v>
      </c>
      <c r="E132" s="130" t="s">
        <v>1397</v>
      </c>
      <c r="F132" s="130"/>
      <c r="G132" s="131">
        <v>45833</v>
      </c>
      <c r="H132" s="132">
        <v>0.57708333333333328</v>
      </c>
      <c r="I132" s="130" t="s">
        <v>5</v>
      </c>
      <c r="J132" s="130" t="s">
        <v>6</v>
      </c>
      <c r="K132" s="130" t="s">
        <v>5</v>
      </c>
      <c r="L132" s="130" t="s">
        <v>5</v>
      </c>
      <c r="M132" s="133" t="s">
        <v>5</v>
      </c>
      <c r="N132" s="130" t="s">
        <v>6</v>
      </c>
      <c r="O132" s="133">
        <v>1095.6199999999999</v>
      </c>
      <c r="P132" s="134">
        <v>3012</v>
      </c>
      <c r="Q132" s="133">
        <v>39664.370000000003</v>
      </c>
      <c r="R132" s="133">
        <v>23798.62</v>
      </c>
      <c r="S132" s="135">
        <f t="shared" si="15"/>
        <v>59.999994957691236</v>
      </c>
      <c r="T132" s="135">
        <f t="shared" si="16"/>
        <v>15865.750000000004</v>
      </c>
      <c r="U132" s="130" t="s">
        <v>6</v>
      </c>
      <c r="V132" s="130" t="s">
        <v>6</v>
      </c>
      <c r="W132" s="136">
        <v>1</v>
      </c>
      <c r="X132" s="137">
        <v>0</v>
      </c>
      <c r="Y132" s="129">
        <f>ROUND((S132/INDICI!$B$2*10),2)</f>
        <v>6.78</v>
      </c>
      <c r="Z132" s="129">
        <f>ROUND((O132/INDICI!$B$1*25),2)</f>
        <v>2.93</v>
      </c>
      <c r="AA132" s="138">
        <f t="shared" si="11"/>
        <v>8</v>
      </c>
      <c r="AB132" s="139">
        <f t="shared" si="12"/>
        <v>17.71</v>
      </c>
      <c r="AC132" s="140">
        <f>SUM($AG$6:AG132)</f>
        <v>10430389.909999996</v>
      </c>
      <c r="AD132" s="129" t="str">
        <f>VLOOKUP(C132, 'NORD SUD'!A:B, 2, FALSE)</f>
        <v>N</v>
      </c>
      <c r="AE132" s="135" t="str">
        <f>IF(AD132="N","",SUM(AF$5:$AF132))</f>
        <v/>
      </c>
      <c r="AF132" s="135" t="str">
        <f t="shared" si="13"/>
        <v/>
      </c>
      <c r="AG132" s="140">
        <f t="shared" si="14"/>
        <v>15865.750000000004</v>
      </c>
      <c r="AH132" s="81"/>
      <c r="AI132" s="169">
        <v>1</v>
      </c>
      <c r="AJ132" s="169">
        <f>SUM($AI$6:AI132)</f>
        <v>127</v>
      </c>
      <c r="AK132" s="194"/>
      <c r="AL132" s="158"/>
    </row>
    <row r="133" spans="1:998" s="13" customFormat="1">
      <c r="A133" s="129">
        <v>128</v>
      </c>
      <c r="B133" s="130" t="s">
        <v>692</v>
      </c>
      <c r="C133" s="130" t="s">
        <v>89</v>
      </c>
      <c r="D133" s="130" t="s">
        <v>89</v>
      </c>
      <c r="E133" s="130" t="s">
        <v>697</v>
      </c>
      <c r="F133" s="130"/>
      <c r="G133" s="131">
        <v>45820</v>
      </c>
      <c r="H133" s="132">
        <v>0.59513888888888899</v>
      </c>
      <c r="I133" s="130" t="s">
        <v>5</v>
      </c>
      <c r="J133" s="130" t="s">
        <v>6</v>
      </c>
      <c r="K133" s="130" t="s">
        <v>5</v>
      </c>
      <c r="L133" s="130" t="s">
        <v>5</v>
      </c>
      <c r="M133" s="130" t="s">
        <v>5</v>
      </c>
      <c r="N133" s="130" t="s">
        <v>6</v>
      </c>
      <c r="O133" s="133">
        <v>1940.99</v>
      </c>
      <c r="P133" s="134">
        <v>2575</v>
      </c>
      <c r="Q133" s="133">
        <v>51649.26</v>
      </c>
      <c r="R133" s="133">
        <v>20659.7</v>
      </c>
      <c r="S133" s="145">
        <f t="shared" si="15"/>
        <v>39.999992255455354</v>
      </c>
      <c r="T133" s="145">
        <f t="shared" si="16"/>
        <v>30989.56</v>
      </c>
      <c r="U133" s="130" t="s">
        <v>6</v>
      </c>
      <c r="V133" s="130" t="s">
        <v>6</v>
      </c>
      <c r="W133" s="130">
        <v>1</v>
      </c>
      <c r="X133" s="137">
        <v>0</v>
      </c>
      <c r="Y133" s="129">
        <f>ROUND((S133/INDICI!$B$2*10),2)</f>
        <v>4.5199999999999996</v>
      </c>
      <c r="Z133" s="129">
        <f>ROUND((O133/INDICI!$B$1*25),2)</f>
        <v>5.18</v>
      </c>
      <c r="AA133" s="138">
        <f t="shared" si="11"/>
        <v>8</v>
      </c>
      <c r="AB133" s="139">
        <f t="shared" si="12"/>
        <v>17.7</v>
      </c>
      <c r="AC133" s="140">
        <f>SUM($AG$6:AG133)</f>
        <v>10461379.469999997</v>
      </c>
      <c r="AD133" s="129" t="str">
        <f>VLOOKUP(C133, 'NORD SUD'!A:B, 2, FALSE)</f>
        <v>N</v>
      </c>
      <c r="AE133" s="135" t="str">
        <f>IF(AD133="N","",SUM(AF$5:$AF133))</f>
        <v/>
      </c>
      <c r="AF133" s="135" t="str">
        <f t="shared" si="13"/>
        <v/>
      </c>
      <c r="AG133" s="140">
        <f t="shared" si="14"/>
        <v>30989.56</v>
      </c>
      <c r="AH133" s="81"/>
      <c r="AI133" s="169">
        <v>1</v>
      </c>
      <c r="AJ133" s="169">
        <f>SUM($AI$6:AI133)</f>
        <v>128</v>
      </c>
      <c r="AK133" s="194"/>
      <c r="AL133" s="158"/>
    </row>
    <row r="134" spans="1:998" s="13" customFormat="1">
      <c r="A134" s="129">
        <v>129</v>
      </c>
      <c r="B134" s="129" t="s">
        <v>250</v>
      </c>
      <c r="C134" s="129" t="s">
        <v>78</v>
      </c>
      <c r="D134" s="129" t="s">
        <v>78</v>
      </c>
      <c r="E134" s="129" t="s">
        <v>253</v>
      </c>
      <c r="F134" s="129"/>
      <c r="G134" s="131">
        <v>45834</v>
      </c>
      <c r="H134" s="132">
        <v>0.57847222222222228</v>
      </c>
      <c r="I134" s="129" t="s">
        <v>5</v>
      </c>
      <c r="J134" s="129" t="s">
        <v>6</v>
      </c>
      <c r="K134" s="129" t="s">
        <v>5</v>
      </c>
      <c r="L134" s="129" t="s">
        <v>5</v>
      </c>
      <c r="M134" s="129" t="s">
        <v>5</v>
      </c>
      <c r="N134" s="129" t="s">
        <v>6</v>
      </c>
      <c r="O134" s="133">
        <v>1298.7</v>
      </c>
      <c r="P134" s="134">
        <v>462</v>
      </c>
      <c r="Q134" s="133">
        <v>111582.45</v>
      </c>
      <c r="R134" s="133">
        <v>61370.45</v>
      </c>
      <c r="S134" s="141">
        <f t="shared" ref="S134:S165" si="17">IFERROR(R134/Q134*100,0)</f>
        <v>55.000091860323906</v>
      </c>
      <c r="T134" s="141">
        <f t="shared" ref="T134:T165" si="18">SUM(Q134-R134)</f>
        <v>50212</v>
      </c>
      <c r="U134" s="129" t="s">
        <v>6</v>
      </c>
      <c r="V134" s="129" t="s">
        <v>6</v>
      </c>
      <c r="W134" s="129">
        <v>2</v>
      </c>
      <c r="X134" s="137">
        <v>0</v>
      </c>
      <c r="Y134" s="129">
        <f>ROUND((S134/INDICI!$B$2*10),2)</f>
        <v>6.22</v>
      </c>
      <c r="Z134" s="129">
        <f>ROUND((O134/INDICI!$B$1*25),2)</f>
        <v>3.47</v>
      </c>
      <c r="AA134" s="138">
        <f t="shared" ref="AA134:AA197" si="19">IF(X134&gt;1, 0, IF(P134&lt;=5000, 8, IF(P134&lt;=50000, 6, IF(P134&lt;=100000, 4, 2))))</f>
        <v>8</v>
      </c>
      <c r="AB134" s="139">
        <f t="shared" ref="AB134:AB197" si="20">SUM(X134:AA134)</f>
        <v>17.689999999999998</v>
      </c>
      <c r="AC134" s="140">
        <f>SUM($AG$6:AG134)</f>
        <v>10511591.469999997</v>
      </c>
      <c r="AD134" s="129" t="str">
        <f>VLOOKUP(C134, 'NORD SUD'!A:B, 2, FALSE)</f>
        <v>N</v>
      </c>
      <c r="AE134" s="135" t="str">
        <f>IF(AD134="N","",SUM(AF$5:$AF134))</f>
        <v/>
      </c>
      <c r="AF134" s="135" t="str">
        <f t="shared" ref="AF134:AF197" si="21">IF(AD134="N","",SUM(T134))</f>
        <v/>
      </c>
      <c r="AG134" s="140">
        <f t="shared" ref="AG134:AG197" si="22">T134</f>
        <v>50212</v>
      </c>
      <c r="AH134" s="81"/>
      <c r="AI134" s="169">
        <v>1</v>
      </c>
      <c r="AJ134" s="169">
        <f>SUM($AI$6:AI134)</f>
        <v>129</v>
      </c>
      <c r="AK134" s="194"/>
      <c r="AL134" s="158"/>
    </row>
    <row r="135" spans="1:998" s="13" customFormat="1">
      <c r="A135" s="129">
        <v>130</v>
      </c>
      <c r="B135" s="130" t="s">
        <v>556</v>
      </c>
      <c r="C135" s="130" t="s">
        <v>1454</v>
      </c>
      <c r="D135" s="130" t="s">
        <v>1454</v>
      </c>
      <c r="E135" s="130" t="s">
        <v>1454</v>
      </c>
      <c r="F135" s="130"/>
      <c r="G135" s="131">
        <v>45834</v>
      </c>
      <c r="H135" s="132">
        <v>0.58333333333333337</v>
      </c>
      <c r="I135" s="130" t="s">
        <v>5</v>
      </c>
      <c r="J135" s="130" t="s">
        <v>6</v>
      </c>
      <c r="K135" s="130" t="s">
        <v>5</v>
      </c>
      <c r="L135" s="130" t="s">
        <v>5</v>
      </c>
      <c r="M135" s="130" t="s">
        <v>5</v>
      </c>
      <c r="N135" s="130" t="s">
        <v>6</v>
      </c>
      <c r="O135" s="133">
        <v>4373.1400000000003</v>
      </c>
      <c r="P135" s="134">
        <v>48432</v>
      </c>
      <c r="Q135" s="133">
        <v>140000</v>
      </c>
      <c r="R135" s="133">
        <v>0</v>
      </c>
      <c r="S135" s="135">
        <f t="shared" si="17"/>
        <v>0</v>
      </c>
      <c r="T135" s="135">
        <f t="shared" si="18"/>
        <v>140000</v>
      </c>
      <c r="U135" s="130" t="s">
        <v>5</v>
      </c>
      <c r="V135" s="130" t="s">
        <v>6</v>
      </c>
      <c r="W135" s="136">
        <v>1</v>
      </c>
      <c r="X135" s="137">
        <v>0</v>
      </c>
      <c r="Y135" s="129">
        <f>ROUND((S135/INDICI!$B$2*10),2)</f>
        <v>0</v>
      </c>
      <c r="Z135" s="129">
        <f>ROUND((O135/INDICI!$B$1*25),2)</f>
        <v>11.68</v>
      </c>
      <c r="AA135" s="138">
        <f t="shared" si="19"/>
        <v>6</v>
      </c>
      <c r="AB135" s="139">
        <f t="shared" si="20"/>
        <v>17.68</v>
      </c>
      <c r="AC135" s="140">
        <f>SUM($AG$6:AG135)</f>
        <v>10651591.469999997</v>
      </c>
      <c r="AD135" s="129" t="str">
        <f>VLOOKUP(C135, 'NORD SUD'!A:B, 2, FALSE)</f>
        <v>S</v>
      </c>
      <c r="AE135" s="135">
        <f>IF(AD135="N","",SUM(AF$5:$AF135))</f>
        <v>1095888.33</v>
      </c>
      <c r="AF135" s="135">
        <f t="shared" si="21"/>
        <v>140000</v>
      </c>
      <c r="AG135" s="140">
        <f t="shared" si="22"/>
        <v>140000</v>
      </c>
      <c r="AH135" s="81"/>
      <c r="AI135" s="169">
        <v>1</v>
      </c>
      <c r="AJ135" s="169">
        <f>SUM($AI$6:AI135)</f>
        <v>130</v>
      </c>
      <c r="AK135" s="194"/>
      <c r="AL135" s="158"/>
    </row>
    <row r="136" spans="1:998" s="13" customFormat="1">
      <c r="A136" s="129">
        <v>131</v>
      </c>
      <c r="B136" s="130" t="s">
        <v>176</v>
      </c>
      <c r="C136" s="130" t="s">
        <v>9</v>
      </c>
      <c r="D136" s="130" t="s">
        <v>9</v>
      </c>
      <c r="E136" s="130"/>
      <c r="F136" s="130" t="s">
        <v>186</v>
      </c>
      <c r="G136" s="131">
        <v>45834</v>
      </c>
      <c r="H136" s="132">
        <v>0.56666666666666665</v>
      </c>
      <c r="I136" s="130" t="s">
        <v>5</v>
      </c>
      <c r="J136" s="130" t="s">
        <v>6</v>
      </c>
      <c r="K136" s="130" t="s">
        <v>5</v>
      </c>
      <c r="L136" s="130" t="s">
        <v>5</v>
      </c>
      <c r="M136" s="130" t="s">
        <v>5</v>
      </c>
      <c r="N136" s="130" t="s">
        <v>6</v>
      </c>
      <c r="O136" s="133">
        <v>760.46</v>
      </c>
      <c r="P136" s="134">
        <v>6312</v>
      </c>
      <c r="Q136" s="133">
        <v>118057.27</v>
      </c>
      <c r="R136" s="133">
        <v>59028.639999999999</v>
      </c>
      <c r="S136" s="141">
        <f t="shared" si="17"/>
        <v>50.000004235232609</v>
      </c>
      <c r="T136" s="141">
        <f t="shared" si="18"/>
        <v>59028.630000000005</v>
      </c>
      <c r="U136" s="130" t="s">
        <v>6</v>
      </c>
      <c r="V136" s="130" t="s">
        <v>6</v>
      </c>
      <c r="W136" s="136">
        <v>1</v>
      </c>
      <c r="X136" s="137">
        <v>10</v>
      </c>
      <c r="Y136" s="129">
        <f>ROUND((S136/INDICI!$B$2*10),2)</f>
        <v>5.65</v>
      </c>
      <c r="Z136" s="129">
        <f>ROUND((O136/INDICI!$B$1*25),2)</f>
        <v>2.0299999999999998</v>
      </c>
      <c r="AA136" s="138">
        <f t="shared" si="19"/>
        <v>0</v>
      </c>
      <c r="AB136" s="139">
        <f t="shared" si="20"/>
        <v>17.68</v>
      </c>
      <c r="AC136" s="140">
        <f>SUM($AG$6:AG136)</f>
        <v>10710620.099999998</v>
      </c>
      <c r="AD136" s="129" t="str">
        <f>VLOOKUP(C136, 'NORD SUD'!A:B, 2, FALSE)</f>
        <v>N</v>
      </c>
      <c r="AE136" s="135" t="str">
        <f>IF(AD136="N","",SUM(AF$5:$AF136))</f>
        <v/>
      </c>
      <c r="AF136" s="135" t="str">
        <f t="shared" si="21"/>
        <v/>
      </c>
      <c r="AG136" s="140">
        <f t="shared" si="22"/>
        <v>59028.630000000005</v>
      </c>
      <c r="AH136" s="81"/>
      <c r="AI136" s="169">
        <v>1</v>
      </c>
      <c r="AJ136" s="169">
        <f>SUM($AI$6:AI136)</f>
        <v>131</v>
      </c>
      <c r="AK136" s="194"/>
      <c r="AL136" s="158"/>
    </row>
    <row r="137" spans="1:998" s="13" customFormat="1">
      <c r="A137" s="129">
        <v>132</v>
      </c>
      <c r="B137" s="130" t="s">
        <v>357</v>
      </c>
      <c r="C137" s="130" t="s">
        <v>63</v>
      </c>
      <c r="D137" s="130" t="s">
        <v>63</v>
      </c>
      <c r="E137" s="130" t="s">
        <v>1320</v>
      </c>
      <c r="F137" s="130"/>
      <c r="G137" s="131">
        <v>45834</v>
      </c>
      <c r="H137" s="132">
        <v>0.76458333333333339</v>
      </c>
      <c r="I137" s="130" t="s">
        <v>5</v>
      </c>
      <c r="J137" s="130" t="s">
        <v>6</v>
      </c>
      <c r="K137" s="130" t="s">
        <v>5</v>
      </c>
      <c r="L137" s="130" t="s">
        <v>5</v>
      </c>
      <c r="M137" s="130" t="s">
        <v>5</v>
      </c>
      <c r="N137" s="130" t="s">
        <v>6</v>
      </c>
      <c r="O137" s="133">
        <v>2259.54</v>
      </c>
      <c r="P137" s="134">
        <v>11551</v>
      </c>
      <c r="Q137" s="133">
        <v>146385</v>
      </c>
      <c r="R137" s="133">
        <v>73192.5</v>
      </c>
      <c r="S137" s="135">
        <f t="shared" si="17"/>
        <v>50</v>
      </c>
      <c r="T137" s="135">
        <f t="shared" si="18"/>
        <v>73192.5</v>
      </c>
      <c r="U137" s="130" t="s">
        <v>6</v>
      </c>
      <c r="V137" s="130" t="s">
        <v>6</v>
      </c>
      <c r="W137" s="136">
        <v>1</v>
      </c>
      <c r="X137" s="137">
        <v>0</v>
      </c>
      <c r="Y137" s="129">
        <f>ROUND((S137/INDICI!$B$2*10),2)</f>
        <v>5.65</v>
      </c>
      <c r="Z137" s="129">
        <f>ROUND((O137/INDICI!$B$1*25),2)</f>
        <v>6.03</v>
      </c>
      <c r="AA137" s="138">
        <f t="shared" si="19"/>
        <v>6</v>
      </c>
      <c r="AB137" s="139">
        <f t="shared" si="20"/>
        <v>17.68</v>
      </c>
      <c r="AC137" s="140">
        <f>SUM($AG$6:AG137)</f>
        <v>10783812.599999998</v>
      </c>
      <c r="AD137" s="129" t="str">
        <f>VLOOKUP(C137, 'NORD SUD'!A:B, 2, FALSE)</f>
        <v>N</v>
      </c>
      <c r="AE137" s="135" t="str">
        <f>IF(AD137="N","",SUM(AF$5:$AF137))</f>
        <v/>
      </c>
      <c r="AF137" s="135" t="str">
        <f t="shared" si="21"/>
        <v/>
      </c>
      <c r="AG137" s="140">
        <f t="shared" si="22"/>
        <v>73192.5</v>
      </c>
      <c r="AH137" s="81"/>
      <c r="AI137" s="169">
        <v>1</v>
      </c>
      <c r="AJ137" s="169">
        <f>SUM($AI$6:AI137)</f>
        <v>132</v>
      </c>
      <c r="AK137" s="194"/>
      <c r="AL137" s="158"/>
    </row>
    <row r="138" spans="1:998" s="13" customFormat="1">
      <c r="A138" s="129">
        <v>133</v>
      </c>
      <c r="B138" s="130" t="s">
        <v>344</v>
      </c>
      <c r="C138" s="130" t="s">
        <v>58</v>
      </c>
      <c r="D138" s="130" t="s">
        <v>58</v>
      </c>
      <c r="E138" s="130" t="s">
        <v>442</v>
      </c>
      <c r="F138" s="130"/>
      <c r="G138" s="131">
        <v>45832</v>
      </c>
      <c r="H138" s="132">
        <v>0.38680555555555557</v>
      </c>
      <c r="I138" s="130" t="s">
        <v>5</v>
      </c>
      <c r="J138" s="130" t="s">
        <v>6</v>
      </c>
      <c r="K138" s="130" t="s">
        <v>5</v>
      </c>
      <c r="L138" s="130" t="s">
        <v>5</v>
      </c>
      <c r="M138" s="130" t="s">
        <v>5</v>
      </c>
      <c r="N138" s="130" t="s">
        <v>6</v>
      </c>
      <c r="O138" s="133">
        <v>2253.83</v>
      </c>
      <c r="P138" s="134">
        <v>9140</v>
      </c>
      <c r="Q138" s="133">
        <v>70943</v>
      </c>
      <c r="R138" s="133">
        <v>35471.5</v>
      </c>
      <c r="S138" s="135">
        <f t="shared" si="17"/>
        <v>50</v>
      </c>
      <c r="T138" s="135">
        <f t="shared" si="18"/>
        <v>35471.5</v>
      </c>
      <c r="U138" s="130" t="s">
        <v>6</v>
      </c>
      <c r="V138" s="130" t="s">
        <v>6</v>
      </c>
      <c r="W138" s="136">
        <v>2</v>
      </c>
      <c r="X138" s="137">
        <v>0</v>
      </c>
      <c r="Y138" s="129">
        <f>ROUND((S138/INDICI!$B$2*10),2)</f>
        <v>5.65</v>
      </c>
      <c r="Z138" s="129">
        <f>ROUND((O138/INDICI!$B$1*25),2)</f>
        <v>6.02</v>
      </c>
      <c r="AA138" s="138">
        <f t="shared" si="19"/>
        <v>6</v>
      </c>
      <c r="AB138" s="139">
        <f t="shared" si="20"/>
        <v>17.670000000000002</v>
      </c>
      <c r="AC138" s="140">
        <f>SUM($AG$6:AG138)</f>
        <v>10819284.099999998</v>
      </c>
      <c r="AD138" s="129" t="str">
        <f>VLOOKUP(C138, 'NORD SUD'!A:B, 2, FALSE)</f>
        <v>N</v>
      </c>
      <c r="AE138" s="135" t="str">
        <f>IF(AD138="N","",SUM(AF$5:$AF138))</f>
        <v/>
      </c>
      <c r="AF138" s="135" t="str">
        <f t="shared" si="21"/>
        <v/>
      </c>
      <c r="AG138" s="140">
        <f t="shared" si="22"/>
        <v>35471.5</v>
      </c>
      <c r="AH138" s="81"/>
      <c r="AI138" s="169">
        <v>1</v>
      </c>
      <c r="AJ138" s="169">
        <f>SUM($AI$6:AI138)</f>
        <v>133</v>
      </c>
      <c r="AK138" s="194"/>
      <c r="AL138" s="158"/>
    </row>
    <row r="139" spans="1:998" s="13" customFormat="1">
      <c r="A139" s="129">
        <v>134</v>
      </c>
      <c r="B139" s="130" t="s">
        <v>218</v>
      </c>
      <c r="C139" s="130" t="s">
        <v>1494</v>
      </c>
      <c r="D139" s="130" t="s">
        <v>1494</v>
      </c>
      <c r="E139" s="130" t="s">
        <v>429</v>
      </c>
      <c r="F139" s="130"/>
      <c r="G139" s="131">
        <v>45818</v>
      </c>
      <c r="H139" s="132">
        <v>0.69305555555555554</v>
      </c>
      <c r="I139" s="130" t="s">
        <v>5</v>
      </c>
      <c r="J139" s="130" t="s">
        <v>6</v>
      </c>
      <c r="K139" s="130" t="s">
        <v>5</v>
      </c>
      <c r="L139" s="130" t="s">
        <v>405</v>
      </c>
      <c r="M139" s="130" t="s">
        <v>5</v>
      </c>
      <c r="N139" s="130" t="s">
        <v>6</v>
      </c>
      <c r="O139" s="133">
        <v>3041.62</v>
      </c>
      <c r="P139" s="134">
        <v>31858</v>
      </c>
      <c r="Q139" s="133">
        <v>190316.42</v>
      </c>
      <c r="R139" s="133">
        <v>58998.09</v>
      </c>
      <c r="S139" s="135">
        <f t="shared" si="17"/>
        <v>30.999999894911852</v>
      </c>
      <c r="T139" s="135">
        <f t="shared" si="18"/>
        <v>131318.33000000002</v>
      </c>
      <c r="U139" s="130" t="s">
        <v>6</v>
      </c>
      <c r="V139" s="130" t="s">
        <v>6</v>
      </c>
      <c r="W139" s="136">
        <v>1</v>
      </c>
      <c r="X139" s="137">
        <v>0</v>
      </c>
      <c r="Y139" s="129">
        <f>ROUND((S139/INDICI!$B$2*10),2)</f>
        <v>3.5</v>
      </c>
      <c r="Z139" s="129">
        <f>ROUND((O139/INDICI!$B$1*25),2)</f>
        <v>8.1199999999999992</v>
      </c>
      <c r="AA139" s="138">
        <f t="shared" si="19"/>
        <v>6</v>
      </c>
      <c r="AB139" s="139">
        <f t="shared" si="20"/>
        <v>17.619999999999997</v>
      </c>
      <c r="AC139" s="140">
        <f>SUM($AG$6:AG139)</f>
        <v>10950602.429999998</v>
      </c>
      <c r="AD139" s="129" t="str">
        <f>VLOOKUP(C139, 'NORD SUD'!A:B, 2, FALSE)</f>
        <v>S</v>
      </c>
      <c r="AE139" s="135">
        <f>IF(AD139="N","",SUM(AF$5:$AF139))</f>
        <v>1227206.6600000001</v>
      </c>
      <c r="AF139" s="135">
        <f t="shared" si="21"/>
        <v>131318.33000000002</v>
      </c>
      <c r="AG139" s="140">
        <f t="shared" si="22"/>
        <v>131318.33000000002</v>
      </c>
      <c r="AH139" s="81"/>
      <c r="AI139" s="169">
        <v>1</v>
      </c>
      <c r="AJ139" s="169">
        <f>SUM($AI$6:AI139)</f>
        <v>134</v>
      </c>
      <c r="AK139" s="194"/>
      <c r="AL139" s="158"/>
    </row>
    <row r="140" spans="1:998" s="13" customFormat="1">
      <c r="A140" s="129">
        <v>135</v>
      </c>
      <c r="B140" s="130" t="s">
        <v>357</v>
      </c>
      <c r="C140" s="130" t="s">
        <v>101</v>
      </c>
      <c r="D140" s="130" t="s">
        <v>101</v>
      </c>
      <c r="E140" s="130" t="s">
        <v>890</v>
      </c>
      <c r="F140" s="130"/>
      <c r="G140" s="131">
        <v>45834</v>
      </c>
      <c r="H140" s="132">
        <v>0.52708333333333335</v>
      </c>
      <c r="I140" s="130" t="s">
        <v>5</v>
      </c>
      <c r="J140" s="130" t="s">
        <v>6</v>
      </c>
      <c r="K140" s="130" t="s">
        <v>5</v>
      </c>
      <c r="L140" s="130" t="s">
        <v>5</v>
      </c>
      <c r="M140" s="130" t="s">
        <v>5</v>
      </c>
      <c r="N140" s="130" t="s">
        <v>6</v>
      </c>
      <c r="O140" s="133">
        <v>1480.26</v>
      </c>
      <c r="P140" s="134">
        <v>3040</v>
      </c>
      <c r="Q140" s="133">
        <v>40000</v>
      </c>
      <c r="R140" s="133">
        <v>20000</v>
      </c>
      <c r="S140" s="135">
        <f t="shared" si="17"/>
        <v>50</v>
      </c>
      <c r="T140" s="135">
        <f t="shared" si="18"/>
        <v>20000</v>
      </c>
      <c r="U140" s="130" t="s">
        <v>6</v>
      </c>
      <c r="V140" s="130" t="s">
        <v>6</v>
      </c>
      <c r="W140" s="136">
        <v>1</v>
      </c>
      <c r="X140" s="137">
        <v>0</v>
      </c>
      <c r="Y140" s="129">
        <f>ROUND((S140/INDICI!$B$2*10),2)</f>
        <v>5.65</v>
      </c>
      <c r="Z140" s="129">
        <f>ROUND((O140/INDICI!$B$1*25),2)</f>
        <v>3.95</v>
      </c>
      <c r="AA140" s="138">
        <f t="shared" si="19"/>
        <v>8</v>
      </c>
      <c r="AB140" s="139">
        <f t="shared" si="20"/>
        <v>17.600000000000001</v>
      </c>
      <c r="AC140" s="140">
        <f>SUM($AG$6:AG140)</f>
        <v>10970602.429999998</v>
      </c>
      <c r="AD140" s="129" t="str">
        <f>VLOOKUP(C140, 'NORD SUD'!A:B, 2, FALSE)</f>
        <v>N</v>
      </c>
      <c r="AE140" s="135" t="str">
        <f>IF(AD140="N","",SUM(AF$5:$AF140))</f>
        <v/>
      </c>
      <c r="AF140" s="135" t="str">
        <f t="shared" si="21"/>
        <v/>
      </c>
      <c r="AG140" s="140">
        <f t="shared" si="22"/>
        <v>20000</v>
      </c>
      <c r="AH140" s="81"/>
      <c r="AI140" s="169">
        <v>1</v>
      </c>
      <c r="AJ140" s="169">
        <f>SUM($AI$6:AI140)</f>
        <v>135</v>
      </c>
      <c r="AK140" s="194"/>
      <c r="AL140" s="158"/>
    </row>
    <row r="141" spans="1:998" s="13" customFormat="1">
      <c r="A141" s="129">
        <v>136</v>
      </c>
      <c r="B141" s="130" t="s">
        <v>188</v>
      </c>
      <c r="C141" s="130" t="s">
        <v>1804</v>
      </c>
      <c r="D141" s="130" t="s">
        <v>1804</v>
      </c>
      <c r="E141" s="130" t="s">
        <v>1849</v>
      </c>
      <c r="F141" s="130" t="s">
        <v>1850</v>
      </c>
      <c r="G141" s="131">
        <v>45832</v>
      </c>
      <c r="H141" s="132">
        <v>0.52361111111111114</v>
      </c>
      <c r="I141" s="130" t="s">
        <v>5</v>
      </c>
      <c r="J141" s="130" t="s">
        <v>6</v>
      </c>
      <c r="K141" s="130" t="s">
        <v>5</v>
      </c>
      <c r="L141" s="130" t="s">
        <v>5</v>
      </c>
      <c r="M141" s="130" t="s">
        <v>5</v>
      </c>
      <c r="N141" s="130" t="s">
        <v>6</v>
      </c>
      <c r="O141" s="133">
        <v>1151.28</v>
      </c>
      <c r="P141" s="134">
        <v>9902</v>
      </c>
      <c r="Q141" s="133">
        <v>185328</v>
      </c>
      <c r="R141" s="133">
        <v>74131.199999999997</v>
      </c>
      <c r="S141" s="135">
        <f t="shared" si="17"/>
        <v>40</v>
      </c>
      <c r="T141" s="135">
        <f t="shared" si="18"/>
        <v>111196.8</v>
      </c>
      <c r="U141" s="130" t="s">
        <v>6</v>
      </c>
      <c r="V141" s="130" t="s">
        <v>6</v>
      </c>
      <c r="W141" s="136">
        <v>1</v>
      </c>
      <c r="X141" s="137">
        <v>10</v>
      </c>
      <c r="Y141" s="129">
        <f>ROUND((S141/INDICI!$B$2*10),2)</f>
        <v>4.5199999999999996</v>
      </c>
      <c r="Z141" s="129">
        <f>ROUND((O141/INDICI!$B$1*25),2)</f>
        <v>3.07</v>
      </c>
      <c r="AA141" s="138">
        <f t="shared" si="19"/>
        <v>0</v>
      </c>
      <c r="AB141" s="139">
        <f t="shared" si="20"/>
        <v>17.59</v>
      </c>
      <c r="AC141" s="140">
        <f>SUM($AG$6:AG141)</f>
        <v>11081799.229999999</v>
      </c>
      <c r="AD141" s="129" t="str">
        <f>VLOOKUP(C141, 'NORD SUD'!A:B, 2, FALSE)</f>
        <v>N</v>
      </c>
      <c r="AE141" s="135" t="str">
        <f>IF(AD141="N","",SUM(AF$5:$AF141))</f>
        <v/>
      </c>
      <c r="AF141" s="135" t="str">
        <f t="shared" si="21"/>
        <v/>
      </c>
      <c r="AG141" s="140">
        <f t="shared" si="22"/>
        <v>111196.8</v>
      </c>
      <c r="AH141" s="81"/>
      <c r="AI141" s="169">
        <v>1</v>
      </c>
      <c r="AJ141" s="169">
        <f>SUM($AI$6:AI141)</f>
        <v>136</v>
      </c>
      <c r="AK141" s="194"/>
      <c r="AL141" s="158"/>
    </row>
    <row r="142" spans="1:998" s="13" customFormat="1">
      <c r="A142" s="129">
        <v>137</v>
      </c>
      <c r="B142" s="130" t="s">
        <v>967</v>
      </c>
      <c r="C142" s="130" t="s">
        <v>71</v>
      </c>
      <c r="D142" s="130" t="s">
        <v>71</v>
      </c>
      <c r="E142" s="130"/>
      <c r="F142" s="130" t="s">
        <v>996</v>
      </c>
      <c r="G142" s="131">
        <v>45818</v>
      </c>
      <c r="H142" s="132">
        <v>0.6020833333333333</v>
      </c>
      <c r="I142" s="130" t="s">
        <v>5</v>
      </c>
      <c r="J142" s="130" t="s">
        <v>6</v>
      </c>
      <c r="K142" s="130" t="s">
        <v>5</v>
      </c>
      <c r="L142" s="130" t="s">
        <v>5</v>
      </c>
      <c r="M142" s="130" t="s">
        <v>5</v>
      </c>
      <c r="N142" s="130" t="s">
        <v>6</v>
      </c>
      <c r="O142" s="133">
        <v>1147.3399999999999</v>
      </c>
      <c r="P142" s="134">
        <v>9413</v>
      </c>
      <c r="Q142" s="133">
        <v>93750</v>
      </c>
      <c r="R142" s="133">
        <v>37500</v>
      </c>
      <c r="S142" s="135">
        <f t="shared" si="17"/>
        <v>40</v>
      </c>
      <c r="T142" s="135">
        <f t="shared" si="18"/>
        <v>56250</v>
      </c>
      <c r="U142" s="130" t="s">
        <v>6</v>
      </c>
      <c r="V142" s="130" t="s">
        <v>6</v>
      </c>
      <c r="W142" s="136">
        <v>1</v>
      </c>
      <c r="X142" s="137">
        <v>10</v>
      </c>
      <c r="Y142" s="129">
        <f>ROUND((S142/INDICI!$B$2*10),2)</f>
        <v>4.5199999999999996</v>
      </c>
      <c r="Z142" s="129">
        <f>ROUND((O142/INDICI!$B$1*25),2)</f>
        <v>3.06</v>
      </c>
      <c r="AA142" s="138">
        <f t="shared" si="19"/>
        <v>0</v>
      </c>
      <c r="AB142" s="139">
        <f t="shared" si="20"/>
        <v>17.579999999999998</v>
      </c>
      <c r="AC142" s="140">
        <f>SUM($AG$6:AG142)</f>
        <v>11138049.229999999</v>
      </c>
      <c r="AD142" s="129" t="str">
        <f>VLOOKUP(C142, 'NORD SUD'!A:B, 2, FALSE)</f>
        <v>N</v>
      </c>
      <c r="AE142" s="135" t="str">
        <f>IF(AD142="N","",SUM(AF$5:$AF142))</f>
        <v/>
      </c>
      <c r="AF142" s="135" t="str">
        <f t="shared" si="21"/>
        <v/>
      </c>
      <c r="AG142" s="140">
        <f t="shared" si="22"/>
        <v>56250</v>
      </c>
      <c r="AH142" s="81"/>
      <c r="AI142" s="169">
        <v>1</v>
      </c>
      <c r="AJ142" s="169">
        <f>SUM($AI$6:AI142)</f>
        <v>137</v>
      </c>
      <c r="AK142" s="194"/>
      <c r="AL142" s="158"/>
      <c r="ALJ142" s="24"/>
    </row>
    <row r="143" spans="1:998" s="13" customFormat="1">
      <c r="A143" s="129">
        <v>138</v>
      </c>
      <c r="B143" s="130" t="s">
        <v>176</v>
      </c>
      <c r="C143" s="130" t="s">
        <v>466</v>
      </c>
      <c r="D143" s="130" t="s">
        <v>466</v>
      </c>
      <c r="E143" s="130"/>
      <c r="F143" s="130" t="s">
        <v>476</v>
      </c>
      <c r="G143" s="131">
        <v>45831</v>
      </c>
      <c r="H143" s="132">
        <v>0.60555555555555551</v>
      </c>
      <c r="I143" s="130" t="s">
        <v>5</v>
      </c>
      <c r="J143" s="130" t="s">
        <v>6</v>
      </c>
      <c r="K143" s="130" t="s">
        <v>5</v>
      </c>
      <c r="L143" s="130" t="s">
        <v>5</v>
      </c>
      <c r="M143" s="130" t="s">
        <v>5</v>
      </c>
      <c r="N143" s="130" t="s">
        <v>6</v>
      </c>
      <c r="O143" s="133">
        <v>715.14</v>
      </c>
      <c r="P143" s="134">
        <v>2517</v>
      </c>
      <c r="Q143" s="133">
        <v>53900.74</v>
      </c>
      <c r="R143" s="133">
        <v>26950.37</v>
      </c>
      <c r="S143" s="135">
        <f t="shared" si="17"/>
        <v>50</v>
      </c>
      <c r="T143" s="135">
        <f t="shared" si="18"/>
        <v>26950.37</v>
      </c>
      <c r="U143" s="130" t="s">
        <v>6</v>
      </c>
      <c r="V143" s="130" t="s">
        <v>6</v>
      </c>
      <c r="W143" s="130">
        <v>2</v>
      </c>
      <c r="X143" s="137">
        <v>10</v>
      </c>
      <c r="Y143" s="129">
        <f>ROUND((S143/INDICI!$B$2*10),2)</f>
        <v>5.65</v>
      </c>
      <c r="Z143" s="129">
        <f>ROUND((O143/INDICI!$B$1*25),2)</f>
        <v>1.91</v>
      </c>
      <c r="AA143" s="138">
        <f t="shared" si="19"/>
        <v>0</v>
      </c>
      <c r="AB143" s="139">
        <f t="shared" si="20"/>
        <v>17.559999999999999</v>
      </c>
      <c r="AC143" s="140">
        <f>SUM($AG$6:AG143)</f>
        <v>11164999.599999998</v>
      </c>
      <c r="AD143" s="129" t="str">
        <f>VLOOKUP(C143, 'NORD SUD'!A:B, 2, FALSE)</f>
        <v>N</v>
      </c>
      <c r="AE143" s="135" t="str">
        <f>IF(AD143="N","",SUM(AF$5:$AF143))</f>
        <v/>
      </c>
      <c r="AF143" s="135" t="str">
        <f t="shared" si="21"/>
        <v/>
      </c>
      <c r="AG143" s="140">
        <f t="shared" si="22"/>
        <v>26950.37</v>
      </c>
      <c r="AH143" s="81"/>
      <c r="AI143" s="169">
        <v>1</v>
      </c>
      <c r="AJ143" s="169">
        <f>SUM($AI$6:AI143)</f>
        <v>138</v>
      </c>
      <c r="AK143" s="194"/>
      <c r="AL143" s="158"/>
    </row>
    <row r="144" spans="1:998" s="13" customFormat="1">
      <c r="A144" s="129">
        <v>139</v>
      </c>
      <c r="B144" s="130" t="s">
        <v>344</v>
      </c>
      <c r="C144" s="130" t="s">
        <v>58</v>
      </c>
      <c r="D144" s="130" t="s">
        <v>58</v>
      </c>
      <c r="E144" s="130" t="s">
        <v>450</v>
      </c>
      <c r="F144" s="130"/>
      <c r="G144" s="131">
        <v>45832</v>
      </c>
      <c r="H144" s="132">
        <v>0.47152777777777777</v>
      </c>
      <c r="I144" s="130" t="s">
        <v>5</v>
      </c>
      <c r="J144" s="130" t="s">
        <v>6</v>
      </c>
      <c r="K144" s="130" t="s">
        <v>5</v>
      </c>
      <c r="L144" s="130" t="s">
        <v>5</v>
      </c>
      <c r="M144" s="130" t="s">
        <v>5</v>
      </c>
      <c r="N144" s="130" t="s">
        <v>6</v>
      </c>
      <c r="O144" s="133">
        <v>2197.2800000000002</v>
      </c>
      <c r="P144" s="134">
        <v>8465</v>
      </c>
      <c r="Q144" s="133">
        <v>175435.83</v>
      </c>
      <c r="R144" s="133">
        <v>87717.91</v>
      </c>
      <c r="S144" s="135">
        <f t="shared" si="17"/>
        <v>49.999997149955064</v>
      </c>
      <c r="T144" s="135">
        <f t="shared" si="18"/>
        <v>87717.919999999984</v>
      </c>
      <c r="U144" s="130" t="s">
        <v>6</v>
      </c>
      <c r="V144" s="130" t="s">
        <v>6</v>
      </c>
      <c r="W144" s="136">
        <v>2</v>
      </c>
      <c r="X144" s="137">
        <v>0</v>
      </c>
      <c r="Y144" s="129">
        <f>ROUND((S144/INDICI!$B$2*10),2)</f>
        <v>5.65</v>
      </c>
      <c r="Z144" s="129">
        <f>ROUND((O144/INDICI!$B$1*25),2)</f>
        <v>5.87</v>
      </c>
      <c r="AA144" s="138">
        <f t="shared" si="19"/>
        <v>6</v>
      </c>
      <c r="AB144" s="139">
        <f t="shared" si="20"/>
        <v>17.52</v>
      </c>
      <c r="AC144" s="140">
        <f>SUM($AG$6:AG144)</f>
        <v>11252717.519999998</v>
      </c>
      <c r="AD144" s="129" t="str">
        <f>VLOOKUP(C144, 'NORD SUD'!A:B, 2, FALSE)</f>
        <v>N</v>
      </c>
      <c r="AE144" s="135" t="str">
        <f>IF(AD144="N","",SUM(AF$5:$AF144))</f>
        <v/>
      </c>
      <c r="AF144" s="135" t="str">
        <f t="shared" si="21"/>
        <v/>
      </c>
      <c r="AG144" s="140">
        <f t="shared" si="22"/>
        <v>87717.919999999984</v>
      </c>
      <c r="AH144" s="81"/>
      <c r="AI144" s="169">
        <v>1</v>
      </c>
      <c r="AJ144" s="169">
        <f>SUM($AI$6:AI144)</f>
        <v>139</v>
      </c>
      <c r="AK144" s="194"/>
      <c r="AL144" s="158"/>
    </row>
    <row r="145" spans="1:998" s="13" customFormat="1">
      <c r="A145" s="129">
        <v>140</v>
      </c>
      <c r="B145" s="130" t="s">
        <v>1522</v>
      </c>
      <c r="C145" s="130" t="s">
        <v>1521</v>
      </c>
      <c r="D145" s="130" t="s">
        <v>1521</v>
      </c>
      <c r="E145" s="130" t="s">
        <v>1509</v>
      </c>
      <c r="F145" s="130"/>
      <c r="G145" s="131">
        <v>45832</v>
      </c>
      <c r="H145" s="132">
        <v>0.60833333333333295</v>
      </c>
      <c r="I145" s="130" t="s">
        <v>1507</v>
      </c>
      <c r="J145" s="130" t="s">
        <v>1508</v>
      </c>
      <c r="K145" s="130" t="s">
        <v>1507</v>
      </c>
      <c r="L145" s="130" t="s">
        <v>1507</v>
      </c>
      <c r="M145" s="130" t="s">
        <v>1507</v>
      </c>
      <c r="N145" s="130" t="s">
        <v>1508</v>
      </c>
      <c r="O145" s="133">
        <v>1855.78</v>
      </c>
      <c r="P145" s="134">
        <v>1886</v>
      </c>
      <c r="Q145" s="133">
        <v>89198.19</v>
      </c>
      <c r="R145" s="133">
        <v>35679.279999999999</v>
      </c>
      <c r="S145" s="145">
        <f t="shared" si="17"/>
        <v>40.000004484395923</v>
      </c>
      <c r="T145" s="145">
        <f t="shared" si="18"/>
        <v>53518.91</v>
      </c>
      <c r="U145" s="130" t="s">
        <v>1508</v>
      </c>
      <c r="V145" s="130" t="s">
        <v>1508</v>
      </c>
      <c r="W145" s="130">
        <v>1</v>
      </c>
      <c r="X145" s="137">
        <v>0</v>
      </c>
      <c r="Y145" s="129">
        <f>ROUND((S145/INDICI!$B$2*10),2)</f>
        <v>4.5199999999999996</v>
      </c>
      <c r="Z145" s="129">
        <f>ROUND((O145/INDICI!$B$1*25),2)</f>
        <v>4.95</v>
      </c>
      <c r="AA145" s="138">
        <f t="shared" si="19"/>
        <v>8</v>
      </c>
      <c r="AB145" s="139">
        <f t="shared" si="20"/>
        <v>17.47</v>
      </c>
      <c r="AC145" s="140">
        <f>SUM($AG$6:AG145)</f>
        <v>11306236.429999998</v>
      </c>
      <c r="AD145" s="129" t="str">
        <f>VLOOKUP(C145, 'NORD SUD'!A:B, 2, FALSE)</f>
        <v>N</v>
      </c>
      <c r="AE145" s="135" t="str">
        <f>IF(AD145="N","",SUM(AF$5:$AF145))</f>
        <v/>
      </c>
      <c r="AF145" s="135" t="str">
        <f t="shared" si="21"/>
        <v/>
      </c>
      <c r="AG145" s="140">
        <f t="shared" si="22"/>
        <v>53518.91</v>
      </c>
      <c r="AH145" s="81"/>
      <c r="AI145" s="169">
        <v>1</v>
      </c>
      <c r="AJ145" s="169">
        <f>SUM($AI$6:AI145)</f>
        <v>140</v>
      </c>
      <c r="AK145" s="194"/>
      <c r="AL145" s="158"/>
    </row>
    <row r="146" spans="1:998" s="13" customFormat="1">
      <c r="A146" s="129">
        <v>141</v>
      </c>
      <c r="B146" s="130" t="s">
        <v>503</v>
      </c>
      <c r="C146" s="130" t="s">
        <v>10</v>
      </c>
      <c r="D146" s="130" t="s">
        <v>503</v>
      </c>
      <c r="E146" s="130"/>
      <c r="F146" s="130" t="s">
        <v>507</v>
      </c>
      <c r="G146" s="131">
        <v>45834</v>
      </c>
      <c r="H146" s="132">
        <v>0.66249999999999998</v>
      </c>
      <c r="I146" s="130" t="s">
        <v>5</v>
      </c>
      <c r="J146" s="130" t="s">
        <v>6</v>
      </c>
      <c r="K146" s="130" t="s">
        <v>5</v>
      </c>
      <c r="L146" s="130" t="s">
        <v>5</v>
      </c>
      <c r="M146" s="130" t="s">
        <v>5</v>
      </c>
      <c r="N146" s="130" t="s">
        <v>6</v>
      </c>
      <c r="O146" s="133">
        <v>246.6</v>
      </c>
      <c r="P146" s="134">
        <v>1622</v>
      </c>
      <c r="Q146" s="133">
        <v>216377.26</v>
      </c>
      <c r="R146" s="133">
        <v>129826.36</v>
      </c>
      <c r="S146" s="135">
        <f t="shared" si="17"/>
        <v>60.0000018486231</v>
      </c>
      <c r="T146" s="135">
        <f t="shared" si="18"/>
        <v>86550.900000000009</v>
      </c>
      <c r="U146" s="130" t="s">
        <v>6</v>
      </c>
      <c r="V146" s="130" t="s">
        <v>6</v>
      </c>
      <c r="W146" s="130">
        <v>1</v>
      </c>
      <c r="X146" s="137">
        <v>10</v>
      </c>
      <c r="Y146" s="129">
        <f>ROUND((S146/INDICI!$B$2*10),2)</f>
        <v>6.78</v>
      </c>
      <c r="Z146" s="129">
        <f>ROUND((O146/INDICI!$B$1*25),2)</f>
        <v>0.66</v>
      </c>
      <c r="AA146" s="138">
        <f t="shared" si="19"/>
        <v>0</v>
      </c>
      <c r="AB146" s="139">
        <f t="shared" si="20"/>
        <v>17.440000000000001</v>
      </c>
      <c r="AC146" s="140">
        <f>SUM($AG$6:AG146)</f>
        <v>11392787.329999998</v>
      </c>
      <c r="AD146" s="129" t="str">
        <f>VLOOKUP(C146, 'NORD SUD'!A:B, 2, FALSE)</f>
        <v>N</v>
      </c>
      <c r="AE146" s="135" t="str">
        <f>IF(AD146="N","",SUM(AF$5:$AF146))</f>
        <v/>
      </c>
      <c r="AF146" s="135" t="str">
        <f t="shared" si="21"/>
        <v/>
      </c>
      <c r="AG146" s="140">
        <f t="shared" si="22"/>
        <v>86550.900000000009</v>
      </c>
      <c r="AH146" s="81"/>
      <c r="AI146" s="169">
        <v>1</v>
      </c>
      <c r="AJ146" s="169">
        <f>SUM($AI$6:AI146)</f>
        <v>141</v>
      </c>
      <c r="AK146" s="194"/>
      <c r="AL146" s="158"/>
    </row>
    <row r="147" spans="1:998" s="13" customFormat="1">
      <c r="A147" s="129">
        <v>142</v>
      </c>
      <c r="B147" s="130" t="s">
        <v>692</v>
      </c>
      <c r="C147" s="130" t="s">
        <v>1391</v>
      </c>
      <c r="D147" s="130" t="s">
        <v>1391</v>
      </c>
      <c r="E147" s="130" t="s">
        <v>1392</v>
      </c>
      <c r="F147" s="130"/>
      <c r="G147" s="131">
        <v>45833</v>
      </c>
      <c r="H147" s="132">
        <v>0.56041666666666667</v>
      </c>
      <c r="I147" s="130" t="s">
        <v>5</v>
      </c>
      <c r="J147" s="130" t="s">
        <v>6</v>
      </c>
      <c r="K147" s="130" t="s">
        <v>5</v>
      </c>
      <c r="L147" s="130" t="s">
        <v>265</v>
      </c>
      <c r="M147" s="130" t="s">
        <v>5</v>
      </c>
      <c r="N147" s="130" t="s">
        <v>6</v>
      </c>
      <c r="O147" s="133">
        <v>1737.54</v>
      </c>
      <c r="P147" s="134">
        <v>21352</v>
      </c>
      <c r="Q147" s="133">
        <v>97295.89</v>
      </c>
      <c r="R147" s="133">
        <v>58377.53</v>
      </c>
      <c r="S147" s="135">
        <f t="shared" si="17"/>
        <v>59.999995888829424</v>
      </c>
      <c r="T147" s="135">
        <f t="shared" si="18"/>
        <v>38918.36</v>
      </c>
      <c r="U147" s="130" t="s">
        <v>6</v>
      </c>
      <c r="V147" s="130" t="s">
        <v>6</v>
      </c>
      <c r="W147" s="136">
        <v>2</v>
      </c>
      <c r="X147" s="137">
        <v>0</v>
      </c>
      <c r="Y147" s="129">
        <f>ROUND((S147/INDICI!$B$2*10),2)</f>
        <v>6.78</v>
      </c>
      <c r="Z147" s="129">
        <f>ROUND((O147/INDICI!$B$1*25),2)</f>
        <v>4.6399999999999997</v>
      </c>
      <c r="AA147" s="138">
        <f t="shared" si="19"/>
        <v>6</v>
      </c>
      <c r="AB147" s="139">
        <f t="shared" si="20"/>
        <v>17.420000000000002</v>
      </c>
      <c r="AC147" s="140">
        <f>SUM($AG$6:AG147)</f>
        <v>11431705.689999998</v>
      </c>
      <c r="AD147" s="129" t="str">
        <f>VLOOKUP(C147, 'NORD SUD'!A:B, 2, FALSE)</f>
        <v>N</v>
      </c>
      <c r="AE147" s="135" t="str">
        <f>IF(AD147="N","",SUM(AF$5:$AF147))</f>
        <v/>
      </c>
      <c r="AF147" s="135" t="str">
        <f t="shared" si="21"/>
        <v/>
      </c>
      <c r="AG147" s="140">
        <f t="shared" si="22"/>
        <v>38918.36</v>
      </c>
      <c r="AH147" s="81"/>
      <c r="AI147" s="169">
        <v>1</v>
      </c>
      <c r="AJ147" s="169">
        <f>SUM($AI$6:AI147)</f>
        <v>142</v>
      </c>
      <c r="AK147" s="194"/>
      <c r="AL147" s="158"/>
    </row>
    <row r="148" spans="1:998" s="13" customFormat="1">
      <c r="A148" s="129">
        <v>143</v>
      </c>
      <c r="B148" s="130" t="s">
        <v>294</v>
      </c>
      <c r="C148" s="130" t="s">
        <v>38</v>
      </c>
      <c r="D148" s="130" t="s">
        <v>38</v>
      </c>
      <c r="E148" s="130"/>
      <c r="F148" s="130" t="s">
        <v>1211</v>
      </c>
      <c r="G148" s="131">
        <v>45827</v>
      </c>
      <c r="H148" s="132">
        <v>0.63541666666666663</v>
      </c>
      <c r="I148" s="130" t="s">
        <v>5</v>
      </c>
      <c r="J148" s="130" t="s">
        <v>6</v>
      </c>
      <c r="K148" s="130" t="s">
        <v>5</v>
      </c>
      <c r="L148" s="130" t="s">
        <v>5</v>
      </c>
      <c r="M148" s="130" t="s">
        <v>5</v>
      </c>
      <c r="N148" s="130" t="s">
        <v>6</v>
      </c>
      <c r="O148" s="133">
        <v>662.99</v>
      </c>
      <c r="P148" s="134">
        <v>7089</v>
      </c>
      <c r="Q148" s="133">
        <v>23399.599999999999</v>
      </c>
      <c r="R148" s="133">
        <v>11699.8</v>
      </c>
      <c r="S148" s="135">
        <f t="shared" si="17"/>
        <v>50</v>
      </c>
      <c r="T148" s="135">
        <f t="shared" si="18"/>
        <v>11699.8</v>
      </c>
      <c r="U148" s="130" t="s">
        <v>6</v>
      </c>
      <c r="V148" s="130" t="s">
        <v>6</v>
      </c>
      <c r="W148" s="136">
        <v>1</v>
      </c>
      <c r="X148" s="137">
        <v>10</v>
      </c>
      <c r="Y148" s="129">
        <f>ROUND((S148/INDICI!$B$2*10),2)</f>
        <v>5.65</v>
      </c>
      <c r="Z148" s="129">
        <f>ROUND((O148/INDICI!$B$1*25),2)</f>
        <v>1.77</v>
      </c>
      <c r="AA148" s="138">
        <f t="shared" si="19"/>
        <v>0</v>
      </c>
      <c r="AB148" s="139">
        <f t="shared" si="20"/>
        <v>17.420000000000002</v>
      </c>
      <c r="AC148" s="140">
        <f>SUM($AG$6:AG148)</f>
        <v>11443405.489999998</v>
      </c>
      <c r="AD148" s="129" t="str">
        <f>VLOOKUP(C148, 'NORD SUD'!A:B, 2, FALSE)</f>
        <v>N</v>
      </c>
      <c r="AE148" s="135" t="str">
        <f>IF(AD148="N","",SUM(AF$5:$AF148))</f>
        <v/>
      </c>
      <c r="AF148" s="135" t="str">
        <f t="shared" si="21"/>
        <v/>
      </c>
      <c r="AG148" s="140">
        <f t="shared" si="22"/>
        <v>11699.8</v>
      </c>
      <c r="AH148" s="81"/>
      <c r="AI148" s="169">
        <v>1</v>
      </c>
      <c r="AJ148" s="169">
        <f>SUM($AI$6:AI148)</f>
        <v>143</v>
      </c>
      <c r="AK148" s="194"/>
      <c r="AL148" s="158"/>
    </row>
    <row r="149" spans="1:998" s="13" customFormat="1">
      <c r="A149" s="129">
        <v>144</v>
      </c>
      <c r="B149" s="130" t="s">
        <v>294</v>
      </c>
      <c r="C149" s="130" t="s">
        <v>44</v>
      </c>
      <c r="D149" s="130" t="s">
        <v>44</v>
      </c>
      <c r="E149" s="130" t="s">
        <v>1118</v>
      </c>
      <c r="F149" s="130"/>
      <c r="G149" s="131">
        <v>45833</v>
      </c>
      <c r="H149" s="132">
        <v>0.48402777777777778</v>
      </c>
      <c r="I149" s="130" t="s">
        <v>5</v>
      </c>
      <c r="J149" s="130" t="s">
        <v>6</v>
      </c>
      <c r="K149" s="130" t="s">
        <v>5</v>
      </c>
      <c r="L149" s="130" t="s">
        <v>5</v>
      </c>
      <c r="M149" s="130" t="s">
        <v>5</v>
      </c>
      <c r="N149" s="130" t="s">
        <v>6</v>
      </c>
      <c r="O149" s="133">
        <v>2222.2199999999998</v>
      </c>
      <c r="P149" s="134">
        <v>6975</v>
      </c>
      <c r="Q149" s="133">
        <v>113759.08</v>
      </c>
      <c r="R149" s="133">
        <v>55000</v>
      </c>
      <c r="S149" s="135">
        <f t="shared" si="17"/>
        <v>48.347789029236168</v>
      </c>
      <c r="T149" s="135">
        <f t="shared" si="18"/>
        <v>58759.08</v>
      </c>
      <c r="U149" s="130" t="s">
        <v>6</v>
      </c>
      <c r="V149" s="130" t="s">
        <v>6</v>
      </c>
      <c r="W149" s="136">
        <v>1</v>
      </c>
      <c r="X149" s="137">
        <v>0</v>
      </c>
      <c r="Y149" s="129">
        <f>ROUND((S149/INDICI!$B$2*10),2)</f>
        <v>5.46</v>
      </c>
      <c r="Z149" s="129">
        <f>ROUND((O149/INDICI!$B$1*25),2)</f>
        <v>5.93</v>
      </c>
      <c r="AA149" s="138">
        <f t="shared" si="19"/>
        <v>6</v>
      </c>
      <c r="AB149" s="139">
        <f t="shared" si="20"/>
        <v>17.39</v>
      </c>
      <c r="AC149" s="140">
        <f>SUM($AG$6:AG149)</f>
        <v>11502164.569999998</v>
      </c>
      <c r="AD149" s="129" t="str">
        <f>VLOOKUP(C149, 'NORD SUD'!A:B, 2, FALSE)</f>
        <v>N</v>
      </c>
      <c r="AE149" s="135" t="str">
        <f>IF(AD149="N","",SUM(AF$5:$AF149))</f>
        <v/>
      </c>
      <c r="AF149" s="135" t="str">
        <f t="shared" si="21"/>
        <v/>
      </c>
      <c r="AG149" s="140">
        <f t="shared" si="22"/>
        <v>58759.08</v>
      </c>
      <c r="AH149" s="90"/>
      <c r="AI149" s="169">
        <v>1</v>
      </c>
      <c r="AJ149" s="169">
        <f>SUM($AI$6:AI149)</f>
        <v>144</v>
      </c>
      <c r="AK149" s="197"/>
      <c r="AL149" s="161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  <c r="AIE149" s="24"/>
      <c r="AIF149" s="24"/>
      <c r="AIG149" s="24"/>
      <c r="AIH149" s="24"/>
      <c r="AII149" s="24"/>
      <c r="AIJ149" s="24"/>
      <c r="AIK149" s="24"/>
      <c r="AIL149" s="24"/>
      <c r="AIM149" s="24"/>
      <c r="AIN149" s="24"/>
      <c r="AIO149" s="24"/>
      <c r="AIP149" s="24"/>
      <c r="AIQ149" s="24"/>
      <c r="AIR149" s="24"/>
      <c r="AIS149" s="24"/>
      <c r="AIT149" s="24"/>
      <c r="AIU149" s="24"/>
      <c r="AIV149" s="24"/>
      <c r="AIW149" s="24"/>
      <c r="AIX149" s="24"/>
      <c r="AIY149" s="24"/>
      <c r="AIZ149" s="24"/>
      <c r="AJA149" s="24"/>
      <c r="AJB149" s="24"/>
      <c r="AJC149" s="24"/>
      <c r="AJD149" s="24"/>
      <c r="AJE149" s="24"/>
      <c r="AJF149" s="24"/>
      <c r="AJG149" s="24"/>
      <c r="AJH149" s="24"/>
      <c r="AJI149" s="24"/>
      <c r="AJJ149" s="24"/>
      <c r="AJK149" s="24"/>
      <c r="AJL149" s="24"/>
      <c r="AJM149" s="24"/>
      <c r="AJN149" s="24"/>
      <c r="AJO149" s="24"/>
      <c r="AJP149" s="24"/>
      <c r="AJQ149" s="24"/>
      <c r="AJR149" s="24"/>
      <c r="AJS149" s="24"/>
      <c r="AJT149" s="24"/>
      <c r="AJU149" s="24"/>
      <c r="AJV149" s="24"/>
      <c r="AJW149" s="24"/>
      <c r="AJX149" s="24"/>
      <c r="AJY149" s="24"/>
      <c r="AJZ149" s="24"/>
      <c r="AKA149" s="24"/>
      <c r="AKB149" s="24"/>
      <c r="AKC149" s="24"/>
      <c r="AKD149" s="24"/>
      <c r="AKE149" s="24"/>
      <c r="AKF149" s="24"/>
      <c r="AKG149" s="24"/>
      <c r="AKH149" s="24"/>
      <c r="AKI149" s="24"/>
      <c r="AKJ149" s="24"/>
      <c r="AKK149" s="24"/>
      <c r="AKL149" s="24"/>
      <c r="AKM149" s="24"/>
      <c r="AKN149" s="24"/>
      <c r="AKO149" s="24"/>
      <c r="AKP149" s="24"/>
      <c r="AKQ149" s="24"/>
      <c r="AKR149" s="24"/>
      <c r="AKS149" s="24"/>
      <c r="AKT149" s="24"/>
      <c r="AKU149" s="24"/>
      <c r="AKV149" s="24"/>
      <c r="AKW149" s="24"/>
      <c r="AKX149" s="24"/>
      <c r="AKY149" s="24"/>
      <c r="AKZ149" s="24"/>
      <c r="ALA149" s="24"/>
      <c r="ALB149" s="24"/>
      <c r="ALC149" s="24"/>
      <c r="ALD149" s="24"/>
      <c r="ALE149" s="24"/>
      <c r="ALF149" s="24"/>
      <c r="ALG149" s="24"/>
      <c r="ALH149" s="24"/>
      <c r="ALI149" s="24"/>
      <c r="ALJ149" s="24"/>
    </row>
    <row r="150" spans="1:998" s="13" customFormat="1">
      <c r="A150" s="129">
        <v>145</v>
      </c>
      <c r="B150" s="130" t="s">
        <v>967</v>
      </c>
      <c r="C150" s="130" t="s">
        <v>968</v>
      </c>
      <c r="D150" s="130" t="s">
        <v>968</v>
      </c>
      <c r="E150" s="130" t="s">
        <v>974</v>
      </c>
      <c r="F150" s="130"/>
      <c r="G150" s="131">
        <v>45833</v>
      </c>
      <c r="H150" s="132">
        <v>0.39791666666666697</v>
      </c>
      <c r="I150" s="130" t="s">
        <v>5</v>
      </c>
      <c r="J150" s="130" t="s">
        <v>289</v>
      </c>
      <c r="K150" s="130" t="s">
        <v>5</v>
      </c>
      <c r="L150" s="130" t="s">
        <v>5</v>
      </c>
      <c r="M150" s="130" t="s">
        <v>5</v>
      </c>
      <c r="N150" s="130" t="s">
        <v>289</v>
      </c>
      <c r="O150" s="133">
        <v>1288.56</v>
      </c>
      <c r="P150" s="134">
        <v>14978</v>
      </c>
      <c r="Q150" s="133">
        <v>42700</v>
      </c>
      <c r="R150" s="133">
        <v>30000</v>
      </c>
      <c r="S150" s="150">
        <f t="shared" si="17"/>
        <v>70.257611241217802</v>
      </c>
      <c r="T150" s="150">
        <f t="shared" si="18"/>
        <v>12700</v>
      </c>
      <c r="U150" s="130" t="s">
        <v>289</v>
      </c>
      <c r="V150" s="130" t="s">
        <v>6</v>
      </c>
      <c r="W150" s="130">
        <v>1</v>
      </c>
      <c r="X150" s="137">
        <v>0</v>
      </c>
      <c r="Y150" s="129">
        <f>ROUND((S150/INDICI!$B$2*10),2)</f>
        <v>7.94</v>
      </c>
      <c r="Z150" s="129">
        <f>ROUND((O150/INDICI!$B$1*25),2)</f>
        <v>3.44</v>
      </c>
      <c r="AA150" s="138">
        <f t="shared" si="19"/>
        <v>6</v>
      </c>
      <c r="AB150" s="139">
        <f t="shared" si="20"/>
        <v>17.380000000000003</v>
      </c>
      <c r="AC150" s="140">
        <f>SUM($AG$6:AG150)</f>
        <v>11514864.569999998</v>
      </c>
      <c r="AD150" s="129" t="str">
        <f>VLOOKUP(C150, 'NORD SUD'!A:B, 2, FALSE)</f>
        <v>N</v>
      </c>
      <c r="AE150" s="135" t="str">
        <f>IF(AD150="N","",SUM(AF$5:$AF150))</f>
        <v/>
      </c>
      <c r="AF150" s="135" t="str">
        <f t="shared" si="21"/>
        <v/>
      </c>
      <c r="AG150" s="140">
        <f t="shared" si="22"/>
        <v>12700</v>
      </c>
      <c r="AH150" s="81"/>
      <c r="AI150" s="169">
        <v>1</v>
      </c>
      <c r="AJ150" s="169">
        <f>SUM($AI$6:AI150)</f>
        <v>145</v>
      </c>
      <c r="AK150" s="194"/>
      <c r="AL150" s="158"/>
    </row>
    <row r="151" spans="1:998" s="13" customFormat="1">
      <c r="A151" s="129">
        <v>146</v>
      </c>
      <c r="B151" s="130" t="s">
        <v>138</v>
      </c>
      <c r="C151" s="130" t="s">
        <v>18</v>
      </c>
      <c r="D151" s="130" t="s">
        <v>18</v>
      </c>
      <c r="E151" s="130" t="s">
        <v>167</v>
      </c>
      <c r="F151" s="130"/>
      <c r="G151" s="131">
        <v>45834</v>
      </c>
      <c r="H151" s="132">
        <v>0.84375</v>
      </c>
      <c r="I151" s="130" t="s">
        <v>5</v>
      </c>
      <c r="J151" s="130" t="s">
        <v>6</v>
      </c>
      <c r="K151" s="130" t="s">
        <v>5</v>
      </c>
      <c r="L151" s="130" t="s">
        <v>5</v>
      </c>
      <c r="M151" s="130" t="s">
        <v>5</v>
      </c>
      <c r="N151" s="130" t="s">
        <v>6</v>
      </c>
      <c r="O151" s="133">
        <v>974.16</v>
      </c>
      <c r="P151" s="134">
        <v>2361</v>
      </c>
      <c r="Q151" s="133">
        <v>32581.32</v>
      </c>
      <c r="R151" s="133">
        <v>19548.79</v>
      </c>
      <c r="S151" s="135">
        <f t="shared" si="17"/>
        <v>59.999993861513289</v>
      </c>
      <c r="T151" s="135">
        <f t="shared" si="18"/>
        <v>13032.529999999999</v>
      </c>
      <c r="U151" s="130" t="s">
        <v>6</v>
      </c>
      <c r="V151" s="130" t="s">
        <v>6</v>
      </c>
      <c r="W151" s="136">
        <v>1</v>
      </c>
      <c r="X151" s="137">
        <v>0</v>
      </c>
      <c r="Y151" s="129">
        <f>ROUND((S151/INDICI!$B$2*10),2)</f>
        <v>6.78</v>
      </c>
      <c r="Z151" s="129">
        <f>ROUND((O151/INDICI!$B$1*25),2)</f>
        <v>2.6</v>
      </c>
      <c r="AA151" s="138">
        <f t="shared" si="19"/>
        <v>8</v>
      </c>
      <c r="AB151" s="139">
        <f t="shared" si="20"/>
        <v>17.380000000000003</v>
      </c>
      <c r="AC151" s="140">
        <f>SUM($AG$6:AG151)</f>
        <v>11527897.099999998</v>
      </c>
      <c r="AD151" s="129" t="str">
        <f>VLOOKUP(C151, 'NORD SUD'!A:B, 2, FALSE)</f>
        <v>S</v>
      </c>
      <c r="AE151" s="135">
        <f>IF(AD151="N","",SUM(AF$5:$AF151))</f>
        <v>1240239.1900000002</v>
      </c>
      <c r="AF151" s="135">
        <f t="shared" si="21"/>
        <v>13032.529999999999</v>
      </c>
      <c r="AG151" s="140">
        <f t="shared" si="22"/>
        <v>13032.529999999999</v>
      </c>
      <c r="AH151" s="81"/>
      <c r="AI151" s="169">
        <v>1</v>
      </c>
      <c r="AJ151" s="169">
        <f>SUM($AI$6:AI151)</f>
        <v>146</v>
      </c>
      <c r="AK151" s="194"/>
      <c r="AL151" s="158"/>
    </row>
    <row r="152" spans="1:998" s="13" customFormat="1">
      <c r="A152" s="129">
        <v>147</v>
      </c>
      <c r="B152" s="130" t="s">
        <v>344</v>
      </c>
      <c r="C152" s="130" t="s">
        <v>1088</v>
      </c>
      <c r="D152" s="130" t="s">
        <v>1089</v>
      </c>
      <c r="E152" s="130" t="s">
        <v>1090</v>
      </c>
      <c r="F152" s="130"/>
      <c r="G152" s="131">
        <v>45834</v>
      </c>
      <c r="H152" s="132" t="s">
        <v>1091</v>
      </c>
      <c r="I152" s="130" t="s">
        <v>5</v>
      </c>
      <c r="J152" s="130" t="s">
        <v>6</v>
      </c>
      <c r="K152" s="130" t="s">
        <v>5</v>
      </c>
      <c r="L152" s="130" t="s">
        <v>5</v>
      </c>
      <c r="M152" s="130" t="s">
        <v>5</v>
      </c>
      <c r="N152" s="130" t="s">
        <v>6</v>
      </c>
      <c r="O152" s="133">
        <v>1355.93</v>
      </c>
      <c r="P152" s="134">
        <v>2065</v>
      </c>
      <c r="Q152" s="133">
        <v>49000</v>
      </c>
      <c r="R152" s="133">
        <v>24990</v>
      </c>
      <c r="S152" s="135">
        <f t="shared" si="17"/>
        <v>51</v>
      </c>
      <c r="T152" s="135">
        <f t="shared" si="18"/>
        <v>24010</v>
      </c>
      <c r="U152" s="130" t="s">
        <v>6</v>
      </c>
      <c r="V152" s="130" t="s">
        <v>6</v>
      </c>
      <c r="W152" s="136">
        <v>1</v>
      </c>
      <c r="X152" s="137">
        <v>0</v>
      </c>
      <c r="Y152" s="129">
        <f>ROUND((S152/INDICI!$B$2*10),2)</f>
        <v>5.76</v>
      </c>
      <c r="Z152" s="129">
        <f>ROUND((O152/INDICI!$B$1*25),2)</f>
        <v>3.62</v>
      </c>
      <c r="AA152" s="138">
        <f t="shared" si="19"/>
        <v>8</v>
      </c>
      <c r="AB152" s="139">
        <f t="shared" si="20"/>
        <v>17.38</v>
      </c>
      <c r="AC152" s="140">
        <f>SUM($AG$6:AG152)</f>
        <v>11551907.099999998</v>
      </c>
      <c r="AD152" s="129" t="str">
        <f>VLOOKUP(C152, 'NORD SUD'!A:B, 2, FALSE)</f>
        <v>N</v>
      </c>
      <c r="AE152" s="135" t="str">
        <f>IF(AD152="N","",SUM(AF$5:$AF152))</f>
        <v/>
      </c>
      <c r="AF152" s="135" t="str">
        <f t="shared" si="21"/>
        <v/>
      </c>
      <c r="AG152" s="140">
        <f t="shared" si="22"/>
        <v>24010</v>
      </c>
      <c r="AH152" s="81"/>
      <c r="AI152" s="169">
        <v>1</v>
      </c>
      <c r="AJ152" s="169">
        <f>SUM($AI$6:AI152)</f>
        <v>147</v>
      </c>
      <c r="AK152" s="194"/>
      <c r="AL152" s="158"/>
    </row>
    <row r="153" spans="1:998" s="13" customFormat="1">
      <c r="A153" s="129">
        <v>148</v>
      </c>
      <c r="B153" s="130" t="s">
        <v>294</v>
      </c>
      <c r="C153" s="130" t="s">
        <v>51</v>
      </c>
      <c r="D153" s="130" t="s">
        <v>51</v>
      </c>
      <c r="E153" s="130" t="s">
        <v>323</v>
      </c>
      <c r="F153" s="130"/>
      <c r="G153" s="131">
        <v>45834</v>
      </c>
      <c r="H153" s="132">
        <v>0.57916666666666672</v>
      </c>
      <c r="I153" s="130" t="s">
        <v>5</v>
      </c>
      <c r="J153" s="130" t="s">
        <v>6</v>
      </c>
      <c r="K153" s="130" t="s">
        <v>5</v>
      </c>
      <c r="L153" s="130" t="s">
        <v>5</v>
      </c>
      <c r="M153" s="130" t="s">
        <v>5</v>
      </c>
      <c r="N153" s="130" t="s">
        <v>6</v>
      </c>
      <c r="O153" s="143">
        <v>2141.27</v>
      </c>
      <c r="P153" s="134">
        <v>32364</v>
      </c>
      <c r="Q153" s="133">
        <v>55094.92</v>
      </c>
      <c r="R153" s="133">
        <v>27547.46</v>
      </c>
      <c r="S153" s="141">
        <f t="shared" si="17"/>
        <v>50</v>
      </c>
      <c r="T153" s="141">
        <f t="shared" si="18"/>
        <v>27547.46</v>
      </c>
      <c r="U153" s="130" t="s">
        <v>6</v>
      </c>
      <c r="V153" s="130" t="s">
        <v>6</v>
      </c>
      <c r="W153" s="144">
        <v>1</v>
      </c>
      <c r="X153" s="137">
        <v>0</v>
      </c>
      <c r="Y153" s="129">
        <f>ROUND((S153/INDICI!$B$2*10),2)</f>
        <v>5.65</v>
      </c>
      <c r="Z153" s="129">
        <f>ROUND((O153/INDICI!$B$1*25),2)</f>
        <v>5.72</v>
      </c>
      <c r="AA153" s="138">
        <f t="shared" si="19"/>
        <v>6</v>
      </c>
      <c r="AB153" s="139">
        <f t="shared" si="20"/>
        <v>17.37</v>
      </c>
      <c r="AC153" s="140">
        <f>SUM($AG$6:AG153)</f>
        <v>11579454.559999999</v>
      </c>
      <c r="AD153" s="129" t="str">
        <f>VLOOKUP(C153, 'NORD SUD'!A:B, 2, FALSE)</f>
        <v>N</v>
      </c>
      <c r="AE153" s="135" t="str">
        <f>IF(AD153="N","",SUM(AF$5:$AF153))</f>
        <v/>
      </c>
      <c r="AF153" s="135" t="str">
        <f t="shared" si="21"/>
        <v/>
      </c>
      <c r="AG153" s="140">
        <f t="shared" si="22"/>
        <v>27547.46</v>
      </c>
      <c r="AH153" s="81"/>
      <c r="AI153" s="169">
        <v>1</v>
      </c>
      <c r="AJ153" s="169">
        <f>SUM($AI$6:AI153)</f>
        <v>148</v>
      </c>
      <c r="AK153" s="194"/>
      <c r="AL153" s="158"/>
    </row>
    <row r="154" spans="1:998" s="13" customFormat="1">
      <c r="A154" s="129">
        <v>149</v>
      </c>
      <c r="B154" s="130" t="s">
        <v>357</v>
      </c>
      <c r="C154" s="130" t="s">
        <v>101</v>
      </c>
      <c r="D154" s="130" t="s">
        <v>101</v>
      </c>
      <c r="E154" s="130" t="s">
        <v>899</v>
      </c>
      <c r="F154" s="130"/>
      <c r="G154" s="131">
        <v>45833</v>
      </c>
      <c r="H154" s="132">
        <v>0.73263888888888884</v>
      </c>
      <c r="I154" s="130" t="s">
        <v>5</v>
      </c>
      <c r="J154" s="130" t="s">
        <v>6</v>
      </c>
      <c r="K154" s="130" t="s">
        <v>5</v>
      </c>
      <c r="L154" s="130" t="s">
        <v>5</v>
      </c>
      <c r="M154" s="130" t="s">
        <v>5</v>
      </c>
      <c r="N154" s="130" t="s">
        <v>6</v>
      </c>
      <c r="O154" s="133">
        <v>1611.3</v>
      </c>
      <c r="P154" s="134">
        <v>9061</v>
      </c>
      <c r="Q154" s="133">
        <v>79982.399999999994</v>
      </c>
      <c r="R154" s="133">
        <v>50000</v>
      </c>
      <c r="S154" s="135">
        <f t="shared" si="17"/>
        <v>62.51375302566565</v>
      </c>
      <c r="T154" s="135">
        <f t="shared" si="18"/>
        <v>29982.399999999994</v>
      </c>
      <c r="U154" s="130" t="s">
        <v>6</v>
      </c>
      <c r="V154" s="130" t="s">
        <v>6</v>
      </c>
      <c r="W154" s="136">
        <v>1</v>
      </c>
      <c r="X154" s="137">
        <v>0</v>
      </c>
      <c r="Y154" s="129">
        <f>ROUND((S154/INDICI!$B$2*10),2)</f>
        <v>7.06</v>
      </c>
      <c r="Z154" s="129">
        <f>ROUND((O154/INDICI!$B$1*25),2)</f>
        <v>4.3</v>
      </c>
      <c r="AA154" s="138">
        <f t="shared" si="19"/>
        <v>6</v>
      </c>
      <c r="AB154" s="139">
        <f t="shared" si="20"/>
        <v>17.36</v>
      </c>
      <c r="AC154" s="140">
        <f>SUM($AG$6:AG154)</f>
        <v>11609436.959999999</v>
      </c>
      <c r="AD154" s="129" t="str">
        <f>VLOOKUP(C154, 'NORD SUD'!A:B, 2, FALSE)</f>
        <v>N</v>
      </c>
      <c r="AE154" s="135" t="str">
        <f>IF(AD154="N","",SUM(AF$5:$AF154))</f>
        <v/>
      </c>
      <c r="AF154" s="135" t="str">
        <f t="shared" si="21"/>
        <v/>
      </c>
      <c r="AG154" s="140">
        <f t="shared" si="22"/>
        <v>29982.399999999994</v>
      </c>
      <c r="AH154" s="81"/>
      <c r="AI154" s="169">
        <v>1</v>
      </c>
      <c r="AJ154" s="169">
        <f>SUM($AI$6:AI154)</f>
        <v>149</v>
      </c>
      <c r="AK154" s="194"/>
      <c r="AL154" s="158"/>
    </row>
    <row r="155" spans="1:998" s="13" customFormat="1">
      <c r="A155" s="129">
        <v>150</v>
      </c>
      <c r="B155" s="130" t="s">
        <v>188</v>
      </c>
      <c r="C155" s="130" t="s">
        <v>35</v>
      </c>
      <c r="D155" s="130" t="s">
        <v>35</v>
      </c>
      <c r="E155" s="130"/>
      <c r="F155" s="130" t="s">
        <v>826</v>
      </c>
      <c r="G155" s="131">
        <v>45833</v>
      </c>
      <c r="H155" s="132">
        <v>0.50902777777777775</v>
      </c>
      <c r="I155" s="130" t="s">
        <v>5</v>
      </c>
      <c r="J155" s="130" t="s">
        <v>6</v>
      </c>
      <c r="K155" s="130" t="s">
        <v>5</v>
      </c>
      <c r="L155" s="130" t="s">
        <v>5</v>
      </c>
      <c r="M155" s="130" t="s">
        <v>5</v>
      </c>
      <c r="N155" s="130" t="s">
        <v>6</v>
      </c>
      <c r="O155" s="133">
        <v>634.72</v>
      </c>
      <c r="P155" s="134">
        <v>3151</v>
      </c>
      <c r="Q155" s="133">
        <v>156949.56</v>
      </c>
      <c r="R155" s="133">
        <v>78474.78</v>
      </c>
      <c r="S155" s="135">
        <f t="shared" si="17"/>
        <v>50</v>
      </c>
      <c r="T155" s="135">
        <f t="shared" si="18"/>
        <v>78474.78</v>
      </c>
      <c r="U155" s="130" t="s">
        <v>6</v>
      </c>
      <c r="V155" s="130" t="s">
        <v>6</v>
      </c>
      <c r="W155" s="136">
        <v>1</v>
      </c>
      <c r="X155" s="137">
        <v>10</v>
      </c>
      <c r="Y155" s="129">
        <f>ROUND((S155/INDICI!$B$2*10),2)</f>
        <v>5.65</v>
      </c>
      <c r="Z155" s="129">
        <f>ROUND((O155/INDICI!$B$1*25),2)</f>
        <v>1.69</v>
      </c>
      <c r="AA155" s="138">
        <f t="shared" si="19"/>
        <v>0</v>
      </c>
      <c r="AB155" s="139">
        <f t="shared" si="20"/>
        <v>17.34</v>
      </c>
      <c r="AC155" s="140">
        <f>SUM($AG$6:AG155)</f>
        <v>11687911.739999998</v>
      </c>
      <c r="AD155" s="129" t="str">
        <f>VLOOKUP(C155, 'NORD SUD'!A:B, 2, FALSE)</f>
        <v>N</v>
      </c>
      <c r="AE155" s="135" t="str">
        <f>IF(AD155="N","",SUM(AF$5:$AF155))</f>
        <v/>
      </c>
      <c r="AF155" s="135" t="str">
        <f t="shared" si="21"/>
        <v/>
      </c>
      <c r="AG155" s="140">
        <f t="shared" si="22"/>
        <v>78474.78</v>
      </c>
      <c r="AH155" s="81"/>
      <c r="AI155" s="169">
        <v>1</v>
      </c>
      <c r="AJ155" s="169">
        <f>SUM($AI$6:AI155)</f>
        <v>150</v>
      </c>
      <c r="AK155" s="194"/>
      <c r="AL155" s="158"/>
    </row>
    <row r="156" spans="1:998" s="13" customFormat="1">
      <c r="A156" s="129">
        <v>151</v>
      </c>
      <c r="B156" s="137" t="s">
        <v>188</v>
      </c>
      <c r="C156" s="137" t="s">
        <v>20</v>
      </c>
      <c r="D156" s="137" t="s">
        <v>20</v>
      </c>
      <c r="E156" s="137" t="s">
        <v>315</v>
      </c>
      <c r="F156" s="137"/>
      <c r="G156" s="131">
        <v>45834</v>
      </c>
      <c r="H156" s="132">
        <v>0.72152777777777799</v>
      </c>
      <c r="I156" s="137" t="s">
        <v>5</v>
      </c>
      <c r="J156" s="137" t="s">
        <v>6</v>
      </c>
      <c r="K156" s="137" t="s">
        <v>5</v>
      </c>
      <c r="L156" s="137" t="s">
        <v>5</v>
      </c>
      <c r="M156" s="137" t="s">
        <v>5</v>
      </c>
      <c r="N156" s="137" t="s">
        <v>6</v>
      </c>
      <c r="O156" s="133">
        <v>1167.32</v>
      </c>
      <c r="P156" s="134">
        <v>1285</v>
      </c>
      <c r="Q156" s="133">
        <v>30000</v>
      </c>
      <c r="R156" s="133">
        <v>16500</v>
      </c>
      <c r="S156" s="148">
        <f t="shared" si="17"/>
        <v>55.000000000000007</v>
      </c>
      <c r="T156" s="148">
        <f t="shared" si="18"/>
        <v>13500</v>
      </c>
      <c r="U156" s="137" t="s">
        <v>6</v>
      </c>
      <c r="V156" s="137" t="s">
        <v>6</v>
      </c>
      <c r="W156" s="144">
        <v>1</v>
      </c>
      <c r="X156" s="137">
        <v>0</v>
      </c>
      <c r="Y156" s="129">
        <f>ROUND((S156/INDICI!$B$2*10),2)</f>
        <v>6.21</v>
      </c>
      <c r="Z156" s="129">
        <f>ROUND((O156/INDICI!$B$1*25),2)</f>
        <v>3.12</v>
      </c>
      <c r="AA156" s="138">
        <f t="shared" si="19"/>
        <v>8</v>
      </c>
      <c r="AB156" s="139">
        <f t="shared" si="20"/>
        <v>17.329999999999998</v>
      </c>
      <c r="AC156" s="140">
        <f>SUM($AG$6:AG156)</f>
        <v>11701411.739999998</v>
      </c>
      <c r="AD156" s="129" t="str">
        <f>VLOOKUP(C156, 'NORD SUD'!A:B, 2, FALSE)</f>
        <v>N</v>
      </c>
      <c r="AE156" s="135" t="str">
        <f>IF(AD156="N","",SUM(AF$5:$AF156))</f>
        <v/>
      </c>
      <c r="AF156" s="135" t="str">
        <f t="shared" si="21"/>
        <v/>
      </c>
      <c r="AG156" s="140">
        <f t="shared" si="22"/>
        <v>13500</v>
      </c>
      <c r="AH156" s="81"/>
      <c r="AI156" s="169">
        <v>1</v>
      </c>
      <c r="AJ156" s="169">
        <f>SUM($AI$6:AI156)</f>
        <v>151</v>
      </c>
      <c r="AK156" s="194"/>
      <c r="AL156" s="158"/>
    </row>
    <row r="157" spans="1:998" s="13" customFormat="1" ht="28.8">
      <c r="A157" s="129">
        <v>152</v>
      </c>
      <c r="B157" s="130" t="s">
        <v>138</v>
      </c>
      <c r="C157" s="130" t="s">
        <v>14</v>
      </c>
      <c r="D157" s="130" t="s">
        <v>14</v>
      </c>
      <c r="E157" s="130"/>
      <c r="F157" s="130" t="s">
        <v>1642</v>
      </c>
      <c r="G157" s="131">
        <v>45833</v>
      </c>
      <c r="H157" s="132">
        <v>0.44166666666666665</v>
      </c>
      <c r="I157" s="130" t="s">
        <v>5</v>
      </c>
      <c r="J157" s="130" t="s">
        <v>6</v>
      </c>
      <c r="K157" s="130" t="s">
        <v>5</v>
      </c>
      <c r="L157" s="130" t="s">
        <v>5</v>
      </c>
      <c r="M157" s="133" t="s">
        <v>5</v>
      </c>
      <c r="N157" s="130" t="s">
        <v>6</v>
      </c>
      <c r="O157" s="133">
        <v>1320.75</v>
      </c>
      <c r="P157" s="134">
        <v>3180</v>
      </c>
      <c r="Q157" s="133">
        <v>95375.05</v>
      </c>
      <c r="R157" s="133">
        <v>32000</v>
      </c>
      <c r="S157" s="135">
        <f t="shared" si="17"/>
        <v>33.551751742200921</v>
      </c>
      <c r="T157" s="135">
        <f t="shared" si="18"/>
        <v>63375.05</v>
      </c>
      <c r="U157" s="130" t="s">
        <v>6</v>
      </c>
      <c r="V157" s="130" t="s">
        <v>6</v>
      </c>
      <c r="W157" s="136">
        <v>1</v>
      </c>
      <c r="X157" s="137">
        <v>10</v>
      </c>
      <c r="Y157" s="129">
        <f>ROUND((S157/INDICI!$B$2*10),2)</f>
        <v>3.79</v>
      </c>
      <c r="Z157" s="129">
        <f>ROUND((O157/INDICI!$B$1*25),2)</f>
        <v>3.53</v>
      </c>
      <c r="AA157" s="138">
        <f t="shared" si="19"/>
        <v>0</v>
      </c>
      <c r="AB157" s="139">
        <f t="shared" si="20"/>
        <v>17.32</v>
      </c>
      <c r="AC157" s="140">
        <f>SUM($AG$6:AG157)</f>
        <v>11764786.789999999</v>
      </c>
      <c r="AD157" s="129" t="str">
        <f>VLOOKUP(C157, 'NORD SUD'!A:B, 2, FALSE)</f>
        <v>S</v>
      </c>
      <c r="AE157" s="135">
        <f>IF(AD157="N","",SUM(AF$5:$AF157))</f>
        <v>1303614.2400000002</v>
      </c>
      <c r="AF157" s="135">
        <f t="shared" si="21"/>
        <v>63375.05</v>
      </c>
      <c r="AG157" s="140">
        <f t="shared" si="22"/>
        <v>63375.05</v>
      </c>
      <c r="AH157" s="81"/>
      <c r="AI157" s="169">
        <v>1</v>
      </c>
      <c r="AJ157" s="169">
        <f>SUM($AI$6:AI157)</f>
        <v>152</v>
      </c>
      <c r="AK157" s="194"/>
      <c r="AL157" s="158"/>
    </row>
    <row r="158" spans="1:998" s="13" customFormat="1">
      <c r="A158" s="129">
        <v>153</v>
      </c>
      <c r="B158" s="130" t="s">
        <v>188</v>
      </c>
      <c r="C158" s="130" t="s">
        <v>35</v>
      </c>
      <c r="D158" s="130" t="s">
        <v>35</v>
      </c>
      <c r="E158" s="130" t="s">
        <v>837</v>
      </c>
      <c r="F158" s="130"/>
      <c r="G158" s="131">
        <v>45825</v>
      </c>
      <c r="H158" s="132">
        <v>0.59375</v>
      </c>
      <c r="I158" s="130" t="s">
        <v>5</v>
      </c>
      <c r="J158" s="130" t="s">
        <v>6</v>
      </c>
      <c r="K158" s="130" t="s">
        <v>5</v>
      </c>
      <c r="L158" s="130" t="s">
        <v>5</v>
      </c>
      <c r="M158" s="130" t="s">
        <v>5</v>
      </c>
      <c r="N158" s="130" t="s">
        <v>6</v>
      </c>
      <c r="O158" s="133">
        <v>1364.11</v>
      </c>
      <c r="P158" s="134">
        <v>2859</v>
      </c>
      <c r="Q158" s="133">
        <v>35800</v>
      </c>
      <c r="R158" s="133">
        <v>17900</v>
      </c>
      <c r="S158" s="135">
        <f t="shared" si="17"/>
        <v>50</v>
      </c>
      <c r="T158" s="135">
        <f t="shared" si="18"/>
        <v>17900</v>
      </c>
      <c r="U158" s="130" t="s">
        <v>6</v>
      </c>
      <c r="V158" s="130" t="s">
        <v>6</v>
      </c>
      <c r="W158" s="136">
        <v>1</v>
      </c>
      <c r="X158" s="137">
        <v>0</v>
      </c>
      <c r="Y158" s="129">
        <f>ROUND((S158/INDICI!$B$2*10),2)</f>
        <v>5.65</v>
      </c>
      <c r="Z158" s="129">
        <f>ROUND((O158/INDICI!$B$1*25),2)</f>
        <v>3.64</v>
      </c>
      <c r="AA158" s="138">
        <f t="shared" si="19"/>
        <v>8</v>
      </c>
      <c r="AB158" s="139">
        <f t="shared" si="20"/>
        <v>17.29</v>
      </c>
      <c r="AC158" s="140">
        <f>SUM($AG$6:AG158)</f>
        <v>11782686.789999999</v>
      </c>
      <c r="AD158" s="129" t="str">
        <f>VLOOKUP(C158, 'NORD SUD'!A:B, 2, FALSE)</f>
        <v>N</v>
      </c>
      <c r="AE158" s="135" t="str">
        <f>IF(AD158="N","",SUM(AF$5:$AF158))</f>
        <v/>
      </c>
      <c r="AF158" s="135" t="str">
        <f t="shared" si="21"/>
        <v/>
      </c>
      <c r="AG158" s="140">
        <f t="shared" si="22"/>
        <v>17900</v>
      </c>
      <c r="AH158" s="81"/>
      <c r="AI158" s="169">
        <v>1</v>
      </c>
      <c r="AJ158" s="169">
        <f>SUM($AI$6:AI158)</f>
        <v>153</v>
      </c>
      <c r="AK158" s="194"/>
      <c r="AL158" s="158"/>
    </row>
    <row r="159" spans="1:998" s="13" customFormat="1">
      <c r="A159" s="129">
        <v>154</v>
      </c>
      <c r="B159" s="130" t="s">
        <v>357</v>
      </c>
      <c r="C159" s="130" t="s">
        <v>101</v>
      </c>
      <c r="D159" s="130" t="s">
        <v>101</v>
      </c>
      <c r="E159" s="130" t="s">
        <v>101</v>
      </c>
      <c r="F159" s="130"/>
      <c r="G159" s="131">
        <v>45828</v>
      </c>
      <c r="H159" s="132">
        <v>0.50347222222222221</v>
      </c>
      <c r="I159" s="130" t="s">
        <v>5</v>
      </c>
      <c r="J159" s="130" t="s">
        <v>6</v>
      </c>
      <c r="K159" s="130" t="s">
        <v>5</v>
      </c>
      <c r="L159" s="130" t="s">
        <v>5</v>
      </c>
      <c r="M159" s="130" t="s">
        <v>5</v>
      </c>
      <c r="N159" s="130" t="s">
        <v>6</v>
      </c>
      <c r="O159" s="133">
        <v>3612.03</v>
      </c>
      <c r="P159" s="134">
        <v>110492</v>
      </c>
      <c r="Q159" s="133">
        <v>90000</v>
      </c>
      <c r="R159" s="133">
        <v>45000</v>
      </c>
      <c r="S159" s="135">
        <f t="shared" si="17"/>
        <v>50</v>
      </c>
      <c r="T159" s="135">
        <f t="shared" si="18"/>
        <v>45000</v>
      </c>
      <c r="U159" s="130" t="s">
        <v>6</v>
      </c>
      <c r="V159" s="130" t="s">
        <v>6</v>
      </c>
      <c r="W159" s="136">
        <v>1</v>
      </c>
      <c r="X159" s="137">
        <v>0</v>
      </c>
      <c r="Y159" s="129">
        <f>ROUND((S159/INDICI!$B$2*10),2)</f>
        <v>5.65</v>
      </c>
      <c r="Z159" s="129">
        <f>ROUND((O159/INDICI!$B$1*25),2)</f>
        <v>9.64</v>
      </c>
      <c r="AA159" s="138">
        <f t="shared" si="19"/>
        <v>2</v>
      </c>
      <c r="AB159" s="139">
        <f t="shared" si="20"/>
        <v>17.29</v>
      </c>
      <c r="AC159" s="140">
        <f>SUM($AG$6:AG159)</f>
        <v>11827686.789999999</v>
      </c>
      <c r="AD159" s="129" t="str">
        <f>VLOOKUP(C159, 'NORD SUD'!A:B, 2, FALSE)</f>
        <v>N</v>
      </c>
      <c r="AE159" s="135" t="str">
        <f>IF(AD159="N","",SUM(AF$5:$AF159))</f>
        <v/>
      </c>
      <c r="AF159" s="135" t="str">
        <f t="shared" si="21"/>
        <v/>
      </c>
      <c r="AG159" s="140">
        <f t="shared" si="22"/>
        <v>45000</v>
      </c>
      <c r="AH159" s="81"/>
      <c r="AI159" s="169">
        <v>1</v>
      </c>
      <c r="AJ159" s="169">
        <f>SUM($AI$6:AI159)</f>
        <v>154</v>
      </c>
      <c r="AK159" s="194"/>
      <c r="AL159" s="158"/>
    </row>
    <row r="160" spans="1:998" s="13" customFormat="1">
      <c r="A160" s="129">
        <v>155</v>
      </c>
      <c r="B160" s="130" t="s">
        <v>274</v>
      </c>
      <c r="C160" s="130" t="s">
        <v>39</v>
      </c>
      <c r="D160" s="130" t="s">
        <v>39</v>
      </c>
      <c r="E160" s="130" t="s">
        <v>1531</v>
      </c>
      <c r="F160" s="130"/>
      <c r="G160" s="131">
        <v>45833</v>
      </c>
      <c r="H160" s="132">
        <v>0.42569444444444443</v>
      </c>
      <c r="I160" s="130" t="s">
        <v>5</v>
      </c>
      <c r="J160" s="130" t="s">
        <v>6</v>
      </c>
      <c r="K160" s="130" t="s">
        <v>5</v>
      </c>
      <c r="L160" s="130" t="s">
        <v>5</v>
      </c>
      <c r="M160" s="130" t="s">
        <v>5</v>
      </c>
      <c r="N160" s="130" t="s">
        <v>6</v>
      </c>
      <c r="O160" s="133">
        <v>3476.48</v>
      </c>
      <c r="P160" s="134">
        <v>1467</v>
      </c>
      <c r="Q160" s="133">
        <v>249800</v>
      </c>
      <c r="R160" s="133">
        <v>0</v>
      </c>
      <c r="S160" s="135">
        <f t="shared" si="17"/>
        <v>0</v>
      </c>
      <c r="T160" s="135">
        <f t="shared" si="18"/>
        <v>249800</v>
      </c>
      <c r="U160" s="130" t="s">
        <v>5</v>
      </c>
      <c r="V160" s="130" t="s">
        <v>6</v>
      </c>
      <c r="W160" s="136">
        <v>1</v>
      </c>
      <c r="X160" s="137">
        <v>0</v>
      </c>
      <c r="Y160" s="129">
        <f>ROUND((S160/INDICI!$B$2*10),2)</f>
        <v>0</v>
      </c>
      <c r="Z160" s="129">
        <f>ROUND((O160/INDICI!$B$1*25),2)</f>
        <v>9.2799999999999994</v>
      </c>
      <c r="AA160" s="138">
        <f t="shared" si="19"/>
        <v>8</v>
      </c>
      <c r="AB160" s="139">
        <f t="shared" si="20"/>
        <v>17.28</v>
      </c>
      <c r="AC160" s="140">
        <f>SUM($AG$6:AG160)</f>
        <v>12077486.789999999</v>
      </c>
      <c r="AD160" s="129" t="str">
        <f>VLOOKUP(C160, 'NORD SUD'!A:B, 2, FALSE)</f>
        <v>S</v>
      </c>
      <c r="AE160" s="135">
        <f>IF(AD160="N","",SUM(AF$5:$AF160))</f>
        <v>1553414.2400000002</v>
      </c>
      <c r="AF160" s="135">
        <f t="shared" si="21"/>
        <v>249800</v>
      </c>
      <c r="AG160" s="140">
        <f t="shared" si="22"/>
        <v>249800</v>
      </c>
      <c r="AH160" s="81"/>
      <c r="AI160" s="169">
        <v>1</v>
      </c>
      <c r="AJ160" s="169">
        <f>SUM($AI$6:AI160)</f>
        <v>155</v>
      </c>
      <c r="AK160" s="194"/>
      <c r="AL160" s="158"/>
    </row>
    <row r="161" spans="1:38" s="13" customFormat="1">
      <c r="A161" s="129">
        <v>156</v>
      </c>
      <c r="B161" s="130" t="s">
        <v>263</v>
      </c>
      <c r="C161" s="130" t="s">
        <v>98</v>
      </c>
      <c r="D161" s="130" t="s">
        <v>98</v>
      </c>
      <c r="E161" s="130" t="s">
        <v>271</v>
      </c>
      <c r="F161" s="130"/>
      <c r="G161" s="131">
        <v>45826</v>
      </c>
      <c r="H161" s="132">
        <v>0.59236111111111112</v>
      </c>
      <c r="I161" s="130" t="s">
        <v>5</v>
      </c>
      <c r="J161" s="130" t="s">
        <v>6</v>
      </c>
      <c r="K161" s="130" t="s">
        <v>5</v>
      </c>
      <c r="L161" s="130" t="s">
        <v>5</v>
      </c>
      <c r="M161" s="130" t="s">
        <v>265</v>
      </c>
      <c r="N161" s="130" t="s">
        <v>6</v>
      </c>
      <c r="O161" s="147">
        <v>511.94</v>
      </c>
      <c r="P161" s="134">
        <v>1172</v>
      </c>
      <c r="Q161" s="133">
        <v>91528</v>
      </c>
      <c r="R161" s="133">
        <v>64069.599999999999</v>
      </c>
      <c r="S161" s="141">
        <f t="shared" si="17"/>
        <v>70</v>
      </c>
      <c r="T161" s="141">
        <f t="shared" si="18"/>
        <v>27458.400000000001</v>
      </c>
      <c r="U161" s="130" t="s">
        <v>6</v>
      </c>
      <c r="V161" s="130" t="s">
        <v>6</v>
      </c>
      <c r="W161" s="129">
        <v>1</v>
      </c>
      <c r="X161" s="137">
        <v>0</v>
      </c>
      <c r="Y161" s="129">
        <f>ROUND((S161/INDICI!$B$2*10),2)</f>
        <v>7.91</v>
      </c>
      <c r="Z161" s="129">
        <f>ROUND((O161/INDICI!$B$1*25),2)</f>
        <v>1.37</v>
      </c>
      <c r="AA161" s="138">
        <f t="shared" si="19"/>
        <v>8</v>
      </c>
      <c r="AB161" s="139">
        <f t="shared" si="20"/>
        <v>17.28</v>
      </c>
      <c r="AC161" s="140">
        <f>SUM($AG$6:AG161)</f>
        <v>12104945.189999999</v>
      </c>
      <c r="AD161" s="129" t="str">
        <f>VLOOKUP(C161, 'NORD SUD'!A:B, 2, FALSE)</f>
        <v>N</v>
      </c>
      <c r="AE161" s="135" t="str">
        <f>IF(AD161="N","",SUM(AF$5:$AF161))</f>
        <v/>
      </c>
      <c r="AF161" s="135" t="str">
        <f t="shared" si="21"/>
        <v/>
      </c>
      <c r="AG161" s="140">
        <f t="shared" si="22"/>
        <v>27458.400000000001</v>
      </c>
      <c r="AH161" s="81"/>
      <c r="AI161" s="169">
        <v>1</v>
      </c>
      <c r="AJ161" s="169">
        <f>SUM($AI$6:AI161)</f>
        <v>156</v>
      </c>
      <c r="AK161" s="194"/>
      <c r="AL161" s="158"/>
    </row>
    <row r="162" spans="1:38" s="13" customFormat="1">
      <c r="A162" s="129">
        <v>157</v>
      </c>
      <c r="B162" s="130" t="s">
        <v>692</v>
      </c>
      <c r="C162" s="130" t="s">
        <v>1391</v>
      </c>
      <c r="D162" s="130" t="s">
        <v>1391</v>
      </c>
      <c r="E162" s="130" t="s">
        <v>1414</v>
      </c>
      <c r="F162" s="130"/>
      <c r="G162" s="131">
        <v>45834</v>
      </c>
      <c r="H162" s="132">
        <v>0.4236111111111111</v>
      </c>
      <c r="I162" s="130" t="s">
        <v>5</v>
      </c>
      <c r="J162" s="130" t="s">
        <v>6</v>
      </c>
      <c r="K162" s="130" t="s">
        <v>5</v>
      </c>
      <c r="L162" s="130" t="s">
        <v>5</v>
      </c>
      <c r="M162" s="133" t="s">
        <v>5</v>
      </c>
      <c r="N162" s="130" t="s">
        <v>6</v>
      </c>
      <c r="O162" s="133">
        <v>934.58</v>
      </c>
      <c r="P162" s="134">
        <v>428</v>
      </c>
      <c r="Q162" s="133">
        <v>51791.61</v>
      </c>
      <c r="R162" s="133">
        <v>31074.97</v>
      </c>
      <c r="S162" s="135">
        <f t="shared" si="17"/>
        <v>60.000007723258655</v>
      </c>
      <c r="T162" s="135">
        <f t="shared" si="18"/>
        <v>20716.64</v>
      </c>
      <c r="U162" s="130" t="s">
        <v>6</v>
      </c>
      <c r="V162" s="130" t="s">
        <v>6</v>
      </c>
      <c r="W162" s="136">
        <v>1</v>
      </c>
      <c r="X162" s="137">
        <v>0</v>
      </c>
      <c r="Y162" s="129">
        <f>ROUND((S162/INDICI!$B$2*10),2)</f>
        <v>6.78</v>
      </c>
      <c r="Z162" s="129">
        <f>ROUND((O162/INDICI!$B$1*25),2)</f>
        <v>2.5</v>
      </c>
      <c r="AA162" s="138">
        <f t="shared" si="19"/>
        <v>8</v>
      </c>
      <c r="AB162" s="139">
        <f t="shared" si="20"/>
        <v>17.28</v>
      </c>
      <c r="AC162" s="140">
        <f>SUM($AG$6:AG162)</f>
        <v>12125661.83</v>
      </c>
      <c r="AD162" s="129" t="str">
        <f>VLOOKUP(C162, 'NORD SUD'!A:B, 2, FALSE)</f>
        <v>N</v>
      </c>
      <c r="AE162" s="135" t="str">
        <f>IF(AD162="N","",SUM(AF$5:$AF162))</f>
        <v/>
      </c>
      <c r="AF162" s="135" t="str">
        <f t="shared" si="21"/>
        <v/>
      </c>
      <c r="AG162" s="140">
        <f t="shared" si="22"/>
        <v>20716.64</v>
      </c>
      <c r="AH162" s="81"/>
      <c r="AI162" s="169">
        <v>1</v>
      </c>
      <c r="AJ162" s="169">
        <f>SUM($AI$6:AI162)</f>
        <v>157</v>
      </c>
      <c r="AK162" s="194"/>
      <c r="AL162" s="158"/>
    </row>
    <row r="163" spans="1:38" s="13" customFormat="1">
      <c r="A163" s="129">
        <v>158</v>
      </c>
      <c r="B163" s="130" t="s">
        <v>188</v>
      </c>
      <c r="C163" s="130" t="s">
        <v>1804</v>
      </c>
      <c r="D163" s="130" t="s">
        <v>1804</v>
      </c>
      <c r="E163" s="130" t="s">
        <v>1851</v>
      </c>
      <c r="F163" s="130" t="s">
        <v>1850</v>
      </c>
      <c r="G163" s="131">
        <v>45833</v>
      </c>
      <c r="H163" s="132">
        <v>0.49513888888888885</v>
      </c>
      <c r="I163" s="130" t="s">
        <v>5</v>
      </c>
      <c r="J163" s="130" t="s">
        <v>6</v>
      </c>
      <c r="K163" s="130" t="s">
        <v>5</v>
      </c>
      <c r="L163" s="130" t="s">
        <v>5</v>
      </c>
      <c r="M163" s="130" t="s">
        <v>5</v>
      </c>
      <c r="N163" s="130" t="s">
        <v>6</v>
      </c>
      <c r="O163" s="133">
        <v>1020.41</v>
      </c>
      <c r="P163" s="134">
        <v>5292</v>
      </c>
      <c r="Q163" s="133">
        <v>139206</v>
      </c>
      <c r="R163" s="133">
        <v>55682.400000000001</v>
      </c>
      <c r="S163" s="135">
        <f t="shared" si="17"/>
        <v>40</v>
      </c>
      <c r="T163" s="135">
        <f t="shared" si="18"/>
        <v>83523.600000000006</v>
      </c>
      <c r="U163" s="130" t="s">
        <v>6</v>
      </c>
      <c r="V163" s="130" t="s">
        <v>6</v>
      </c>
      <c r="W163" s="136">
        <v>1</v>
      </c>
      <c r="X163" s="137">
        <v>10</v>
      </c>
      <c r="Y163" s="129">
        <f>ROUND((S163/INDICI!$B$2*10),2)</f>
        <v>4.5199999999999996</v>
      </c>
      <c r="Z163" s="129">
        <f>ROUND((O163/INDICI!$B$1*25),2)</f>
        <v>2.72</v>
      </c>
      <c r="AA163" s="138">
        <f t="shared" si="19"/>
        <v>0</v>
      </c>
      <c r="AB163" s="139">
        <f t="shared" si="20"/>
        <v>17.239999999999998</v>
      </c>
      <c r="AC163" s="140">
        <f>SUM($AG$6:AG163)</f>
        <v>12209185.43</v>
      </c>
      <c r="AD163" s="129" t="str">
        <f>VLOOKUP(C163, 'NORD SUD'!A:B, 2, FALSE)</f>
        <v>N</v>
      </c>
      <c r="AE163" s="135" t="str">
        <f>IF(AD163="N","",SUM(AF$5:$AF163))</f>
        <v/>
      </c>
      <c r="AF163" s="135" t="str">
        <f t="shared" si="21"/>
        <v/>
      </c>
      <c r="AG163" s="140">
        <f t="shared" si="22"/>
        <v>83523.600000000006</v>
      </c>
      <c r="AH163" s="81"/>
      <c r="AI163" s="169">
        <v>1</v>
      </c>
      <c r="AJ163" s="169">
        <f>SUM($AI$6:AI163)</f>
        <v>158</v>
      </c>
      <c r="AK163" s="194"/>
      <c r="AL163" s="158"/>
    </row>
    <row r="164" spans="1:38" s="13" customFormat="1">
      <c r="A164" s="129">
        <v>159</v>
      </c>
      <c r="B164" s="130" t="s">
        <v>344</v>
      </c>
      <c r="C164" s="130" t="s">
        <v>67</v>
      </c>
      <c r="D164" s="130" t="s">
        <v>67</v>
      </c>
      <c r="E164" s="130" t="s">
        <v>673</v>
      </c>
      <c r="F164" s="130"/>
      <c r="G164" s="131">
        <v>45831</v>
      </c>
      <c r="H164" s="132">
        <v>0.54027777777777775</v>
      </c>
      <c r="I164" s="130" t="s">
        <v>5</v>
      </c>
      <c r="J164" s="130" t="s">
        <v>6</v>
      </c>
      <c r="K164" s="130" t="s">
        <v>5</v>
      </c>
      <c r="L164" s="130" t="s">
        <v>5</v>
      </c>
      <c r="M164" s="130" t="s">
        <v>5</v>
      </c>
      <c r="N164" s="130" t="s">
        <v>6</v>
      </c>
      <c r="O164" s="133">
        <v>1333.33</v>
      </c>
      <c r="P164" s="134">
        <v>1050</v>
      </c>
      <c r="Q164" s="133">
        <v>15692.56</v>
      </c>
      <c r="R164" s="133">
        <v>7846.28</v>
      </c>
      <c r="S164" s="135">
        <f t="shared" si="17"/>
        <v>50</v>
      </c>
      <c r="T164" s="135">
        <f t="shared" si="18"/>
        <v>7846.28</v>
      </c>
      <c r="U164" s="130" t="s">
        <v>6</v>
      </c>
      <c r="V164" s="130" t="s">
        <v>6</v>
      </c>
      <c r="W164" s="136">
        <v>1</v>
      </c>
      <c r="X164" s="137">
        <v>0</v>
      </c>
      <c r="Y164" s="129">
        <f>ROUND((S164/INDICI!$B$2*10),2)</f>
        <v>5.65</v>
      </c>
      <c r="Z164" s="129">
        <f>ROUND((O164/INDICI!$B$1*25),2)</f>
        <v>3.56</v>
      </c>
      <c r="AA164" s="138">
        <f t="shared" si="19"/>
        <v>8</v>
      </c>
      <c r="AB164" s="139">
        <f t="shared" si="20"/>
        <v>17.21</v>
      </c>
      <c r="AC164" s="140">
        <f>SUM($AG$6:AG164)</f>
        <v>12217031.709999999</v>
      </c>
      <c r="AD164" s="129" t="str">
        <f>VLOOKUP(C164, 'NORD SUD'!A:B, 2, FALSE)</f>
        <v>N</v>
      </c>
      <c r="AE164" s="135" t="str">
        <f>IF(AD164="N","",SUM(AF$5:$AF164))</f>
        <v/>
      </c>
      <c r="AF164" s="135" t="str">
        <f t="shared" si="21"/>
        <v/>
      </c>
      <c r="AG164" s="140">
        <f t="shared" si="22"/>
        <v>7846.28</v>
      </c>
      <c r="AH164" s="81"/>
      <c r="AI164" s="169">
        <v>1</v>
      </c>
      <c r="AJ164" s="169">
        <f>SUM($AI$6:AI164)</f>
        <v>159</v>
      </c>
      <c r="AK164" s="194"/>
      <c r="AL164" s="158"/>
    </row>
    <row r="165" spans="1:38" s="13" customFormat="1">
      <c r="A165" s="129">
        <v>160</v>
      </c>
      <c r="B165" s="130" t="s">
        <v>556</v>
      </c>
      <c r="C165" s="130" t="s">
        <v>1454</v>
      </c>
      <c r="D165" s="130" t="s">
        <v>1454</v>
      </c>
      <c r="E165" s="130" t="s">
        <v>1473</v>
      </c>
      <c r="F165" s="130"/>
      <c r="G165" s="131">
        <v>45834</v>
      </c>
      <c r="H165" s="132">
        <v>0.5</v>
      </c>
      <c r="I165" s="130" t="s">
        <v>5</v>
      </c>
      <c r="J165" s="130" t="s">
        <v>6</v>
      </c>
      <c r="K165" s="130" t="s">
        <v>5</v>
      </c>
      <c r="L165" s="130" t="s">
        <v>5</v>
      </c>
      <c r="M165" s="130" t="s">
        <v>5</v>
      </c>
      <c r="N165" s="130" t="s">
        <v>6</v>
      </c>
      <c r="O165" s="133">
        <v>1328.69</v>
      </c>
      <c r="P165" s="134">
        <v>4640</v>
      </c>
      <c r="Q165" s="133">
        <v>79069.45</v>
      </c>
      <c r="R165" s="133">
        <v>39613.79</v>
      </c>
      <c r="S165" s="135">
        <f t="shared" si="17"/>
        <v>50.099994372036228</v>
      </c>
      <c r="T165" s="135">
        <f t="shared" si="18"/>
        <v>39455.659999999996</v>
      </c>
      <c r="U165" s="130" t="s">
        <v>6</v>
      </c>
      <c r="V165" s="130" t="s">
        <v>6</v>
      </c>
      <c r="W165" s="136">
        <v>1</v>
      </c>
      <c r="X165" s="137">
        <v>0</v>
      </c>
      <c r="Y165" s="129">
        <f>ROUND((S165/INDICI!$B$2*10),2)</f>
        <v>5.66</v>
      </c>
      <c r="Z165" s="129">
        <f>ROUND((O165/INDICI!$B$1*25),2)</f>
        <v>3.55</v>
      </c>
      <c r="AA165" s="138">
        <f t="shared" si="19"/>
        <v>8</v>
      </c>
      <c r="AB165" s="139">
        <f t="shared" si="20"/>
        <v>17.21</v>
      </c>
      <c r="AC165" s="140">
        <f>SUM($AG$6:AG165)</f>
        <v>12256487.369999999</v>
      </c>
      <c r="AD165" s="129" t="str">
        <f>VLOOKUP(C165, 'NORD SUD'!A:B, 2, FALSE)</f>
        <v>S</v>
      </c>
      <c r="AE165" s="135">
        <f>IF(AD165="N","",SUM(AF$5:$AF165))</f>
        <v>1592869.9000000001</v>
      </c>
      <c r="AF165" s="135">
        <f t="shared" si="21"/>
        <v>39455.659999999996</v>
      </c>
      <c r="AG165" s="140">
        <f t="shared" si="22"/>
        <v>39455.659999999996</v>
      </c>
      <c r="AH165" s="81"/>
      <c r="AI165" s="169">
        <v>1</v>
      </c>
      <c r="AJ165" s="169">
        <f>SUM($AI$6:AI165)</f>
        <v>160</v>
      </c>
      <c r="AK165" s="194"/>
      <c r="AL165" s="158"/>
    </row>
    <row r="166" spans="1:38" s="13" customFormat="1">
      <c r="A166" s="129">
        <v>161</v>
      </c>
      <c r="B166" s="130" t="s">
        <v>692</v>
      </c>
      <c r="C166" s="130" t="s">
        <v>1391</v>
      </c>
      <c r="D166" s="130" t="s">
        <v>1391</v>
      </c>
      <c r="E166" s="130" t="s">
        <v>1402</v>
      </c>
      <c r="F166" s="130"/>
      <c r="G166" s="131">
        <v>45832</v>
      </c>
      <c r="H166" s="132">
        <v>0.56944444444444442</v>
      </c>
      <c r="I166" s="130" t="s">
        <v>5</v>
      </c>
      <c r="J166" s="130" t="s">
        <v>6</v>
      </c>
      <c r="K166" s="130" t="s">
        <v>5</v>
      </c>
      <c r="L166" s="130" t="s">
        <v>5</v>
      </c>
      <c r="M166" s="133" t="s">
        <v>5</v>
      </c>
      <c r="N166" s="130" t="s">
        <v>6</v>
      </c>
      <c r="O166" s="133">
        <v>1773.15</v>
      </c>
      <c r="P166" s="134">
        <v>21600</v>
      </c>
      <c r="Q166" s="133">
        <v>70000</v>
      </c>
      <c r="R166" s="133">
        <v>40000</v>
      </c>
      <c r="S166" s="135">
        <f t="shared" ref="S166:S195" si="23">IFERROR(R166/Q166*100,0)</f>
        <v>57.142857142857139</v>
      </c>
      <c r="T166" s="135">
        <f t="shared" ref="T166:T195" si="24">SUM(Q166-R166)</f>
        <v>30000</v>
      </c>
      <c r="U166" s="130" t="s">
        <v>6</v>
      </c>
      <c r="V166" s="130" t="s">
        <v>6</v>
      </c>
      <c r="W166" s="136">
        <v>2</v>
      </c>
      <c r="X166" s="137">
        <v>0</v>
      </c>
      <c r="Y166" s="129">
        <f>ROUND((S166/INDICI!$B$2*10),2)</f>
        <v>6.46</v>
      </c>
      <c r="Z166" s="129">
        <f>ROUND((O166/INDICI!$B$1*25),2)</f>
        <v>4.7300000000000004</v>
      </c>
      <c r="AA166" s="138">
        <f t="shared" si="19"/>
        <v>6</v>
      </c>
      <c r="AB166" s="139">
        <f t="shared" si="20"/>
        <v>17.190000000000001</v>
      </c>
      <c r="AC166" s="140">
        <f>SUM($AG$6:AG166)</f>
        <v>12286487.369999999</v>
      </c>
      <c r="AD166" s="129" t="str">
        <f>VLOOKUP(C166, 'NORD SUD'!A:B, 2, FALSE)</f>
        <v>N</v>
      </c>
      <c r="AE166" s="135" t="str">
        <f>IF(AD166="N","",SUM(AF$5:$AF166))</f>
        <v/>
      </c>
      <c r="AF166" s="135" t="str">
        <f t="shared" si="21"/>
        <v/>
      </c>
      <c r="AG166" s="140">
        <f t="shared" si="22"/>
        <v>30000</v>
      </c>
      <c r="AH166" s="81"/>
      <c r="AI166" s="169">
        <v>1</v>
      </c>
      <c r="AJ166" s="169">
        <f>SUM($AI$6:AI166)</f>
        <v>161</v>
      </c>
      <c r="AK166" s="194"/>
      <c r="AL166" s="158"/>
    </row>
    <row r="167" spans="1:38" s="13" customFormat="1">
      <c r="A167" s="129">
        <v>162</v>
      </c>
      <c r="B167" s="130" t="s">
        <v>188</v>
      </c>
      <c r="C167" s="130" t="s">
        <v>35</v>
      </c>
      <c r="D167" s="130" t="s">
        <v>35</v>
      </c>
      <c r="E167" s="130" t="s">
        <v>818</v>
      </c>
      <c r="F167" s="130"/>
      <c r="G167" s="131">
        <v>45834</v>
      </c>
      <c r="H167" s="132">
        <v>0.36319444444444443</v>
      </c>
      <c r="I167" s="130" t="s">
        <v>5</v>
      </c>
      <c r="J167" s="130" t="s">
        <v>6</v>
      </c>
      <c r="K167" s="130" t="s">
        <v>5</v>
      </c>
      <c r="L167" s="130" t="s">
        <v>5</v>
      </c>
      <c r="M167" s="130" t="s">
        <v>5</v>
      </c>
      <c r="N167" s="130" t="s">
        <v>6</v>
      </c>
      <c r="O167" s="133">
        <v>1325.3</v>
      </c>
      <c r="P167" s="134">
        <v>830</v>
      </c>
      <c r="Q167" s="133">
        <v>68413.78</v>
      </c>
      <c r="R167" s="133">
        <v>34206.89</v>
      </c>
      <c r="S167" s="135">
        <f t="shared" si="23"/>
        <v>50</v>
      </c>
      <c r="T167" s="135">
        <f t="shared" si="24"/>
        <v>34206.89</v>
      </c>
      <c r="U167" s="130" t="s">
        <v>6</v>
      </c>
      <c r="V167" s="130" t="s">
        <v>6</v>
      </c>
      <c r="W167" s="136">
        <v>1</v>
      </c>
      <c r="X167" s="137">
        <v>0</v>
      </c>
      <c r="Y167" s="129">
        <f>ROUND((S167/INDICI!$B$2*10),2)</f>
        <v>5.65</v>
      </c>
      <c r="Z167" s="129">
        <f>ROUND((O167/INDICI!$B$1*25),2)</f>
        <v>3.54</v>
      </c>
      <c r="AA167" s="138">
        <f t="shared" si="19"/>
        <v>8</v>
      </c>
      <c r="AB167" s="139">
        <f t="shared" si="20"/>
        <v>17.190000000000001</v>
      </c>
      <c r="AC167" s="140">
        <f>SUM($AG$6:AG167)</f>
        <v>12320694.26</v>
      </c>
      <c r="AD167" s="129" t="str">
        <f>VLOOKUP(C167, 'NORD SUD'!A:B, 2, FALSE)</f>
        <v>N</v>
      </c>
      <c r="AE167" s="135" t="str">
        <f>IF(AD167="N","",SUM(AF$5:$AF167))</f>
        <v/>
      </c>
      <c r="AF167" s="135" t="str">
        <f t="shared" si="21"/>
        <v/>
      </c>
      <c r="AG167" s="140">
        <f t="shared" si="22"/>
        <v>34206.89</v>
      </c>
      <c r="AH167" s="81"/>
      <c r="AI167" s="169">
        <v>1</v>
      </c>
      <c r="AJ167" s="169">
        <f>SUM($AI$6:AI167)</f>
        <v>162</v>
      </c>
      <c r="AK167" s="194"/>
      <c r="AL167" s="158"/>
    </row>
    <row r="168" spans="1:38" s="13" customFormat="1">
      <c r="A168" s="129">
        <v>163</v>
      </c>
      <c r="B168" s="130" t="s">
        <v>344</v>
      </c>
      <c r="C168" s="130" t="s">
        <v>52</v>
      </c>
      <c r="D168" s="130" t="s">
        <v>52</v>
      </c>
      <c r="E168" s="130" t="s">
        <v>386</v>
      </c>
      <c r="F168" s="130"/>
      <c r="G168" s="131">
        <v>45826</v>
      </c>
      <c r="H168" s="132">
        <v>0.61875000000000002</v>
      </c>
      <c r="I168" s="130" t="s">
        <v>5</v>
      </c>
      <c r="J168" s="130" t="s">
        <v>6</v>
      </c>
      <c r="K168" s="130" t="s">
        <v>5</v>
      </c>
      <c r="L168" s="130" t="s">
        <v>5</v>
      </c>
      <c r="M168" s="130" t="s">
        <v>5</v>
      </c>
      <c r="N168" s="130" t="s">
        <v>6</v>
      </c>
      <c r="O168" s="133">
        <v>1194.49</v>
      </c>
      <c r="P168" s="134">
        <v>3851</v>
      </c>
      <c r="Q168" s="133">
        <v>75369</v>
      </c>
      <c r="R168" s="133">
        <v>40000</v>
      </c>
      <c r="S168" s="141">
        <f t="shared" si="23"/>
        <v>53.072218020671627</v>
      </c>
      <c r="T168" s="141">
        <f t="shared" si="24"/>
        <v>35369</v>
      </c>
      <c r="U168" s="130" t="s">
        <v>6</v>
      </c>
      <c r="V168" s="130" t="s">
        <v>6</v>
      </c>
      <c r="W168" s="136">
        <v>1</v>
      </c>
      <c r="X168" s="137">
        <v>0</v>
      </c>
      <c r="Y168" s="129">
        <f>ROUND((S168/INDICI!$B$2*10),2)</f>
        <v>6</v>
      </c>
      <c r="Z168" s="129">
        <f>ROUND((O168/INDICI!$B$1*25),2)</f>
        <v>3.19</v>
      </c>
      <c r="AA168" s="138">
        <f t="shared" si="19"/>
        <v>8</v>
      </c>
      <c r="AB168" s="139">
        <f t="shared" si="20"/>
        <v>17.189999999999998</v>
      </c>
      <c r="AC168" s="140">
        <f>SUM($AG$6:AG168)</f>
        <v>12356063.26</v>
      </c>
      <c r="AD168" s="129" t="str">
        <f>VLOOKUP(C168, 'NORD SUD'!A:B, 2, FALSE)</f>
        <v>N</v>
      </c>
      <c r="AE168" s="135" t="str">
        <f>IF(AD168="N","",SUM(AF$5:$AF168))</f>
        <v/>
      </c>
      <c r="AF168" s="135" t="str">
        <f t="shared" si="21"/>
        <v/>
      </c>
      <c r="AG168" s="140">
        <f t="shared" si="22"/>
        <v>35369</v>
      </c>
      <c r="AH168" s="81"/>
      <c r="AI168" s="169">
        <v>1</v>
      </c>
      <c r="AJ168" s="169">
        <f>SUM($AI$6:AI168)</f>
        <v>163</v>
      </c>
      <c r="AK168" s="194"/>
      <c r="AL168" s="158"/>
    </row>
    <row r="169" spans="1:38" s="13" customFormat="1">
      <c r="A169" s="129">
        <v>164</v>
      </c>
      <c r="B169" s="130" t="s">
        <v>344</v>
      </c>
      <c r="C169" s="130" t="s">
        <v>31</v>
      </c>
      <c r="D169" s="130" t="s">
        <v>31</v>
      </c>
      <c r="E169" s="130" t="s">
        <v>1183</v>
      </c>
      <c r="F169" s="130"/>
      <c r="G169" s="131">
        <v>45832</v>
      </c>
      <c r="H169" s="132">
        <v>0.4861111111111111</v>
      </c>
      <c r="I169" s="130" t="s">
        <v>5</v>
      </c>
      <c r="J169" s="130" t="s">
        <v>6</v>
      </c>
      <c r="K169" s="130" t="s">
        <v>5</v>
      </c>
      <c r="L169" s="130" t="s">
        <v>5</v>
      </c>
      <c r="M169" s="130" t="s">
        <v>5</v>
      </c>
      <c r="N169" s="130" t="s">
        <v>6</v>
      </c>
      <c r="O169" s="133">
        <v>2385.8919999999998</v>
      </c>
      <c r="P169" s="134">
        <v>964</v>
      </c>
      <c r="Q169" s="133">
        <v>80000</v>
      </c>
      <c r="R169" s="133">
        <v>20000</v>
      </c>
      <c r="S169" s="135">
        <f t="shared" si="23"/>
        <v>25</v>
      </c>
      <c r="T169" s="135">
        <f t="shared" si="24"/>
        <v>60000</v>
      </c>
      <c r="U169" s="130" t="s">
        <v>6</v>
      </c>
      <c r="V169" s="130" t="s">
        <v>6</v>
      </c>
      <c r="W169" s="130">
        <v>1</v>
      </c>
      <c r="X169" s="137">
        <v>0</v>
      </c>
      <c r="Y169" s="129">
        <f>ROUND((S169/INDICI!$B$2*10),2)</f>
        <v>2.82</v>
      </c>
      <c r="Z169" s="129">
        <f>ROUND((O169/INDICI!$B$1*25),2)</f>
        <v>6.37</v>
      </c>
      <c r="AA169" s="138">
        <f t="shared" si="19"/>
        <v>8</v>
      </c>
      <c r="AB169" s="139">
        <f t="shared" si="20"/>
        <v>17.189999999999998</v>
      </c>
      <c r="AC169" s="140">
        <f>SUM($AG$6:AG169)</f>
        <v>12416063.26</v>
      </c>
      <c r="AD169" s="129" t="str">
        <f>VLOOKUP(C169, 'NORD SUD'!A:B, 2, FALSE)</f>
        <v>N</v>
      </c>
      <c r="AE169" s="135" t="str">
        <f>IF(AD169="N","",SUM(AF$5:$AF169))</f>
        <v/>
      </c>
      <c r="AF169" s="135" t="str">
        <f t="shared" si="21"/>
        <v/>
      </c>
      <c r="AG169" s="140">
        <f t="shared" si="22"/>
        <v>60000</v>
      </c>
      <c r="AH169" s="81"/>
      <c r="AI169" s="169">
        <v>1</v>
      </c>
      <c r="AJ169" s="169">
        <f>SUM($AI$6:AI169)</f>
        <v>164</v>
      </c>
      <c r="AK169" s="194"/>
      <c r="AL169" s="158"/>
    </row>
    <row r="170" spans="1:38" s="13" customFormat="1">
      <c r="A170" s="129">
        <v>165</v>
      </c>
      <c r="B170" s="130" t="s">
        <v>344</v>
      </c>
      <c r="C170" s="130" t="s">
        <v>96</v>
      </c>
      <c r="D170" s="130" t="s">
        <v>96</v>
      </c>
      <c r="E170" s="130" t="s">
        <v>1388</v>
      </c>
      <c r="F170" s="130"/>
      <c r="G170" s="131">
        <v>45833</v>
      </c>
      <c r="H170" s="132">
        <v>0.38472222222222219</v>
      </c>
      <c r="I170" s="130" t="s">
        <v>5</v>
      </c>
      <c r="J170" s="130" t="s">
        <v>6</v>
      </c>
      <c r="K170" s="130" t="s">
        <v>5</v>
      </c>
      <c r="L170" s="130" t="s">
        <v>5</v>
      </c>
      <c r="M170" s="130" t="s">
        <v>5</v>
      </c>
      <c r="N170" s="130" t="s">
        <v>6</v>
      </c>
      <c r="O170" s="133">
        <v>2071.54</v>
      </c>
      <c r="P170" s="134">
        <v>10958</v>
      </c>
      <c r="Q170" s="133">
        <v>99840.07</v>
      </c>
      <c r="R170" s="133">
        <v>49920.03</v>
      </c>
      <c r="S170" s="135">
        <f t="shared" si="23"/>
        <v>49.99999499199069</v>
      </c>
      <c r="T170" s="135">
        <f t="shared" si="24"/>
        <v>49920.040000000008</v>
      </c>
      <c r="U170" s="130" t="s">
        <v>6</v>
      </c>
      <c r="V170" s="130" t="s">
        <v>6</v>
      </c>
      <c r="W170" s="136">
        <v>1</v>
      </c>
      <c r="X170" s="137">
        <v>0</v>
      </c>
      <c r="Y170" s="129">
        <f>ROUND((S170/INDICI!$B$2*10),2)</f>
        <v>5.65</v>
      </c>
      <c r="Z170" s="129">
        <f>ROUND((O170/INDICI!$B$1*25),2)</f>
        <v>5.53</v>
      </c>
      <c r="AA170" s="138">
        <f t="shared" si="19"/>
        <v>6</v>
      </c>
      <c r="AB170" s="139">
        <f t="shared" si="20"/>
        <v>17.18</v>
      </c>
      <c r="AC170" s="140">
        <f>SUM($AG$6:AG170)</f>
        <v>12465983.299999999</v>
      </c>
      <c r="AD170" s="129" t="str">
        <f>VLOOKUP(C170, 'NORD SUD'!A:B, 2, FALSE)</f>
        <v>N</v>
      </c>
      <c r="AE170" s="135" t="str">
        <f>IF(AD170="N","",SUM(AF$5:$AF170))</f>
        <v/>
      </c>
      <c r="AF170" s="135" t="str">
        <f t="shared" si="21"/>
        <v/>
      </c>
      <c r="AG170" s="140">
        <f t="shared" si="22"/>
        <v>49920.040000000008</v>
      </c>
      <c r="AH170" s="81"/>
      <c r="AI170" s="169">
        <v>1</v>
      </c>
      <c r="AJ170" s="169">
        <f>SUM($AI$6:AI170)</f>
        <v>165</v>
      </c>
      <c r="AK170" s="194"/>
      <c r="AL170" s="158"/>
    </row>
    <row r="171" spans="1:38" s="13" customFormat="1">
      <c r="A171" s="129">
        <v>166</v>
      </c>
      <c r="B171" s="130" t="s">
        <v>344</v>
      </c>
      <c r="C171" s="130" t="s">
        <v>50</v>
      </c>
      <c r="D171" s="130" t="s">
        <v>50</v>
      </c>
      <c r="E171" s="130" t="s">
        <v>348</v>
      </c>
      <c r="F171" s="130"/>
      <c r="G171" s="131">
        <v>45828</v>
      </c>
      <c r="H171" s="132">
        <v>0.4236111111111111</v>
      </c>
      <c r="I171" s="130" t="s">
        <v>5</v>
      </c>
      <c r="J171" s="130" t="s">
        <v>6</v>
      </c>
      <c r="K171" s="130" t="s">
        <v>5</v>
      </c>
      <c r="L171" s="130" t="s">
        <v>5</v>
      </c>
      <c r="M171" s="133" t="s">
        <v>5</v>
      </c>
      <c r="N171" s="130" t="s">
        <v>6</v>
      </c>
      <c r="O171" s="133">
        <v>1644.53</v>
      </c>
      <c r="P171" s="134">
        <v>6324</v>
      </c>
      <c r="Q171" s="133">
        <v>230000</v>
      </c>
      <c r="R171" s="133">
        <v>138000</v>
      </c>
      <c r="S171" s="141">
        <f t="shared" si="23"/>
        <v>60</v>
      </c>
      <c r="T171" s="141">
        <f t="shared" si="24"/>
        <v>92000</v>
      </c>
      <c r="U171" s="130" t="s">
        <v>6</v>
      </c>
      <c r="V171" s="130" t="s">
        <v>6</v>
      </c>
      <c r="W171" s="136">
        <v>1</v>
      </c>
      <c r="X171" s="137">
        <v>0</v>
      </c>
      <c r="Y171" s="129">
        <f>ROUND((S171/INDICI!$B$2*10),2)</f>
        <v>6.78</v>
      </c>
      <c r="Z171" s="129">
        <f>ROUND((O171/INDICI!$B$1*25),2)</f>
        <v>4.3899999999999997</v>
      </c>
      <c r="AA171" s="138">
        <f t="shared" si="19"/>
        <v>6</v>
      </c>
      <c r="AB171" s="139">
        <f t="shared" si="20"/>
        <v>17.170000000000002</v>
      </c>
      <c r="AC171" s="140">
        <f>SUM($AG$6:AG171)</f>
        <v>12557983.299999999</v>
      </c>
      <c r="AD171" s="129" t="str">
        <f>VLOOKUP(C171, 'NORD SUD'!A:B, 2, FALSE)</f>
        <v>N</v>
      </c>
      <c r="AE171" s="135" t="str">
        <f>IF(AD171="N","",SUM(AF$5:$AF171))</f>
        <v/>
      </c>
      <c r="AF171" s="135" t="str">
        <f t="shared" si="21"/>
        <v/>
      </c>
      <c r="AG171" s="140">
        <f t="shared" si="22"/>
        <v>92000</v>
      </c>
      <c r="AH171" s="81"/>
      <c r="AI171" s="169">
        <v>1</v>
      </c>
      <c r="AJ171" s="169">
        <f>SUM($AI$6:AI171)</f>
        <v>166</v>
      </c>
      <c r="AK171" s="194"/>
      <c r="AL171" s="158"/>
    </row>
    <row r="172" spans="1:38" s="13" customFormat="1">
      <c r="A172" s="129">
        <v>167</v>
      </c>
      <c r="B172" s="130" t="s">
        <v>357</v>
      </c>
      <c r="C172" s="130" t="s">
        <v>80</v>
      </c>
      <c r="D172" s="130" t="s">
        <v>80</v>
      </c>
      <c r="E172" s="130" t="s">
        <v>646</v>
      </c>
      <c r="F172" s="130"/>
      <c r="G172" s="131">
        <v>45833</v>
      </c>
      <c r="H172" s="132">
        <v>0.47569444444444442</v>
      </c>
      <c r="I172" s="130" t="s">
        <v>5</v>
      </c>
      <c r="J172" s="130" t="s">
        <v>6</v>
      </c>
      <c r="K172" s="130" t="s">
        <v>5</v>
      </c>
      <c r="L172" s="130" t="s">
        <v>5</v>
      </c>
      <c r="M172" s="130" t="s">
        <v>5</v>
      </c>
      <c r="N172" s="130" t="s">
        <v>6</v>
      </c>
      <c r="O172" s="133">
        <v>1822.6</v>
      </c>
      <c r="P172" s="134">
        <v>823</v>
      </c>
      <c r="Q172" s="133">
        <v>29658.2</v>
      </c>
      <c r="R172" s="133">
        <v>11200</v>
      </c>
      <c r="S172" s="135">
        <f t="shared" si="23"/>
        <v>37.763586461754251</v>
      </c>
      <c r="T172" s="135">
        <f t="shared" si="24"/>
        <v>18458.2</v>
      </c>
      <c r="U172" s="130" t="s">
        <v>6</v>
      </c>
      <c r="V172" s="130" t="s">
        <v>6</v>
      </c>
      <c r="W172" s="136">
        <v>1</v>
      </c>
      <c r="X172" s="137">
        <v>0</v>
      </c>
      <c r="Y172" s="129">
        <f>ROUND((S172/INDICI!$B$2*10),2)</f>
        <v>4.2699999999999996</v>
      </c>
      <c r="Z172" s="129">
        <f>ROUND((O172/INDICI!$B$1*25),2)</f>
        <v>4.87</v>
      </c>
      <c r="AA172" s="138">
        <f t="shared" si="19"/>
        <v>8</v>
      </c>
      <c r="AB172" s="139">
        <f t="shared" si="20"/>
        <v>17.14</v>
      </c>
      <c r="AC172" s="140">
        <f>SUM($AG$6:AG172)</f>
        <v>12576441.499999998</v>
      </c>
      <c r="AD172" s="129" t="str">
        <f>VLOOKUP(C172, 'NORD SUD'!A:B, 2, FALSE)</f>
        <v>N</v>
      </c>
      <c r="AE172" s="135" t="str">
        <f>IF(AD172="N","",SUM(AF$5:$AF172))</f>
        <v/>
      </c>
      <c r="AF172" s="135" t="str">
        <f t="shared" si="21"/>
        <v/>
      </c>
      <c r="AG172" s="140">
        <f t="shared" si="22"/>
        <v>18458.2</v>
      </c>
      <c r="AH172" s="81"/>
      <c r="AI172" s="169">
        <v>1</v>
      </c>
      <c r="AJ172" s="169">
        <f>SUM($AI$6:AI172)</f>
        <v>167</v>
      </c>
      <c r="AK172" s="194"/>
      <c r="AL172" s="158"/>
    </row>
    <row r="173" spans="1:38" s="13" customFormat="1">
      <c r="A173" s="129">
        <v>168</v>
      </c>
      <c r="B173" s="130" t="s">
        <v>344</v>
      </c>
      <c r="C173" s="130" t="s">
        <v>50</v>
      </c>
      <c r="D173" s="130" t="s">
        <v>50</v>
      </c>
      <c r="E173" s="130" t="s">
        <v>345</v>
      </c>
      <c r="F173" s="130"/>
      <c r="G173" s="131">
        <v>45818</v>
      </c>
      <c r="H173" s="132">
        <v>0.5180555555555556</v>
      </c>
      <c r="I173" s="130" t="s">
        <v>5</v>
      </c>
      <c r="J173" s="130" t="s">
        <v>6</v>
      </c>
      <c r="K173" s="130" t="s">
        <v>5</v>
      </c>
      <c r="L173" s="130" t="s">
        <v>5</v>
      </c>
      <c r="M173" s="133" t="s">
        <v>5</v>
      </c>
      <c r="N173" s="130" t="s">
        <v>6</v>
      </c>
      <c r="O173" s="133">
        <v>1858.11</v>
      </c>
      <c r="P173" s="134">
        <v>3552</v>
      </c>
      <c r="Q173" s="133">
        <v>120000</v>
      </c>
      <c r="R173" s="133">
        <v>44167</v>
      </c>
      <c r="S173" s="141">
        <f t="shared" si="23"/>
        <v>36.805833333333332</v>
      </c>
      <c r="T173" s="141">
        <f t="shared" si="24"/>
        <v>75833</v>
      </c>
      <c r="U173" s="130" t="s">
        <v>6</v>
      </c>
      <c r="V173" s="130" t="s">
        <v>6</v>
      </c>
      <c r="W173" s="136">
        <v>1</v>
      </c>
      <c r="X173" s="137">
        <v>0</v>
      </c>
      <c r="Y173" s="129">
        <f>ROUND((S173/INDICI!$B$2*10),2)</f>
        <v>4.16</v>
      </c>
      <c r="Z173" s="129">
        <f>ROUND((O173/INDICI!$B$1*25),2)</f>
        <v>4.96</v>
      </c>
      <c r="AA173" s="138">
        <f t="shared" si="19"/>
        <v>8</v>
      </c>
      <c r="AB173" s="139">
        <f t="shared" si="20"/>
        <v>17.12</v>
      </c>
      <c r="AC173" s="140">
        <f>SUM($AG$6:AG173)</f>
        <v>12652274.499999998</v>
      </c>
      <c r="AD173" s="129" t="str">
        <f>VLOOKUP(C173, 'NORD SUD'!A:B, 2, FALSE)</f>
        <v>N</v>
      </c>
      <c r="AE173" s="135" t="str">
        <f>IF(AD173="N","",SUM(AF$5:$AF173))</f>
        <v/>
      </c>
      <c r="AF173" s="135" t="str">
        <f t="shared" si="21"/>
        <v/>
      </c>
      <c r="AG173" s="140">
        <f t="shared" si="22"/>
        <v>75833</v>
      </c>
      <c r="AH173" s="81"/>
      <c r="AI173" s="169">
        <v>1</v>
      </c>
      <c r="AJ173" s="169">
        <f>SUM($AI$6:AI173)</f>
        <v>168</v>
      </c>
      <c r="AK173" s="194"/>
      <c r="AL173" s="158"/>
    </row>
    <row r="174" spans="1:38" s="13" customFormat="1">
      <c r="A174" s="129">
        <v>169</v>
      </c>
      <c r="B174" s="130" t="s">
        <v>357</v>
      </c>
      <c r="C174" s="130" t="s">
        <v>93</v>
      </c>
      <c r="D174" s="130" t="s">
        <v>93</v>
      </c>
      <c r="E174" s="130" t="s">
        <v>1738</v>
      </c>
      <c r="F174" s="130"/>
      <c r="G174" s="131">
        <v>45831</v>
      </c>
      <c r="H174" s="132">
        <v>0.71527777777777801</v>
      </c>
      <c r="I174" s="130" t="s">
        <v>5</v>
      </c>
      <c r="J174" s="130" t="s">
        <v>6</v>
      </c>
      <c r="K174" s="130" t="s">
        <v>5</v>
      </c>
      <c r="L174" s="130" t="s">
        <v>5</v>
      </c>
      <c r="M174" s="130" t="s">
        <v>5</v>
      </c>
      <c r="N174" s="130" t="s">
        <v>6</v>
      </c>
      <c r="O174" s="133">
        <v>2470.32596252335</v>
      </c>
      <c r="P174" s="134">
        <v>33194</v>
      </c>
      <c r="Q174" s="133">
        <v>261958.39999999999</v>
      </c>
      <c r="R174" s="133">
        <v>104783.36</v>
      </c>
      <c r="S174" s="145">
        <f t="shared" si="23"/>
        <v>40</v>
      </c>
      <c r="T174" s="145">
        <f t="shared" si="24"/>
        <v>157175.03999999998</v>
      </c>
      <c r="U174" s="130" t="s">
        <v>6</v>
      </c>
      <c r="V174" s="130" t="s">
        <v>6</v>
      </c>
      <c r="W174" s="136">
        <v>1</v>
      </c>
      <c r="X174" s="137">
        <v>0</v>
      </c>
      <c r="Y174" s="129">
        <f>ROUND((S174/INDICI!$B$2*10),2)</f>
        <v>4.5199999999999996</v>
      </c>
      <c r="Z174" s="129">
        <f>ROUND((O174/INDICI!$B$1*25),2)</f>
        <v>6.6</v>
      </c>
      <c r="AA174" s="138">
        <f t="shared" si="19"/>
        <v>6</v>
      </c>
      <c r="AB174" s="139">
        <f t="shared" si="20"/>
        <v>17.119999999999997</v>
      </c>
      <c r="AC174" s="140">
        <f>SUM($AG$6:AG174)</f>
        <v>12809449.539999997</v>
      </c>
      <c r="AD174" s="129" t="str">
        <f>VLOOKUP(C174, 'NORD SUD'!A:B, 2, FALSE)</f>
        <v>N</v>
      </c>
      <c r="AE174" s="135" t="str">
        <f>IF(AD174="N","",SUM(AF$5:$AF174))</f>
        <v/>
      </c>
      <c r="AF174" s="135" t="str">
        <f t="shared" si="21"/>
        <v/>
      </c>
      <c r="AG174" s="140">
        <f t="shared" si="22"/>
        <v>157175.03999999998</v>
      </c>
      <c r="AH174" s="81"/>
      <c r="AI174" s="169">
        <v>1</v>
      </c>
      <c r="AJ174" s="169">
        <f>SUM($AI$6:AI174)</f>
        <v>169</v>
      </c>
      <c r="AK174" s="194"/>
      <c r="AL174" s="158"/>
    </row>
    <row r="175" spans="1:38" s="13" customFormat="1">
      <c r="A175" s="129">
        <v>170</v>
      </c>
      <c r="B175" s="130" t="s">
        <v>344</v>
      </c>
      <c r="C175" s="130" t="s">
        <v>1088</v>
      </c>
      <c r="D175" s="130" t="s">
        <v>1089</v>
      </c>
      <c r="E175" s="130" t="s">
        <v>1108</v>
      </c>
      <c r="F175" s="130"/>
      <c r="G175" s="131">
        <v>45833</v>
      </c>
      <c r="H175" s="132" t="s">
        <v>1109</v>
      </c>
      <c r="I175" s="130" t="s">
        <v>5</v>
      </c>
      <c r="J175" s="130" t="s">
        <v>6</v>
      </c>
      <c r="K175" s="130" t="s">
        <v>5</v>
      </c>
      <c r="L175" s="130" t="s">
        <v>5</v>
      </c>
      <c r="M175" s="130" t="s">
        <v>5</v>
      </c>
      <c r="N175" s="130" t="s">
        <v>6</v>
      </c>
      <c r="O175" s="133">
        <v>1258.28</v>
      </c>
      <c r="P175" s="134">
        <v>4530</v>
      </c>
      <c r="Q175" s="133">
        <v>39000</v>
      </c>
      <c r="R175" s="133">
        <v>19890</v>
      </c>
      <c r="S175" s="135">
        <f t="shared" si="23"/>
        <v>51</v>
      </c>
      <c r="T175" s="135">
        <f t="shared" si="24"/>
        <v>19110</v>
      </c>
      <c r="U175" s="130" t="s">
        <v>6</v>
      </c>
      <c r="V175" s="130" t="s">
        <v>6</v>
      </c>
      <c r="W175" s="136">
        <v>1</v>
      </c>
      <c r="X175" s="137">
        <v>0</v>
      </c>
      <c r="Y175" s="129">
        <f>ROUND((S175/INDICI!$B$2*10),2)</f>
        <v>5.76</v>
      </c>
      <c r="Z175" s="129">
        <f>ROUND((O175/INDICI!$B$1*25),2)</f>
        <v>3.36</v>
      </c>
      <c r="AA175" s="138">
        <f t="shared" si="19"/>
        <v>8</v>
      </c>
      <c r="AB175" s="139">
        <f t="shared" si="20"/>
        <v>17.119999999999997</v>
      </c>
      <c r="AC175" s="140">
        <f>SUM($AG$6:AG175)</f>
        <v>12828559.539999997</v>
      </c>
      <c r="AD175" s="129" t="str">
        <f>VLOOKUP(C175, 'NORD SUD'!A:B, 2, FALSE)</f>
        <v>N</v>
      </c>
      <c r="AE175" s="135" t="str">
        <f>IF(AD175="N","",SUM(AF$5:$AF175))</f>
        <v/>
      </c>
      <c r="AF175" s="135" t="str">
        <f t="shared" si="21"/>
        <v/>
      </c>
      <c r="AG175" s="140">
        <f t="shared" si="22"/>
        <v>19110</v>
      </c>
      <c r="AH175" s="81"/>
      <c r="AI175" s="169">
        <v>1</v>
      </c>
      <c r="AJ175" s="169">
        <f>SUM($AI$6:AI175)</f>
        <v>170</v>
      </c>
      <c r="AK175" s="194"/>
      <c r="AL175" s="158"/>
    </row>
    <row r="176" spans="1:38" s="13" customFormat="1">
      <c r="A176" s="129">
        <v>171</v>
      </c>
      <c r="B176" s="130" t="s">
        <v>294</v>
      </c>
      <c r="C176" s="130" t="s">
        <v>11</v>
      </c>
      <c r="D176" s="130" t="s">
        <v>11</v>
      </c>
      <c r="E176" s="130" t="s">
        <v>580</v>
      </c>
      <c r="F176" s="130"/>
      <c r="G176" s="131">
        <v>45831</v>
      </c>
      <c r="H176" s="132">
        <v>0.4513888888888889</v>
      </c>
      <c r="I176" s="130" t="s">
        <v>5</v>
      </c>
      <c r="J176" s="130" t="s">
        <v>6</v>
      </c>
      <c r="K176" s="130" t="s">
        <v>5</v>
      </c>
      <c r="L176" s="130" t="s">
        <v>5</v>
      </c>
      <c r="M176" s="130" t="s">
        <v>5</v>
      </c>
      <c r="N176" s="130" t="s">
        <v>6</v>
      </c>
      <c r="O176" s="133">
        <v>2044.18</v>
      </c>
      <c r="P176" s="134">
        <v>9099</v>
      </c>
      <c r="Q176" s="133">
        <v>70643.75</v>
      </c>
      <c r="R176" s="133">
        <v>35321.879999999997</v>
      </c>
      <c r="S176" s="135">
        <f t="shared" si="23"/>
        <v>50.000007077766959</v>
      </c>
      <c r="T176" s="135">
        <f t="shared" si="24"/>
        <v>35321.870000000003</v>
      </c>
      <c r="U176" s="130" t="s">
        <v>6</v>
      </c>
      <c r="V176" s="130" t="s">
        <v>6</v>
      </c>
      <c r="W176" s="136">
        <v>1</v>
      </c>
      <c r="X176" s="137">
        <v>0</v>
      </c>
      <c r="Y176" s="129">
        <f>ROUND((S176/INDICI!$B$2*10),2)</f>
        <v>5.65</v>
      </c>
      <c r="Z176" s="129">
        <f>ROUND((O176/INDICI!$B$1*25),2)</f>
        <v>5.46</v>
      </c>
      <c r="AA176" s="138">
        <f t="shared" si="19"/>
        <v>6</v>
      </c>
      <c r="AB176" s="139">
        <f t="shared" si="20"/>
        <v>17.11</v>
      </c>
      <c r="AC176" s="140">
        <f>SUM($AG$6:AG176)</f>
        <v>12863881.409999996</v>
      </c>
      <c r="AD176" s="129" t="str">
        <f>VLOOKUP(C176, 'NORD SUD'!A:B, 2, FALSE)</f>
        <v>N</v>
      </c>
      <c r="AE176" s="135" t="str">
        <f>IF(AD176="N","",SUM(AF$5:$AF176))</f>
        <v/>
      </c>
      <c r="AF176" s="135" t="str">
        <f t="shared" si="21"/>
        <v/>
      </c>
      <c r="AG176" s="140">
        <f t="shared" si="22"/>
        <v>35321.870000000003</v>
      </c>
      <c r="AH176" s="81"/>
      <c r="AI176" s="169">
        <v>1</v>
      </c>
      <c r="AJ176" s="169">
        <f>SUM($AI$6:AI176)</f>
        <v>171</v>
      </c>
      <c r="AK176" s="194"/>
      <c r="AL176" s="158"/>
    </row>
    <row r="177" spans="1:998" s="13" customFormat="1">
      <c r="A177" s="129">
        <v>172</v>
      </c>
      <c r="B177" s="129" t="s">
        <v>250</v>
      </c>
      <c r="C177" s="129" t="s">
        <v>78</v>
      </c>
      <c r="D177" s="129" t="s">
        <v>78</v>
      </c>
      <c r="E177" s="129" t="s">
        <v>251</v>
      </c>
      <c r="F177" s="129"/>
      <c r="G177" s="131">
        <v>45834</v>
      </c>
      <c r="H177" s="132">
        <v>0.42152777777777778</v>
      </c>
      <c r="I177" s="129" t="s">
        <v>5</v>
      </c>
      <c r="J177" s="129" t="s">
        <v>6</v>
      </c>
      <c r="K177" s="129" t="s">
        <v>5</v>
      </c>
      <c r="L177" s="129" t="s">
        <v>5</v>
      </c>
      <c r="M177" s="129" t="s">
        <v>5</v>
      </c>
      <c r="N177" s="129" t="s">
        <v>6</v>
      </c>
      <c r="O177" s="133">
        <v>1076.5999999999999</v>
      </c>
      <c r="P177" s="134">
        <v>2415</v>
      </c>
      <c r="Q177" s="133">
        <v>18167.580000000002</v>
      </c>
      <c r="R177" s="133">
        <v>9992.17</v>
      </c>
      <c r="S177" s="141">
        <f t="shared" si="23"/>
        <v>55.000005504310423</v>
      </c>
      <c r="T177" s="141">
        <f t="shared" si="24"/>
        <v>8175.4100000000017</v>
      </c>
      <c r="U177" s="129" t="s">
        <v>6</v>
      </c>
      <c r="V177" s="129" t="s">
        <v>6</v>
      </c>
      <c r="W177" s="129">
        <v>2</v>
      </c>
      <c r="X177" s="137">
        <v>0</v>
      </c>
      <c r="Y177" s="129">
        <f>ROUND((S177/INDICI!$B$2*10),2)</f>
        <v>6.22</v>
      </c>
      <c r="Z177" s="129">
        <f>ROUND((O177/INDICI!$B$1*25),2)</f>
        <v>2.87</v>
      </c>
      <c r="AA177" s="138">
        <f t="shared" si="19"/>
        <v>8</v>
      </c>
      <c r="AB177" s="139">
        <f t="shared" si="20"/>
        <v>17.09</v>
      </c>
      <c r="AC177" s="140">
        <f>SUM($AG$6:AG177)</f>
        <v>12872056.819999997</v>
      </c>
      <c r="AD177" s="129" t="str">
        <f>VLOOKUP(C177, 'NORD SUD'!A:B, 2, FALSE)</f>
        <v>N</v>
      </c>
      <c r="AE177" s="135" t="str">
        <f>IF(AD177="N","",SUM(AF$5:$AF177))</f>
        <v/>
      </c>
      <c r="AF177" s="135" t="str">
        <f t="shared" si="21"/>
        <v/>
      </c>
      <c r="AG177" s="140">
        <f t="shared" si="22"/>
        <v>8175.4100000000017</v>
      </c>
      <c r="AH177" s="81"/>
      <c r="AI177" s="169">
        <v>1</v>
      </c>
      <c r="AJ177" s="169">
        <f>SUM($AI$6:AI177)</f>
        <v>172</v>
      </c>
      <c r="AK177" s="194"/>
      <c r="AL177" s="158"/>
    </row>
    <row r="178" spans="1:998" s="13" customFormat="1">
      <c r="A178" s="129">
        <v>173</v>
      </c>
      <c r="B178" s="130" t="s">
        <v>344</v>
      </c>
      <c r="C178" s="130" t="s">
        <v>19</v>
      </c>
      <c r="D178" s="130" t="s">
        <v>19</v>
      </c>
      <c r="E178" s="130" t="s">
        <v>1567</v>
      </c>
      <c r="F178" s="130"/>
      <c r="G178" s="131">
        <v>45832</v>
      </c>
      <c r="H178" s="132">
        <v>0.93819444444444444</v>
      </c>
      <c r="I178" s="130" t="s">
        <v>5</v>
      </c>
      <c r="J178" s="130" t="s">
        <v>6</v>
      </c>
      <c r="K178" s="130" t="s">
        <v>5</v>
      </c>
      <c r="L178" s="130" t="s">
        <v>5</v>
      </c>
      <c r="M178" s="130" t="s">
        <v>5</v>
      </c>
      <c r="N178" s="130" t="s">
        <v>6</v>
      </c>
      <c r="O178" s="133">
        <v>1707.43</v>
      </c>
      <c r="P178" s="134">
        <v>4334</v>
      </c>
      <c r="Q178" s="133">
        <v>99996.800000000003</v>
      </c>
      <c r="R178" s="133">
        <v>39998.720000000001</v>
      </c>
      <c r="S178" s="135">
        <f t="shared" si="23"/>
        <v>40</v>
      </c>
      <c r="T178" s="135">
        <f t="shared" si="24"/>
        <v>59998.080000000002</v>
      </c>
      <c r="U178" s="130" t="s">
        <v>6</v>
      </c>
      <c r="V178" s="130" t="s">
        <v>6</v>
      </c>
      <c r="W178" s="136">
        <v>1</v>
      </c>
      <c r="X178" s="137">
        <v>0</v>
      </c>
      <c r="Y178" s="129">
        <f>ROUND((S178/INDICI!$B$2*10),2)</f>
        <v>4.5199999999999996</v>
      </c>
      <c r="Z178" s="129">
        <f>ROUND((O178/INDICI!$B$1*25),2)</f>
        <v>4.5599999999999996</v>
      </c>
      <c r="AA178" s="138">
        <f t="shared" si="19"/>
        <v>8</v>
      </c>
      <c r="AB178" s="139">
        <f t="shared" si="20"/>
        <v>17.079999999999998</v>
      </c>
      <c r="AC178" s="140">
        <f>SUM($AG$6:AG178)</f>
        <v>12932054.899999997</v>
      </c>
      <c r="AD178" s="129" t="str">
        <f>VLOOKUP(C178, 'NORD SUD'!A:B, 2, FALSE)</f>
        <v>N</v>
      </c>
      <c r="AE178" s="135" t="str">
        <f>IF(AD178="N","",SUM(AF$5:$AF178))</f>
        <v/>
      </c>
      <c r="AF178" s="135" t="str">
        <f t="shared" si="21"/>
        <v/>
      </c>
      <c r="AG178" s="140">
        <f t="shared" si="22"/>
        <v>59998.080000000002</v>
      </c>
      <c r="AH178" s="81"/>
      <c r="AI178" s="169">
        <v>1</v>
      </c>
      <c r="AJ178" s="169">
        <f>SUM($AI$6:AI178)</f>
        <v>173</v>
      </c>
      <c r="AK178" s="194"/>
      <c r="AL178" s="158"/>
    </row>
    <row r="179" spans="1:998" s="13" customFormat="1">
      <c r="A179" s="129">
        <v>174</v>
      </c>
      <c r="B179" s="130" t="s">
        <v>967</v>
      </c>
      <c r="C179" s="130" t="s">
        <v>77</v>
      </c>
      <c r="D179" s="130" t="s">
        <v>1041</v>
      </c>
      <c r="E179" s="130" t="s">
        <v>1045</v>
      </c>
      <c r="F179" s="130"/>
      <c r="G179" s="131">
        <v>45834</v>
      </c>
      <c r="H179" s="132">
        <v>0.50486111111111109</v>
      </c>
      <c r="I179" s="130" t="s">
        <v>5</v>
      </c>
      <c r="J179" s="130" t="s">
        <v>6</v>
      </c>
      <c r="K179" s="130" t="s">
        <v>5</v>
      </c>
      <c r="L179" s="130" t="s">
        <v>5</v>
      </c>
      <c r="M179" s="130" t="s">
        <v>5</v>
      </c>
      <c r="N179" s="130" t="s">
        <v>6</v>
      </c>
      <c r="O179" s="133">
        <v>2456.04</v>
      </c>
      <c r="P179" s="134">
        <v>14617</v>
      </c>
      <c r="Q179" s="133">
        <v>160000</v>
      </c>
      <c r="R179" s="133">
        <v>64000</v>
      </c>
      <c r="S179" s="135">
        <f t="shared" si="23"/>
        <v>40</v>
      </c>
      <c r="T179" s="135">
        <f t="shared" si="24"/>
        <v>96000</v>
      </c>
      <c r="U179" s="130" t="s">
        <v>6</v>
      </c>
      <c r="V179" s="130" t="s">
        <v>6</v>
      </c>
      <c r="W179" s="136">
        <v>1</v>
      </c>
      <c r="X179" s="137">
        <v>0</v>
      </c>
      <c r="Y179" s="129">
        <f>ROUND((S179/INDICI!$B$2*10),2)</f>
        <v>4.5199999999999996</v>
      </c>
      <c r="Z179" s="129">
        <f>ROUND((O179/INDICI!$B$1*25),2)</f>
        <v>6.56</v>
      </c>
      <c r="AA179" s="138">
        <f t="shared" si="19"/>
        <v>6</v>
      </c>
      <c r="AB179" s="139">
        <f t="shared" si="20"/>
        <v>17.079999999999998</v>
      </c>
      <c r="AC179" s="140">
        <f>SUM($AG$6:AG179)</f>
        <v>13028054.899999997</v>
      </c>
      <c r="AD179" s="129" t="str">
        <f>VLOOKUP(C179, 'NORD SUD'!A:B, 2, FALSE)</f>
        <v>N</v>
      </c>
      <c r="AE179" s="135" t="str">
        <f>IF(AD179="N","",SUM(AF$5:$AF179))</f>
        <v/>
      </c>
      <c r="AF179" s="135" t="str">
        <f t="shared" si="21"/>
        <v/>
      </c>
      <c r="AG179" s="140">
        <f t="shared" si="22"/>
        <v>96000</v>
      </c>
      <c r="AH179" s="81"/>
      <c r="AI179" s="169">
        <v>1</v>
      </c>
      <c r="AJ179" s="169">
        <f>SUM($AI$6:AI179)</f>
        <v>174</v>
      </c>
      <c r="AK179" s="194"/>
      <c r="AL179" s="158"/>
    </row>
    <row r="180" spans="1:998" s="13" customFormat="1">
      <c r="A180" s="129">
        <v>175</v>
      </c>
      <c r="B180" s="130" t="s">
        <v>138</v>
      </c>
      <c r="C180" s="130" t="s">
        <v>60</v>
      </c>
      <c r="D180" s="130" t="s">
        <v>60</v>
      </c>
      <c r="E180" s="130" t="s">
        <v>742</v>
      </c>
      <c r="F180" s="130"/>
      <c r="G180" s="131">
        <v>45834</v>
      </c>
      <c r="H180" s="132">
        <v>0.65</v>
      </c>
      <c r="I180" s="130" t="s">
        <v>5</v>
      </c>
      <c r="J180" s="130" t="s">
        <v>6</v>
      </c>
      <c r="K180" s="130" t="s">
        <v>5</v>
      </c>
      <c r="L180" s="130" t="s">
        <v>5</v>
      </c>
      <c r="M180" s="130" t="s">
        <v>5</v>
      </c>
      <c r="N180" s="130" t="s">
        <v>6</v>
      </c>
      <c r="O180" s="133">
        <v>1821.37</v>
      </c>
      <c r="P180" s="134">
        <v>9114</v>
      </c>
      <c r="Q180" s="133">
        <v>134031.6</v>
      </c>
      <c r="R180" s="133">
        <v>73717.38</v>
      </c>
      <c r="S180" s="135">
        <f t="shared" si="23"/>
        <v>55.000000000000007</v>
      </c>
      <c r="T180" s="135">
        <f t="shared" si="24"/>
        <v>60314.22</v>
      </c>
      <c r="U180" s="130" t="s">
        <v>6</v>
      </c>
      <c r="V180" s="130" t="s">
        <v>6</v>
      </c>
      <c r="W180" s="130">
        <v>1</v>
      </c>
      <c r="X180" s="137">
        <v>0</v>
      </c>
      <c r="Y180" s="129">
        <f>ROUND((S180/INDICI!$B$2*10),2)</f>
        <v>6.21</v>
      </c>
      <c r="Z180" s="129">
        <f>ROUND((O180/INDICI!$B$1*25),2)</f>
        <v>4.8600000000000003</v>
      </c>
      <c r="AA180" s="138">
        <f t="shared" si="19"/>
        <v>6</v>
      </c>
      <c r="AB180" s="139">
        <f t="shared" si="20"/>
        <v>17.07</v>
      </c>
      <c r="AC180" s="140">
        <f>SUM($AG$6:AG180)</f>
        <v>13088369.119999997</v>
      </c>
      <c r="AD180" s="129" t="str">
        <f>VLOOKUP(C180, 'NORD SUD'!A:B, 2, FALSE)</f>
        <v>S</v>
      </c>
      <c r="AE180" s="135">
        <f>IF(AD180="N","",SUM(AF$5:$AF180))</f>
        <v>1653184.12</v>
      </c>
      <c r="AF180" s="135">
        <f t="shared" si="21"/>
        <v>60314.22</v>
      </c>
      <c r="AG180" s="140">
        <f t="shared" si="22"/>
        <v>60314.22</v>
      </c>
      <c r="AH180" s="81"/>
      <c r="AI180" s="169">
        <v>1</v>
      </c>
      <c r="AJ180" s="169">
        <f>SUM($AI$6:AI180)</f>
        <v>175</v>
      </c>
      <c r="AK180" s="194"/>
      <c r="AL180" s="158"/>
    </row>
    <row r="181" spans="1:998" s="13" customFormat="1">
      <c r="A181" s="129">
        <v>176</v>
      </c>
      <c r="B181" s="130" t="s">
        <v>344</v>
      </c>
      <c r="C181" s="130" t="s">
        <v>58</v>
      </c>
      <c r="D181" s="130" t="s">
        <v>58</v>
      </c>
      <c r="E181" s="130" t="s">
        <v>456</v>
      </c>
      <c r="F181" s="130"/>
      <c r="G181" s="131">
        <v>45834</v>
      </c>
      <c r="H181" s="132">
        <v>0.77500000000000002</v>
      </c>
      <c r="I181" s="130" t="s">
        <v>5</v>
      </c>
      <c r="J181" s="130" t="s">
        <v>6</v>
      </c>
      <c r="K181" s="130" t="s">
        <v>5</v>
      </c>
      <c r="L181" s="130" t="s">
        <v>5</v>
      </c>
      <c r="M181" s="130" t="s">
        <v>5</v>
      </c>
      <c r="N181" s="130" t="s">
        <v>6</v>
      </c>
      <c r="O181" s="133">
        <v>2038.51</v>
      </c>
      <c r="P181" s="134">
        <v>9713</v>
      </c>
      <c r="Q181" s="133">
        <v>47092</v>
      </c>
      <c r="R181" s="133">
        <v>23436.2</v>
      </c>
      <c r="S181" s="135">
        <f t="shared" si="23"/>
        <v>49.766839378238345</v>
      </c>
      <c r="T181" s="135">
        <f t="shared" si="24"/>
        <v>23655.8</v>
      </c>
      <c r="U181" s="130" t="s">
        <v>6</v>
      </c>
      <c r="V181" s="130" t="s">
        <v>6</v>
      </c>
      <c r="W181" s="136">
        <v>1</v>
      </c>
      <c r="X181" s="137">
        <v>0</v>
      </c>
      <c r="Y181" s="129">
        <f>ROUND((S181/INDICI!$B$2*10),2)</f>
        <v>5.62</v>
      </c>
      <c r="Z181" s="129">
        <f>ROUND((O181/INDICI!$B$1*25),2)</f>
        <v>5.44</v>
      </c>
      <c r="AA181" s="138">
        <f t="shared" si="19"/>
        <v>6</v>
      </c>
      <c r="AB181" s="139">
        <f t="shared" si="20"/>
        <v>17.060000000000002</v>
      </c>
      <c r="AC181" s="140">
        <f>SUM($AG$6:AG181)</f>
        <v>13112024.919999998</v>
      </c>
      <c r="AD181" s="129" t="str">
        <f>VLOOKUP(C181, 'NORD SUD'!A:B, 2, FALSE)</f>
        <v>N</v>
      </c>
      <c r="AE181" s="135" t="str">
        <f>IF(AD181="N","",SUM(AF$5:$AF181))</f>
        <v/>
      </c>
      <c r="AF181" s="135" t="str">
        <f t="shared" si="21"/>
        <v/>
      </c>
      <c r="AG181" s="140">
        <f t="shared" si="22"/>
        <v>23655.8</v>
      </c>
      <c r="AH181" s="81"/>
      <c r="AI181" s="169">
        <v>1</v>
      </c>
      <c r="AJ181" s="169">
        <f>SUM($AI$6:AI181)</f>
        <v>176</v>
      </c>
      <c r="AK181" s="194"/>
      <c r="AL181" s="158"/>
    </row>
    <row r="182" spans="1:998" s="13" customFormat="1">
      <c r="A182" s="129">
        <v>177</v>
      </c>
      <c r="B182" s="130" t="s">
        <v>344</v>
      </c>
      <c r="C182" s="130" t="s">
        <v>19</v>
      </c>
      <c r="D182" s="130" t="s">
        <v>19</v>
      </c>
      <c r="E182" s="130" t="s">
        <v>1560</v>
      </c>
      <c r="F182" s="130"/>
      <c r="G182" s="131">
        <v>45827</v>
      </c>
      <c r="H182" s="132">
        <v>0.60416666666666663</v>
      </c>
      <c r="I182" s="130" t="s">
        <v>5</v>
      </c>
      <c r="J182" s="130" t="s">
        <v>6</v>
      </c>
      <c r="K182" s="130" t="s">
        <v>5</v>
      </c>
      <c r="L182" s="130" t="s">
        <v>5</v>
      </c>
      <c r="M182" s="130" t="s">
        <v>5</v>
      </c>
      <c r="N182" s="130" t="s">
        <v>6</v>
      </c>
      <c r="O182" s="133">
        <v>1273.07</v>
      </c>
      <c r="P182" s="134">
        <v>1571</v>
      </c>
      <c r="Q182" s="133">
        <v>40000</v>
      </c>
      <c r="R182" s="133">
        <v>20000</v>
      </c>
      <c r="S182" s="135">
        <f t="shared" si="23"/>
        <v>50</v>
      </c>
      <c r="T182" s="135">
        <f t="shared" si="24"/>
        <v>20000</v>
      </c>
      <c r="U182" s="130" t="s">
        <v>6</v>
      </c>
      <c r="V182" s="130" t="s">
        <v>6</v>
      </c>
      <c r="W182" s="136">
        <v>2</v>
      </c>
      <c r="X182" s="137">
        <v>0</v>
      </c>
      <c r="Y182" s="129">
        <f>ROUND((S182/INDICI!$B$2*10),2)</f>
        <v>5.65</v>
      </c>
      <c r="Z182" s="129">
        <f>ROUND((O182/INDICI!$B$1*25),2)</f>
        <v>3.4</v>
      </c>
      <c r="AA182" s="138">
        <f t="shared" si="19"/>
        <v>8</v>
      </c>
      <c r="AB182" s="139">
        <f t="shared" si="20"/>
        <v>17.05</v>
      </c>
      <c r="AC182" s="140">
        <f>SUM($AG$6:AG182)</f>
        <v>13132024.919999998</v>
      </c>
      <c r="AD182" s="129" t="str">
        <f>VLOOKUP(C182, 'NORD SUD'!A:B, 2, FALSE)</f>
        <v>N</v>
      </c>
      <c r="AE182" s="135" t="str">
        <f>IF(AD182="N","",SUM(AF$5:$AF182))</f>
        <v/>
      </c>
      <c r="AF182" s="135" t="str">
        <f t="shared" si="21"/>
        <v/>
      </c>
      <c r="AG182" s="140">
        <f t="shared" si="22"/>
        <v>20000</v>
      </c>
      <c r="AH182" s="81"/>
      <c r="AI182" s="169">
        <v>1</v>
      </c>
      <c r="AJ182" s="169">
        <f>SUM($AI$6:AI182)</f>
        <v>177</v>
      </c>
      <c r="AK182" s="194"/>
      <c r="AL182" s="158"/>
    </row>
    <row r="183" spans="1:998" s="13" customFormat="1">
      <c r="A183" s="129">
        <v>178</v>
      </c>
      <c r="B183" s="130" t="s">
        <v>138</v>
      </c>
      <c r="C183" s="130" t="s">
        <v>18</v>
      </c>
      <c r="D183" s="130" t="s">
        <v>18</v>
      </c>
      <c r="E183" s="130" t="s">
        <v>152</v>
      </c>
      <c r="F183" s="130"/>
      <c r="G183" s="131">
        <v>45833</v>
      </c>
      <c r="H183" s="132">
        <v>0.42152777777777778</v>
      </c>
      <c r="I183" s="130" t="s">
        <v>5</v>
      </c>
      <c r="J183" s="130" t="s">
        <v>6</v>
      </c>
      <c r="K183" s="130" t="s">
        <v>5</v>
      </c>
      <c r="L183" s="130" t="s">
        <v>5</v>
      </c>
      <c r="M183" s="130" t="s">
        <v>5</v>
      </c>
      <c r="N183" s="130" t="s">
        <v>6</v>
      </c>
      <c r="O183" s="133">
        <v>1264.3</v>
      </c>
      <c r="P183" s="134">
        <v>1661</v>
      </c>
      <c r="Q183" s="133">
        <v>95953.68</v>
      </c>
      <c r="R183" s="133">
        <v>47976.84</v>
      </c>
      <c r="S183" s="135">
        <f t="shared" si="23"/>
        <v>50</v>
      </c>
      <c r="T183" s="135">
        <f t="shared" si="24"/>
        <v>47976.84</v>
      </c>
      <c r="U183" s="130" t="s">
        <v>6</v>
      </c>
      <c r="V183" s="130" t="s">
        <v>6</v>
      </c>
      <c r="W183" s="136">
        <v>1</v>
      </c>
      <c r="X183" s="137">
        <v>0</v>
      </c>
      <c r="Y183" s="129">
        <f>ROUND((S183/INDICI!$B$2*10),2)</f>
        <v>5.65</v>
      </c>
      <c r="Z183" s="129">
        <f>ROUND((O183/INDICI!$B$1*25),2)</f>
        <v>3.38</v>
      </c>
      <c r="AA183" s="138">
        <f t="shared" si="19"/>
        <v>8</v>
      </c>
      <c r="AB183" s="139">
        <f t="shared" si="20"/>
        <v>17.03</v>
      </c>
      <c r="AC183" s="140">
        <f>SUM($AG$6:AG183)</f>
        <v>13180001.759999998</v>
      </c>
      <c r="AD183" s="129" t="str">
        <f>VLOOKUP(C183, 'NORD SUD'!A:B, 2, FALSE)</f>
        <v>S</v>
      </c>
      <c r="AE183" s="135">
        <f>IF(AD183="N","",SUM(AF$5:$AF183))</f>
        <v>1701160.9600000002</v>
      </c>
      <c r="AF183" s="135">
        <f t="shared" si="21"/>
        <v>47976.84</v>
      </c>
      <c r="AG183" s="140">
        <f t="shared" si="22"/>
        <v>47976.84</v>
      </c>
      <c r="AH183" s="81"/>
      <c r="AI183" s="169">
        <v>1</v>
      </c>
      <c r="AJ183" s="169">
        <f>SUM($AI$6:AI183)</f>
        <v>178</v>
      </c>
      <c r="AK183" s="194"/>
      <c r="AL183" s="158"/>
    </row>
    <row r="184" spans="1:998" s="13" customFormat="1">
      <c r="A184" s="129">
        <v>179</v>
      </c>
      <c r="B184" s="130" t="s">
        <v>188</v>
      </c>
      <c r="C184" s="130" t="s">
        <v>35</v>
      </c>
      <c r="D184" s="130" t="s">
        <v>35</v>
      </c>
      <c r="E184" s="130" t="s">
        <v>835</v>
      </c>
      <c r="F184" s="130"/>
      <c r="G184" s="131">
        <v>45831</v>
      </c>
      <c r="H184" s="132">
        <v>0.77083333333333337</v>
      </c>
      <c r="I184" s="130" t="s">
        <v>5</v>
      </c>
      <c r="J184" s="130" t="s">
        <v>6</v>
      </c>
      <c r="K184" s="130" t="s">
        <v>5</v>
      </c>
      <c r="L184" s="130" t="s">
        <v>5</v>
      </c>
      <c r="M184" s="130" t="s">
        <v>5</v>
      </c>
      <c r="N184" s="130" t="s">
        <v>6</v>
      </c>
      <c r="O184" s="133">
        <v>1260.5</v>
      </c>
      <c r="P184" s="134">
        <v>476</v>
      </c>
      <c r="Q184" s="133">
        <v>50000</v>
      </c>
      <c r="R184" s="133">
        <v>25000</v>
      </c>
      <c r="S184" s="135">
        <f t="shared" si="23"/>
        <v>50</v>
      </c>
      <c r="T184" s="135">
        <f t="shared" si="24"/>
        <v>25000</v>
      </c>
      <c r="U184" s="130" t="s">
        <v>6</v>
      </c>
      <c r="V184" s="130" t="s">
        <v>6</v>
      </c>
      <c r="W184" s="136">
        <v>1</v>
      </c>
      <c r="X184" s="137">
        <v>0</v>
      </c>
      <c r="Y184" s="129">
        <f>ROUND((S184/INDICI!$B$2*10),2)</f>
        <v>5.65</v>
      </c>
      <c r="Z184" s="129">
        <f>ROUND((O184/INDICI!$B$1*25),2)</f>
        <v>3.37</v>
      </c>
      <c r="AA184" s="138">
        <f t="shared" si="19"/>
        <v>8</v>
      </c>
      <c r="AB184" s="139">
        <f t="shared" si="20"/>
        <v>17.02</v>
      </c>
      <c r="AC184" s="140">
        <f>SUM($AG$6:AG184)</f>
        <v>13205001.759999998</v>
      </c>
      <c r="AD184" s="129" t="str">
        <f>VLOOKUP(C184, 'NORD SUD'!A:B, 2, FALSE)</f>
        <v>N</v>
      </c>
      <c r="AE184" s="135" t="str">
        <f>IF(AD184="N","",SUM(AF$5:$AF184))</f>
        <v/>
      </c>
      <c r="AF184" s="135" t="str">
        <f t="shared" si="21"/>
        <v/>
      </c>
      <c r="AG184" s="140">
        <f t="shared" si="22"/>
        <v>25000</v>
      </c>
      <c r="AH184" s="81"/>
      <c r="AI184" s="169">
        <v>1</v>
      </c>
      <c r="AJ184" s="169">
        <f>SUM($AI$6:AI184)</f>
        <v>179</v>
      </c>
      <c r="AK184" s="194"/>
      <c r="AL184" s="158"/>
    </row>
    <row r="185" spans="1:998" s="13" customFormat="1">
      <c r="A185" s="129">
        <v>180</v>
      </c>
      <c r="B185" s="130" t="s">
        <v>188</v>
      </c>
      <c r="C185" s="130" t="s">
        <v>1804</v>
      </c>
      <c r="D185" s="130" t="s">
        <v>1804</v>
      </c>
      <c r="E185" s="130" t="s">
        <v>1827</v>
      </c>
      <c r="F185" s="130"/>
      <c r="G185" s="131">
        <v>45833</v>
      </c>
      <c r="H185" s="132">
        <v>0.43472222222222223</v>
      </c>
      <c r="I185" s="130" t="s">
        <v>5</v>
      </c>
      <c r="J185" s="130" t="s">
        <v>6</v>
      </c>
      <c r="K185" s="130" t="s">
        <v>5</v>
      </c>
      <c r="L185" s="130" t="s">
        <v>5</v>
      </c>
      <c r="M185" s="130" t="s">
        <v>5</v>
      </c>
      <c r="N185" s="130" t="s">
        <v>6</v>
      </c>
      <c r="O185" s="133">
        <v>1855.35</v>
      </c>
      <c r="P185" s="134">
        <v>9001</v>
      </c>
      <c r="Q185" s="133">
        <v>54000</v>
      </c>
      <c r="R185" s="133">
        <v>29000</v>
      </c>
      <c r="S185" s="135">
        <f t="shared" si="23"/>
        <v>53.703703703703709</v>
      </c>
      <c r="T185" s="135">
        <f t="shared" si="24"/>
        <v>25000</v>
      </c>
      <c r="U185" s="130" t="s">
        <v>6</v>
      </c>
      <c r="V185" s="130" t="s">
        <v>6</v>
      </c>
      <c r="W185" s="136">
        <v>1</v>
      </c>
      <c r="X185" s="137">
        <v>0</v>
      </c>
      <c r="Y185" s="129">
        <f>ROUND((S185/INDICI!$B$2*10),2)</f>
        <v>6.07</v>
      </c>
      <c r="Z185" s="129">
        <f>ROUND((O185/INDICI!$B$1*25),2)</f>
        <v>4.95</v>
      </c>
      <c r="AA185" s="138">
        <f t="shared" si="19"/>
        <v>6</v>
      </c>
      <c r="AB185" s="139">
        <f t="shared" si="20"/>
        <v>17.02</v>
      </c>
      <c r="AC185" s="140">
        <f>SUM($AG$6:AG185)</f>
        <v>13230001.759999998</v>
      </c>
      <c r="AD185" s="129" t="str">
        <f>VLOOKUP(C185, 'NORD SUD'!A:B, 2, FALSE)</f>
        <v>N</v>
      </c>
      <c r="AE185" s="135" t="str">
        <f>IF(AD185="N","",SUM(AF$5:$AF185))</f>
        <v/>
      </c>
      <c r="AF185" s="135" t="str">
        <f t="shared" si="21"/>
        <v/>
      </c>
      <c r="AG185" s="140">
        <f t="shared" si="22"/>
        <v>25000</v>
      </c>
      <c r="AH185" s="81"/>
      <c r="AI185" s="169">
        <v>1</v>
      </c>
      <c r="AJ185" s="169">
        <f>SUM($AI$6:AI185)</f>
        <v>180</v>
      </c>
      <c r="AK185" s="194"/>
      <c r="AL185" s="158"/>
    </row>
    <row r="186" spans="1:998" s="13" customFormat="1">
      <c r="A186" s="129">
        <v>181</v>
      </c>
      <c r="B186" s="130" t="s">
        <v>274</v>
      </c>
      <c r="C186" s="130" t="s">
        <v>1606</v>
      </c>
      <c r="D186" s="130" t="s">
        <v>1606</v>
      </c>
      <c r="E186" s="130" t="s">
        <v>1629</v>
      </c>
      <c r="F186" s="130"/>
      <c r="G186" s="131">
        <v>45834</v>
      </c>
      <c r="H186" s="132">
        <v>0.75347222222222221</v>
      </c>
      <c r="I186" s="130" t="s">
        <v>5</v>
      </c>
      <c r="J186" s="130" t="s">
        <v>6</v>
      </c>
      <c r="K186" s="130" t="s">
        <v>265</v>
      </c>
      <c r="L186" s="130" t="s">
        <v>5</v>
      </c>
      <c r="M186" s="130" t="s">
        <v>5</v>
      </c>
      <c r="N186" s="130" t="s">
        <v>6</v>
      </c>
      <c r="O186" s="133">
        <v>837</v>
      </c>
      <c r="P186" s="134">
        <v>4540</v>
      </c>
      <c r="Q186" s="133">
        <v>158200</v>
      </c>
      <c r="R186" s="133">
        <v>94920</v>
      </c>
      <c r="S186" s="135">
        <f t="shared" si="23"/>
        <v>60</v>
      </c>
      <c r="T186" s="135">
        <f t="shared" si="24"/>
        <v>63280</v>
      </c>
      <c r="U186" s="130" t="s">
        <v>6</v>
      </c>
      <c r="V186" s="130" t="s">
        <v>6</v>
      </c>
      <c r="W186" s="130">
        <v>1</v>
      </c>
      <c r="X186" s="137">
        <v>0</v>
      </c>
      <c r="Y186" s="129">
        <f>ROUND((S186/INDICI!$B$2*10),2)</f>
        <v>6.78</v>
      </c>
      <c r="Z186" s="129">
        <f>ROUND((O186/INDICI!$B$1*25),2)</f>
        <v>2.23</v>
      </c>
      <c r="AA186" s="138">
        <f t="shared" si="19"/>
        <v>8</v>
      </c>
      <c r="AB186" s="139">
        <f t="shared" si="20"/>
        <v>17.009999999999998</v>
      </c>
      <c r="AC186" s="140">
        <f>SUM($AG$6:AG186)</f>
        <v>13293281.759999998</v>
      </c>
      <c r="AD186" s="129" t="str">
        <f>VLOOKUP(C186, 'NORD SUD'!A:B, 2, FALSE)</f>
        <v>S</v>
      </c>
      <c r="AE186" s="135">
        <f>IF(AD186="N","",SUM(AF$5:$AF186))</f>
        <v>1764440.9600000002</v>
      </c>
      <c r="AF186" s="135">
        <f t="shared" si="21"/>
        <v>63280</v>
      </c>
      <c r="AG186" s="140">
        <f t="shared" si="22"/>
        <v>63280</v>
      </c>
      <c r="AH186" s="81"/>
      <c r="AI186" s="169">
        <v>1</v>
      </c>
      <c r="AJ186" s="169">
        <f>SUM($AI$6:AI186)</f>
        <v>181</v>
      </c>
      <c r="AK186" s="194"/>
      <c r="AL186" s="158"/>
    </row>
    <row r="187" spans="1:998" s="13" customFormat="1">
      <c r="A187" s="129">
        <v>182</v>
      </c>
      <c r="B187" s="130" t="s">
        <v>176</v>
      </c>
      <c r="C187" s="130" t="s">
        <v>466</v>
      </c>
      <c r="D187" s="130" t="s">
        <v>466</v>
      </c>
      <c r="E187" s="130"/>
      <c r="F187" s="130" t="s">
        <v>468</v>
      </c>
      <c r="G187" s="131">
        <v>45833</v>
      </c>
      <c r="H187" s="132">
        <v>0.79305555555555551</v>
      </c>
      <c r="I187" s="130" t="s">
        <v>5</v>
      </c>
      <c r="J187" s="130" t="s">
        <v>6</v>
      </c>
      <c r="K187" s="130" t="s">
        <v>5</v>
      </c>
      <c r="L187" s="130" t="s">
        <v>5</v>
      </c>
      <c r="M187" s="130" t="s">
        <v>5</v>
      </c>
      <c r="N187" s="130" t="s">
        <v>6</v>
      </c>
      <c r="O187" s="133">
        <v>500.89</v>
      </c>
      <c r="P187" s="134">
        <v>2795</v>
      </c>
      <c r="Q187" s="133">
        <v>70000</v>
      </c>
      <c r="R187" s="133">
        <v>35000</v>
      </c>
      <c r="S187" s="135">
        <f t="shared" si="23"/>
        <v>50</v>
      </c>
      <c r="T187" s="135">
        <f t="shared" si="24"/>
        <v>35000</v>
      </c>
      <c r="U187" s="130" t="s">
        <v>6</v>
      </c>
      <c r="V187" s="130" t="s">
        <v>6</v>
      </c>
      <c r="W187" s="130">
        <v>1</v>
      </c>
      <c r="X187" s="137">
        <v>10</v>
      </c>
      <c r="Y187" s="129">
        <f>ROUND((S187/INDICI!$B$2*10),2)</f>
        <v>5.65</v>
      </c>
      <c r="Z187" s="129">
        <f>ROUND((O187/INDICI!$B$1*25),2)</f>
        <v>1.34</v>
      </c>
      <c r="AA187" s="138">
        <f t="shared" si="19"/>
        <v>0</v>
      </c>
      <c r="AB187" s="139">
        <f t="shared" si="20"/>
        <v>16.990000000000002</v>
      </c>
      <c r="AC187" s="140">
        <f>SUM($AG$6:AG187)</f>
        <v>13328281.759999998</v>
      </c>
      <c r="AD187" s="129" t="str">
        <f>VLOOKUP(C187, 'NORD SUD'!A:B, 2, FALSE)</f>
        <v>N</v>
      </c>
      <c r="AE187" s="135" t="str">
        <f>IF(AD187="N","",SUM(AF$5:$AF187))</f>
        <v/>
      </c>
      <c r="AF187" s="135" t="str">
        <f t="shared" si="21"/>
        <v/>
      </c>
      <c r="AG187" s="140">
        <f t="shared" si="22"/>
        <v>35000</v>
      </c>
      <c r="AH187" s="81"/>
      <c r="AI187" s="169">
        <v>1</v>
      </c>
      <c r="AJ187" s="169">
        <f>SUM($AI$6:AI187)</f>
        <v>182</v>
      </c>
      <c r="AK187" s="194"/>
      <c r="AL187" s="158"/>
    </row>
    <row r="188" spans="1:998" s="13" customFormat="1">
      <c r="A188" s="129">
        <v>183</v>
      </c>
      <c r="B188" s="130" t="s">
        <v>344</v>
      </c>
      <c r="C188" s="130" t="s">
        <v>19</v>
      </c>
      <c r="D188" s="130" t="s">
        <v>19</v>
      </c>
      <c r="E188" s="130" t="s">
        <v>1552</v>
      </c>
      <c r="F188" s="130"/>
      <c r="G188" s="131">
        <v>45832</v>
      </c>
      <c r="H188" s="132">
        <v>0.6743055555555556</v>
      </c>
      <c r="I188" s="130" t="s">
        <v>5</v>
      </c>
      <c r="J188" s="130" t="s">
        <v>6</v>
      </c>
      <c r="K188" s="130" t="s">
        <v>5</v>
      </c>
      <c r="L188" s="130" t="s">
        <v>5</v>
      </c>
      <c r="M188" s="130" t="s">
        <v>5</v>
      </c>
      <c r="N188" s="130" t="s">
        <v>6</v>
      </c>
      <c r="O188" s="133">
        <v>1671.78</v>
      </c>
      <c r="P188" s="134">
        <v>2931</v>
      </c>
      <c r="Q188" s="133">
        <v>71727.81</v>
      </c>
      <c r="R188" s="133">
        <v>28691.119999999999</v>
      </c>
      <c r="S188" s="135">
        <f t="shared" si="23"/>
        <v>39.99999442336243</v>
      </c>
      <c r="T188" s="135">
        <f t="shared" si="24"/>
        <v>43036.69</v>
      </c>
      <c r="U188" s="130" t="s">
        <v>6</v>
      </c>
      <c r="V188" s="130" t="s">
        <v>6</v>
      </c>
      <c r="W188" s="136">
        <v>1</v>
      </c>
      <c r="X188" s="137">
        <v>0</v>
      </c>
      <c r="Y188" s="129">
        <f>ROUND((S188/INDICI!$B$2*10),2)</f>
        <v>4.5199999999999996</v>
      </c>
      <c r="Z188" s="129">
        <f>ROUND((O188/INDICI!$B$1*25),2)</f>
        <v>4.46</v>
      </c>
      <c r="AA188" s="138">
        <f t="shared" si="19"/>
        <v>8</v>
      </c>
      <c r="AB188" s="139">
        <f t="shared" si="20"/>
        <v>16.98</v>
      </c>
      <c r="AC188" s="140">
        <f>SUM($AG$6:AG188)</f>
        <v>13371318.449999997</v>
      </c>
      <c r="AD188" s="129" t="str">
        <f>VLOOKUP(C188, 'NORD SUD'!A:B, 2, FALSE)</f>
        <v>N</v>
      </c>
      <c r="AE188" s="135" t="str">
        <f>IF(AD188="N","",SUM(AF$5:$AF188))</f>
        <v/>
      </c>
      <c r="AF188" s="135" t="str">
        <f t="shared" si="21"/>
        <v/>
      </c>
      <c r="AG188" s="140">
        <f t="shared" si="22"/>
        <v>43036.69</v>
      </c>
      <c r="AH188" s="81"/>
      <c r="AI188" s="169">
        <v>1</v>
      </c>
      <c r="AJ188" s="169">
        <f>SUM($AI$6:AI188)</f>
        <v>183</v>
      </c>
      <c r="AK188" s="194"/>
      <c r="AL188" s="158"/>
      <c r="ALJ188" s="24"/>
    </row>
    <row r="189" spans="1:998" s="13" customFormat="1">
      <c r="A189" s="129">
        <v>184</v>
      </c>
      <c r="B189" s="130" t="s">
        <v>188</v>
      </c>
      <c r="C189" s="130" t="s">
        <v>13</v>
      </c>
      <c r="D189" s="130" t="s">
        <v>13</v>
      </c>
      <c r="E189" s="130" t="s">
        <v>212</v>
      </c>
      <c r="F189" s="130"/>
      <c r="G189" s="131">
        <v>45833</v>
      </c>
      <c r="H189" s="132">
        <v>0.45763888888888887</v>
      </c>
      <c r="I189" s="130" t="s">
        <v>5</v>
      </c>
      <c r="J189" s="130" t="s">
        <v>6</v>
      </c>
      <c r="K189" s="130" t="s">
        <v>5</v>
      </c>
      <c r="L189" s="130" t="s">
        <v>5</v>
      </c>
      <c r="M189" s="130" t="s">
        <v>5</v>
      </c>
      <c r="N189" s="130" t="s">
        <v>6</v>
      </c>
      <c r="O189" s="133">
        <v>1162.04</v>
      </c>
      <c r="P189" s="134">
        <v>1549</v>
      </c>
      <c r="Q189" s="133">
        <v>125000</v>
      </c>
      <c r="R189" s="133">
        <v>65000</v>
      </c>
      <c r="S189" s="141">
        <f t="shared" si="23"/>
        <v>52</v>
      </c>
      <c r="T189" s="141">
        <f t="shared" si="24"/>
        <v>60000</v>
      </c>
      <c r="U189" s="130" t="s">
        <v>6</v>
      </c>
      <c r="V189" s="130" t="s">
        <v>6</v>
      </c>
      <c r="W189" s="136">
        <v>1</v>
      </c>
      <c r="X189" s="137">
        <v>0</v>
      </c>
      <c r="Y189" s="129">
        <f>ROUND((S189/INDICI!$B$2*10),2)</f>
        <v>5.88</v>
      </c>
      <c r="Z189" s="129">
        <f>ROUND((O189/INDICI!$B$1*25),2)</f>
        <v>3.1</v>
      </c>
      <c r="AA189" s="138">
        <f t="shared" si="19"/>
        <v>8</v>
      </c>
      <c r="AB189" s="139">
        <f t="shared" si="20"/>
        <v>16.98</v>
      </c>
      <c r="AC189" s="140">
        <f>SUM($AG$6:AG189)</f>
        <v>13431318.449999997</v>
      </c>
      <c r="AD189" s="129" t="str">
        <f>VLOOKUP(C189, 'NORD SUD'!A:B, 2, FALSE)</f>
        <v>N</v>
      </c>
      <c r="AE189" s="135" t="str">
        <f>IF(AD189="N","",SUM(AF$5:$AF189))</f>
        <v/>
      </c>
      <c r="AF189" s="135" t="str">
        <f t="shared" si="21"/>
        <v/>
      </c>
      <c r="AG189" s="140">
        <f t="shared" si="22"/>
        <v>60000</v>
      </c>
      <c r="AH189" s="81"/>
      <c r="AI189" s="169">
        <v>1</v>
      </c>
      <c r="AJ189" s="169">
        <f>SUM($AI$6:AI189)</f>
        <v>184</v>
      </c>
      <c r="AK189" s="194"/>
      <c r="AL189" s="158"/>
    </row>
    <row r="190" spans="1:998" s="13" customFormat="1">
      <c r="A190" s="129">
        <v>185</v>
      </c>
      <c r="B190" s="130" t="s">
        <v>344</v>
      </c>
      <c r="C190" s="130" t="s">
        <v>58</v>
      </c>
      <c r="D190" s="130" t="s">
        <v>58</v>
      </c>
      <c r="E190" s="130" t="s">
        <v>449</v>
      </c>
      <c r="F190" s="130"/>
      <c r="G190" s="131">
        <v>45825</v>
      </c>
      <c r="H190" s="132">
        <v>0.61388888888888882</v>
      </c>
      <c r="I190" s="130" t="s">
        <v>5</v>
      </c>
      <c r="J190" s="130" t="s">
        <v>6</v>
      </c>
      <c r="K190" s="130" t="s">
        <v>5</v>
      </c>
      <c r="L190" s="130" t="s">
        <v>5</v>
      </c>
      <c r="M190" s="130" t="s">
        <v>5</v>
      </c>
      <c r="N190" s="130" t="s">
        <v>6</v>
      </c>
      <c r="O190" s="133">
        <v>2966.53</v>
      </c>
      <c r="P190" s="134">
        <v>15776</v>
      </c>
      <c r="Q190" s="133">
        <v>185918.79</v>
      </c>
      <c r="R190" s="133">
        <v>50000</v>
      </c>
      <c r="S190" s="135">
        <f t="shared" si="23"/>
        <v>26.89346246283122</v>
      </c>
      <c r="T190" s="135">
        <f t="shared" si="24"/>
        <v>135918.79</v>
      </c>
      <c r="U190" s="130" t="s">
        <v>6</v>
      </c>
      <c r="V190" s="130" t="s">
        <v>6</v>
      </c>
      <c r="W190" s="136">
        <v>1</v>
      </c>
      <c r="X190" s="137">
        <v>0</v>
      </c>
      <c r="Y190" s="129">
        <f>ROUND((S190/INDICI!$B$2*10),2)</f>
        <v>3.04</v>
      </c>
      <c r="Z190" s="129">
        <f>ROUND((O190/INDICI!$B$1*25),2)</f>
        <v>7.92</v>
      </c>
      <c r="AA190" s="138">
        <f t="shared" si="19"/>
        <v>6</v>
      </c>
      <c r="AB190" s="139">
        <f t="shared" si="20"/>
        <v>16.96</v>
      </c>
      <c r="AC190" s="140">
        <f>SUM($AG$6:AG190)</f>
        <v>13567237.239999996</v>
      </c>
      <c r="AD190" s="129" t="str">
        <f>VLOOKUP(C190, 'NORD SUD'!A:B, 2, FALSE)</f>
        <v>N</v>
      </c>
      <c r="AE190" s="135" t="str">
        <f>IF(AD190="N","",SUM(AF$5:$AF190))</f>
        <v/>
      </c>
      <c r="AF190" s="135" t="str">
        <f t="shared" si="21"/>
        <v/>
      </c>
      <c r="AG190" s="140">
        <f t="shared" si="22"/>
        <v>135918.79</v>
      </c>
      <c r="AH190" s="81"/>
      <c r="AI190" s="169">
        <v>1</v>
      </c>
      <c r="AJ190" s="169">
        <f>SUM($AI$6:AI190)</f>
        <v>185</v>
      </c>
      <c r="AK190" s="194"/>
      <c r="AL190" s="158"/>
    </row>
    <row r="191" spans="1:998" s="13" customFormat="1">
      <c r="A191" s="129">
        <v>186</v>
      </c>
      <c r="B191" s="137" t="s">
        <v>188</v>
      </c>
      <c r="C191" s="137" t="s">
        <v>20</v>
      </c>
      <c r="D191" s="137" t="s">
        <v>20</v>
      </c>
      <c r="E191" s="137" t="s">
        <v>312</v>
      </c>
      <c r="F191" s="137"/>
      <c r="G191" s="131">
        <v>45827</v>
      </c>
      <c r="H191" s="132">
        <v>0.51527777777777795</v>
      </c>
      <c r="I191" s="137" t="s">
        <v>5</v>
      </c>
      <c r="J191" s="137" t="s">
        <v>6</v>
      </c>
      <c r="K191" s="137" t="s">
        <v>5</v>
      </c>
      <c r="L191" s="137" t="s">
        <v>5</v>
      </c>
      <c r="M191" s="137" t="s">
        <v>5</v>
      </c>
      <c r="N191" s="137" t="s">
        <v>6</v>
      </c>
      <c r="O191" s="133">
        <v>389.86</v>
      </c>
      <c r="P191" s="134">
        <v>1539</v>
      </c>
      <c r="Q191" s="133">
        <v>28670</v>
      </c>
      <c r="R191" s="133">
        <v>20069</v>
      </c>
      <c r="S191" s="148">
        <f t="shared" si="23"/>
        <v>70</v>
      </c>
      <c r="T191" s="148">
        <f t="shared" si="24"/>
        <v>8601</v>
      </c>
      <c r="U191" s="137" t="s">
        <v>6</v>
      </c>
      <c r="V191" s="137" t="s">
        <v>6</v>
      </c>
      <c r="W191" s="144">
        <v>1</v>
      </c>
      <c r="X191" s="137">
        <v>0</v>
      </c>
      <c r="Y191" s="129">
        <f>ROUND((S191/INDICI!$B$2*10),2)</f>
        <v>7.91</v>
      </c>
      <c r="Z191" s="129">
        <f>ROUND((O191/INDICI!$B$1*25),2)</f>
        <v>1.04</v>
      </c>
      <c r="AA191" s="138">
        <f t="shared" si="19"/>
        <v>8</v>
      </c>
      <c r="AB191" s="139">
        <f t="shared" si="20"/>
        <v>16.95</v>
      </c>
      <c r="AC191" s="140">
        <f>SUM($AG$6:AG191)</f>
        <v>13575838.239999996</v>
      </c>
      <c r="AD191" s="129" t="str">
        <f>VLOOKUP(C191, 'NORD SUD'!A:B, 2, FALSE)</f>
        <v>N</v>
      </c>
      <c r="AE191" s="135" t="str">
        <f>IF(AD191="N","",SUM(AF$5:$AF191))</f>
        <v/>
      </c>
      <c r="AF191" s="135" t="str">
        <f t="shared" si="21"/>
        <v/>
      </c>
      <c r="AG191" s="140">
        <f t="shared" si="22"/>
        <v>8601</v>
      </c>
      <c r="AH191" s="81"/>
      <c r="AI191" s="169">
        <v>1</v>
      </c>
      <c r="AJ191" s="169">
        <f>SUM($AI$6:AI191)</f>
        <v>186</v>
      </c>
      <c r="AK191" s="194"/>
      <c r="AL191" s="158"/>
    </row>
    <row r="192" spans="1:998" s="13" customFormat="1">
      <c r="A192" s="129">
        <v>187</v>
      </c>
      <c r="B192" s="137" t="s">
        <v>188</v>
      </c>
      <c r="C192" s="137" t="s">
        <v>20</v>
      </c>
      <c r="D192" s="137" t="s">
        <v>20</v>
      </c>
      <c r="E192" s="137" t="s">
        <v>313</v>
      </c>
      <c r="F192" s="137"/>
      <c r="G192" s="131">
        <v>45827</v>
      </c>
      <c r="H192" s="132">
        <v>0.750694444444444</v>
      </c>
      <c r="I192" s="137" t="s">
        <v>5</v>
      </c>
      <c r="J192" s="137" t="s">
        <v>6</v>
      </c>
      <c r="K192" s="137" t="s">
        <v>5</v>
      </c>
      <c r="L192" s="137" t="s">
        <v>5</v>
      </c>
      <c r="M192" s="137" t="s">
        <v>5</v>
      </c>
      <c r="N192" s="137" t="s">
        <v>6</v>
      </c>
      <c r="O192" s="133">
        <v>813.92</v>
      </c>
      <c r="P192" s="134">
        <v>3563</v>
      </c>
      <c r="Q192" s="133">
        <v>65800</v>
      </c>
      <c r="R192" s="133">
        <v>39480</v>
      </c>
      <c r="S192" s="148">
        <f t="shared" si="23"/>
        <v>60</v>
      </c>
      <c r="T192" s="148">
        <f t="shared" si="24"/>
        <v>26320</v>
      </c>
      <c r="U192" s="137" t="s">
        <v>6</v>
      </c>
      <c r="V192" s="137" t="s">
        <v>6</v>
      </c>
      <c r="W192" s="144">
        <v>1</v>
      </c>
      <c r="X192" s="137">
        <v>0</v>
      </c>
      <c r="Y192" s="129">
        <f>ROUND((S192/INDICI!$B$2*10),2)</f>
        <v>6.78</v>
      </c>
      <c r="Z192" s="129">
        <f>ROUND((O192/INDICI!$B$1*25),2)</f>
        <v>2.17</v>
      </c>
      <c r="AA192" s="138">
        <f t="shared" si="19"/>
        <v>8</v>
      </c>
      <c r="AB192" s="139">
        <f t="shared" si="20"/>
        <v>16.95</v>
      </c>
      <c r="AC192" s="140">
        <f>SUM($AG$6:AG192)</f>
        <v>13602158.239999996</v>
      </c>
      <c r="AD192" s="129" t="str">
        <f>VLOOKUP(C192, 'NORD SUD'!A:B, 2, FALSE)</f>
        <v>N</v>
      </c>
      <c r="AE192" s="135" t="str">
        <f>IF(AD192="N","",SUM(AF$5:$AF192))</f>
        <v/>
      </c>
      <c r="AF192" s="135" t="str">
        <f t="shared" si="21"/>
        <v/>
      </c>
      <c r="AG192" s="140">
        <f t="shared" si="22"/>
        <v>26320</v>
      </c>
      <c r="AH192" s="81"/>
      <c r="AI192" s="169">
        <v>1</v>
      </c>
      <c r="AJ192" s="169">
        <f>SUM($AI$6:AI192)</f>
        <v>187</v>
      </c>
      <c r="AK192" s="194"/>
      <c r="AL192" s="158"/>
    </row>
    <row r="193" spans="1:998" s="13" customFormat="1">
      <c r="A193" s="129">
        <v>188</v>
      </c>
      <c r="B193" s="130" t="s">
        <v>344</v>
      </c>
      <c r="C193" s="130" t="s">
        <v>19</v>
      </c>
      <c r="D193" s="130" t="s">
        <v>19</v>
      </c>
      <c r="E193" s="130" t="s">
        <v>1554</v>
      </c>
      <c r="F193" s="130"/>
      <c r="G193" s="131">
        <v>45832</v>
      </c>
      <c r="H193" s="132">
        <v>0.53472222222222221</v>
      </c>
      <c r="I193" s="130" t="s">
        <v>5</v>
      </c>
      <c r="J193" s="130" t="s">
        <v>6</v>
      </c>
      <c r="K193" s="130" t="s">
        <v>5</v>
      </c>
      <c r="L193" s="130" t="s">
        <v>5</v>
      </c>
      <c r="M193" s="130" t="s">
        <v>5</v>
      </c>
      <c r="N193" s="130" t="s">
        <v>6</v>
      </c>
      <c r="O193" s="133">
        <v>1232.81</v>
      </c>
      <c r="P193" s="134">
        <v>4218</v>
      </c>
      <c r="Q193" s="133">
        <v>47458</v>
      </c>
      <c r="R193" s="133">
        <v>23729</v>
      </c>
      <c r="S193" s="135">
        <f t="shared" si="23"/>
        <v>50</v>
      </c>
      <c r="T193" s="135">
        <f t="shared" si="24"/>
        <v>23729</v>
      </c>
      <c r="U193" s="130" t="s">
        <v>6</v>
      </c>
      <c r="V193" s="130" t="s">
        <v>6</v>
      </c>
      <c r="W193" s="136">
        <v>2</v>
      </c>
      <c r="X193" s="137">
        <v>0</v>
      </c>
      <c r="Y193" s="129">
        <f>ROUND((S193/INDICI!$B$2*10),2)</f>
        <v>5.65</v>
      </c>
      <c r="Z193" s="129">
        <f>ROUND((O193/INDICI!$B$1*25),2)</f>
        <v>3.29</v>
      </c>
      <c r="AA193" s="138">
        <f t="shared" si="19"/>
        <v>8</v>
      </c>
      <c r="AB193" s="139">
        <f t="shared" si="20"/>
        <v>16.940000000000001</v>
      </c>
      <c r="AC193" s="140">
        <f>SUM($AG$6:AG193)</f>
        <v>13625887.239999996</v>
      </c>
      <c r="AD193" s="129" t="str">
        <f>VLOOKUP(C193, 'NORD SUD'!A:B, 2, FALSE)</f>
        <v>N</v>
      </c>
      <c r="AE193" s="135" t="str">
        <f>IF(AD193="N","",SUM(AF$5:$AF193))</f>
        <v/>
      </c>
      <c r="AF193" s="135" t="str">
        <f t="shared" si="21"/>
        <v/>
      </c>
      <c r="AG193" s="140">
        <f t="shared" si="22"/>
        <v>23729</v>
      </c>
      <c r="AH193" s="81"/>
      <c r="AI193" s="169">
        <v>1</v>
      </c>
      <c r="AJ193" s="169">
        <f>SUM($AI$6:AI193)</f>
        <v>188</v>
      </c>
      <c r="AK193" s="194"/>
      <c r="AL193" s="158"/>
    </row>
    <row r="194" spans="1:998" s="13" customFormat="1">
      <c r="A194" s="129">
        <v>189</v>
      </c>
      <c r="B194" s="130" t="s">
        <v>294</v>
      </c>
      <c r="C194" s="130" t="s">
        <v>11</v>
      </c>
      <c r="D194" s="130" t="s">
        <v>11</v>
      </c>
      <c r="E194" s="130" t="s">
        <v>585</v>
      </c>
      <c r="F194" s="130"/>
      <c r="G194" s="131">
        <v>45834</v>
      </c>
      <c r="H194" s="132">
        <v>0.38958333333333334</v>
      </c>
      <c r="I194" s="130" t="s">
        <v>5</v>
      </c>
      <c r="J194" s="130" t="s">
        <v>6</v>
      </c>
      <c r="K194" s="130" t="s">
        <v>5</v>
      </c>
      <c r="L194" s="130" t="s">
        <v>5</v>
      </c>
      <c r="M194" s="130" t="s">
        <v>5</v>
      </c>
      <c r="N194" s="130" t="s">
        <v>6</v>
      </c>
      <c r="O194" s="133">
        <v>1227.3499999999999</v>
      </c>
      <c r="P194" s="134">
        <v>3422</v>
      </c>
      <c r="Q194" s="133">
        <v>60000</v>
      </c>
      <c r="R194" s="133">
        <v>30000</v>
      </c>
      <c r="S194" s="135">
        <f t="shared" si="23"/>
        <v>50</v>
      </c>
      <c r="T194" s="135">
        <f t="shared" si="24"/>
        <v>30000</v>
      </c>
      <c r="U194" s="130" t="s">
        <v>6</v>
      </c>
      <c r="V194" s="130" t="s">
        <v>6</v>
      </c>
      <c r="W194" s="136">
        <v>2</v>
      </c>
      <c r="X194" s="137">
        <v>0</v>
      </c>
      <c r="Y194" s="129">
        <f>ROUND((S194/INDICI!$B$2*10),2)</f>
        <v>5.65</v>
      </c>
      <c r="Z194" s="129">
        <f>ROUND((O194/INDICI!$B$1*25),2)</f>
        <v>3.28</v>
      </c>
      <c r="AA194" s="138">
        <f t="shared" si="19"/>
        <v>8</v>
      </c>
      <c r="AB194" s="139">
        <f t="shared" si="20"/>
        <v>16.93</v>
      </c>
      <c r="AC194" s="140">
        <f>SUM($AG$6:AG194)</f>
        <v>13655887.239999996</v>
      </c>
      <c r="AD194" s="129" t="str">
        <f>VLOOKUP(C194, 'NORD SUD'!A:B, 2, FALSE)</f>
        <v>N</v>
      </c>
      <c r="AE194" s="135" t="str">
        <f>IF(AD194="N","",SUM(AF$5:$AF194))</f>
        <v/>
      </c>
      <c r="AF194" s="135" t="str">
        <f t="shared" si="21"/>
        <v/>
      </c>
      <c r="AG194" s="140">
        <f t="shared" si="22"/>
        <v>30000</v>
      </c>
      <c r="AH194" s="81"/>
      <c r="AI194" s="169">
        <v>1</v>
      </c>
      <c r="AJ194" s="169">
        <f>SUM($AI$6:AI194)</f>
        <v>189</v>
      </c>
      <c r="AK194" s="194"/>
      <c r="AL194" s="158"/>
    </row>
    <row r="195" spans="1:998" s="13" customFormat="1">
      <c r="A195" s="129">
        <v>190</v>
      </c>
      <c r="B195" s="130" t="s">
        <v>188</v>
      </c>
      <c r="C195" s="130" t="s">
        <v>35</v>
      </c>
      <c r="D195" s="130" t="s">
        <v>35</v>
      </c>
      <c r="E195" s="130" t="s">
        <v>844</v>
      </c>
      <c r="F195" s="130"/>
      <c r="G195" s="131">
        <v>45828</v>
      </c>
      <c r="H195" s="132">
        <v>0.32361111111111113</v>
      </c>
      <c r="I195" s="130" t="s">
        <v>5</v>
      </c>
      <c r="J195" s="130" t="s">
        <v>6</v>
      </c>
      <c r="K195" s="130" t="s">
        <v>5</v>
      </c>
      <c r="L195" s="130" t="s">
        <v>5</v>
      </c>
      <c r="M195" s="130" t="s">
        <v>5</v>
      </c>
      <c r="N195" s="130" t="s">
        <v>6</v>
      </c>
      <c r="O195" s="133">
        <v>381.84</v>
      </c>
      <c r="P195" s="134">
        <v>2357</v>
      </c>
      <c r="Q195" s="133">
        <v>10500</v>
      </c>
      <c r="R195" s="133">
        <v>7350</v>
      </c>
      <c r="S195" s="135">
        <f t="shared" si="23"/>
        <v>70</v>
      </c>
      <c r="T195" s="135">
        <f t="shared" si="24"/>
        <v>3150</v>
      </c>
      <c r="U195" s="130" t="s">
        <v>6</v>
      </c>
      <c r="V195" s="130" t="s">
        <v>6</v>
      </c>
      <c r="W195" s="136">
        <v>1</v>
      </c>
      <c r="X195" s="137">
        <v>0</v>
      </c>
      <c r="Y195" s="129">
        <f>ROUND((S195/INDICI!$B$2*10),2)</f>
        <v>7.91</v>
      </c>
      <c r="Z195" s="129">
        <f>ROUND((O195/INDICI!$B$1*25),2)</f>
        <v>1.02</v>
      </c>
      <c r="AA195" s="138">
        <f t="shared" si="19"/>
        <v>8</v>
      </c>
      <c r="AB195" s="139">
        <f t="shared" si="20"/>
        <v>16.93</v>
      </c>
      <c r="AC195" s="140">
        <f>SUM($AG$6:AG195)</f>
        <v>13659037.239999996</v>
      </c>
      <c r="AD195" s="129" t="str">
        <f>VLOOKUP(C195, 'NORD SUD'!A:B, 2, FALSE)</f>
        <v>N</v>
      </c>
      <c r="AE195" s="135" t="str">
        <f>IF(AD195="N","",SUM(AF$5:$AF195))</f>
        <v/>
      </c>
      <c r="AF195" s="135" t="str">
        <f t="shared" si="21"/>
        <v/>
      </c>
      <c r="AG195" s="140">
        <f t="shared" si="22"/>
        <v>3150</v>
      </c>
      <c r="AH195" s="81"/>
      <c r="AI195" s="169">
        <v>1</v>
      </c>
      <c r="AJ195" s="169">
        <f>SUM($AI$6:AI195)</f>
        <v>190</v>
      </c>
      <c r="AK195" s="194"/>
      <c r="AL195" s="158"/>
    </row>
    <row r="196" spans="1:998" s="13" customFormat="1">
      <c r="A196" s="129">
        <v>191</v>
      </c>
      <c r="B196" s="129" t="s">
        <v>344</v>
      </c>
      <c r="C196" s="129" t="s">
        <v>86</v>
      </c>
      <c r="D196" s="129" t="s">
        <v>86</v>
      </c>
      <c r="E196" s="129" t="s">
        <v>543</v>
      </c>
      <c r="F196" s="129"/>
      <c r="G196" s="151">
        <v>45828</v>
      </c>
      <c r="H196" s="155">
        <v>0.42569444444444443</v>
      </c>
      <c r="I196" s="129" t="s">
        <v>5</v>
      </c>
      <c r="J196" s="129" t="s">
        <v>6</v>
      </c>
      <c r="K196" s="129" t="s">
        <v>5</v>
      </c>
      <c r="L196" s="129" t="s">
        <v>5</v>
      </c>
      <c r="M196" s="129" t="s">
        <v>5</v>
      </c>
      <c r="N196" s="129" t="s">
        <v>6</v>
      </c>
      <c r="O196" s="140">
        <v>1209.3</v>
      </c>
      <c r="P196" s="152">
        <v>1075</v>
      </c>
      <c r="Q196" s="140">
        <v>136140</v>
      </c>
      <c r="R196" s="140">
        <v>68500</v>
      </c>
      <c r="S196" s="129">
        <v>50.32</v>
      </c>
      <c r="T196" s="140">
        <v>67640</v>
      </c>
      <c r="U196" s="129" t="s">
        <v>6</v>
      </c>
      <c r="V196" s="129" t="s">
        <v>6</v>
      </c>
      <c r="W196" s="136">
        <v>1</v>
      </c>
      <c r="X196" s="137">
        <v>0</v>
      </c>
      <c r="Y196" s="129">
        <f>ROUND((S196/INDICI!$B$2*10),2)</f>
        <v>5.69</v>
      </c>
      <c r="Z196" s="129">
        <f>ROUND((O196/INDICI!$B$1*25),2)</f>
        <v>3.23</v>
      </c>
      <c r="AA196" s="138">
        <f t="shared" si="19"/>
        <v>8</v>
      </c>
      <c r="AB196" s="139">
        <f t="shared" si="20"/>
        <v>16.920000000000002</v>
      </c>
      <c r="AC196" s="140">
        <f>SUM($AG$6:AG196)</f>
        <v>13726677.239999996</v>
      </c>
      <c r="AD196" s="129" t="str">
        <f>VLOOKUP(C196, 'NORD SUD'!A:B, 2, FALSE)</f>
        <v>N</v>
      </c>
      <c r="AE196" s="135" t="str">
        <f>IF(AD196="N","",SUM(AF$5:$AF196))</f>
        <v/>
      </c>
      <c r="AF196" s="135" t="str">
        <f t="shared" si="21"/>
        <v/>
      </c>
      <c r="AG196" s="140">
        <f t="shared" si="22"/>
        <v>67640</v>
      </c>
      <c r="AH196" s="81"/>
      <c r="AI196" s="169">
        <v>1</v>
      </c>
      <c r="AJ196" s="169">
        <f>SUM($AI$6:AI196)</f>
        <v>191</v>
      </c>
      <c r="AK196" s="194"/>
      <c r="AL196" s="158"/>
    </row>
    <row r="197" spans="1:998" s="13" customFormat="1">
      <c r="A197" s="129">
        <v>192</v>
      </c>
      <c r="B197" s="130" t="s">
        <v>250</v>
      </c>
      <c r="C197" s="130" t="s">
        <v>103</v>
      </c>
      <c r="D197" s="130" t="s">
        <v>103</v>
      </c>
      <c r="E197" s="130" t="s">
        <v>1777</v>
      </c>
      <c r="F197" s="130"/>
      <c r="G197" s="131">
        <v>45833</v>
      </c>
      <c r="H197" s="132">
        <v>0.63958333333333328</v>
      </c>
      <c r="I197" s="130" t="s">
        <v>5</v>
      </c>
      <c r="J197" s="130" t="s">
        <v>289</v>
      </c>
      <c r="K197" s="130" t="s">
        <v>5</v>
      </c>
      <c r="L197" s="130" t="s">
        <v>5</v>
      </c>
      <c r="M197" s="130" t="s">
        <v>5</v>
      </c>
      <c r="N197" s="130" t="s">
        <v>1765</v>
      </c>
      <c r="O197" s="133">
        <v>1122.42</v>
      </c>
      <c r="P197" s="134">
        <v>32697</v>
      </c>
      <c r="Q197" s="133">
        <v>351740</v>
      </c>
      <c r="R197" s="133">
        <v>246218</v>
      </c>
      <c r="S197" s="135">
        <f t="shared" ref="S197:S212" si="25">IFERROR(R197/Q197*100,0)</f>
        <v>70</v>
      </c>
      <c r="T197" s="135">
        <f t="shared" ref="T197:T212" si="26">SUM(Q197-R197)</f>
        <v>105522</v>
      </c>
      <c r="U197" s="130" t="s">
        <v>289</v>
      </c>
      <c r="V197" s="130" t="s">
        <v>289</v>
      </c>
      <c r="W197" s="136">
        <v>1</v>
      </c>
      <c r="X197" s="137">
        <v>0</v>
      </c>
      <c r="Y197" s="129">
        <f>ROUND((S197/INDICI!$B$2*10),2)</f>
        <v>7.91</v>
      </c>
      <c r="Z197" s="129">
        <f>ROUND((O197/INDICI!$B$1*25),2)</f>
        <v>3</v>
      </c>
      <c r="AA197" s="138">
        <f t="shared" si="19"/>
        <v>6</v>
      </c>
      <c r="AB197" s="139">
        <f t="shared" si="20"/>
        <v>16.91</v>
      </c>
      <c r="AC197" s="140">
        <f>SUM($AG$6:AG197)</f>
        <v>13832199.239999996</v>
      </c>
      <c r="AD197" s="129" t="str">
        <f>VLOOKUP(C197, 'NORD SUD'!A:B, 2, FALSE)</f>
        <v>N</v>
      </c>
      <c r="AE197" s="135" t="str">
        <f>IF(AD197="N","",SUM(AF$5:$AF197))</f>
        <v/>
      </c>
      <c r="AF197" s="135" t="str">
        <f t="shared" si="21"/>
        <v/>
      </c>
      <c r="AG197" s="140">
        <f t="shared" si="22"/>
        <v>105522</v>
      </c>
      <c r="AH197" s="81"/>
      <c r="AI197" s="169">
        <v>1</v>
      </c>
      <c r="AJ197" s="169">
        <f>SUM($AI$6:AI197)</f>
        <v>192</v>
      </c>
      <c r="AK197" s="194"/>
      <c r="AL197" s="158"/>
    </row>
    <row r="198" spans="1:998" s="13" customFormat="1">
      <c r="A198" s="129">
        <v>193</v>
      </c>
      <c r="B198" s="130" t="s">
        <v>176</v>
      </c>
      <c r="C198" s="130" t="s">
        <v>12</v>
      </c>
      <c r="D198" s="130" t="s">
        <v>12</v>
      </c>
      <c r="E198" s="130" t="s">
        <v>554</v>
      </c>
      <c r="F198" s="130"/>
      <c r="G198" s="131">
        <v>45832</v>
      </c>
      <c r="H198" s="132">
        <v>0.39097222222222222</v>
      </c>
      <c r="I198" s="130" t="s">
        <v>5</v>
      </c>
      <c r="J198" s="130" t="s">
        <v>6</v>
      </c>
      <c r="K198" s="130" t="s">
        <v>5</v>
      </c>
      <c r="L198" s="130" t="s">
        <v>5</v>
      </c>
      <c r="M198" s="130" t="s">
        <v>5</v>
      </c>
      <c r="N198" s="130" t="s">
        <v>6</v>
      </c>
      <c r="O198" s="133">
        <v>792.5</v>
      </c>
      <c r="P198" s="134">
        <v>4164</v>
      </c>
      <c r="Q198" s="133">
        <v>52399</v>
      </c>
      <c r="R198" s="133">
        <v>31439.4</v>
      </c>
      <c r="S198" s="135">
        <f t="shared" si="25"/>
        <v>60</v>
      </c>
      <c r="T198" s="135">
        <f t="shared" si="26"/>
        <v>20959.599999999999</v>
      </c>
      <c r="U198" s="130" t="s">
        <v>6</v>
      </c>
      <c r="V198" s="130" t="s">
        <v>6</v>
      </c>
      <c r="W198" s="130">
        <v>2</v>
      </c>
      <c r="X198" s="137">
        <v>0</v>
      </c>
      <c r="Y198" s="129">
        <f>ROUND((S198/INDICI!$B$2*10),2)</f>
        <v>6.78</v>
      </c>
      <c r="Z198" s="129">
        <f>ROUND((O198/INDICI!$B$1*25),2)</f>
        <v>2.12</v>
      </c>
      <c r="AA198" s="138">
        <f t="shared" ref="AA198:AA261" si="27">IF(X198&gt;1, 0, IF(P198&lt;=5000, 8, IF(P198&lt;=50000, 6, IF(P198&lt;=100000, 4, 2))))</f>
        <v>8</v>
      </c>
      <c r="AB198" s="139">
        <f t="shared" ref="AB198:AB261" si="28">SUM(X198:AA198)</f>
        <v>16.899999999999999</v>
      </c>
      <c r="AC198" s="140">
        <f>SUM($AG$6:AG198)</f>
        <v>13853158.839999996</v>
      </c>
      <c r="AD198" s="129" t="str">
        <f>VLOOKUP(C198, 'NORD SUD'!A:B, 2, FALSE)</f>
        <v>N</v>
      </c>
      <c r="AE198" s="135" t="str">
        <f>IF(AD198="N","",SUM(AF$5:$AF198))</f>
        <v/>
      </c>
      <c r="AF198" s="135" t="str">
        <f t="shared" ref="AF198:AF261" si="29">IF(AD198="N","",SUM(T198))</f>
        <v/>
      </c>
      <c r="AG198" s="140">
        <f t="shared" ref="AG198:AG260" si="30">T198</f>
        <v>20959.599999999999</v>
      </c>
      <c r="AH198" s="81"/>
      <c r="AI198" s="169">
        <v>1</v>
      </c>
      <c r="AJ198" s="169">
        <f>SUM($AI$6:AI198)</f>
        <v>193</v>
      </c>
      <c r="AK198" s="194"/>
      <c r="AL198" s="158"/>
    </row>
    <row r="199" spans="1:998" s="13" customFormat="1">
      <c r="A199" s="129">
        <v>194</v>
      </c>
      <c r="B199" s="130" t="s">
        <v>274</v>
      </c>
      <c r="C199" s="130" t="s">
        <v>39</v>
      </c>
      <c r="D199" s="130" t="s">
        <v>39</v>
      </c>
      <c r="E199" s="130" t="s">
        <v>39</v>
      </c>
      <c r="F199" s="130"/>
      <c r="G199" s="131">
        <v>45834</v>
      </c>
      <c r="H199" s="132">
        <v>0.69930555555555562</v>
      </c>
      <c r="I199" s="130" t="s">
        <v>5</v>
      </c>
      <c r="J199" s="130" t="s">
        <v>6</v>
      </c>
      <c r="K199" s="130" t="s">
        <v>5</v>
      </c>
      <c r="L199" s="130" t="s">
        <v>5</v>
      </c>
      <c r="M199" s="130" t="s">
        <v>5</v>
      </c>
      <c r="N199" s="130" t="s">
        <v>6</v>
      </c>
      <c r="O199" s="133">
        <v>3269.23</v>
      </c>
      <c r="P199" s="134">
        <v>145447</v>
      </c>
      <c r="Q199" s="133">
        <v>550000</v>
      </c>
      <c r="R199" s="133">
        <v>300000</v>
      </c>
      <c r="S199" s="135">
        <f t="shared" si="25"/>
        <v>54.54545454545454</v>
      </c>
      <c r="T199" s="135">
        <f t="shared" si="26"/>
        <v>250000</v>
      </c>
      <c r="U199" s="130" t="s">
        <v>6</v>
      </c>
      <c r="V199" s="130" t="s">
        <v>5</v>
      </c>
      <c r="W199" s="136">
        <v>1</v>
      </c>
      <c r="X199" s="137">
        <v>0</v>
      </c>
      <c r="Y199" s="129">
        <f>ROUND((S199/INDICI!$B$2*10),2)</f>
        <v>6.16</v>
      </c>
      <c r="Z199" s="129">
        <f>ROUND((O199/INDICI!$B$1*25),2)</f>
        <v>8.73</v>
      </c>
      <c r="AA199" s="138">
        <f t="shared" si="27"/>
        <v>2</v>
      </c>
      <c r="AB199" s="139">
        <f t="shared" si="28"/>
        <v>16.89</v>
      </c>
      <c r="AC199" s="140">
        <f>SUM($AG$6:AG199)</f>
        <v>14103158.839999996</v>
      </c>
      <c r="AD199" s="129" t="str">
        <f>VLOOKUP(C199, 'NORD SUD'!A:B, 2, FALSE)</f>
        <v>S</v>
      </c>
      <c r="AE199" s="135">
        <f>IF(AD199="N","",SUM(AF$5:$AF199))</f>
        <v>2014440.9600000002</v>
      </c>
      <c r="AF199" s="135">
        <f t="shared" si="29"/>
        <v>250000</v>
      </c>
      <c r="AG199" s="140">
        <f t="shared" si="30"/>
        <v>250000</v>
      </c>
      <c r="AH199" s="81"/>
      <c r="AI199" s="169">
        <v>1</v>
      </c>
      <c r="AJ199" s="169">
        <f>SUM($AI$6:AI199)</f>
        <v>194</v>
      </c>
      <c r="AK199" s="194"/>
      <c r="AL199" s="158"/>
    </row>
    <row r="200" spans="1:998" s="13" customFormat="1">
      <c r="A200" s="129">
        <v>195</v>
      </c>
      <c r="B200" s="130" t="s">
        <v>188</v>
      </c>
      <c r="C200" s="130" t="s">
        <v>97</v>
      </c>
      <c r="D200" s="130" t="s">
        <v>97</v>
      </c>
      <c r="E200" s="130" t="s">
        <v>520</v>
      </c>
      <c r="F200" s="130"/>
      <c r="G200" s="131">
        <v>45805</v>
      </c>
      <c r="H200" s="132">
        <v>0.53263888888888888</v>
      </c>
      <c r="I200" s="130" t="s">
        <v>5</v>
      </c>
      <c r="J200" s="130" t="s">
        <v>6</v>
      </c>
      <c r="K200" s="130" t="s">
        <v>5</v>
      </c>
      <c r="L200" s="130" t="s">
        <v>5</v>
      </c>
      <c r="M200" s="130" t="s">
        <v>5</v>
      </c>
      <c r="N200" s="130" t="s">
        <v>6</v>
      </c>
      <c r="O200" s="133">
        <v>1136.3599999999999</v>
      </c>
      <c r="P200" s="134">
        <v>176</v>
      </c>
      <c r="Q200" s="133">
        <v>42500</v>
      </c>
      <c r="R200" s="133">
        <v>22000</v>
      </c>
      <c r="S200" s="135">
        <f t="shared" si="25"/>
        <v>51.764705882352949</v>
      </c>
      <c r="T200" s="135">
        <f t="shared" si="26"/>
        <v>20500</v>
      </c>
      <c r="U200" s="130" t="s">
        <v>6</v>
      </c>
      <c r="V200" s="130" t="s">
        <v>6</v>
      </c>
      <c r="W200" s="136">
        <v>1</v>
      </c>
      <c r="X200" s="137">
        <v>0</v>
      </c>
      <c r="Y200" s="129">
        <f>ROUND((S200/INDICI!$B$2*10),2)</f>
        <v>5.85</v>
      </c>
      <c r="Z200" s="129">
        <f>ROUND((O200/INDICI!$B$1*25),2)</f>
        <v>3.03</v>
      </c>
      <c r="AA200" s="138">
        <f t="shared" si="27"/>
        <v>8</v>
      </c>
      <c r="AB200" s="139">
        <f t="shared" si="28"/>
        <v>16.88</v>
      </c>
      <c r="AC200" s="140">
        <f>SUM($AG$6:AG200)</f>
        <v>14123658.839999996</v>
      </c>
      <c r="AD200" s="129" t="str">
        <f>VLOOKUP(C200, 'NORD SUD'!A:B, 2, FALSE)</f>
        <v>N</v>
      </c>
      <c r="AE200" s="135" t="str">
        <f>IF(AD200="N","",SUM(AF$5:$AF200))</f>
        <v/>
      </c>
      <c r="AF200" s="135" t="str">
        <f t="shared" si="29"/>
        <v/>
      </c>
      <c r="AG200" s="140">
        <f t="shared" si="30"/>
        <v>20500</v>
      </c>
      <c r="AH200" s="81"/>
      <c r="AI200" s="169">
        <v>1</v>
      </c>
      <c r="AJ200" s="169">
        <f>SUM($AI$6:AI200)</f>
        <v>195</v>
      </c>
      <c r="AK200" s="194"/>
      <c r="AL200" s="158"/>
    </row>
    <row r="201" spans="1:998" s="13" customFormat="1">
      <c r="A201" s="129">
        <v>196</v>
      </c>
      <c r="B201" s="130" t="s">
        <v>692</v>
      </c>
      <c r="C201" s="130" t="s">
        <v>1391</v>
      </c>
      <c r="D201" s="130" t="s">
        <v>1391</v>
      </c>
      <c r="E201" s="130" t="s">
        <v>1393</v>
      </c>
      <c r="F201" s="130"/>
      <c r="G201" s="131">
        <v>45832</v>
      </c>
      <c r="H201" s="132">
        <v>0.57500000000000007</v>
      </c>
      <c r="I201" s="130" t="s">
        <v>5</v>
      </c>
      <c r="J201" s="130" t="s">
        <v>6</v>
      </c>
      <c r="K201" s="130" t="s">
        <v>5</v>
      </c>
      <c r="L201" s="130" t="s">
        <v>5</v>
      </c>
      <c r="M201" s="130" t="s">
        <v>5</v>
      </c>
      <c r="N201" s="130" t="s">
        <v>6</v>
      </c>
      <c r="O201" s="133">
        <v>1136.9000000000001</v>
      </c>
      <c r="P201" s="134">
        <v>4222</v>
      </c>
      <c r="Q201" s="133">
        <v>29072.37</v>
      </c>
      <c r="R201" s="133">
        <v>15000</v>
      </c>
      <c r="S201" s="135">
        <f t="shared" si="25"/>
        <v>51.59538076875053</v>
      </c>
      <c r="T201" s="135">
        <f t="shared" si="26"/>
        <v>14072.369999999999</v>
      </c>
      <c r="U201" s="130" t="s">
        <v>6</v>
      </c>
      <c r="V201" s="130" t="s">
        <v>6</v>
      </c>
      <c r="W201" s="130">
        <v>2</v>
      </c>
      <c r="X201" s="137">
        <v>0</v>
      </c>
      <c r="Y201" s="129">
        <f>ROUND((S201/INDICI!$B$2*10),2)</f>
        <v>5.83</v>
      </c>
      <c r="Z201" s="129">
        <f>ROUND((O201/INDICI!$B$1*25),2)</f>
        <v>3.04</v>
      </c>
      <c r="AA201" s="138">
        <f t="shared" si="27"/>
        <v>8</v>
      </c>
      <c r="AB201" s="139">
        <f t="shared" si="28"/>
        <v>16.87</v>
      </c>
      <c r="AC201" s="140">
        <f>SUM($AG$6:AG201)</f>
        <v>14137731.209999995</v>
      </c>
      <c r="AD201" s="129" t="str">
        <f>VLOOKUP(C201, 'NORD SUD'!A:B, 2, FALSE)</f>
        <v>N</v>
      </c>
      <c r="AE201" s="135" t="str">
        <f>IF(AD201="N","",SUM(AF$5:$AF201))</f>
        <v/>
      </c>
      <c r="AF201" s="135" t="str">
        <f t="shared" si="29"/>
        <v/>
      </c>
      <c r="AG201" s="140">
        <f t="shared" si="30"/>
        <v>14072.369999999999</v>
      </c>
      <c r="AH201" s="81"/>
      <c r="AI201" s="169">
        <v>1</v>
      </c>
      <c r="AJ201" s="169">
        <f>SUM($AI$6:AI201)</f>
        <v>196</v>
      </c>
      <c r="AK201" s="194"/>
      <c r="AL201" s="158"/>
    </row>
    <row r="202" spans="1:998" s="13" customFormat="1">
      <c r="A202" s="129">
        <v>197</v>
      </c>
      <c r="B202" s="130" t="s">
        <v>250</v>
      </c>
      <c r="C202" s="130" t="s">
        <v>102</v>
      </c>
      <c r="D202" s="130" t="s">
        <v>102</v>
      </c>
      <c r="E202" s="130" t="s">
        <v>288</v>
      </c>
      <c r="F202" s="130"/>
      <c r="G202" s="131">
        <v>45833</v>
      </c>
      <c r="H202" s="132">
        <v>0.59861111111111109</v>
      </c>
      <c r="I202" s="130" t="s">
        <v>265</v>
      </c>
      <c r="J202" s="130" t="s">
        <v>6</v>
      </c>
      <c r="K202" s="130" t="s">
        <v>265</v>
      </c>
      <c r="L202" s="130" t="s">
        <v>265</v>
      </c>
      <c r="M202" s="130" t="s">
        <v>265</v>
      </c>
      <c r="N202" s="130" t="s">
        <v>289</v>
      </c>
      <c r="O202" s="133">
        <v>1086.3599999999999</v>
      </c>
      <c r="P202" s="134">
        <v>3682</v>
      </c>
      <c r="Q202" s="133">
        <v>12000</v>
      </c>
      <c r="R202" s="133">
        <v>6300</v>
      </c>
      <c r="S202" s="141">
        <f t="shared" si="25"/>
        <v>52.5</v>
      </c>
      <c r="T202" s="141">
        <f t="shared" si="26"/>
        <v>5700</v>
      </c>
      <c r="U202" s="130" t="s">
        <v>6</v>
      </c>
      <c r="V202" s="130" t="s">
        <v>6</v>
      </c>
      <c r="W202" s="130">
        <v>1</v>
      </c>
      <c r="X202" s="137">
        <v>0</v>
      </c>
      <c r="Y202" s="129">
        <f>ROUND((S202/INDICI!$B$2*10),2)</f>
        <v>5.93</v>
      </c>
      <c r="Z202" s="129">
        <f>ROUND((O202/INDICI!$B$1*25),2)</f>
        <v>2.9</v>
      </c>
      <c r="AA202" s="138">
        <f t="shared" si="27"/>
        <v>8</v>
      </c>
      <c r="AB202" s="139">
        <f t="shared" si="28"/>
        <v>16.829999999999998</v>
      </c>
      <c r="AC202" s="140">
        <f>SUM($AG$6:AG202)</f>
        <v>14143431.209999995</v>
      </c>
      <c r="AD202" s="129" t="str">
        <f>VLOOKUP(C202, 'NORD SUD'!A:B, 2, FALSE)</f>
        <v>N</v>
      </c>
      <c r="AE202" s="135" t="str">
        <f>IF(AD202="N","",SUM(AF$5:$AF202))</f>
        <v/>
      </c>
      <c r="AF202" s="135" t="str">
        <f t="shared" si="29"/>
        <v/>
      </c>
      <c r="AG202" s="140">
        <f t="shared" si="30"/>
        <v>5700</v>
      </c>
      <c r="AH202" s="81"/>
      <c r="AI202" s="169">
        <v>1</v>
      </c>
      <c r="AJ202" s="169">
        <f>SUM($AI$6:AI202)</f>
        <v>197</v>
      </c>
      <c r="AK202" s="194"/>
      <c r="AL202" s="158"/>
    </row>
    <row r="203" spans="1:998" s="13" customFormat="1">
      <c r="A203" s="129">
        <v>198</v>
      </c>
      <c r="B203" s="130" t="s">
        <v>344</v>
      </c>
      <c r="C203" s="130" t="s">
        <v>96</v>
      </c>
      <c r="D203" s="130" t="s">
        <v>96</v>
      </c>
      <c r="E203" s="130" t="s">
        <v>1387</v>
      </c>
      <c r="F203" s="130"/>
      <c r="G203" s="131">
        <v>45833</v>
      </c>
      <c r="H203" s="132">
        <v>0.66527777777777775</v>
      </c>
      <c r="I203" s="130" t="s">
        <v>5</v>
      </c>
      <c r="J203" s="130" t="s">
        <v>6</v>
      </c>
      <c r="K203" s="130" t="s">
        <v>5</v>
      </c>
      <c r="L203" s="130" t="s">
        <v>5</v>
      </c>
      <c r="M203" s="130" t="s">
        <v>5</v>
      </c>
      <c r="N203" s="130" t="s">
        <v>6</v>
      </c>
      <c r="O203" s="133">
        <v>969.75</v>
      </c>
      <c r="P203" s="134">
        <v>4331</v>
      </c>
      <c r="Q203" s="133">
        <v>41795.67</v>
      </c>
      <c r="R203" s="133">
        <v>22987.62</v>
      </c>
      <c r="S203" s="135">
        <f t="shared" si="25"/>
        <v>55.000003588888511</v>
      </c>
      <c r="T203" s="135">
        <f t="shared" si="26"/>
        <v>18808.05</v>
      </c>
      <c r="U203" s="130" t="s">
        <v>6</v>
      </c>
      <c r="V203" s="130" t="s">
        <v>6</v>
      </c>
      <c r="W203" s="136">
        <v>2</v>
      </c>
      <c r="X203" s="137">
        <v>0</v>
      </c>
      <c r="Y203" s="129">
        <f>ROUND((S203/INDICI!$B$2*10),2)</f>
        <v>6.22</v>
      </c>
      <c r="Z203" s="129">
        <f>ROUND((O203/INDICI!$B$1*25),2)</f>
        <v>2.59</v>
      </c>
      <c r="AA203" s="138">
        <f t="shared" si="27"/>
        <v>8</v>
      </c>
      <c r="AB203" s="139">
        <f t="shared" si="28"/>
        <v>16.809999999999999</v>
      </c>
      <c r="AC203" s="140">
        <f>SUM($AG$6:AG203)</f>
        <v>14162239.259999996</v>
      </c>
      <c r="AD203" s="129" t="str">
        <f>VLOOKUP(C203, 'NORD SUD'!A:B, 2, FALSE)</f>
        <v>N</v>
      </c>
      <c r="AE203" s="135" t="str">
        <f>IF(AD203="N","",SUM(AF$5:$AF203))</f>
        <v/>
      </c>
      <c r="AF203" s="135" t="str">
        <f t="shared" si="29"/>
        <v/>
      </c>
      <c r="AG203" s="140">
        <f t="shared" si="30"/>
        <v>18808.05</v>
      </c>
      <c r="AH203" s="81"/>
      <c r="AI203" s="169">
        <v>1</v>
      </c>
      <c r="AJ203" s="169">
        <f>SUM($AI$6:AI203)</f>
        <v>198</v>
      </c>
      <c r="AK203" s="194"/>
      <c r="AL203" s="158"/>
    </row>
    <row r="204" spans="1:998" s="13" customFormat="1">
      <c r="A204" s="129">
        <v>199</v>
      </c>
      <c r="B204" s="130" t="s">
        <v>188</v>
      </c>
      <c r="C204" s="130" t="s">
        <v>1804</v>
      </c>
      <c r="D204" s="130" t="s">
        <v>1804</v>
      </c>
      <c r="E204" s="130" t="s">
        <v>1829</v>
      </c>
      <c r="F204" s="130"/>
      <c r="G204" s="131">
        <v>45833</v>
      </c>
      <c r="H204" s="132">
        <v>0.65069444444444446</v>
      </c>
      <c r="I204" s="130" t="s">
        <v>5</v>
      </c>
      <c r="J204" s="130" t="s">
        <v>6</v>
      </c>
      <c r="K204" s="130" t="s">
        <v>5</v>
      </c>
      <c r="L204" s="130" t="s">
        <v>5</v>
      </c>
      <c r="M204" s="130" t="s">
        <v>5</v>
      </c>
      <c r="N204" s="130" t="s">
        <v>6</v>
      </c>
      <c r="O204" s="133">
        <v>1066.67</v>
      </c>
      <c r="P204" s="134">
        <v>2250</v>
      </c>
      <c r="Q204" s="133">
        <v>123386.42</v>
      </c>
      <c r="R204" s="133">
        <v>65000</v>
      </c>
      <c r="S204" s="135">
        <f t="shared" si="25"/>
        <v>52.680027510320826</v>
      </c>
      <c r="T204" s="135">
        <f t="shared" si="26"/>
        <v>58386.42</v>
      </c>
      <c r="U204" s="130" t="s">
        <v>6</v>
      </c>
      <c r="V204" s="130" t="s">
        <v>6</v>
      </c>
      <c r="W204" s="136">
        <v>1</v>
      </c>
      <c r="X204" s="137">
        <v>0</v>
      </c>
      <c r="Y204" s="129">
        <f>ROUND((S204/INDICI!$B$2*10),2)</f>
        <v>5.95</v>
      </c>
      <c r="Z204" s="129">
        <f>ROUND((O204/INDICI!$B$1*25),2)</f>
        <v>2.85</v>
      </c>
      <c r="AA204" s="138">
        <f t="shared" si="27"/>
        <v>8</v>
      </c>
      <c r="AB204" s="139">
        <f t="shared" si="28"/>
        <v>16.8</v>
      </c>
      <c r="AC204" s="140">
        <f>SUM($AG$6:AG204)</f>
        <v>14220625.679999996</v>
      </c>
      <c r="AD204" s="129" t="str">
        <f>VLOOKUP(C204, 'NORD SUD'!A:B, 2, FALSE)</f>
        <v>N</v>
      </c>
      <c r="AE204" s="135" t="str">
        <f>IF(AD204="N","",SUM(AF$5:$AF204))</f>
        <v/>
      </c>
      <c r="AF204" s="135" t="str">
        <f t="shared" si="29"/>
        <v/>
      </c>
      <c r="AG204" s="140">
        <f t="shared" si="30"/>
        <v>58386.42</v>
      </c>
      <c r="AH204" s="81"/>
      <c r="AI204" s="169">
        <v>1</v>
      </c>
      <c r="AJ204" s="169">
        <f>SUM($AI$6:AI204)</f>
        <v>199</v>
      </c>
      <c r="AK204" s="194"/>
      <c r="AL204" s="158"/>
    </row>
    <row r="205" spans="1:998" s="13" customFormat="1">
      <c r="A205" s="129">
        <v>200</v>
      </c>
      <c r="B205" s="130" t="s">
        <v>967</v>
      </c>
      <c r="C205" s="130" t="s">
        <v>997</v>
      </c>
      <c r="D205" s="130" t="s">
        <v>997</v>
      </c>
      <c r="E205" s="130"/>
      <c r="F205" s="130" t="s">
        <v>999</v>
      </c>
      <c r="G205" s="131">
        <v>45831</v>
      </c>
      <c r="H205" s="132">
        <v>0.65833333333333333</v>
      </c>
      <c r="I205" s="130" t="s">
        <v>5</v>
      </c>
      <c r="J205" s="130" t="s">
        <v>6</v>
      </c>
      <c r="K205" s="130" t="s">
        <v>5</v>
      </c>
      <c r="L205" s="130" t="s">
        <v>5</v>
      </c>
      <c r="M205" s="130" t="s">
        <v>5</v>
      </c>
      <c r="N205" s="130" t="s">
        <v>6</v>
      </c>
      <c r="O205" s="133">
        <v>1837.71</v>
      </c>
      <c r="P205" s="134">
        <v>88371</v>
      </c>
      <c r="Q205" s="133">
        <v>300000</v>
      </c>
      <c r="R205" s="133">
        <v>50000</v>
      </c>
      <c r="S205" s="135">
        <f t="shared" si="25"/>
        <v>16.666666666666664</v>
      </c>
      <c r="T205" s="135">
        <f t="shared" si="26"/>
        <v>250000</v>
      </c>
      <c r="U205" s="130" t="s">
        <v>6</v>
      </c>
      <c r="V205" s="130" t="s">
        <v>6</v>
      </c>
      <c r="W205" s="136">
        <v>1</v>
      </c>
      <c r="X205" s="137">
        <v>10</v>
      </c>
      <c r="Y205" s="129">
        <f>ROUND((S205/INDICI!$B$2*10),2)</f>
        <v>1.88</v>
      </c>
      <c r="Z205" s="129">
        <f>ROUND((O205/INDICI!$B$1*25),2)</f>
        <v>4.91</v>
      </c>
      <c r="AA205" s="138">
        <f t="shared" si="27"/>
        <v>0</v>
      </c>
      <c r="AB205" s="139">
        <f t="shared" si="28"/>
        <v>16.79</v>
      </c>
      <c r="AC205" s="140">
        <f>SUM($AG$6:AG205)</f>
        <v>14470625.679999996</v>
      </c>
      <c r="AD205" s="129" t="str">
        <f>VLOOKUP(C205, 'NORD SUD'!A:B, 2, FALSE)</f>
        <v>N</v>
      </c>
      <c r="AE205" s="135" t="str">
        <f>IF(AD205="N","",SUM(AF$5:$AF205))</f>
        <v/>
      </c>
      <c r="AF205" s="135" t="str">
        <f t="shared" si="29"/>
        <v/>
      </c>
      <c r="AG205" s="140">
        <f t="shared" si="30"/>
        <v>250000</v>
      </c>
      <c r="AH205" s="81"/>
      <c r="AI205" s="169">
        <v>1</v>
      </c>
      <c r="AJ205" s="169">
        <f>SUM($AI$6:AI205)</f>
        <v>200</v>
      </c>
      <c r="AK205" s="194"/>
      <c r="AL205" s="158"/>
    </row>
    <row r="206" spans="1:998" s="13" customFormat="1">
      <c r="A206" s="129">
        <v>201</v>
      </c>
      <c r="B206" s="130" t="s">
        <v>138</v>
      </c>
      <c r="C206" s="130" t="s">
        <v>81</v>
      </c>
      <c r="D206" s="130" t="s">
        <v>81</v>
      </c>
      <c r="E206" s="130" t="s">
        <v>1914</v>
      </c>
      <c r="F206" s="130"/>
      <c r="G206" s="131">
        <v>45834</v>
      </c>
      <c r="H206" s="132" t="s">
        <v>1915</v>
      </c>
      <c r="I206" s="130" t="s">
        <v>5</v>
      </c>
      <c r="J206" s="130" t="s">
        <v>6</v>
      </c>
      <c r="K206" s="130" t="s">
        <v>5</v>
      </c>
      <c r="L206" s="130" t="s">
        <v>5</v>
      </c>
      <c r="M206" s="130" t="s">
        <v>5</v>
      </c>
      <c r="N206" s="130" t="s">
        <v>6</v>
      </c>
      <c r="O206" s="153">
        <v>2123.5</v>
      </c>
      <c r="P206" s="134">
        <v>7676</v>
      </c>
      <c r="Q206" s="133">
        <v>88552</v>
      </c>
      <c r="R206" s="133">
        <v>40000</v>
      </c>
      <c r="S206" s="135">
        <f t="shared" si="25"/>
        <v>45.171198843617312</v>
      </c>
      <c r="T206" s="135">
        <f t="shared" si="26"/>
        <v>48552</v>
      </c>
      <c r="U206" s="130" t="s">
        <v>6</v>
      </c>
      <c r="V206" s="130" t="s">
        <v>6</v>
      </c>
      <c r="W206" s="136">
        <v>1</v>
      </c>
      <c r="X206" s="137">
        <v>0</v>
      </c>
      <c r="Y206" s="129">
        <f>ROUND((S206/INDICI!$B$2*10),2)</f>
        <v>5.0999999999999996</v>
      </c>
      <c r="Z206" s="129">
        <f>ROUND((O206/INDICI!$B$1*25),2)</f>
        <v>5.67</v>
      </c>
      <c r="AA206" s="138">
        <f t="shared" si="27"/>
        <v>6</v>
      </c>
      <c r="AB206" s="139">
        <f t="shared" si="28"/>
        <v>16.77</v>
      </c>
      <c r="AC206" s="140">
        <f>SUM($AG$6:AG206)</f>
        <v>14519177.679999996</v>
      </c>
      <c r="AD206" s="129" t="str">
        <f>VLOOKUP(C206, 'NORD SUD'!A:B, 2, FALSE)</f>
        <v>S</v>
      </c>
      <c r="AE206" s="135">
        <f>IF(AD206="N","",SUM(AF$5:$AF206))</f>
        <v>2062992.9600000002</v>
      </c>
      <c r="AF206" s="135">
        <f t="shared" si="29"/>
        <v>48552</v>
      </c>
      <c r="AG206" s="140">
        <f t="shared" si="30"/>
        <v>48552</v>
      </c>
      <c r="AH206" s="81"/>
      <c r="AI206" s="169">
        <v>1</v>
      </c>
      <c r="AJ206" s="169">
        <f>SUM($AI$6:AI206)</f>
        <v>201</v>
      </c>
      <c r="AK206" s="194"/>
      <c r="AL206" s="158"/>
    </row>
    <row r="207" spans="1:998" s="13" customFormat="1">
      <c r="A207" s="129">
        <v>202</v>
      </c>
      <c r="B207" s="130" t="s">
        <v>175</v>
      </c>
      <c r="C207" s="130" t="s">
        <v>57</v>
      </c>
      <c r="D207" s="130" t="s">
        <v>57</v>
      </c>
      <c r="E207" s="130" t="s">
        <v>595</v>
      </c>
      <c r="F207" s="130"/>
      <c r="G207" s="131">
        <v>45834</v>
      </c>
      <c r="H207" s="132" t="s">
        <v>596</v>
      </c>
      <c r="I207" s="130" t="s">
        <v>5</v>
      </c>
      <c r="J207" s="130" t="s">
        <v>6</v>
      </c>
      <c r="K207" s="130" t="s">
        <v>5</v>
      </c>
      <c r="L207" s="130" t="s">
        <v>5</v>
      </c>
      <c r="M207" s="130" t="s">
        <v>5</v>
      </c>
      <c r="N207" s="130" t="s">
        <v>6</v>
      </c>
      <c r="O207" s="133">
        <v>927.77</v>
      </c>
      <c r="P207" s="134">
        <v>1509</v>
      </c>
      <c r="Q207" s="133">
        <v>72000</v>
      </c>
      <c r="R207" s="133">
        <v>40000</v>
      </c>
      <c r="S207" s="135">
        <f t="shared" si="25"/>
        <v>55.555555555555557</v>
      </c>
      <c r="T207" s="135">
        <f t="shared" si="26"/>
        <v>32000</v>
      </c>
      <c r="U207" s="130" t="s">
        <v>5</v>
      </c>
      <c r="V207" s="130" t="s">
        <v>6</v>
      </c>
      <c r="W207" s="136">
        <v>1</v>
      </c>
      <c r="X207" s="137">
        <v>0</v>
      </c>
      <c r="Y207" s="129">
        <f>ROUND((S207/INDICI!$B$2*10),2)</f>
        <v>6.28</v>
      </c>
      <c r="Z207" s="129">
        <f>ROUND((O207/INDICI!$B$1*25),2)</f>
        <v>2.48</v>
      </c>
      <c r="AA207" s="138">
        <f t="shared" si="27"/>
        <v>8</v>
      </c>
      <c r="AB207" s="139">
        <f t="shared" si="28"/>
        <v>16.759999999999998</v>
      </c>
      <c r="AC207" s="140">
        <f>SUM($AG$6:AG207)</f>
        <v>14551177.679999996</v>
      </c>
      <c r="AD207" s="129" t="str">
        <f>VLOOKUP(C207, 'NORD SUD'!A:B, 2, FALSE)</f>
        <v>S</v>
      </c>
      <c r="AE207" s="135">
        <f>IF(AD207="N","",SUM(AF$5:$AF207))</f>
        <v>2094992.9600000002</v>
      </c>
      <c r="AF207" s="135">
        <f t="shared" si="29"/>
        <v>32000</v>
      </c>
      <c r="AG207" s="140">
        <f t="shared" si="30"/>
        <v>32000</v>
      </c>
      <c r="AH207" s="81"/>
      <c r="AI207" s="169">
        <v>1</v>
      </c>
      <c r="AJ207" s="169">
        <f>SUM($AI$6:AI207)</f>
        <v>202</v>
      </c>
      <c r="AK207" s="194"/>
      <c r="AL207" s="158"/>
    </row>
    <row r="208" spans="1:998" s="13" customFormat="1">
      <c r="A208" s="129">
        <v>203</v>
      </c>
      <c r="B208" s="130" t="s">
        <v>176</v>
      </c>
      <c r="C208" s="130" t="s">
        <v>54</v>
      </c>
      <c r="D208" s="130" t="s">
        <v>54</v>
      </c>
      <c r="E208" s="130" t="s">
        <v>1753</v>
      </c>
      <c r="F208" s="130"/>
      <c r="G208" s="131">
        <v>45812</v>
      </c>
      <c r="H208" s="132">
        <v>0.43263888888888885</v>
      </c>
      <c r="I208" s="130" t="s">
        <v>5</v>
      </c>
      <c r="J208" s="130" t="s">
        <v>6</v>
      </c>
      <c r="K208" s="130" t="s">
        <v>5</v>
      </c>
      <c r="L208" s="130" t="s">
        <v>5</v>
      </c>
      <c r="M208" s="130" t="s">
        <v>5</v>
      </c>
      <c r="N208" s="130" t="s">
        <v>6</v>
      </c>
      <c r="O208" s="133">
        <v>956.02</v>
      </c>
      <c r="P208" s="134">
        <v>523</v>
      </c>
      <c r="Q208" s="133">
        <v>21032.799999999999</v>
      </c>
      <c r="R208" s="133">
        <v>11568.04</v>
      </c>
      <c r="S208" s="135">
        <f t="shared" si="25"/>
        <v>55.000000000000007</v>
      </c>
      <c r="T208" s="135">
        <f t="shared" si="26"/>
        <v>9464.7599999999984</v>
      </c>
      <c r="U208" s="130" t="s">
        <v>6</v>
      </c>
      <c r="V208" s="130" t="s">
        <v>6</v>
      </c>
      <c r="W208" s="136">
        <v>2</v>
      </c>
      <c r="X208" s="137">
        <v>0</v>
      </c>
      <c r="Y208" s="129">
        <f>ROUND((S208/INDICI!$B$2*10),2)</f>
        <v>6.21</v>
      </c>
      <c r="Z208" s="129">
        <f>ROUND((O208/INDICI!$B$1*25),2)</f>
        <v>2.5499999999999998</v>
      </c>
      <c r="AA208" s="138">
        <f t="shared" si="27"/>
        <v>8</v>
      </c>
      <c r="AB208" s="139">
        <f t="shared" si="28"/>
        <v>16.759999999999998</v>
      </c>
      <c r="AC208" s="140">
        <f>SUM($AG$6:AG208)</f>
        <v>14560642.439999996</v>
      </c>
      <c r="AD208" s="129" t="str">
        <f>VLOOKUP(C208, 'NORD SUD'!A:B, 2, FALSE)</f>
        <v>N</v>
      </c>
      <c r="AE208" s="135" t="str">
        <f>IF(AD208="N","",SUM(AF$5:$AF208))</f>
        <v/>
      </c>
      <c r="AF208" s="135" t="str">
        <f t="shared" si="29"/>
        <v/>
      </c>
      <c r="AG208" s="140">
        <f t="shared" si="30"/>
        <v>9464.7599999999984</v>
      </c>
      <c r="AH208" s="119"/>
      <c r="AI208" s="169">
        <v>1</v>
      </c>
      <c r="AJ208" s="169">
        <f>SUM($AI$6:AI208)</f>
        <v>203</v>
      </c>
      <c r="AK208" s="195"/>
      <c r="AL208" s="159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  <c r="ZI208" s="23"/>
      <c r="ZJ208" s="23"/>
      <c r="ZK208" s="23"/>
      <c r="ZL208" s="23"/>
      <c r="ZM208" s="23"/>
      <c r="ZN208" s="23"/>
      <c r="ZO208" s="23"/>
      <c r="ZP208" s="23"/>
      <c r="ZQ208" s="23"/>
      <c r="ZR208" s="23"/>
      <c r="ZS208" s="23"/>
      <c r="ZT208" s="23"/>
      <c r="ZU208" s="23"/>
      <c r="ZV208" s="23"/>
      <c r="ZW208" s="23"/>
      <c r="ZX208" s="23"/>
      <c r="ZY208" s="23"/>
      <c r="ZZ208" s="23"/>
      <c r="AAA208" s="23"/>
      <c r="AAB208" s="23"/>
      <c r="AAC208" s="23"/>
      <c r="AAD208" s="23"/>
      <c r="AAE208" s="23"/>
      <c r="AAF208" s="23"/>
      <c r="AAG208" s="23"/>
      <c r="AAH208" s="23"/>
      <c r="AAI208" s="23"/>
      <c r="AAJ208" s="23"/>
      <c r="AAK208" s="23"/>
      <c r="AAL208" s="23"/>
      <c r="AAM208" s="23"/>
      <c r="AAN208" s="23"/>
      <c r="AAO208" s="23"/>
      <c r="AAP208" s="23"/>
      <c r="AAQ208" s="23"/>
      <c r="AAR208" s="23"/>
      <c r="AAS208" s="23"/>
      <c r="AAT208" s="23"/>
      <c r="AAU208" s="23"/>
      <c r="AAV208" s="23"/>
      <c r="AAW208" s="23"/>
      <c r="AAX208" s="23"/>
      <c r="AAY208" s="23"/>
      <c r="AAZ208" s="23"/>
      <c r="ABA208" s="23"/>
      <c r="ABB208" s="23"/>
      <c r="ABC208" s="23"/>
      <c r="ABD208" s="23"/>
      <c r="ABE208" s="23"/>
      <c r="ABF208" s="23"/>
      <c r="ABG208" s="23"/>
      <c r="ABH208" s="23"/>
      <c r="ABI208" s="23"/>
      <c r="ABJ208" s="23"/>
      <c r="ABK208" s="23"/>
      <c r="ABL208" s="23"/>
      <c r="ABM208" s="23"/>
      <c r="ABN208" s="23"/>
      <c r="ABO208" s="23"/>
      <c r="ABP208" s="23"/>
      <c r="ABQ208" s="23"/>
      <c r="ABR208" s="23"/>
      <c r="ABS208" s="23"/>
      <c r="ABT208" s="23"/>
      <c r="ABU208" s="23"/>
      <c r="ABV208" s="23"/>
      <c r="ABW208" s="23"/>
      <c r="ABX208" s="23"/>
      <c r="ABY208" s="23"/>
      <c r="ABZ208" s="23"/>
      <c r="ACA208" s="23"/>
      <c r="ACB208" s="23"/>
      <c r="ACC208" s="23"/>
      <c r="ACD208" s="23"/>
      <c r="ACE208" s="23"/>
      <c r="ACF208" s="23"/>
      <c r="ACG208" s="23"/>
      <c r="ACH208" s="23"/>
      <c r="ACI208" s="23"/>
      <c r="ACJ208" s="23"/>
      <c r="ACK208" s="23"/>
      <c r="ACL208" s="23"/>
      <c r="ACM208" s="23"/>
      <c r="ACN208" s="23"/>
      <c r="ACO208" s="23"/>
      <c r="ACP208" s="23"/>
      <c r="ACQ208" s="23"/>
      <c r="ACR208" s="23"/>
      <c r="ACS208" s="23"/>
      <c r="ACT208" s="23"/>
      <c r="ACU208" s="23"/>
      <c r="ACV208" s="23"/>
      <c r="ACW208" s="23"/>
      <c r="ACX208" s="23"/>
      <c r="ACY208" s="23"/>
      <c r="ACZ208" s="23"/>
      <c r="ADA208" s="23"/>
      <c r="ADB208" s="23"/>
      <c r="ADC208" s="23"/>
      <c r="ADD208" s="23"/>
      <c r="ADE208" s="23"/>
      <c r="ADF208" s="23"/>
      <c r="ADG208" s="23"/>
      <c r="ADH208" s="23"/>
      <c r="ADI208" s="23"/>
      <c r="ADJ208" s="23"/>
      <c r="ADK208" s="23"/>
      <c r="ADL208" s="23"/>
      <c r="ADM208" s="23"/>
      <c r="ADN208" s="23"/>
      <c r="ADO208" s="23"/>
      <c r="ADP208" s="23"/>
      <c r="ADQ208" s="23"/>
      <c r="ADR208" s="23"/>
      <c r="ADS208" s="23"/>
      <c r="ADT208" s="23"/>
      <c r="ADU208" s="23"/>
      <c r="ADV208" s="23"/>
      <c r="ADW208" s="23"/>
      <c r="ADX208" s="23"/>
      <c r="ADY208" s="23"/>
      <c r="ADZ208" s="23"/>
      <c r="AEA208" s="23"/>
      <c r="AEB208" s="23"/>
      <c r="AEC208" s="23"/>
      <c r="AED208" s="23"/>
      <c r="AEE208" s="23"/>
      <c r="AEF208" s="23"/>
      <c r="AEG208" s="23"/>
      <c r="AEH208" s="23"/>
      <c r="AEI208" s="23"/>
      <c r="AEJ208" s="23"/>
      <c r="AEK208" s="23"/>
      <c r="AEL208" s="23"/>
      <c r="AEM208" s="23"/>
      <c r="AEN208" s="23"/>
      <c r="AEO208" s="23"/>
      <c r="AEP208" s="23"/>
      <c r="AEQ208" s="23"/>
      <c r="AER208" s="23"/>
      <c r="AES208" s="23"/>
      <c r="AET208" s="23"/>
      <c r="AEU208" s="23"/>
      <c r="AEV208" s="23"/>
      <c r="AEW208" s="23"/>
      <c r="AEX208" s="23"/>
      <c r="AEY208" s="23"/>
      <c r="AEZ208" s="23"/>
      <c r="AFA208" s="23"/>
      <c r="AFB208" s="23"/>
      <c r="AFC208" s="23"/>
      <c r="AFD208" s="23"/>
      <c r="AFE208" s="23"/>
      <c r="AFF208" s="23"/>
      <c r="AFG208" s="23"/>
      <c r="AFH208" s="23"/>
      <c r="AFI208" s="23"/>
      <c r="AFJ208" s="23"/>
      <c r="AFK208" s="23"/>
      <c r="AFL208" s="23"/>
      <c r="AFM208" s="23"/>
      <c r="AFN208" s="23"/>
      <c r="AFO208" s="23"/>
      <c r="AFP208" s="23"/>
      <c r="AFQ208" s="23"/>
      <c r="AFR208" s="23"/>
      <c r="AFS208" s="23"/>
      <c r="AFT208" s="23"/>
      <c r="AFU208" s="23"/>
      <c r="AFV208" s="23"/>
      <c r="AFW208" s="23"/>
      <c r="AFX208" s="23"/>
      <c r="AFY208" s="23"/>
      <c r="AFZ208" s="23"/>
      <c r="AGA208" s="23"/>
      <c r="AGB208" s="23"/>
      <c r="AGC208" s="23"/>
      <c r="AGD208" s="23"/>
      <c r="AGE208" s="23"/>
      <c r="AGF208" s="23"/>
      <c r="AGG208" s="23"/>
      <c r="AGH208" s="23"/>
      <c r="AGI208" s="23"/>
      <c r="AGJ208" s="23"/>
      <c r="AGK208" s="23"/>
      <c r="AGL208" s="23"/>
      <c r="AGM208" s="23"/>
      <c r="AGN208" s="23"/>
      <c r="AGO208" s="23"/>
      <c r="AGP208" s="23"/>
      <c r="AGQ208" s="23"/>
      <c r="AGR208" s="23"/>
      <c r="AGS208" s="23"/>
      <c r="AGT208" s="23"/>
      <c r="AGU208" s="23"/>
      <c r="AGV208" s="23"/>
      <c r="AGW208" s="23"/>
      <c r="AGX208" s="23"/>
      <c r="AGY208" s="23"/>
      <c r="AGZ208" s="23"/>
      <c r="AHA208" s="23"/>
      <c r="AHB208" s="23"/>
      <c r="AHC208" s="23"/>
      <c r="AHD208" s="23"/>
      <c r="AHE208" s="23"/>
      <c r="AHF208" s="23"/>
      <c r="AHG208" s="23"/>
      <c r="AHH208" s="23"/>
      <c r="AHI208" s="23"/>
      <c r="AHJ208" s="23"/>
      <c r="AHK208" s="23"/>
      <c r="AHL208" s="23"/>
      <c r="AHM208" s="23"/>
      <c r="AHN208" s="23"/>
      <c r="AHO208" s="23"/>
      <c r="AHP208" s="23"/>
      <c r="AHQ208" s="23"/>
      <c r="AHR208" s="23"/>
      <c r="AHS208" s="23"/>
      <c r="AHT208" s="23"/>
      <c r="AHU208" s="23"/>
      <c r="AHV208" s="23"/>
      <c r="AHW208" s="23"/>
      <c r="AHX208" s="23"/>
      <c r="AHY208" s="23"/>
      <c r="AHZ208" s="23"/>
      <c r="AIA208" s="23"/>
      <c r="AIB208" s="23"/>
      <c r="AIC208" s="23"/>
      <c r="AID208" s="23"/>
      <c r="AIE208" s="23"/>
      <c r="AIF208" s="23"/>
      <c r="AIG208" s="23"/>
      <c r="AIH208" s="23"/>
      <c r="AII208" s="23"/>
      <c r="AIJ208" s="23"/>
      <c r="AIK208" s="23"/>
      <c r="AIL208" s="23"/>
      <c r="AIM208" s="23"/>
      <c r="AIN208" s="23"/>
      <c r="AIO208" s="23"/>
      <c r="AIP208" s="23"/>
      <c r="AIQ208" s="23"/>
      <c r="AIR208" s="23"/>
      <c r="AIS208" s="23"/>
      <c r="AIT208" s="23"/>
      <c r="AIU208" s="23"/>
      <c r="AIV208" s="23"/>
      <c r="AIW208" s="23"/>
      <c r="AIX208" s="23"/>
      <c r="AIY208" s="23"/>
      <c r="AIZ208" s="23"/>
      <c r="AJA208" s="23"/>
      <c r="AJB208" s="23"/>
      <c r="AJC208" s="23"/>
      <c r="AJD208" s="23"/>
      <c r="AJE208" s="23"/>
      <c r="AJF208" s="23"/>
      <c r="AJG208" s="23"/>
      <c r="AJH208" s="23"/>
      <c r="AJI208" s="23"/>
      <c r="AJJ208" s="23"/>
      <c r="AJK208" s="23"/>
      <c r="AJL208" s="23"/>
      <c r="AJM208" s="23"/>
      <c r="AJN208" s="23"/>
      <c r="AJO208" s="23"/>
      <c r="AJP208" s="23"/>
      <c r="AJQ208" s="23"/>
      <c r="AJR208" s="23"/>
      <c r="AJS208" s="23"/>
      <c r="AJT208" s="23"/>
      <c r="AJU208" s="23"/>
      <c r="AJV208" s="23"/>
      <c r="AJW208" s="23"/>
      <c r="AJX208" s="23"/>
      <c r="AJY208" s="23"/>
      <c r="AJZ208" s="23"/>
      <c r="AKA208" s="23"/>
      <c r="AKB208" s="23"/>
      <c r="AKC208" s="23"/>
      <c r="AKD208" s="23"/>
      <c r="AKE208" s="23"/>
      <c r="AKF208" s="23"/>
      <c r="AKG208" s="23"/>
      <c r="AKH208" s="23"/>
      <c r="AKI208" s="23"/>
      <c r="AKJ208" s="23"/>
      <c r="AKK208" s="23"/>
      <c r="AKL208" s="23"/>
      <c r="AKM208" s="23"/>
      <c r="AKN208" s="23"/>
      <c r="AKO208" s="23"/>
      <c r="AKP208" s="23"/>
      <c r="AKQ208" s="23"/>
      <c r="AKR208" s="23"/>
      <c r="AKS208" s="23"/>
      <c r="AKT208" s="23"/>
      <c r="AKU208" s="23"/>
      <c r="AKV208" s="23"/>
      <c r="AKW208" s="23"/>
      <c r="AKX208" s="23"/>
      <c r="AKY208" s="23"/>
      <c r="AKZ208" s="23"/>
      <c r="ALA208" s="23"/>
      <c r="ALB208" s="23"/>
      <c r="ALC208" s="23"/>
      <c r="ALD208" s="23"/>
      <c r="ALE208" s="23"/>
      <c r="ALF208" s="23"/>
      <c r="ALG208" s="23"/>
      <c r="ALH208" s="23"/>
      <c r="ALI208" s="23"/>
      <c r="ALJ208" s="23"/>
    </row>
    <row r="209" spans="1:998" s="13" customFormat="1">
      <c r="A209" s="129">
        <v>204</v>
      </c>
      <c r="B209" s="130" t="s">
        <v>188</v>
      </c>
      <c r="C209" s="130" t="s">
        <v>61</v>
      </c>
      <c r="D209" s="130" t="s">
        <v>61</v>
      </c>
      <c r="E209" s="130" t="s">
        <v>1712</v>
      </c>
      <c r="F209" s="130"/>
      <c r="G209" s="131">
        <v>45827</v>
      </c>
      <c r="H209" s="132">
        <v>0.72986111111111107</v>
      </c>
      <c r="I209" s="130" t="s">
        <v>5</v>
      </c>
      <c r="J209" s="130" t="s">
        <v>6</v>
      </c>
      <c r="K209" s="130" t="s">
        <v>5</v>
      </c>
      <c r="L209" s="130" t="s">
        <v>5</v>
      </c>
      <c r="M209" s="146" t="s">
        <v>5</v>
      </c>
      <c r="N209" s="130" t="s">
        <v>6</v>
      </c>
      <c r="O209" s="133">
        <v>1166.18</v>
      </c>
      <c r="P209" s="134">
        <v>343</v>
      </c>
      <c r="Q209" s="133">
        <v>53000</v>
      </c>
      <c r="R209" s="133">
        <v>26500</v>
      </c>
      <c r="S209" s="135">
        <f t="shared" si="25"/>
        <v>50</v>
      </c>
      <c r="T209" s="135">
        <f t="shared" si="26"/>
        <v>26500</v>
      </c>
      <c r="U209" s="130" t="s">
        <v>6</v>
      </c>
      <c r="V209" s="130" t="s">
        <v>6</v>
      </c>
      <c r="W209" s="136">
        <v>1</v>
      </c>
      <c r="X209" s="137">
        <v>0</v>
      </c>
      <c r="Y209" s="129">
        <f>ROUND((S209/INDICI!$B$2*10),2)</f>
        <v>5.65</v>
      </c>
      <c r="Z209" s="129">
        <f>ROUND((O209/INDICI!$B$1*25),2)</f>
        <v>3.11</v>
      </c>
      <c r="AA209" s="138">
        <f t="shared" si="27"/>
        <v>8</v>
      </c>
      <c r="AB209" s="139">
        <f t="shared" si="28"/>
        <v>16.759999999999998</v>
      </c>
      <c r="AC209" s="140">
        <f>SUM($AG$6:AG209)</f>
        <v>14587142.439999996</v>
      </c>
      <c r="AD209" s="129" t="str">
        <f>VLOOKUP(C209, 'NORD SUD'!A:B, 2, FALSE)</f>
        <v>N</v>
      </c>
      <c r="AE209" s="135" t="str">
        <f>IF(AD209="N","",SUM(AF$5:$AF209))</f>
        <v/>
      </c>
      <c r="AF209" s="135" t="str">
        <f t="shared" si="29"/>
        <v/>
      </c>
      <c r="AG209" s="140">
        <f t="shared" si="30"/>
        <v>26500</v>
      </c>
      <c r="AH209" s="81"/>
      <c r="AI209" s="169">
        <v>1</v>
      </c>
      <c r="AJ209" s="169">
        <f>SUM($AI$6:AI209)</f>
        <v>204</v>
      </c>
      <c r="AK209" s="194"/>
      <c r="AL209" s="158"/>
    </row>
    <row r="210" spans="1:998" s="13" customFormat="1">
      <c r="A210" s="129">
        <v>205</v>
      </c>
      <c r="B210" s="130" t="s">
        <v>176</v>
      </c>
      <c r="C210" s="130" t="s">
        <v>12</v>
      </c>
      <c r="D210" s="130" t="s">
        <v>12</v>
      </c>
      <c r="E210" s="130" t="s">
        <v>546</v>
      </c>
      <c r="F210" s="130"/>
      <c r="G210" s="131">
        <v>45818</v>
      </c>
      <c r="H210" s="132">
        <v>0.51666666666666672</v>
      </c>
      <c r="I210" s="130" t="s">
        <v>5</v>
      </c>
      <c r="J210" s="130" t="s">
        <v>6</v>
      </c>
      <c r="K210" s="130" t="s">
        <v>5</v>
      </c>
      <c r="L210" s="130" t="s">
        <v>5</v>
      </c>
      <c r="M210" s="130" t="s">
        <v>5</v>
      </c>
      <c r="N210" s="130" t="s">
        <v>6</v>
      </c>
      <c r="O210" s="133">
        <v>1362.51</v>
      </c>
      <c r="P210" s="134">
        <v>2422</v>
      </c>
      <c r="Q210" s="133">
        <v>22309.02</v>
      </c>
      <c r="R210" s="133">
        <v>10039.06</v>
      </c>
      <c r="S210" s="135">
        <f t="shared" si="25"/>
        <v>45.000004482491832</v>
      </c>
      <c r="T210" s="135">
        <f t="shared" si="26"/>
        <v>12269.960000000001</v>
      </c>
      <c r="U210" s="130" t="s">
        <v>6</v>
      </c>
      <c r="V210" s="130" t="s">
        <v>6</v>
      </c>
      <c r="W210" s="130">
        <v>1</v>
      </c>
      <c r="X210" s="137">
        <v>0</v>
      </c>
      <c r="Y210" s="129">
        <f>ROUND((S210/INDICI!$B$2*10),2)</f>
        <v>5.09</v>
      </c>
      <c r="Z210" s="129">
        <f>ROUND((O210/INDICI!$B$1*25),2)</f>
        <v>3.64</v>
      </c>
      <c r="AA210" s="138">
        <f t="shared" si="27"/>
        <v>8</v>
      </c>
      <c r="AB210" s="139">
        <f t="shared" si="28"/>
        <v>16.73</v>
      </c>
      <c r="AC210" s="140">
        <f>SUM($AG$6:AG210)</f>
        <v>14599412.399999997</v>
      </c>
      <c r="AD210" s="129" t="str">
        <f>VLOOKUP(C210, 'NORD SUD'!A:B, 2, FALSE)</f>
        <v>N</v>
      </c>
      <c r="AE210" s="135" t="str">
        <f>IF(AD210="N","",SUM(AF$5:$AF210))</f>
        <v/>
      </c>
      <c r="AF210" s="135" t="str">
        <f t="shared" si="29"/>
        <v/>
      </c>
      <c r="AG210" s="140">
        <f t="shared" si="30"/>
        <v>12269.960000000001</v>
      </c>
      <c r="AH210" s="81"/>
      <c r="AI210" s="169">
        <v>1</v>
      </c>
      <c r="AJ210" s="169">
        <f>SUM($AI$6:AI210)</f>
        <v>205</v>
      </c>
      <c r="AK210" s="194"/>
      <c r="AL210" s="158"/>
    </row>
    <row r="211" spans="1:998" s="13" customFormat="1">
      <c r="A211" s="129">
        <v>206</v>
      </c>
      <c r="B211" s="129" t="s">
        <v>250</v>
      </c>
      <c r="C211" s="129" t="s">
        <v>78</v>
      </c>
      <c r="D211" s="129" t="s">
        <v>78</v>
      </c>
      <c r="E211" s="129" t="s">
        <v>260</v>
      </c>
      <c r="F211" s="129"/>
      <c r="G211" s="131">
        <v>45834</v>
      </c>
      <c r="H211" s="132">
        <v>0.42152777777777778</v>
      </c>
      <c r="I211" s="129" t="s">
        <v>5</v>
      </c>
      <c r="J211" s="129" t="s">
        <v>6</v>
      </c>
      <c r="K211" s="129" t="s">
        <v>5</v>
      </c>
      <c r="L211" s="129" t="s">
        <v>5</v>
      </c>
      <c r="M211" s="129" t="s">
        <v>5</v>
      </c>
      <c r="N211" s="129" t="s">
        <v>6</v>
      </c>
      <c r="O211" s="133">
        <v>941.82</v>
      </c>
      <c r="P211" s="134">
        <v>1805</v>
      </c>
      <c r="Q211" s="133">
        <v>151688.53</v>
      </c>
      <c r="R211" s="133">
        <v>83428.69</v>
      </c>
      <c r="S211" s="141">
        <f t="shared" si="25"/>
        <v>54.999999011131564</v>
      </c>
      <c r="T211" s="141">
        <f t="shared" si="26"/>
        <v>68259.839999999997</v>
      </c>
      <c r="U211" s="129" t="s">
        <v>6</v>
      </c>
      <c r="V211" s="129" t="s">
        <v>6</v>
      </c>
      <c r="W211" s="129">
        <v>2</v>
      </c>
      <c r="X211" s="137">
        <v>0</v>
      </c>
      <c r="Y211" s="129">
        <f>ROUND((S211/INDICI!$B$2*10),2)</f>
        <v>6.21</v>
      </c>
      <c r="Z211" s="129">
        <f>ROUND((O211/INDICI!$B$1*25),2)</f>
        <v>2.5099999999999998</v>
      </c>
      <c r="AA211" s="138">
        <f t="shared" si="27"/>
        <v>8</v>
      </c>
      <c r="AB211" s="139">
        <f t="shared" si="28"/>
        <v>16.72</v>
      </c>
      <c r="AC211" s="140">
        <f>SUM($AG$6:AG211)</f>
        <v>14667672.239999996</v>
      </c>
      <c r="AD211" s="129" t="str">
        <f>VLOOKUP(C211, 'NORD SUD'!A:B, 2, FALSE)</f>
        <v>N</v>
      </c>
      <c r="AE211" s="135" t="str">
        <f>IF(AD211="N","",SUM(AF$5:$AF211))</f>
        <v/>
      </c>
      <c r="AF211" s="135" t="str">
        <f t="shared" si="29"/>
        <v/>
      </c>
      <c r="AG211" s="140">
        <f t="shared" si="30"/>
        <v>68259.839999999997</v>
      </c>
      <c r="AH211" s="81"/>
      <c r="AI211" s="169">
        <v>1</v>
      </c>
      <c r="AJ211" s="169">
        <f>SUM($AI$6:AI211)</f>
        <v>206</v>
      </c>
      <c r="AK211" s="194"/>
      <c r="AL211" s="158"/>
    </row>
    <row r="212" spans="1:998" s="13" customFormat="1">
      <c r="A212" s="129">
        <v>207</v>
      </c>
      <c r="B212" s="130" t="s">
        <v>857</v>
      </c>
      <c r="C212" s="130" t="s">
        <v>29</v>
      </c>
      <c r="D212" s="130" t="s">
        <v>29</v>
      </c>
      <c r="E212" s="130" t="s">
        <v>1597</v>
      </c>
      <c r="F212" s="130"/>
      <c r="G212" s="131">
        <v>45834</v>
      </c>
      <c r="H212" s="132">
        <v>0.54027777777777797</v>
      </c>
      <c r="I212" s="130" t="s">
        <v>5</v>
      </c>
      <c r="J212" s="130" t="s">
        <v>6</v>
      </c>
      <c r="K212" s="130" t="s">
        <v>5</v>
      </c>
      <c r="L212" s="130" t="s">
        <v>5</v>
      </c>
      <c r="M212" s="130" t="s">
        <v>5</v>
      </c>
      <c r="N212" s="130" t="s">
        <v>6</v>
      </c>
      <c r="O212" s="133">
        <v>2822.49</v>
      </c>
      <c r="P212" s="134">
        <v>4535</v>
      </c>
      <c r="Q212" s="133">
        <v>240158.99</v>
      </c>
      <c r="R212" s="133">
        <v>25000</v>
      </c>
      <c r="S212" s="145">
        <f t="shared" si="25"/>
        <v>10.409770627366481</v>
      </c>
      <c r="T212" s="145">
        <f t="shared" si="26"/>
        <v>215158.99</v>
      </c>
      <c r="U212" s="130" t="s">
        <v>6</v>
      </c>
      <c r="V212" s="130" t="s">
        <v>6</v>
      </c>
      <c r="W212" s="130">
        <v>1</v>
      </c>
      <c r="X212" s="137">
        <v>0</v>
      </c>
      <c r="Y212" s="129">
        <f>ROUND((S212/INDICI!$B$2*10),2)</f>
        <v>1.18</v>
      </c>
      <c r="Z212" s="129">
        <f>ROUND((O212/INDICI!$B$1*25),2)</f>
        <v>7.54</v>
      </c>
      <c r="AA212" s="138">
        <f t="shared" si="27"/>
        <v>8</v>
      </c>
      <c r="AB212" s="139">
        <f t="shared" si="28"/>
        <v>16.72</v>
      </c>
      <c r="AC212" s="140">
        <f>SUM($AG$6:AG212)</f>
        <v>14882831.229999997</v>
      </c>
      <c r="AD212" s="129" t="str">
        <f>VLOOKUP(C212, 'NORD SUD'!A:B, 2, FALSE)</f>
        <v>S</v>
      </c>
      <c r="AE212" s="135">
        <f>IF(AD212="N","",SUM(AF$5:$AF212))</f>
        <v>2310151.9500000002</v>
      </c>
      <c r="AF212" s="135">
        <f t="shared" si="29"/>
        <v>215158.99</v>
      </c>
      <c r="AG212" s="140">
        <f t="shared" si="30"/>
        <v>215158.99</v>
      </c>
      <c r="AH212" s="81"/>
      <c r="AI212" s="169">
        <v>1</v>
      </c>
      <c r="AJ212" s="169">
        <f>SUM($AI$6:AI212)</f>
        <v>207</v>
      </c>
      <c r="AK212" s="194"/>
      <c r="AL212" s="158"/>
    </row>
    <row r="213" spans="1:998" s="13" customFormat="1">
      <c r="A213" s="129">
        <v>208</v>
      </c>
      <c r="B213" s="129" t="s">
        <v>344</v>
      </c>
      <c r="C213" s="129" t="s">
        <v>86</v>
      </c>
      <c r="D213" s="129" t="s">
        <v>86</v>
      </c>
      <c r="E213" s="129" t="s">
        <v>536</v>
      </c>
      <c r="F213" s="129"/>
      <c r="G213" s="151">
        <v>45820</v>
      </c>
      <c r="H213" s="155">
        <v>0.50763888888888886</v>
      </c>
      <c r="I213" s="129" t="s">
        <v>5</v>
      </c>
      <c r="J213" s="129" t="s">
        <v>6</v>
      </c>
      <c r="K213" s="129" t="s">
        <v>5</v>
      </c>
      <c r="L213" s="129" t="s">
        <v>5</v>
      </c>
      <c r="M213" s="129" t="s">
        <v>5</v>
      </c>
      <c r="N213" s="129" t="s">
        <v>6</v>
      </c>
      <c r="O213" s="129">
        <v>721.15</v>
      </c>
      <c r="P213" s="152">
        <v>1248</v>
      </c>
      <c r="Q213" s="140">
        <v>107000</v>
      </c>
      <c r="R213" s="140">
        <v>64200</v>
      </c>
      <c r="S213" s="129">
        <v>60</v>
      </c>
      <c r="T213" s="140">
        <v>42800</v>
      </c>
      <c r="U213" s="129" t="s">
        <v>6</v>
      </c>
      <c r="V213" s="129" t="s">
        <v>6</v>
      </c>
      <c r="W213" s="136">
        <v>1</v>
      </c>
      <c r="X213" s="137">
        <v>0</v>
      </c>
      <c r="Y213" s="129">
        <f>ROUND((S213/INDICI!$B$2*10),2)</f>
        <v>6.78</v>
      </c>
      <c r="Z213" s="129">
        <f>ROUND((O213/INDICI!$B$1*25),2)</f>
        <v>1.93</v>
      </c>
      <c r="AA213" s="138">
        <f t="shared" si="27"/>
        <v>8</v>
      </c>
      <c r="AB213" s="139">
        <f t="shared" si="28"/>
        <v>16.71</v>
      </c>
      <c r="AC213" s="140">
        <f>SUM($AG$6:AG213)</f>
        <v>14925631.229999997</v>
      </c>
      <c r="AD213" s="129" t="str">
        <f>VLOOKUP(C213, 'NORD SUD'!A:B, 2, FALSE)</f>
        <v>N</v>
      </c>
      <c r="AE213" s="135" t="str">
        <f>IF(AD213="N","",SUM(AF$5:$AF213))</f>
        <v/>
      </c>
      <c r="AF213" s="135" t="str">
        <f t="shared" si="29"/>
        <v/>
      </c>
      <c r="AG213" s="140">
        <f t="shared" si="30"/>
        <v>42800</v>
      </c>
      <c r="AH213" s="90"/>
      <c r="AI213" s="169">
        <v>1</v>
      </c>
      <c r="AJ213" s="169">
        <f>SUM($AI$6:AI213)</f>
        <v>208</v>
      </c>
      <c r="AK213" s="197"/>
      <c r="AL213" s="161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  <c r="VE213" s="24"/>
      <c r="VF213" s="24"/>
      <c r="VG213" s="24"/>
      <c r="VH213" s="24"/>
      <c r="VI213" s="24"/>
      <c r="VJ213" s="24"/>
      <c r="VK213" s="24"/>
      <c r="VL213" s="24"/>
      <c r="VM213" s="24"/>
      <c r="VN213" s="24"/>
      <c r="VO213" s="24"/>
      <c r="VP213" s="24"/>
      <c r="VQ213" s="24"/>
      <c r="VR213" s="24"/>
      <c r="VS213" s="24"/>
      <c r="VT213" s="24"/>
      <c r="VU213" s="24"/>
      <c r="VV213" s="24"/>
      <c r="VW213" s="24"/>
      <c r="VX213" s="24"/>
      <c r="VY213" s="24"/>
      <c r="VZ213" s="24"/>
      <c r="WA213" s="24"/>
      <c r="WB213" s="24"/>
      <c r="WC213" s="24"/>
      <c r="WD213" s="24"/>
      <c r="WE213" s="24"/>
      <c r="WF213" s="24"/>
      <c r="WG213" s="24"/>
      <c r="WH213" s="24"/>
      <c r="WI213" s="24"/>
      <c r="WJ213" s="24"/>
      <c r="WK213" s="24"/>
      <c r="WL213" s="24"/>
      <c r="WM213" s="24"/>
      <c r="WN213" s="24"/>
      <c r="WO213" s="24"/>
      <c r="WP213" s="24"/>
      <c r="WQ213" s="24"/>
      <c r="WR213" s="24"/>
      <c r="WS213" s="24"/>
      <c r="WT213" s="24"/>
      <c r="WU213" s="24"/>
      <c r="WV213" s="24"/>
      <c r="WW213" s="24"/>
      <c r="WX213" s="24"/>
      <c r="WY213" s="24"/>
      <c r="WZ213" s="24"/>
      <c r="XA213" s="24"/>
      <c r="XB213" s="24"/>
      <c r="XC213" s="24"/>
      <c r="XD213" s="24"/>
      <c r="XE213" s="24"/>
      <c r="XF213" s="24"/>
      <c r="XG213" s="24"/>
      <c r="XH213" s="24"/>
      <c r="XI213" s="24"/>
      <c r="XJ213" s="24"/>
      <c r="XK213" s="24"/>
      <c r="XL213" s="24"/>
      <c r="XM213" s="24"/>
      <c r="XN213" s="24"/>
      <c r="XO213" s="24"/>
      <c r="XP213" s="24"/>
      <c r="XQ213" s="24"/>
      <c r="XR213" s="24"/>
      <c r="XS213" s="24"/>
      <c r="XT213" s="24"/>
      <c r="XU213" s="24"/>
      <c r="XV213" s="24"/>
      <c r="XW213" s="24"/>
      <c r="XX213" s="24"/>
      <c r="XY213" s="24"/>
      <c r="XZ213" s="24"/>
      <c r="YA213" s="24"/>
      <c r="YB213" s="24"/>
      <c r="YC213" s="24"/>
      <c r="YD213" s="24"/>
      <c r="YE213" s="24"/>
      <c r="YF213" s="24"/>
      <c r="YG213" s="24"/>
      <c r="YH213" s="24"/>
      <c r="YI213" s="24"/>
      <c r="YJ213" s="24"/>
      <c r="YK213" s="24"/>
      <c r="YL213" s="24"/>
      <c r="YM213" s="24"/>
      <c r="YN213" s="24"/>
      <c r="YO213" s="24"/>
      <c r="YP213" s="24"/>
      <c r="YQ213" s="24"/>
      <c r="YR213" s="24"/>
      <c r="YS213" s="24"/>
      <c r="YT213" s="24"/>
      <c r="YU213" s="24"/>
      <c r="YV213" s="24"/>
      <c r="YW213" s="24"/>
      <c r="YX213" s="24"/>
      <c r="YY213" s="24"/>
      <c r="YZ213" s="24"/>
      <c r="ZA213" s="24"/>
      <c r="ZB213" s="24"/>
      <c r="ZC213" s="24"/>
      <c r="ZD213" s="24"/>
      <c r="ZE213" s="24"/>
      <c r="ZF213" s="24"/>
      <c r="ZG213" s="24"/>
      <c r="ZH213" s="24"/>
      <c r="ZI213" s="24"/>
      <c r="ZJ213" s="24"/>
      <c r="ZK213" s="24"/>
      <c r="ZL213" s="24"/>
      <c r="ZM213" s="24"/>
      <c r="ZN213" s="24"/>
      <c r="ZO213" s="24"/>
      <c r="ZP213" s="24"/>
      <c r="ZQ213" s="24"/>
      <c r="ZR213" s="24"/>
      <c r="ZS213" s="24"/>
      <c r="ZT213" s="24"/>
      <c r="ZU213" s="24"/>
      <c r="ZV213" s="24"/>
      <c r="ZW213" s="24"/>
      <c r="ZX213" s="24"/>
      <c r="ZY213" s="24"/>
      <c r="ZZ213" s="24"/>
      <c r="AAA213" s="24"/>
      <c r="AAB213" s="24"/>
      <c r="AAC213" s="24"/>
      <c r="AAD213" s="24"/>
      <c r="AAE213" s="24"/>
      <c r="AAF213" s="24"/>
      <c r="AAG213" s="24"/>
      <c r="AAH213" s="24"/>
      <c r="AAI213" s="24"/>
      <c r="AAJ213" s="24"/>
      <c r="AAK213" s="24"/>
      <c r="AAL213" s="24"/>
      <c r="AAM213" s="24"/>
      <c r="AAN213" s="24"/>
      <c r="AAO213" s="24"/>
      <c r="AAP213" s="24"/>
      <c r="AAQ213" s="24"/>
      <c r="AAR213" s="24"/>
      <c r="AAS213" s="24"/>
      <c r="AAT213" s="24"/>
      <c r="AAU213" s="24"/>
      <c r="AAV213" s="24"/>
      <c r="AAW213" s="24"/>
      <c r="AAX213" s="24"/>
      <c r="AAY213" s="24"/>
      <c r="AAZ213" s="24"/>
      <c r="ABA213" s="24"/>
      <c r="ABB213" s="24"/>
      <c r="ABC213" s="24"/>
      <c r="ABD213" s="24"/>
      <c r="ABE213" s="24"/>
      <c r="ABF213" s="24"/>
      <c r="ABG213" s="24"/>
      <c r="ABH213" s="24"/>
      <c r="ABI213" s="24"/>
      <c r="ABJ213" s="24"/>
      <c r="ABK213" s="24"/>
      <c r="ABL213" s="24"/>
      <c r="ABM213" s="24"/>
      <c r="ABN213" s="24"/>
      <c r="ABO213" s="24"/>
      <c r="ABP213" s="24"/>
      <c r="ABQ213" s="24"/>
      <c r="ABR213" s="24"/>
      <c r="ABS213" s="24"/>
      <c r="ABT213" s="24"/>
      <c r="ABU213" s="24"/>
      <c r="ABV213" s="24"/>
      <c r="ABW213" s="24"/>
      <c r="ABX213" s="24"/>
      <c r="ABY213" s="24"/>
      <c r="ABZ213" s="24"/>
      <c r="ACA213" s="24"/>
      <c r="ACB213" s="24"/>
      <c r="ACC213" s="24"/>
      <c r="ACD213" s="24"/>
      <c r="ACE213" s="24"/>
      <c r="ACF213" s="24"/>
      <c r="ACG213" s="24"/>
      <c r="ACH213" s="24"/>
      <c r="ACI213" s="24"/>
      <c r="ACJ213" s="24"/>
      <c r="ACK213" s="24"/>
      <c r="ACL213" s="24"/>
      <c r="ACM213" s="24"/>
      <c r="ACN213" s="24"/>
      <c r="ACO213" s="24"/>
      <c r="ACP213" s="24"/>
      <c r="ACQ213" s="24"/>
      <c r="ACR213" s="24"/>
      <c r="ACS213" s="24"/>
      <c r="ACT213" s="24"/>
      <c r="ACU213" s="24"/>
      <c r="ACV213" s="24"/>
      <c r="ACW213" s="24"/>
      <c r="ACX213" s="24"/>
      <c r="ACY213" s="24"/>
      <c r="ACZ213" s="24"/>
      <c r="ADA213" s="24"/>
      <c r="ADB213" s="24"/>
      <c r="ADC213" s="24"/>
      <c r="ADD213" s="24"/>
      <c r="ADE213" s="24"/>
      <c r="ADF213" s="24"/>
      <c r="ADG213" s="24"/>
      <c r="ADH213" s="24"/>
      <c r="ADI213" s="24"/>
      <c r="ADJ213" s="24"/>
      <c r="ADK213" s="24"/>
      <c r="ADL213" s="24"/>
      <c r="ADM213" s="24"/>
      <c r="ADN213" s="24"/>
      <c r="ADO213" s="24"/>
      <c r="ADP213" s="24"/>
      <c r="ADQ213" s="24"/>
      <c r="ADR213" s="24"/>
      <c r="ADS213" s="24"/>
      <c r="ADT213" s="24"/>
      <c r="ADU213" s="24"/>
      <c r="ADV213" s="24"/>
      <c r="ADW213" s="24"/>
      <c r="ADX213" s="24"/>
      <c r="ADY213" s="24"/>
      <c r="ADZ213" s="24"/>
      <c r="AEA213" s="24"/>
      <c r="AEB213" s="24"/>
      <c r="AEC213" s="24"/>
      <c r="AED213" s="24"/>
      <c r="AEE213" s="24"/>
      <c r="AEF213" s="24"/>
      <c r="AEG213" s="24"/>
      <c r="AEH213" s="24"/>
      <c r="AEI213" s="24"/>
      <c r="AEJ213" s="24"/>
      <c r="AEK213" s="24"/>
      <c r="AEL213" s="24"/>
      <c r="AEM213" s="24"/>
      <c r="AEN213" s="24"/>
      <c r="AEO213" s="24"/>
      <c r="AEP213" s="24"/>
      <c r="AEQ213" s="24"/>
      <c r="AER213" s="24"/>
      <c r="AES213" s="24"/>
      <c r="AET213" s="24"/>
      <c r="AEU213" s="24"/>
      <c r="AEV213" s="24"/>
      <c r="AEW213" s="24"/>
      <c r="AEX213" s="24"/>
      <c r="AEY213" s="24"/>
      <c r="AEZ213" s="24"/>
      <c r="AFA213" s="24"/>
      <c r="AFB213" s="24"/>
      <c r="AFC213" s="24"/>
      <c r="AFD213" s="24"/>
      <c r="AFE213" s="24"/>
      <c r="AFF213" s="24"/>
      <c r="AFG213" s="24"/>
      <c r="AFH213" s="24"/>
      <c r="AFI213" s="24"/>
      <c r="AFJ213" s="24"/>
      <c r="AFK213" s="24"/>
      <c r="AFL213" s="24"/>
      <c r="AFM213" s="24"/>
      <c r="AFN213" s="24"/>
      <c r="AFO213" s="24"/>
      <c r="AFP213" s="24"/>
      <c r="AFQ213" s="24"/>
      <c r="AFR213" s="24"/>
      <c r="AFS213" s="24"/>
      <c r="AFT213" s="24"/>
      <c r="AFU213" s="24"/>
      <c r="AFV213" s="24"/>
      <c r="AFW213" s="24"/>
      <c r="AFX213" s="24"/>
      <c r="AFY213" s="24"/>
      <c r="AFZ213" s="24"/>
      <c r="AGA213" s="24"/>
      <c r="AGB213" s="24"/>
      <c r="AGC213" s="24"/>
      <c r="AGD213" s="24"/>
      <c r="AGE213" s="24"/>
      <c r="AGF213" s="24"/>
      <c r="AGG213" s="24"/>
      <c r="AGH213" s="24"/>
      <c r="AGI213" s="24"/>
      <c r="AGJ213" s="24"/>
      <c r="AGK213" s="24"/>
      <c r="AGL213" s="24"/>
      <c r="AGM213" s="24"/>
      <c r="AGN213" s="24"/>
      <c r="AGO213" s="24"/>
      <c r="AGP213" s="24"/>
      <c r="AGQ213" s="24"/>
      <c r="AGR213" s="24"/>
      <c r="AGS213" s="24"/>
      <c r="AGT213" s="24"/>
      <c r="AGU213" s="24"/>
      <c r="AGV213" s="24"/>
      <c r="AGW213" s="24"/>
      <c r="AGX213" s="24"/>
      <c r="AGY213" s="24"/>
      <c r="AGZ213" s="24"/>
      <c r="AHA213" s="24"/>
      <c r="AHB213" s="24"/>
      <c r="AHC213" s="24"/>
      <c r="AHD213" s="24"/>
      <c r="AHE213" s="24"/>
      <c r="AHF213" s="24"/>
      <c r="AHG213" s="24"/>
      <c r="AHH213" s="24"/>
      <c r="AHI213" s="24"/>
      <c r="AHJ213" s="24"/>
      <c r="AHK213" s="24"/>
      <c r="AHL213" s="24"/>
      <c r="AHM213" s="24"/>
      <c r="AHN213" s="24"/>
      <c r="AHO213" s="24"/>
      <c r="AHP213" s="24"/>
      <c r="AHQ213" s="24"/>
      <c r="AHR213" s="24"/>
      <c r="AHS213" s="24"/>
      <c r="AHT213" s="24"/>
      <c r="AHU213" s="24"/>
      <c r="AHV213" s="24"/>
      <c r="AHW213" s="24"/>
      <c r="AHX213" s="24"/>
      <c r="AHY213" s="24"/>
      <c r="AHZ213" s="24"/>
      <c r="AIA213" s="24"/>
      <c r="AIB213" s="24"/>
      <c r="AIC213" s="24"/>
      <c r="AID213" s="24"/>
      <c r="AIE213" s="24"/>
      <c r="AIF213" s="24"/>
      <c r="AIG213" s="24"/>
      <c r="AIH213" s="24"/>
      <c r="AII213" s="24"/>
      <c r="AIJ213" s="24"/>
      <c r="AIK213" s="24"/>
      <c r="AIL213" s="24"/>
      <c r="AIM213" s="24"/>
      <c r="AIN213" s="24"/>
      <c r="AIO213" s="24"/>
      <c r="AIP213" s="24"/>
      <c r="AIQ213" s="24"/>
      <c r="AIR213" s="24"/>
      <c r="AIS213" s="24"/>
      <c r="AIT213" s="24"/>
      <c r="AIU213" s="24"/>
      <c r="AIV213" s="24"/>
      <c r="AIW213" s="24"/>
      <c r="AIX213" s="24"/>
      <c r="AIY213" s="24"/>
      <c r="AIZ213" s="24"/>
      <c r="AJA213" s="24"/>
      <c r="AJB213" s="24"/>
      <c r="AJC213" s="24"/>
      <c r="AJD213" s="24"/>
      <c r="AJE213" s="24"/>
      <c r="AJF213" s="24"/>
      <c r="AJG213" s="24"/>
      <c r="AJH213" s="24"/>
      <c r="AJI213" s="24"/>
      <c r="AJJ213" s="24"/>
      <c r="AJK213" s="24"/>
      <c r="AJL213" s="24"/>
      <c r="AJM213" s="24"/>
      <c r="AJN213" s="24"/>
      <c r="AJO213" s="24"/>
      <c r="AJP213" s="24"/>
      <c r="AJQ213" s="24"/>
      <c r="AJR213" s="24"/>
      <c r="AJS213" s="24"/>
      <c r="AJT213" s="24"/>
      <c r="AJU213" s="24"/>
      <c r="AJV213" s="24"/>
      <c r="AJW213" s="24"/>
      <c r="AJX213" s="24"/>
      <c r="AJY213" s="24"/>
      <c r="AJZ213" s="24"/>
      <c r="AKA213" s="24"/>
      <c r="AKB213" s="24"/>
      <c r="AKC213" s="24"/>
      <c r="AKD213" s="24"/>
      <c r="AKE213" s="24"/>
      <c r="AKF213" s="24"/>
      <c r="AKG213" s="24"/>
      <c r="AKH213" s="24"/>
      <c r="AKI213" s="24"/>
      <c r="AKJ213" s="24"/>
      <c r="AKK213" s="24"/>
      <c r="AKL213" s="24"/>
      <c r="AKM213" s="24"/>
      <c r="AKN213" s="24"/>
      <c r="AKO213" s="24"/>
      <c r="AKP213" s="24"/>
      <c r="AKQ213" s="24"/>
      <c r="AKR213" s="24"/>
      <c r="AKS213" s="24"/>
      <c r="AKT213" s="24"/>
      <c r="AKU213" s="24"/>
      <c r="AKV213" s="24"/>
      <c r="AKW213" s="24"/>
      <c r="AKX213" s="24"/>
      <c r="AKY213" s="24"/>
      <c r="AKZ213" s="24"/>
      <c r="ALA213" s="24"/>
      <c r="ALB213" s="24"/>
      <c r="ALC213" s="24"/>
      <c r="ALD213" s="24"/>
      <c r="ALE213" s="24"/>
      <c r="ALF213" s="24"/>
      <c r="ALG213" s="24"/>
      <c r="ALH213" s="24"/>
      <c r="ALI213" s="24"/>
      <c r="ALJ213" s="24"/>
    </row>
    <row r="214" spans="1:998" s="13" customFormat="1">
      <c r="A214" s="129">
        <v>209</v>
      </c>
      <c r="B214" s="130" t="s">
        <v>188</v>
      </c>
      <c r="C214" s="130" t="s">
        <v>35</v>
      </c>
      <c r="D214" s="130" t="s">
        <v>35</v>
      </c>
      <c r="E214" s="130" t="s">
        <v>847</v>
      </c>
      <c r="F214" s="130"/>
      <c r="G214" s="131">
        <v>45828</v>
      </c>
      <c r="H214" s="132">
        <v>0.6777777777777777</v>
      </c>
      <c r="I214" s="130" t="s">
        <v>5</v>
      </c>
      <c r="J214" s="130" t="s">
        <v>6</v>
      </c>
      <c r="K214" s="130" t="s">
        <v>5</v>
      </c>
      <c r="L214" s="130" t="s">
        <v>5</v>
      </c>
      <c r="M214" s="130" t="s">
        <v>5</v>
      </c>
      <c r="N214" s="130" t="s">
        <v>6</v>
      </c>
      <c r="O214" s="133">
        <v>1147.54</v>
      </c>
      <c r="P214" s="134">
        <v>3050</v>
      </c>
      <c r="Q214" s="133">
        <v>126500</v>
      </c>
      <c r="R214" s="133">
        <v>63250</v>
      </c>
      <c r="S214" s="135">
        <f t="shared" ref="S214:S277" si="31">IFERROR(R214/Q214*100,0)</f>
        <v>50</v>
      </c>
      <c r="T214" s="135">
        <f t="shared" ref="T214:T277" si="32">SUM(Q214-R214)</f>
        <v>63250</v>
      </c>
      <c r="U214" s="130" t="s">
        <v>6</v>
      </c>
      <c r="V214" s="130" t="s">
        <v>6</v>
      </c>
      <c r="W214" s="136">
        <v>1</v>
      </c>
      <c r="X214" s="137">
        <v>0</v>
      </c>
      <c r="Y214" s="129">
        <f>ROUND((S214/INDICI!$B$2*10),2)</f>
        <v>5.65</v>
      </c>
      <c r="Z214" s="129">
        <f>ROUND((O214/INDICI!$B$1*25),2)</f>
        <v>3.06</v>
      </c>
      <c r="AA214" s="138">
        <f t="shared" si="27"/>
        <v>8</v>
      </c>
      <c r="AB214" s="139">
        <f t="shared" si="28"/>
        <v>16.71</v>
      </c>
      <c r="AC214" s="140">
        <f>SUM($AG$6:AG214)</f>
        <v>14988881.229999997</v>
      </c>
      <c r="AD214" s="129" t="str">
        <f>VLOOKUP(C214, 'NORD SUD'!A:B, 2, FALSE)</f>
        <v>N</v>
      </c>
      <c r="AE214" s="135" t="str">
        <f>IF(AD214="N","",SUM(AF$5:$AF214))</f>
        <v/>
      </c>
      <c r="AF214" s="135" t="str">
        <f t="shared" si="29"/>
        <v/>
      </c>
      <c r="AG214" s="140">
        <f t="shared" si="30"/>
        <v>63250</v>
      </c>
      <c r="AH214" s="81"/>
      <c r="AI214" s="169">
        <v>1</v>
      </c>
      <c r="AJ214" s="169">
        <f>SUM($AI$6:AI214)</f>
        <v>209</v>
      </c>
      <c r="AK214" s="194"/>
      <c r="AL214" s="158"/>
    </row>
    <row r="215" spans="1:998" s="13" customFormat="1" ht="28.8">
      <c r="A215" s="129">
        <v>210</v>
      </c>
      <c r="B215" s="130" t="s">
        <v>357</v>
      </c>
      <c r="C215" s="130" t="s">
        <v>93</v>
      </c>
      <c r="D215" s="130" t="s">
        <v>93</v>
      </c>
      <c r="E215" s="130"/>
      <c r="F215" s="130" t="s">
        <v>1740</v>
      </c>
      <c r="G215" s="131">
        <v>45833</v>
      </c>
      <c r="H215" s="132">
        <v>0.48958333333333298</v>
      </c>
      <c r="I215" s="130" t="s">
        <v>5</v>
      </c>
      <c r="J215" s="130" t="s">
        <v>6</v>
      </c>
      <c r="K215" s="130" t="s">
        <v>5</v>
      </c>
      <c r="L215" s="130" t="s">
        <v>5</v>
      </c>
      <c r="M215" s="130" t="s">
        <v>5</v>
      </c>
      <c r="N215" s="130" t="s">
        <v>6</v>
      </c>
      <c r="O215" s="133">
        <v>611.94877294807895</v>
      </c>
      <c r="P215" s="134">
        <v>15851</v>
      </c>
      <c r="Q215" s="133">
        <v>220000</v>
      </c>
      <c r="R215" s="133">
        <v>99000</v>
      </c>
      <c r="S215" s="145">
        <f t="shared" si="31"/>
        <v>45</v>
      </c>
      <c r="T215" s="145">
        <f t="shared" si="32"/>
        <v>121000</v>
      </c>
      <c r="U215" s="130" t="s">
        <v>6</v>
      </c>
      <c r="V215" s="130" t="s">
        <v>6</v>
      </c>
      <c r="W215" s="136">
        <v>1</v>
      </c>
      <c r="X215" s="137">
        <v>10</v>
      </c>
      <c r="Y215" s="129">
        <f>ROUND((S215/INDICI!$B$2*10),2)</f>
        <v>5.08</v>
      </c>
      <c r="Z215" s="129">
        <f>ROUND((O215/INDICI!$B$1*25),2)</f>
        <v>1.63</v>
      </c>
      <c r="AA215" s="138">
        <f t="shared" si="27"/>
        <v>0</v>
      </c>
      <c r="AB215" s="139">
        <f t="shared" si="28"/>
        <v>16.71</v>
      </c>
      <c r="AC215" s="140">
        <f>SUM($AG$6:AG215)</f>
        <v>15109881.229999997</v>
      </c>
      <c r="AD215" s="129" t="str">
        <f>VLOOKUP(C215, 'NORD SUD'!A:B, 2, FALSE)</f>
        <v>N</v>
      </c>
      <c r="AE215" s="135" t="str">
        <f>IF(AD215="N","",SUM(AF$5:$AF215))</f>
        <v/>
      </c>
      <c r="AF215" s="135" t="str">
        <f t="shared" si="29"/>
        <v/>
      </c>
      <c r="AG215" s="140">
        <f t="shared" si="30"/>
        <v>121000</v>
      </c>
      <c r="AH215" s="81"/>
      <c r="AI215" s="169">
        <v>1</v>
      </c>
      <c r="AJ215" s="169">
        <f>SUM($AI$6:AI215)</f>
        <v>210</v>
      </c>
      <c r="AK215" s="194"/>
      <c r="AL215" s="158"/>
    </row>
    <row r="216" spans="1:998" s="13" customFormat="1">
      <c r="A216" s="129">
        <v>211</v>
      </c>
      <c r="B216" s="130" t="s">
        <v>250</v>
      </c>
      <c r="C216" s="130" t="s">
        <v>41</v>
      </c>
      <c r="D216" s="130" t="s">
        <v>41</v>
      </c>
      <c r="E216" s="130" t="s">
        <v>1294</v>
      </c>
      <c r="F216" s="130"/>
      <c r="G216" s="131">
        <v>45833</v>
      </c>
      <c r="H216" s="132">
        <v>0.39861111111111108</v>
      </c>
      <c r="I216" s="130" t="s">
        <v>265</v>
      </c>
      <c r="J216" s="130" t="s">
        <v>6</v>
      </c>
      <c r="K216" s="130" t="s">
        <v>5</v>
      </c>
      <c r="L216" s="130" t="s">
        <v>5</v>
      </c>
      <c r="M216" s="133" t="s">
        <v>5</v>
      </c>
      <c r="N216" s="130" t="s">
        <v>6</v>
      </c>
      <c r="O216" s="133">
        <v>1892.63</v>
      </c>
      <c r="P216" s="134">
        <v>34925</v>
      </c>
      <c r="Q216" s="133">
        <v>40534.5</v>
      </c>
      <c r="R216" s="133">
        <v>20267.25</v>
      </c>
      <c r="S216" s="135">
        <f t="shared" si="31"/>
        <v>50</v>
      </c>
      <c r="T216" s="135">
        <f t="shared" si="32"/>
        <v>20267.25</v>
      </c>
      <c r="U216" s="130" t="s">
        <v>6</v>
      </c>
      <c r="V216" s="130" t="s">
        <v>6</v>
      </c>
      <c r="W216" s="136">
        <v>2</v>
      </c>
      <c r="X216" s="137">
        <v>0</v>
      </c>
      <c r="Y216" s="129">
        <f>ROUND((S216/INDICI!$B$2*10),2)</f>
        <v>5.65</v>
      </c>
      <c r="Z216" s="129">
        <f>ROUND((O216/INDICI!$B$1*25),2)</f>
        <v>5.05</v>
      </c>
      <c r="AA216" s="138">
        <f t="shared" si="27"/>
        <v>6</v>
      </c>
      <c r="AB216" s="139">
        <f t="shared" si="28"/>
        <v>16.7</v>
      </c>
      <c r="AC216" s="140">
        <f>SUM($AG$6:AG216)</f>
        <v>15130148.479999997</v>
      </c>
      <c r="AD216" s="129" t="str">
        <f>VLOOKUP(C216, 'NORD SUD'!A:B, 2, FALSE)</f>
        <v>N</v>
      </c>
      <c r="AE216" s="135" t="str">
        <f>IF(AD216="N","",SUM(AF$5:$AF216))</f>
        <v/>
      </c>
      <c r="AF216" s="135" t="str">
        <f t="shared" si="29"/>
        <v/>
      </c>
      <c r="AG216" s="140">
        <f t="shared" si="30"/>
        <v>20267.25</v>
      </c>
      <c r="AH216" s="81"/>
      <c r="AI216" s="169">
        <v>1</v>
      </c>
      <c r="AJ216" s="169">
        <f>SUM($AI$6:AI216)</f>
        <v>211</v>
      </c>
      <c r="AK216" s="194"/>
      <c r="AL216" s="158"/>
    </row>
    <row r="217" spans="1:998" s="13" customFormat="1">
      <c r="A217" s="129">
        <v>212</v>
      </c>
      <c r="B217" s="130" t="s">
        <v>176</v>
      </c>
      <c r="C217" s="130" t="s">
        <v>12</v>
      </c>
      <c r="D217" s="130" t="s">
        <v>12</v>
      </c>
      <c r="E217" s="130" t="s">
        <v>552</v>
      </c>
      <c r="F217" s="130"/>
      <c r="G217" s="131">
        <v>45831</v>
      </c>
      <c r="H217" s="132">
        <v>0.48125000000000001</v>
      </c>
      <c r="I217" s="130" t="s">
        <v>5</v>
      </c>
      <c r="J217" s="130" t="s">
        <v>6</v>
      </c>
      <c r="K217" s="130" t="s">
        <v>5</v>
      </c>
      <c r="L217" s="130" t="s">
        <v>5</v>
      </c>
      <c r="M217" s="130" t="s">
        <v>5</v>
      </c>
      <c r="N217" s="130" t="s">
        <v>6</v>
      </c>
      <c r="O217" s="133">
        <v>1071.3399999999999</v>
      </c>
      <c r="P217" s="134">
        <v>4387</v>
      </c>
      <c r="Q217" s="133">
        <v>19365.349999999999</v>
      </c>
      <c r="R217" s="133">
        <v>10000</v>
      </c>
      <c r="S217" s="135">
        <f t="shared" si="31"/>
        <v>51.638622591381001</v>
      </c>
      <c r="T217" s="135">
        <f t="shared" si="32"/>
        <v>9365.3499999999985</v>
      </c>
      <c r="U217" s="130" t="s">
        <v>6</v>
      </c>
      <c r="V217" s="130" t="s">
        <v>6</v>
      </c>
      <c r="W217" s="130">
        <v>1</v>
      </c>
      <c r="X217" s="137">
        <v>0</v>
      </c>
      <c r="Y217" s="129">
        <f>ROUND((S217/INDICI!$B$2*10),2)</f>
        <v>5.84</v>
      </c>
      <c r="Z217" s="129">
        <f>ROUND((O217/INDICI!$B$1*25),2)</f>
        <v>2.86</v>
      </c>
      <c r="AA217" s="138">
        <f t="shared" si="27"/>
        <v>8</v>
      </c>
      <c r="AB217" s="139">
        <f t="shared" si="28"/>
        <v>16.7</v>
      </c>
      <c r="AC217" s="140">
        <f>SUM($AG$6:AG217)</f>
        <v>15139513.829999996</v>
      </c>
      <c r="AD217" s="129" t="str">
        <f>VLOOKUP(C217, 'NORD SUD'!A:B, 2, FALSE)</f>
        <v>N</v>
      </c>
      <c r="AE217" s="135" t="str">
        <f>IF(AD217="N","",SUM(AF$5:$AF217))</f>
        <v/>
      </c>
      <c r="AF217" s="135" t="str">
        <f t="shared" si="29"/>
        <v/>
      </c>
      <c r="AG217" s="140">
        <f t="shared" si="30"/>
        <v>9365.3499999999985</v>
      </c>
      <c r="AH217" s="81"/>
      <c r="AI217" s="169">
        <v>1</v>
      </c>
      <c r="AJ217" s="169">
        <f>SUM($AI$6:AI217)</f>
        <v>212</v>
      </c>
      <c r="AK217" s="194"/>
      <c r="AL217" s="158"/>
    </row>
    <row r="218" spans="1:998" s="13" customFormat="1">
      <c r="A218" s="129">
        <v>213</v>
      </c>
      <c r="B218" s="130" t="s">
        <v>357</v>
      </c>
      <c r="C218" s="130" t="s">
        <v>101</v>
      </c>
      <c r="D218" s="130" t="s">
        <v>101</v>
      </c>
      <c r="E218" s="130" t="s">
        <v>904</v>
      </c>
      <c r="F218" s="130"/>
      <c r="G218" s="131">
        <v>45820</v>
      </c>
      <c r="H218" s="132">
        <v>0.70208333333333328</v>
      </c>
      <c r="I218" s="130" t="s">
        <v>5</v>
      </c>
      <c r="J218" s="130" t="s">
        <v>6</v>
      </c>
      <c r="K218" s="130" t="s">
        <v>5</v>
      </c>
      <c r="L218" s="130" t="s">
        <v>5</v>
      </c>
      <c r="M218" s="130" t="s">
        <v>5</v>
      </c>
      <c r="N218" s="130" t="s">
        <v>6</v>
      </c>
      <c r="O218" s="133">
        <v>1138.01</v>
      </c>
      <c r="P218" s="134">
        <v>4130</v>
      </c>
      <c r="Q218" s="133">
        <v>22000</v>
      </c>
      <c r="R218" s="133">
        <v>11000</v>
      </c>
      <c r="S218" s="135">
        <f t="shared" si="31"/>
        <v>50</v>
      </c>
      <c r="T218" s="135">
        <f t="shared" si="32"/>
        <v>11000</v>
      </c>
      <c r="U218" s="130" t="s">
        <v>6</v>
      </c>
      <c r="V218" s="130" t="s">
        <v>6</v>
      </c>
      <c r="W218" s="136">
        <v>1</v>
      </c>
      <c r="X218" s="137">
        <v>0</v>
      </c>
      <c r="Y218" s="129">
        <f>ROUND((S218/INDICI!$B$2*10),2)</f>
        <v>5.65</v>
      </c>
      <c r="Z218" s="129">
        <f>ROUND((O218/INDICI!$B$1*25),2)</f>
        <v>3.04</v>
      </c>
      <c r="AA218" s="138">
        <f t="shared" si="27"/>
        <v>8</v>
      </c>
      <c r="AB218" s="139">
        <f t="shared" si="28"/>
        <v>16.690000000000001</v>
      </c>
      <c r="AC218" s="140">
        <f>SUM($AG$6:AG218)</f>
        <v>15150513.829999996</v>
      </c>
      <c r="AD218" s="129" t="str">
        <f>VLOOKUP(C218, 'NORD SUD'!A:B, 2, FALSE)</f>
        <v>N</v>
      </c>
      <c r="AE218" s="135" t="str">
        <f>IF(AD218="N","",SUM(AF$5:$AF218))</f>
        <v/>
      </c>
      <c r="AF218" s="135" t="str">
        <f t="shared" si="29"/>
        <v/>
      </c>
      <c r="AG218" s="140">
        <f t="shared" si="30"/>
        <v>11000</v>
      </c>
      <c r="AH218" s="81"/>
      <c r="AI218" s="169">
        <v>1</v>
      </c>
      <c r="AJ218" s="169">
        <f>SUM($AI$6:AI218)</f>
        <v>213</v>
      </c>
      <c r="AK218" s="194"/>
      <c r="AL218" s="158"/>
    </row>
    <row r="219" spans="1:998" s="13" customFormat="1">
      <c r="A219" s="129">
        <v>214</v>
      </c>
      <c r="B219" s="130" t="s">
        <v>174</v>
      </c>
      <c r="C219" s="130" t="s">
        <v>42</v>
      </c>
      <c r="D219" s="130" t="s">
        <v>42</v>
      </c>
      <c r="E219" s="130" t="s">
        <v>978</v>
      </c>
      <c r="F219" s="130"/>
      <c r="G219" s="131">
        <v>45828</v>
      </c>
      <c r="H219" s="132">
        <v>0.38472222222222219</v>
      </c>
      <c r="I219" s="130" t="s">
        <v>5</v>
      </c>
      <c r="J219" s="130" t="s">
        <v>6</v>
      </c>
      <c r="K219" s="130" t="s">
        <v>5</v>
      </c>
      <c r="L219" s="130" t="s">
        <v>5</v>
      </c>
      <c r="M219" s="133" t="s">
        <v>5</v>
      </c>
      <c r="N219" s="130" t="s">
        <v>6</v>
      </c>
      <c r="O219" s="133">
        <v>2312.75</v>
      </c>
      <c r="P219" s="134">
        <v>12323</v>
      </c>
      <c r="Q219" s="133">
        <v>150000</v>
      </c>
      <c r="R219" s="133">
        <v>60000</v>
      </c>
      <c r="S219" s="135">
        <f t="shared" si="31"/>
        <v>40</v>
      </c>
      <c r="T219" s="135">
        <f t="shared" si="32"/>
        <v>90000</v>
      </c>
      <c r="U219" s="130" t="s">
        <v>5</v>
      </c>
      <c r="V219" s="130" t="s">
        <v>5</v>
      </c>
      <c r="W219" s="136">
        <v>1</v>
      </c>
      <c r="X219" s="137">
        <v>0</v>
      </c>
      <c r="Y219" s="129">
        <f>ROUND((S219/INDICI!$B$2*10),2)</f>
        <v>4.5199999999999996</v>
      </c>
      <c r="Z219" s="129">
        <f>ROUND((O219/INDICI!$B$1*25),2)</f>
        <v>6.17</v>
      </c>
      <c r="AA219" s="138">
        <f t="shared" si="27"/>
        <v>6</v>
      </c>
      <c r="AB219" s="139">
        <f t="shared" si="28"/>
        <v>16.689999999999998</v>
      </c>
      <c r="AC219" s="140">
        <f>SUM($AG$6:AG219)</f>
        <v>15240513.829999996</v>
      </c>
      <c r="AD219" s="129" t="str">
        <f>VLOOKUP(C219, 'NORD SUD'!A:B, 2, FALSE)</f>
        <v>N</v>
      </c>
      <c r="AE219" s="135" t="str">
        <f>IF(AD219="N","",SUM(AF$5:$AF219))</f>
        <v/>
      </c>
      <c r="AF219" s="135" t="str">
        <f t="shared" si="29"/>
        <v/>
      </c>
      <c r="AG219" s="140">
        <f t="shared" si="30"/>
        <v>90000</v>
      </c>
      <c r="AH219" s="81"/>
      <c r="AI219" s="169">
        <v>1</v>
      </c>
      <c r="AJ219" s="169">
        <f>SUM($AI$6:AI219)</f>
        <v>214</v>
      </c>
      <c r="AK219" s="194"/>
      <c r="AL219" s="158"/>
    </row>
    <row r="220" spans="1:998" s="13" customFormat="1">
      <c r="A220" s="129">
        <v>215</v>
      </c>
      <c r="B220" s="130" t="s">
        <v>344</v>
      </c>
      <c r="C220" s="130" t="s">
        <v>67</v>
      </c>
      <c r="D220" s="130" t="s">
        <v>67</v>
      </c>
      <c r="E220" s="130" t="s">
        <v>661</v>
      </c>
      <c r="F220" s="130"/>
      <c r="G220" s="131">
        <v>45831</v>
      </c>
      <c r="H220" s="132">
        <v>0.76944444444444438</v>
      </c>
      <c r="I220" s="130" t="s">
        <v>5</v>
      </c>
      <c r="J220" s="130" t="s">
        <v>6</v>
      </c>
      <c r="K220" s="130" t="s">
        <v>5</v>
      </c>
      <c r="L220" s="130" t="s">
        <v>5</v>
      </c>
      <c r="M220" s="130" t="s">
        <v>5</v>
      </c>
      <c r="N220" s="130" t="s">
        <v>6</v>
      </c>
      <c r="O220" s="133">
        <v>2197.8000000000002</v>
      </c>
      <c r="P220" s="134">
        <v>182</v>
      </c>
      <c r="Q220" s="133">
        <v>67100</v>
      </c>
      <c r="R220" s="133">
        <v>16775</v>
      </c>
      <c r="S220" s="135">
        <f t="shared" si="31"/>
        <v>25</v>
      </c>
      <c r="T220" s="135">
        <f t="shared" si="32"/>
        <v>50325</v>
      </c>
      <c r="U220" s="130" t="s">
        <v>6</v>
      </c>
      <c r="V220" s="130" t="s">
        <v>6</v>
      </c>
      <c r="W220" s="136">
        <v>1</v>
      </c>
      <c r="X220" s="137">
        <v>0</v>
      </c>
      <c r="Y220" s="129">
        <f>ROUND((S220/INDICI!$B$2*10),2)</f>
        <v>2.82</v>
      </c>
      <c r="Z220" s="129">
        <f>ROUND((O220/INDICI!$B$1*25),2)</f>
        <v>5.87</v>
      </c>
      <c r="AA220" s="138">
        <f t="shared" si="27"/>
        <v>8</v>
      </c>
      <c r="AB220" s="139">
        <f t="shared" si="28"/>
        <v>16.689999999999998</v>
      </c>
      <c r="AC220" s="140">
        <f>SUM($AG$6:AG220)</f>
        <v>15290838.829999996</v>
      </c>
      <c r="AD220" s="129" t="str">
        <f>VLOOKUP(C220, 'NORD SUD'!A:B, 2, FALSE)</f>
        <v>N</v>
      </c>
      <c r="AE220" s="135" t="str">
        <f>IF(AD220="N","",SUM(AF$5:$AF220))</f>
        <v/>
      </c>
      <c r="AF220" s="135" t="str">
        <f t="shared" si="29"/>
        <v/>
      </c>
      <c r="AG220" s="140">
        <f t="shared" si="30"/>
        <v>50325</v>
      </c>
      <c r="AH220" s="81"/>
      <c r="AI220" s="169">
        <v>1</v>
      </c>
      <c r="AJ220" s="169">
        <f>SUM($AI$6:AI220)</f>
        <v>215</v>
      </c>
      <c r="AK220" s="194"/>
      <c r="AL220" s="158"/>
    </row>
    <row r="221" spans="1:998" s="13" customFormat="1">
      <c r="A221" s="129">
        <v>216</v>
      </c>
      <c r="B221" s="130" t="s">
        <v>188</v>
      </c>
      <c r="C221" s="130" t="s">
        <v>13</v>
      </c>
      <c r="D221" s="130" t="s">
        <v>13</v>
      </c>
      <c r="E221" s="130" t="s">
        <v>189</v>
      </c>
      <c r="F221" s="130"/>
      <c r="G221" s="131">
        <v>45832</v>
      </c>
      <c r="H221" s="132">
        <v>0.68541666666666667</v>
      </c>
      <c r="I221" s="130" t="s">
        <v>5</v>
      </c>
      <c r="J221" s="130" t="s">
        <v>6</v>
      </c>
      <c r="K221" s="130" t="s">
        <v>5</v>
      </c>
      <c r="L221" s="130" t="s">
        <v>5</v>
      </c>
      <c r="M221" s="130" t="s">
        <v>5</v>
      </c>
      <c r="N221" s="130" t="s">
        <v>6</v>
      </c>
      <c r="O221" s="133">
        <v>1559.45</v>
      </c>
      <c r="P221" s="134">
        <v>1539</v>
      </c>
      <c r="Q221" s="133">
        <v>92076.66</v>
      </c>
      <c r="R221" s="133">
        <v>36830.660000000003</v>
      </c>
      <c r="S221" s="141">
        <f t="shared" si="31"/>
        <v>39.999995655793775</v>
      </c>
      <c r="T221" s="141">
        <f t="shared" si="32"/>
        <v>55246</v>
      </c>
      <c r="U221" s="130" t="s">
        <v>6</v>
      </c>
      <c r="V221" s="130" t="s">
        <v>6</v>
      </c>
      <c r="W221" s="136">
        <v>1</v>
      </c>
      <c r="X221" s="137">
        <v>0</v>
      </c>
      <c r="Y221" s="129">
        <f>ROUND((S221/INDICI!$B$2*10),2)</f>
        <v>4.5199999999999996</v>
      </c>
      <c r="Z221" s="129">
        <f>ROUND((O221/INDICI!$B$1*25),2)</f>
        <v>4.16</v>
      </c>
      <c r="AA221" s="138">
        <f t="shared" si="27"/>
        <v>8</v>
      </c>
      <c r="AB221" s="139">
        <f t="shared" si="28"/>
        <v>16.68</v>
      </c>
      <c r="AC221" s="140">
        <f>SUM($AG$6:AG221)</f>
        <v>15346084.829999996</v>
      </c>
      <c r="AD221" s="129" t="str">
        <f>VLOOKUP(C221, 'NORD SUD'!A:B, 2, FALSE)</f>
        <v>N</v>
      </c>
      <c r="AE221" s="135" t="str">
        <f>IF(AD221="N","",SUM(AF$5:$AF221))</f>
        <v/>
      </c>
      <c r="AF221" s="135" t="str">
        <f t="shared" si="29"/>
        <v/>
      </c>
      <c r="AG221" s="140">
        <f t="shared" si="30"/>
        <v>55246</v>
      </c>
      <c r="AH221" s="81"/>
      <c r="AI221" s="169">
        <v>1</v>
      </c>
      <c r="AJ221" s="169">
        <f>SUM($AI$6:AI221)</f>
        <v>216</v>
      </c>
      <c r="AK221" s="194"/>
      <c r="AL221" s="158"/>
    </row>
    <row r="222" spans="1:998" s="13" customFormat="1">
      <c r="A222" s="129">
        <v>217</v>
      </c>
      <c r="B222" s="130" t="s">
        <v>357</v>
      </c>
      <c r="C222" s="130" t="s">
        <v>63</v>
      </c>
      <c r="D222" s="130" t="s">
        <v>63</v>
      </c>
      <c r="E222" s="130" t="s">
        <v>1324</v>
      </c>
      <c r="F222" s="130"/>
      <c r="G222" s="131">
        <v>45832</v>
      </c>
      <c r="H222" s="132">
        <v>0.5180555555555556</v>
      </c>
      <c r="I222" s="130" t="s">
        <v>5</v>
      </c>
      <c r="J222" s="130" t="s">
        <v>6</v>
      </c>
      <c r="K222" s="130" t="s">
        <v>5</v>
      </c>
      <c r="L222" s="130" t="s">
        <v>5</v>
      </c>
      <c r="M222" s="130" t="s">
        <v>5</v>
      </c>
      <c r="N222" s="130" t="s">
        <v>6</v>
      </c>
      <c r="O222" s="133">
        <v>1132.8800000000001</v>
      </c>
      <c r="P222" s="134">
        <v>4237</v>
      </c>
      <c r="Q222" s="133">
        <v>36600</v>
      </c>
      <c r="R222" s="133">
        <v>18300</v>
      </c>
      <c r="S222" s="135">
        <f t="shared" si="31"/>
        <v>50</v>
      </c>
      <c r="T222" s="135">
        <f t="shared" si="32"/>
        <v>18300</v>
      </c>
      <c r="U222" s="130" t="s">
        <v>6</v>
      </c>
      <c r="V222" s="130" t="s">
        <v>6</v>
      </c>
      <c r="W222" s="136">
        <v>2</v>
      </c>
      <c r="X222" s="137">
        <v>0</v>
      </c>
      <c r="Y222" s="129">
        <f>ROUND((S222/INDICI!$B$2*10),2)</f>
        <v>5.65</v>
      </c>
      <c r="Z222" s="129">
        <f>ROUND((O222/INDICI!$B$1*25),2)</f>
        <v>3.02</v>
      </c>
      <c r="AA222" s="138">
        <f t="shared" si="27"/>
        <v>8</v>
      </c>
      <c r="AB222" s="139">
        <f t="shared" si="28"/>
        <v>16.670000000000002</v>
      </c>
      <c r="AC222" s="140">
        <f>SUM($AG$6:AG222)</f>
        <v>15364384.829999996</v>
      </c>
      <c r="AD222" s="129" t="str">
        <f>VLOOKUP(C222, 'NORD SUD'!A:B, 2, FALSE)</f>
        <v>N</v>
      </c>
      <c r="AE222" s="135" t="str">
        <f>IF(AD222="N","",SUM(AF$5:$AF222))</f>
        <v/>
      </c>
      <c r="AF222" s="135" t="str">
        <f t="shared" si="29"/>
        <v/>
      </c>
      <c r="AG222" s="140">
        <f t="shared" si="30"/>
        <v>18300</v>
      </c>
      <c r="AH222" s="81"/>
      <c r="AI222" s="169">
        <v>1</v>
      </c>
      <c r="AJ222" s="169">
        <f>SUM($AI$6:AI222)</f>
        <v>217</v>
      </c>
      <c r="AK222" s="194"/>
      <c r="AL222" s="158"/>
    </row>
    <row r="223" spans="1:998" s="13" customFormat="1">
      <c r="A223" s="129">
        <v>218</v>
      </c>
      <c r="B223" s="130" t="s">
        <v>188</v>
      </c>
      <c r="C223" s="130" t="s">
        <v>1804</v>
      </c>
      <c r="D223" s="130" t="s">
        <v>1804</v>
      </c>
      <c r="E223" s="130" t="s">
        <v>1808</v>
      </c>
      <c r="F223" s="130"/>
      <c r="G223" s="131">
        <v>45814</v>
      </c>
      <c r="H223" s="132">
        <v>0.44861111111111113</v>
      </c>
      <c r="I223" s="130" t="s">
        <v>5</v>
      </c>
      <c r="J223" s="130" t="s">
        <v>6</v>
      </c>
      <c r="K223" s="130" t="s">
        <v>5</v>
      </c>
      <c r="L223" s="130" t="s">
        <v>5</v>
      </c>
      <c r="M223" s="130" t="s">
        <v>5</v>
      </c>
      <c r="N223" s="130" t="s">
        <v>6</v>
      </c>
      <c r="O223" s="133">
        <v>1124.32</v>
      </c>
      <c r="P223" s="134">
        <v>3113</v>
      </c>
      <c r="Q223" s="133">
        <v>66588</v>
      </c>
      <c r="R223" s="133">
        <v>33294</v>
      </c>
      <c r="S223" s="135">
        <f t="shared" si="31"/>
        <v>50</v>
      </c>
      <c r="T223" s="135">
        <f t="shared" si="32"/>
        <v>33294</v>
      </c>
      <c r="U223" s="130" t="s">
        <v>6</v>
      </c>
      <c r="V223" s="130" t="s">
        <v>6</v>
      </c>
      <c r="W223" s="136">
        <v>1</v>
      </c>
      <c r="X223" s="137">
        <v>0</v>
      </c>
      <c r="Y223" s="129">
        <f>ROUND((S223/INDICI!$B$2*10),2)</f>
        <v>5.65</v>
      </c>
      <c r="Z223" s="129">
        <f>ROUND((O223/INDICI!$B$1*25),2)</f>
        <v>3</v>
      </c>
      <c r="AA223" s="138">
        <f t="shared" si="27"/>
        <v>8</v>
      </c>
      <c r="AB223" s="139">
        <f t="shared" si="28"/>
        <v>16.649999999999999</v>
      </c>
      <c r="AC223" s="140">
        <f>SUM($AG$6:AG223)</f>
        <v>15397678.829999996</v>
      </c>
      <c r="AD223" s="129" t="str">
        <f>VLOOKUP(C223, 'NORD SUD'!A:B, 2, FALSE)</f>
        <v>N</v>
      </c>
      <c r="AE223" s="135" t="str">
        <f>IF(AD223="N","",SUM(AF$5:$AF223))</f>
        <v/>
      </c>
      <c r="AF223" s="135" t="str">
        <f t="shared" si="29"/>
        <v/>
      </c>
      <c r="AG223" s="140">
        <f t="shared" si="30"/>
        <v>33294</v>
      </c>
      <c r="AH223" s="81"/>
      <c r="AI223" s="169">
        <v>1</v>
      </c>
      <c r="AJ223" s="169">
        <f>SUM($AI$6:AI223)</f>
        <v>218</v>
      </c>
      <c r="AK223" s="194"/>
      <c r="AL223" s="158"/>
    </row>
    <row r="224" spans="1:998" s="13" customFormat="1">
      <c r="A224" s="129">
        <v>219</v>
      </c>
      <c r="B224" s="130" t="s">
        <v>274</v>
      </c>
      <c r="C224" s="130" t="s">
        <v>39</v>
      </c>
      <c r="D224" s="130" t="s">
        <v>39</v>
      </c>
      <c r="E224" s="130" t="s">
        <v>1537</v>
      </c>
      <c r="F224" s="130"/>
      <c r="G224" s="131">
        <v>45832</v>
      </c>
      <c r="H224" s="132">
        <v>0.6333333333333333</v>
      </c>
      <c r="I224" s="130" t="s">
        <v>5</v>
      </c>
      <c r="J224" s="130" t="s">
        <v>6</v>
      </c>
      <c r="K224" s="130" t="s">
        <v>5</v>
      </c>
      <c r="L224" s="130" t="s">
        <v>5</v>
      </c>
      <c r="M224" s="130" t="s">
        <v>5</v>
      </c>
      <c r="N224" s="130" t="s">
        <v>6</v>
      </c>
      <c r="O224" s="133">
        <v>1532.42</v>
      </c>
      <c r="P224" s="134">
        <v>5351</v>
      </c>
      <c r="Q224" s="133">
        <v>260000</v>
      </c>
      <c r="R224" s="133">
        <v>150000</v>
      </c>
      <c r="S224" s="135">
        <f t="shared" si="31"/>
        <v>57.692307692307686</v>
      </c>
      <c r="T224" s="135">
        <f t="shared" si="32"/>
        <v>110000</v>
      </c>
      <c r="U224" s="130" t="s">
        <v>5</v>
      </c>
      <c r="V224" s="130" t="s">
        <v>6</v>
      </c>
      <c r="W224" s="136">
        <v>1</v>
      </c>
      <c r="X224" s="137">
        <v>0</v>
      </c>
      <c r="Y224" s="129">
        <f>ROUND((S224/INDICI!$B$2*10),2)</f>
        <v>6.52</v>
      </c>
      <c r="Z224" s="129">
        <f>ROUND((O224/INDICI!$B$1*25),2)</f>
        <v>4.09</v>
      </c>
      <c r="AA224" s="138">
        <f t="shared" si="27"/>
        <v>6</v>
      </c>
      <c r="AB224" s="139">
        <f t="shared" si="28"/>
        <v>16.61</v>
      </c>
      <c r="AC224" s="140">
        <f>SUM($AG$6:AG224)</f>
        <v>15507678.829999996</v>
      </c>
      <c r="AD224" s="129" t="str">
        <f>VLOOKUP(C224, 'NORD SUD'!A:B, 2, FALSE)</f>
        <v>S</v>
      </c>
      <c r="AE224" s="135">
        <f>IF(AD224="N","",SUM(AF$5:$AF224))</f>
        <v>2420151.9500000002</v>
      </c>
      <c r="AF224" s="135">
        <f t="shared" si="29"/>
        <v>110000</v>
      </c>
      <c r="AG224" s="140">
        <f t="shared" si="30"/>
        <v>110000</v>
      </c>
      <c r="AH224" s="90"/>
      <c r="AI224" s="169">
        <v>1</v>
      </c>
      <c r="AJ224" s="169">
        <f>SUM($AI$6:AI224)</f>
        <v>219</v>
      </c>
      <c r="AK224" s="197"/>
      <c r="AL224" s="161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  <c r="VE224" s="24"/>
      <c r="VF224" s="24"/>
      <c r="VG224" s="24"/>
      <c r="VH224" s="24"/>
      <c r="VI224" s="24"/>
      <c r="VJ224" s="24"/>
      <c r="VK224" s="24"/>
      <c r="VL224" s="24"/>
      <c r="VM224" s="24"/>
      <c r="VN224" s="24"/>
      <c r="VO224" s="24"/>
      <c r="VP224" s="24"/>
      <c r="VQ224" s="24"/>
      <c r="VR224" s="24"/>
      <c r="VS224" s="24"/>
      <c r="VT224" s="24"/>
      <c r="VU224" s="24"/>
      <c r="VV224" s="24"/>
      <c r="VW224" s="24"/>
      <c r="VX224" s="24"/>
      <c r="VY224" s="24"/>
      <c r="VZ224" s="24"/>
      <c r="WA224" s="24"/>
      <c r="WB224" s="24"/>
      <c r="WC224" s="24"/>
      <c r="WD224" s="24"/>
      <c r="WE224" s="24"/>
      <c r="WF224" s="24"/>
      <c r="WG224" s="24"/>
      <c r="WH224" s="24"/>
      <c r="WI224" s="24"/>
      <c r="WJ224" s="24"/>
      <c r="WK224" s="24"/>
      <c r="WL224" s="24"/>
      <c r="WM224" s="24"/>
      <c r="WN224" s="24"/>
      <c r="WO224" s="24"/>
      <c r="WP224" s="24"/>
      <c r="WQ224" s="24"/>
      <c r="WR224" s="24"/>
      <c r="WS224" s="24"/>
      <c r="WT224" s="24"/>
      <c r="WU224" s="24"/>
      <c r="WV224" s="24"/>
      <c r="WW224" s="24"/>
      <c r="WX224" s="24"/>
      <c r="WY224" s="24"/>
      <c r="WZ224" s="24"/>
      <c r="XA224" s="24"/>
      <c r="XB224" s="24"/>
      <c r="XC224" s="24"/>
      <c r="XD224" s="24"/>
      <c r="XE224" s="24"/>
      <c r="XF224" s="24"/>
      <c r="XG224" s="24"/>
      <c r="XH224" s="24"/>
      <c r="XI224" s="24"/>
      <c r="XJ224" s="24"/>
      <c r="XK224" s="24"/>
      <c r="XL224" s="24"/>
      <c r="XM224" s="24"/>
      <c r="XN224" s="24"/>
      <c r="XO224" s="24"/>
      <c r="XP224" s="24"/>
      <c r="XQ224" s="24"/>
      <c r="XR224" s="24"/>
      <c r="XS224" s="24"/>
      <c r="XT224" s="24"/>
      <c r="XU224" s="24"/>
      <c r="XV224" s="24"/>
      <c r="XW224" s="24"/>
      <c r="XX224" s="24"/>
      <c r="XY224" s="24"/>
      <c r="XZ224" s="24"/>
      <c r="YA224" s="24"/>
      <c r="YB224" s="24"/>
      <c r="YC224" s="24"/>
      <c r="YD224" s="24"/>
      <c r="YE224" s="24"/>
      <c r="YF224" s="24"/>
      <c r="YG224" s="24"/>
      <c r="YH224" s="24"/>
      <c r="YI224" s="24"/>
      <c r="YJ224" s="24"/>
      <c r="YK224" s="24"/>
      <c r="YL224" s="24"/>
      <c r="YM224" s="24"/>
      <c r="YN224" s="24"/>
      <c r="YO224" s="24"/>
      <c r="YP224" s="24"/>
      <c r="YQ224" s="24"/>
      <c r="YR224" s="24"/>
      <c r="YS224" s="24"/>
      <c r="YT224" s="24"/>
      <c r="YU224" s="24"/>
      <c r="YV224" s="24"/>
      <c r="YW224" s="24"/>
      <c r="YX224" s="24"/>
      <c r="YY224" s="24"/>
      <c r="YZ224" s="24"/>
      <c r="ZA224" s="24"/>
      <c r="ZB224" s="24"/>
      <c r="ZC224" s="24"/>
      <c r="ZD224" s="24"/>
      <c r="ZE224" s="24"/>
      <c r="ZF224" s="24"/>
      <c r="ZG224" s="24"/>
      <c r="ZH224" s="24"/>
      <c r="ZI224" s="24"/>
      <c r="ZJ224" s="24"/>
      <c r="ZK224" s="24"/>
      <c r="ZL224" s="24"/>
      <c r="ZM224" s="24"/>
      <c r="ZN224" s="24"/>
      <c r="ZO224" s="24"/>
      <c r="ZP224" s="24"/>
      <c r="ZQ224" s="24"/>
      <c r="ZR224" s="24"/>
      <c r="ZS224" s="24"/>
      <c r="ZT224" s="24"/>
      <c r="ZU224" s="24"/>
      <c r="ZV224" s="24"/>
      <c r="ZW224" s="24"/>
      <c r="ZX224" s="24"/>
      <c r="ZY224" s="24"/>
      <c r="ZZ224" s="24"/>
      <c r="AAA224" s="24"/>
      <c r="AAB224" s="24"/>
      <c r="AAC224" s="24"/>
      <c r="AAD224" s="24"/>
      <c r="AAE224" s="24"/>
      <c r="AAF224" s="24"/>
      <c r="AAG224" s="24"/>
      <c r="AAH224" s="24"/>
      <c r="AAI224" s="24"/>
      <c r="AAJ224" s="24"/>
      <c r="AAK224" s="24"/>
      <c r="AAL224" s="24"/>
      <c r="AAM224" s="24"/>
      <c r="AAN224" s="24"/>
      <c r="AAO224" s="24"/>
      <c r="AAP224" s="24"/>
      <c r="AAQ224" s="24"/>
      <c r="AAR224" s="24"/>
      <c r="AAS224" s="24"/>
      <c r="AAT224" s="24"/>
      <c r="AAU224" s="24"/>
      <c r="AAV224" s="24"/>
      <c r="AAW224" s="24"/>
      <c r="AAX224" s="24"/>
      <c r="AAY224" s="24"/>
      <c r="AAZ224" s="24"/>
      <c r="ABA224" s="24"/>
      <c r="ABB224" s="24"/>
      <c r="ABC224" s="24"/>
      <c r="ABD224" s="24"/>
      <c r="ABE224" s="24"/>
      <c r="ABF224" s="24"/>
      <c r="ABG224" s="24"/>
      <c r="ABH224" s="24"/>
      <c r="ABI224" s="24"/>
      <c r="ABJ224" s="24"/>
      <c r="ABK224" s="24"/>
      <c r="ABL224" s="24"/>
      <c r="ABM224" s="24"/>
      <c r="ABN224" s="24"/>
      <c r="ABO224" s="24"/>
      <c r="ABP224" s="24"/>
      <c r="ABQ224" s="24"/>
      <c r="ABR224" s="24"/>
      <c r="ABS224" s="24"/>
      <c r="ABT224" s="24"/>
      <c r="ABU224" s="24"/>
      <c r="ABV224" s="24"/>
      <c r="ABW224" s="24"/>
      <c r="ABX224" s="24"/>
      <c r="ABY224" s="24"/>
      <c r="ABZ224" s="24"/>
      <c r="ACA224" s="24"/>
      <c r="ACB224" s="24"/>
      <c r="ACC224" s="24"/>
      <c r="ACD224" s="24"/>
      <c r="ACE224" s="24"/>
      <c r="ACF224" s="24"/>
      <c r="ACG224" s="24"/>
      <c r="ACH224" s="24"/>
      <c r="ACI224" s="24"/>
      <c r="ACJ224" s="24"/>
      <c r="ACK224" s="24"/>
      <c r="ACL224" s="24"/>
      <c r="ACM224" s="24"/>
      <c r="ACN224" s="24"/>
      <c r="ACO224" s="24"/>
      <c r="ACP224" s="24"/>
      <c r="ACQ224" s="24"/>
      <c r="ACR224" s="24"/>
      <c r="ACS224" s="24"/>
      <c r="ACT224" s="24"/>
      <c r="ACU224" s="24"/>
      <c r="ACV224" s="24"/>
      <c r="ACW224" s="24"/>
      <c r="ACX224" s="24"/>
      <c r="ACY224" s="24"/>
      <c r="ACZ224" s="24"/>
      <c r="ADA224" s="24"/>
      <c r="ADB224" s="24"/>
      <c r="ADC224" s="24"/>
      <c r="ADD224" s="24"/>
      <c r="ADE224" s="24"/>
      <c r="ADF224" s="24"/>
      <c r="ADG224" s="24"/>
      <c r="ADH224" s="24"/>
      <c r="ADI224" s="24"/>
      <c r="ADJ224" s="24"/>
      <c r="ADK224" s="24"/>
      <c r="ADL224" s="24"/>
      <c r="ADM224" s="24"/>
      <c r="ADN224" s="24"/>
      <c r="ADO224" s="24"/>
      <c r="ADP224" s="24"/>
      <c r="ADQ224" s="24"/>
      <c r="ADR224" s="24"/>
      <c r="ADS224" s="24"/>
      <c r="ADT224" s="24"/>
      <c r="ADU224" s="24"/>
      <c r="ADV224" s="24"/>
      <c r="ADW224" s="24"/>
      <c r="ADX224" s="24"/>
      <c r="ADY224" s="24"/>
      <c r="ADZ224" s="24"/>
      <c r="AEA224" s="24"/>
      <c r="AEB224" s="24"/>
      <c r="AEC224" s="24"/>
      <c r="AED224" s="24"/>
      <c r="AEE224" s="24"/>
      <c r="AEF224" s="24"/>
      <c r="AEG224" s="24"/>
      <c r="AEH224" s="24"/>
      <c r="AEI224" s="24"/>
      <c r="AEJ224" s="24"/>
      <c r="AEK224" s="24"/>
      <c r="AEL224" s="24"/>
      <c r="AEM224" s="24"/>
      <c r="AEN224" s="24"/>
      <c r="AEO224" s="24"/>
      <c r="AEP224" s="24"/>
      <c r="AEQ224" s="24"/>
      <c r="AER224" s="24"/>
      <c r="AES224" s="24"/>
      <c r="AET224" s="24"/>
      <c r="AEU224" s="24"/>
      <c r="AEV224" s="24"/>
      <c r="AEW224" s="24"/>
      <c r="AEX224" s="24"/>
      <c r="AEY224" s="24"/>
      <c r="AEZ224" s="24"/>
      <c r="AFA224" s="24"/>
      <c r="AFB224" s="24"/>
      <c r="AFC224" s="24"/>
      <c r="AFD224" s="24"/>
      <c r="AFE224" s="24"/>
      <c r="AFF224" s="24"/>
      <c r="AFG224" s="24"/>
      <c r="AFH224" s="24"/>
      <c r="AFI224" s="24"/>
      <c r="AFJ224" s="24"/>
      <c r="AFK224" s="24"/>
      <c r="AFL224" s="24"/>
      <c r="AFM224" s="24"/>
      <c r="AFN224" s="24"/>
      <c r="AFO224" s="24"/>
      <c r="AFP224" s="24"/>
      <c r="AFQ224" s="24"/>
      <c r="AFR224" s="24"/>
      <c r="AFS224" s="24"/>
      <c r="AFT224" s="24"/>
      <c r="AFU224" s="24"/>
      <c r="AFV224" s="24"/>
      <c r="AFW224" s="24"/>
      <c r="AFX224" s="24"/>
      <c r="AFY224" s="24"/>
      <c r="AFZ224" s="24"/>
      <c r="AGA224" s="24"/>
      <c r="AGB224" s="24"/>
      <c r="AGC224" s="24"/>
      <c r="AGD224" s="24"/>
      <c r="AGE224" s="24"/>
      <c r="AGF224" s="24"/>
      <c r="AGG224" s="24"/>
      <c r="AGH224" s="24"/>
      <c r="AGI224" s="24"/>
      <c r="AGJ224" s="24"/>
      <c r="AGK224" s="24"/>
      <c r="AGL224" s="24"/>
      <c r="AGM224" s="24"/>
      <c r="AGN224" s="24"/>
      <c r="AGO224" s="24"/>
      <c r="AGP224" s="24"/>
      <c r="AGQ224" s="24"/>
      <c r="AGR224" s="24"/>
      <c r="AGS224" s="24"/>
      <c r="AGT224" s="24"/>
      <c r="AGU224" s="24"/>
      <c r="AGV224" s="24"/>
      <c r="AGW224" s="24"/>
      <c r="AGX224" s="24"/>
      <c r="AGY224" s="24"/>
      <c r="AGZ224" s="24"/>
      <c r="AHA224" s="24"/>
      <c r="AHB224" s="24"/>
      <c r="AHC224" s="24"/>
      <c r="AHD224" s="24"/>
      <c r="AHE224" s="24"/>
      <c r="AHF224" s="24"/>
      <c r="AHG224" s="24"/>
      <c r="AHH224" s="24"/>
      <c r="AHI224" s="24"/>
      <c r="AHJ224" s="24"/>
      <c r="AHK224" s="24"/>
      <c r="AHL224" s="24"/>
      <c r="AHM224" s="24"/>
      <c r="AHN224" s="24"/>
      <c r="AHO224" s="24"/>
      <c r="AHP224" s="24"/>
      <c r="AHQ224" s="24"/>
      <c r="AHR224" s="24"/>
      <c r="AHS224" s="24"/>
      <c r="AHT224" s="24"/>
      <c r="AHU224" s="24"/>
      <c r="AHV224" s="24"/>
      <c r="AHW224" s="24"/>
      <c r="AHX224" s="24"/>
      <c r="AHY224" s="24"/>
      <c r="AHZ224" s="24"/>
      <c r="AIA224" s="24"/>
      <c r="AIB224" s="24"/>
      <c r="AIC224" s="24"/>
      <c r="AID224" s="24"/>
      <c r="AIE224" s="24"/>
      <c r="AIF224" s="24"/>
      <c r="AIG224" s="24"/>
      <c r="AIH224" s="24"/>
      <c r="AII224" s="24"/>
      <c r="AIJ224" s="24"/>
      <c r="AIK224" s="24"/>
      <c r="AIL224" s="24"/>
      <c r="AIM224" s="24"/>
      <c r="AIN224" s="24"/>
      <c r="AIO224" s="24"/>
      <c r="AIP224" s="24"/>
      <c r="AIQ224" s="24"/>
      <c r="AIR224" s="24"/>
      <c r="AIS224" s="24"/>
      <c r="AIT224" s="24"/>
      <c r="AIU224" s="24"/>
      <c r="AIV224" s="24"/>
      <c r="AIW224" s="24"/>
      <c r="AIX224" s="24"/>
      <c r="AIY224" s="24"/>
      <c r="AIZ224" s="24"/>
      <c r="AJA224" s="24"/>
      <c r="AJB224" s="24"/>
      <c r="AJC224" s="24"/>
      <c r="AJD224" s="24"/>
      <c r="AJE224" s="24"/>
      <c r="AJF224" s="24"/>
      <c r="AJG224" s="24"/>
      <c r="AJH224" s="24"/>
      <c r="AJI224" s="24"/>
      <c r="AJJ224" s="24"/>
      <c r="AJK224" s="24"/>
      <c r="AJL224" s="24"/>
      <c r="AJM224" s="24"/>
      <c r="AJN224" s="24"/>
      <c r="AJO224" s="24"/>
      <c r="AJP224" s="24"/>
      <c r="AJQ224" s="24"/>
      <c r="AJR224" s="24"/>
      <c r="AJS224" s="24"/>
      <c r="AJT224" s="24"/>
      <c r="AJU224" s="24"/>
      <c r="AJV224" s="24"/>
      <c r="AJW224" s="24"/>
      <c r="AJX224" s="24"/>
      <c r="AJY224" s="24"/>
      <c r="AJZ224" s="24"/>
      <c r="AKA224" s="24"/>
      <c r="AKB224" s="24"/>
      <c r="AKC224" s="24"/>
      <c r="AKD224" s="24"/>
      <c r="AKE224" s="24"/>
      <c r="AKF224" s="24"/>
      <c r="AKG224" s="24"/>
      <c r="AKH224" s="24"/>
      <c r="AKI224" s="24"/>
      <c r="AKJ224" s="24"/>
      <c r="AKK224" s="24"/>
      <c r="AKL224" s="24"/>
      <c r="AKM224" s="24"/>
      <c r="AKN224" s="24"/>
      <c r="AKO224" s="24"/>
      <c r="AKP224" s="24"/>
      <c r="AKQ224" s="24"/>
      <c r="AKR224" s="24"/>
      <c r="AKS224" s="24"/>
      <c r="AKT224" s="24"/>
      <c r="AKU224" s="24"/>
      <c r="AKV224" s="24"/>
      <c r="AKW224" s="24"/>
      <c r="AKX224" s="24"/>
      <c r="AKY224" s="24"/>
      <c r="AKZ224" s="24"/>
      <c r="ALA224" s="24"/>
      <c r="ALB224" s="24"/>
      <c r="ALC224" s="24"/>
      <c r="ALD224" s="24"/>
      <c r="ALE224" s="24"/>
      <c r="ALF224" s="24"/>
      <c r="ALG224" s="24"/>
      <c r="ALH224" s="24"/>
      <c r="ALI224" s="24"/>
      <c r="ALJ224" s="24"/>
    </row>
    <row r="225" spans="1:998" s="13" customFormat="1">
      <c r="A225" s="129">
        <v>220</v>
      </c>
      <c r="B225" s="130" t="s">
        <v>344</v>
      </c>
      <c r="C225" s="130" t="s">
        <v>67</v>
      </c>
      <c r="D225" s="130" t="s">
        <v>67</v>
      </c>
      <c r="E225" s="130" t="s">
        <v>648</v>
      </c>
      <c r="F225" s="130"/>
      <c r="G225" s="131">
        <v>45828</v>
      </c>
      <c r="H225" s="132">
        <v>0.72499999999999998</v>
      </c>
      <c r="I225" s="130" t="s">
        <v>5</v>
      </c>
      <c r="J225" s="130" t="s">
        <v>6</v>
      </c>
      <c r="K225" s="130" t="s">
        <v>5</v>
      </c>
      <c r="L225" s="130" t="s">
        <v>5</v>
      </c>
      <c r="M225" s="130" t="s">
        <v>5</v>
      </c>
      <c r="N225" s="130" t="s">
        <v>6</v>
      </c>
      <c r="O225" s="133">
        <v>1067.32</v>
      </c>
      <c r="P225" s="134">
        <v>3654</v>
      </c>
      <c r="Q225" s="133">
        <v>91029.83</v>
      </c>
      <c r="R225" s="133">
        <v>46000</v>
      </c>
      <c r="S225" s="135">
        <f t="shared" si="31"/>
        <v>50.532885758437644</v>
      </c>
      <c r="T225" s="135">
        <f t="shared" si="32"/>
        <v>45029.83</v>
      </c>
      <c r="U225" s="130" t="s">
        <v>6</v>
      </c>
      <c r="V225" s="130" t="s">
        <v>6</v>
      </c>
      <c r="W225" s="136">
        <v>1</v>
      </c>
      <c r="X225" s="137">
        <v>0</v>
      </c>
      <c r="Y225" s="129">
        <f>ROUND((S225/INDICI!$B$2*10),2)</f>
        <v>5.71</v>
      </c>
      <c r="Z225" s="129">
        <f>ROUND((O225/INDICI!$B$1*25),2)</f>
        <v>2.85</v>
      </c>
      <c r="AA225" s="138">
        <f t="shared" si="27"/>
        <v>8</v>
      </c>
      <c r="AB225" s="139">
        <f t="shared" si="28"/>
        <v>16.560000000000002</v>
      </c>
      <c r="AC225" s="140">
        <f>SUM($AG$6:AG225)</f>
        <v>15552708.659999996</v>
      </c>
      <c r="AD225" s="129" t="str">
        <f>VLOOKUP(C225, 'NORD SUD'!A:B, 2, FALSE)</f>
        <v>N</v>
      </c>
      <c r="AE225" s="135" t="str">
        <f>IF(AD225="N","",SUM(AF$5:$AF225))</f>
        <v/>
      </c>
      <c r="AF225" s="135" t="str">
        <f t="shared" si="29"/>
        <v/>
      </c>
      <c r="AG225" s="140">
        <f t="shared" si="30"/>
        <v>45029.83</v>
      </c>
      <c r="AH225" s="81"/>
      <c r="AI225" s="169">
        <v>1</v>
      </c>
      <c r="AJ225" s="169">
        <f>SUM($AI$6:AI225)</f>
        <v>220</v>
      </c>
      <c r="AK225" s="194"/>
      <c r="AL225" s="158"/>
    </row>
    <row r="226" spans="1:998" s="13" customFormat="1">
      <c r="A226" s="129">
        <v>221</v>
      </c>
      <c r="B226" s="130" t="s">
        <v>344</v>
      </c>
      <c r="C226" s="130" t="s">
        <v>31</v>
      </c>
      <c r="D226" s="130" t="s">
        <v>31</v>
      </c>
      <c r="E226" s="130" t="s">
        <v>1180</v>
      </c>
      <c r="F226" s="130"/>
      <c r="G226" s="131">
        <v>45833</v>
      </c>
      <c r="H226" s="132">
        <v>0.57499999999999996</v>
      </c>
      <c r="I226" s="130" t="s">
        <v>5</v>
      </c>
      <c r="J226" s="130" t="s">
        <v>6</v>
      </c>
      <c r="K226" s="130" t="s">
        <v>5</v>
      </c>
      <c r="L226" s="130" t="s">
        <v>5</v>
      </c>
      <c r="M226" s="130" t="s">
        <v>5</v>
      </c>
      <c r="N226" s="130" t="s">
        <v>6</v>
      </c>
      <c r="O226" s="133">
        <v>1515.152</v>
      </c>
      <c r="P226" s="134">
        <v>660</v>
      </c>
      <c r="Q226" s="133">
        <v>49824.3</v>
      </c>
      <c r="R226" s="133">
        <v>19824.3</v>
      </c>
      <c r="S226" s="135">
        <f t="shared" si="31"/>
        <v>39.788416495565414</v>
      </c>
      <c r="T226" s="135">
        <f t="shared" si="32"/>
        <v>30000.000000000004</v>
      </c>
      <c r="U226" s="130" t="s">
        <v>6</v>
      </c>
      <c r="V226" s="130" t="s">
        <v>6</v>
      </c>
      <c r="W226" s="130">
        <v>1</v>
      </c>
      <c r="X226" s="137">
        <v>0</v>
      </c>
      <c r="Y226" s="129">
        <f>ROUND((S226/INDICI!$B$2*10),2)</f>
        <v>4.5</v>
      </c>
      <c r="Z226" s="129">
        <f>ROUND((O226/INDICI!$B$1*25),2)</f>
        <v>4.05</v>
      </c>
      <c r="AA226" s="138">
        <f t="shared" si="27"/>
        <v>8</v>
      </c>
      <c r="AB226" s="139">
        <f t="shared" si="28"/>
        <v>16.55</v>
      </c>
      <c r="AC226" s="140">
        <f>SUM($AG$6:AG226)</f>
        <v>15582708.659999996</v>
      </c>
      <c r="AD226" s="129" t="str">
        <f>VLOOKUP(C226, 'NORD SUD'!A:B, 2, FALSE)</f>
        <v>N</v>
      </c>
      <c r="AE226" s="135" t="str">
        <f>IF(AD226="N","",SUM(AF$5:$AF226))</f>
        <v/>
      </c>
      <c r="AF226" s="135" t="str">
        <f t="shared" si="29"/>
        <v/>
      </c>
      <c r="AG226" s="140">
        <f t="shared" si="30"/>
        <v>30000.000000000004</v>
      </c>
      <c r="AH226" s="81"/>
      <c r="AI226" s="169">
        <v>1</v>
      </c>
      <c r="AJ226" s="169">
        <f>SUM($AI$6:AI226)</f>
        <v>221</v>
      </c>
      <c r="AK226" s="194"/>
      <c r="AL226" s="158"/>
    </row>
    <row r="227" spans="1:998" s="13" customFormat="1">
      <c r="A227" s="129">
        <v>222</v>
      </c>
      <c r="B227" s="130" t="s">
        <v>138</v>
      </c>
      <c r="C227" s="130" t="s">
        <v>18</v>
      </c>
      <c r="D227" s="130" t="s">
        <v>18</v>
      </c>
      <c r="E227" s="130" t="s">
        <v>164</v>
      </c>
      <c r="F227" s="130"/>
      <c r="G227" s="131">
        <v>45834</v>
      </c>
      <c r="H227" s="132">
        <v>0.58263888888888893</v>
      </c>
      <c r="I227" s="130" t="s">
        <v>5</v>
      </c>
      <c r="J227" s="130" t="s">
        <v>6</v>
      </c>
      <c r="K227" s="130" t="s">
        <v>5</v>
      </c>
      <c r="L227" s="130" t="s">
        <v>5</v>
      </c>
      <c r="M227" s="130" t="s">
        <v>5</v>
      </c>
      <c r="N227" s="130" t="s">
        <v>6</v>
      </c>
      <c r="O227" s="133">
        <v>620.52</v>
      </c>
      <c r="P227" s="134">
        <v>2095</v>
      </c>
      <c r="Q227" s="133">
        <v>49200.72</v>
      </c>
      <c r="R227" s="133">
        <v>30000</v>
      </c>
      <c r="S227" s="135">
        <f t="shared" si="31"/>
        <v>60.974717443159363</v>
      </c>
      <c r="T227" s="135">
        <f t="shared" si="32"/>
        <v>19200.72</v>
      </c>
      <c r="U227" s="130" t="s">
        <v>6</v>
      </c>
      <c r="V227" s="130" t="s">
        <v>6</v>
      </c>
      <c r="W227" s="136">
        <v>1</v>
      </c>
      <c r="X227" s="137">
        <v>0</v>
      </c>
      <c r="Y227" s="129">
        <f>ROUND((S227/INDICI!$B$2*10),2)</f>
        <v>6.89</v>
      </c>
      <c r="Z227" s="129">
        <f>ROUND((O227/INDICI!$B$1*25),2)</f>
        <v>1.66</v>
      </c>
      <c r="AA227" s="138">
        <f t="shared" si="27"/>
        <v>8</v>
      </c>
      <c r="AB227" s="139">
        <f t="shared" si="28"/>
        <v>16.549999999999997</v>
      </c>
      <c r="AC227" s="140">
        <f>SUM($AG$6:AG227)</f>
        <v>15601909.379999997</v>
      </c>
      <c r="AD227" s="129" t="str">
        <f>VLOOKUP(C227, 'NORD SUD'!A:B, 2, FALSE)</f>
        <v>S</v>
      </c>
      <c r="AE227" s="135">
        <f>IF(AD227="N","",SUM(AF$5:$AF227))</f>
        <v>2439352.6700000004</v>
      </c>
      <c r="AF227" s="135">
        <f t="shared" si="29"/>
        <v>19200.72</v>
      </c>
      <c r="AG227" s="140">
        <f t="shared" si="30"/>
        <v>19200.72</v>
      </c>
      <c r="AH227" s="81"/>
      <c r="AI227" s="169">
        <v>1</v>
      </c>
      <c r="AJ227" s="169">
        <f>SUM($AI$6:AI227)</f>
        <v>222</v>
      </c>
      <c r="AK227" s="194"/>
      <c r="AL227" s="158"/>
    </row>
    <row r="228" spans="1:998" s="13" customFormat="1">
      <c r="A228" s="129">
        <v>223</v>
      </c>
      <c r="B228" s="130" t="s">
        <v>176</v>
      </c>
      <c r="C228" s="130" t="s">
        <v>9</v>
      </c>
      <c r="D228" s="130" t="s">
        <v>9</v>
      </c>
      <c r="E228" s="130" t="s">
        <v>181</v>
      </c>
      <c r="F228" s="130"/>
      <c r="G228" s="131">
        <v>45816</v>
      </c>
      <c r="H228" s="132">
        <v>0.5444444444444444</v>
      </c>
      <c r="I228" s="130" t="s">
        <v>5</v>
      </c>
      <c r="J228" s="130" t="s">
        <v>6</v>
      </c>
      <c r="K228" s="130" t="s">
        <v>5</v>
      </c>
      <c r="L228" s="130" t="s">
        <v>5</v>
      </c>
      <c r="M228" s="130" t="s">
        <v>5</v>
      </c>
      <c r="N228" s="130" t="s">
        <v>6</v>
      </c>
      <c r="O228" s="133">
        <v>1405.15</v>
      </c>
      <c r="P228" s="134">
        <v>9821</v>
      </c>
      <c r="Q228" s="133">
        <v>40291.18</v>
      </c>
      <c r="R228" s="133">
        <v>24174.71</v>
      </c>
      <c r="S228" s="141">
        <f t="shared" si="31"/>
        <v>60.000004963865536</v>
      </c>
      <c r="T228" s="141">
        <f t="shared" si="32"/>
        <v>16116.470000000001</v>
      </c>
      <c r="U228" s="130" t="s">
        <v>6</v>
      </c>
      <c r="V228" s="130" t="s">
        <v>6</v>
      </c>
      <c r="W228" s="136">
        <v>2</v>
      </c>
      <c r="X228" s="137">
        <v>0</v>
      </c>
      <c r="Y228" s="129">
        <f>ROUND((S228/INDICI!$B$2*10),2)</f>
        <v>6.78</v>
      </c>
      <c r="Z228" s="129">
        <f>ROUND((O228/INDICI!$B$1*25),2)</f>
        <v>3.75</v>
      </c>
      <c r="AA228" s="138">
        <f t="shared" si="27"/>
        <v>6</v>
      </c>
      <c r="AB228" s="139">
        <f t="shared" si="28"/>
        <v>16.53</v>
      </c>
      <c r="AC228" s="140">
        <f>SUM($AG$6:AG228)</f>
        <v>15618025.849999998</v>
      </c>
      <c r="AD228" s="129" t="str">
        <f>VLOOKUP(C228, 'NORD SUD'!A:B, 2, FALSE)</f>
        <v>N</v>
      </c>
      <c r="AE228" s="135" t="str">
        <f>IF(AD228="N","",SUM(AF$5:$AF228))</f>
        <v/>
      </c>
      <c r="AF228" s="135" t="str">
        <f t="shared" si="29"/>
        <v/>
      </c>
      <c r="AG228" s="140">
        <f t="shared" si="30"/>
        <v>16116.470000000001</v>
      </c>
      <c r="AH228" s="81"/>
      <c r="AI228" s="169">
        <v>1</v>
      </c>
      <c r="AJ228" s="169">
        <f>SUM($AI$6:AI228)</f>
        <v>223</v>
      </c>
      <c r="AK228" s="194"/>
      <c r="AL228" s="158"/>
    </row>
    <row r="229" spans="1:998" s="13" customFormat="1">
      <c r="A229" s="129">
        <v>224</v>
      </c>
      <c r="B229" s="130" t="s">
        <v>188</v>
      </c>
      <c r="C229" s="130" t="s">
        <v>35</v>
      </c>
      <c r="D229" s="130" t="s">
        <v>35</v>
      </c>
      <c r="E229" s="130" t="s">
        <v>823</v>
      </c>
      <c r="F229" s="130"/>
      <c r="G229" s="131">
        <v>45833</v>
      </c>
      <c r="H229" s="132">
        <v>0.74375000000000002</v>
      </c>
      <c r="I229" s="130" t="s">
        <v>5</v>
      </c>
      <c r="J229" s="130" t="s">
        <v>6</v>
      </c>
      <c r="K229" s="130" t="s">
        <v>5</v>
      </c>
      <c r="L229" s="130" t="s">
        <v>5</v>
      </c>
      <c r="M229" s="130" t="s">
        <v>5</v>
      </c>
      <c r="N229" s="130" t="s">
        <v>6</v>
      </c>
      <c r="O229" s="133">
        <v>1051.25</v>
      </c>
      <c r="P229" s="134">
        <v>761</v>
      </c>
      <c r="Q229" s="133">
        <v>63200</v>
      </c>
      <c r="R229" s="133">
        <v>32000</v>
      </c>
      <c r="S229" s="135">
        <f t="shared" si="31"/>
        <v>50.632911392405063</v>
      </c>
      <c r="T229" s="135">
        <f t="shared" si="32"/>
        <v>31200</v>
      </c>
      <c r="U229" s="130" t="s">
        <v>6</v>
      </c>
      <c r="V229" s="130" t="s">
        <v>6</v>
      </c>
      <c r="W229" s="136">
        <v>1</v>
      </c>
      <c r="X229" s="137">
        <v>0</v>
      </c>
      <c r="Y229" s="129">
        <f>ROUND((S229/INDICI!$B$2*10),2)</f>
        <v>5.72</v>
      </c>
      <c r="Z229" s="129">
        <f>ROUND((O229/INDICI!$B$1*25),2)</f>
        <v>2.81</v>
      </c>
      <c r="AA229" s="138">
        <f t="shared" si="27"/>
        <v>8</v>
      </c>
      <c r="AB229" s="139">
        <f t="shared" si="28"/>
        <v>16.53</v>
      </c>
      <c r="AC229" s="140">
        <f>SUM($AG$6:AG229)</f>
        <v>15649225.849999998</v>
      </c>
      <c r="AD229" s="129" t="str">
        <f>VLOOKUP(C229, 'NORD SUD'!A:B, 2, FALSE)</f>
        <v>N</v>
      </c>
      <c r="AE229" s="135" t="str">
        <f>IF(AD229="N","",SUM(AF$5:$AF229))</f>
        <v/>
      </c>
      <c r="AF229" s="135" t="str">
        <f t="shared" si="29"/>
        <v/>
      </c>
      <c r="AG229" s="140">
        <f t="shared" si="30"/>
        <v>31200</v>
      </c>
      <c r="AH229" s="119"/>
      <c r="AI229" s="169">
        <v>1</v>
      </c>
      <c r="AJ229" s="169">
        <f>SUM($AI$6:AI229)</f>
        <v>224</v>
      </c>
      <c r="AK229" s="195"/>
      <c r="AL229" s="159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  <c r="ZI229" s="23"/>
      <c r="ZJ229" s="23"/>
      <c r="ZK229" s="23"/>
      <c r="ZL229" s="23"/>
      <c r="ZM229" s="23"/>
      <c r="ZN229" s="23"/>
      <c r="ZO229" s="23"/>
      <c r="ZP229" s="23"/>
      <c r="ZQ229" s="23"/>
      <c r="ZR229" s="23"/>
      <c r="ZS229" s="23"/>
      <c r="ZT229" s="23"/>
      <c r="ZU229" s="23"/>
      <c r="ZV229" s="23"/>
      <c r="ZW229" s="23"/>
      <c r="ZX229" s="23"/>
      <c r="ZY229" s="23"/>
      <c r="ZZ229" s="23"/>
      <c r="AAA229" s="23"/>
      <c r="AAB229" s="23"/>
      <c r="AAC229" s="23"/>
      <c r="AAD229" s="23"/>
      <c r="AAE229" s="23"/>
      <c r="AAF229" s="23"/>
      <c r="AAG229" s="23"/>
      <c r="AAH229" s="23"/>
      <c r="AAI229" s="23"/>
      <c r="AAJ229" s="23"/>
      <c r="AAK229" s="23"/>
      <c r="AAL229" s="23"/>
      <c r="AAM229" s="23"/>
      <c r="AAN229" s="23"/>
      <c r="AAO229" s="23"/>
      <c r="AAP229" s="23"/>
      <c r="AAQ229" s="23"/>
      <c r="AAR229" s="23"/>
      <c r="AAS229" s="23"/>
      <c r="AAT229" s="23"/>
      <c r="AAU229" s="23"/>
      <c r="AAV229" s="23"/>
      <c r="AAW229" s="23"/>
      <c r="AAX229" s="23"/>
      <c r="AAY229" s="23"/>
      <c r="AAZ229" s="23"/>
      <c r="ABA229" s="23"/>
      <c r="ABB229" s="23"/>
      <c r="ABC229" s="23"/>
      <c r="ABD229" s="23"/>
      <c r="ABE229" s="23"/>
      <c r="ABF229" s="23"/>
      <c r="ABG229" s="23"/>
      <c r="ABH229" s="23"/>
      <c r="ABI229" s="23"/>
      <c r="ABJ229" s="23"/>
      <c r="ABK229" s="23"/>
      <c r="ABL229" s="23"/>
      <c r="ABM229" s="23"/>
      <c r="ABN229" s="23"/>
      <c r="ABO229" s="23"/>
      <c r="ABP229" s="23"/>
      <c r="ABQ229" s="23"/>
      <c r="ABR229" s="23"/>
      <c r="ABS229" s="23"/>
      <c r="ABT229" s="23"/>
      <c r="ABU229" s="23"/>
      <c r="ABV229" s="23"/>
      <c r="ABW229" s="23"/>
      <c r="ABX229" s="23"/>
      <c r="ABY229" s="23"/>
      <c r="ABZ229" s="23"/>
      <c r="ACA229" s="23"/>
      <c r="ACB229" s="23"/>
      <c r="ACC229" s="23"/>
      <c r="ACD229" s="23"/>
      <c r="ACE229" s="23"/>
      <c r="ACF229" s="23"/>
      <c r="ACG229" s="23"/>
      <c r="ACH229" s="23"/>
      <c r="ACI229" s="23"/>
      <c r="ACJ229" s="23"/>
      <c r="ACK229" s="23"/>
      <c r="ACL229" s="23"/>
      <c r="ACM229" s="23"/>
      <c r="ACN229" s="23"/>
      <c r="ACO229" s="23"/>
      <c r="ACP229" s="23"/>
      <c r="ACQ229" s="23"/>
      <c r="ACR229" s="23"/>
      <c r="ACS229" s="23"/>
      <c r="ACT229" s="23"/>
      <c r="ACU229" s="23"/>
      <c r="ACV229" s="23"/>
      <c r="ACW229" s="23"/>
      <c r="ACX229" s="23"/>
      <c r="ACY229" s="23"/>
      <c r="ACZ229" s="23"/>
      <c r="ADA229" s="23"/>
      <c r="ADB229" s="23"/>
      <c r="ADC229" s="23"/>
      <c r="ADD229" s="23"/>
      <c r="ADE229" s="23"/>
      <c r="ADF229" s="23"/>
      <c r="ADG229" s="23"/>
      <c r="ADH229" s="23"/>
      <c r="ADI229" s="23"/>
      <c r="ADJ229" s="23"/>
      <c r="ADK229" s="23"/>
      <c r="ADL229" s="23"/>
      <c r="ADM229" s="23"/>
      <c r="ADN229" s="23"/>
      <c r="ADO229" s="23"/>
      <c r="ADP229" s="23"/>
      <c r="ADQ229" s="23"/>
      <c r="ADR229" s="23"/>
      <c r="ADS229" s="23"/>
      <c r="ADT229" s="23"/>
      <c r="ADU229" s="23"/>
      <c r="ADV229" s="23"/>
      <c r="ADW229" s="23"/>
      <c r="ADX229" s="23"/>
      <c r="ADY229" s="23"/>
      <c r="ADZ229" s="23"/>
      <c r="AEA229" s="23"/>
      <c r="AEB229" s="23"/>
      <c r="AEC229" s="23"/>
      <c r="AED229" s="23"/>
      <c r="AEE229" s="23"/>
      <c r="AEF229" s="23"/>
      <c r="AEG229" s="23"/>
      <c r="AEH229" s="23"/>
      <c r="AEI229" s="23"/>
      <c r="AEJ229" s="23"/>
      <c r="AEK229" s="23"/>
      <c r="AEL229" s="23"/>
      <c r="AEM229" s="23"/>
      <c r="AEN229" s="23"/>
      <c r="AEO229" s="23"/>
      <c r="AEP229" s="23"/>
      <c r="AEQ229" s="23"/>
      <c r="AER229" s="23"/>
      <c r="AES229" s="23"/>
      <c r="AET229" s="23"/>
      <c r="AEU229" s="23"/>
      <c r="AEV229" s="23"/>
      <c r="AEW229" s="23"/>
      <c r="AEX229" s="23"/>
      <c r="AEY229" s="23"/>
      <c r="AEZ229" s="23"/>
      <c r="AFA229" s="23"/>
      <c r="AFB229" s="23"/>
      <c r="AFC229" s="23"/>
      <c r="AFD229" s="23"/>
      <c r="AFE229" s="23"/>
      <c r="AFF229" s="23"/>
      <c r="AFG229" s="23"/>
      <c r="AFH229" s="23"/>
      <c r="AFI229" s="23"/>
      <c r="AFJ229" s="23"/>
      <c r="AFK229" s="23"/>
      <c r="AFL229" s="23"/>
      <c r="AFM229" s="23"/>
      <c r="AFN229" s="23"/>
      <c r="AFO229" s="23"/>
      <c r="AFP229" s="23"/>
      <c r="AFQ229" s="23"/>
      <c r="AFR229" s="23"/>
      <c r="AFS229" s="23"/>
      <c r="AFT229" s="23"/>
      <c r="AFU229" s="23"/>
      <c r="AFV229" s="23"/>
      <c r="AFW229" s="23"/>
      <c r="AFX229" s="23"/>
      <c r="AFY229" s="23"/>
      <c r="AFZ229" s="23"/>
      <c r="AGA229" s="23"/>
      <c r="AGB229" s="23"/>
      <c r="AGC229" s="23"/>
      <c r="AGD229" s="23"/>
      <c r="AGE229" s="23"/>
      <c r="AGF229" s="23"/>
      <c r="AGG229" s="23"/>
      <c r="AGH229" s="23"/>
      <c r="AGI229" s="23"/>
      <c r="AGJ229" s="23"/>
      <c r="AGK229" s="23"/>
      <c r="AGL229" s="23"/>
      <c r="AGM229" s="23"/>
      <c r="AGN229" s="23"/>
      <c r="AGO229" s="23"/>
      <c r="AGP229" s="23"/>
      <c r="AGQ229" s="23"/>
      <c r="AGR229" s="23"/>
      <c r="AGS229" s="23"/>
      <c r="AGT229" s="23"/>
      <c r="AGU229" s="23"/>
      <c r="AGV229" s="23"/>
      <c r="AGW229" s="23"/>
      <c r="AGX229" s="23"/>
      <c r="AGY229" s="23"/>
      <c r="AGZ229" s="23"/>
      <c r="AHA229" s="23"/>
      <c r="AHB229" s="23"/>
      <c r="AHC229" s="23"/>
      <c r="AHD229" s="23"/>
      <c r="AHE229" s="23"/>
      <c r="AHF229" s="23"/>
      <c r="AHG229" s="23"/>
      <c r="AHH229" s="23"/>
      <c r="AHI229" s="23"/>
      <c r="AHJ229" s="23"/>
      <c r="AHK229" s="23"/>
      <c r="AHL229" s="23"/>
      <c r="AHM229" s="23"/>
      <c r="AHN229" s="23"/>
      <c r="AHO229" s="23"/>
      <c r="AHP229" s="23"/>
      <c r="AHQ229" s="23"/>
      <c r="AHR229" s="23"/>
      <c r="AHS229" s="23"/>
      <c r="AHT229" s="23"/>
      <c r="AHU229" s="23"/>
      <c r="AHV229" s="23"/>
      <c r="AHW229" s="23"/>
      <c r="AHX229" s="23"/>
      <c r="AHY229" s="23"/>
      <c r="AHZ229" s="23"/>
      <c r="AIA229" s="23"/>
      <c r="AIB229" s="23"/>
      <c r="AIC229" s="23"/>
      <c r="AID229" s="23"/>
      <c r="AIE229" s="23"/>
      <c r="AIF229" s="23"/>
      <c r="AIG229" s="23"/>
      <c r="AIH229" s="23"/>
      <c r="AII229" s="23"/>
      <c r="AIJ229" s="23"/>
      <c r="AIK229" s="23"/>
      <c r="AIL229" s="23"/>
      <c r="AIM229" s="23"/>
      <c r="AIN229" s="23"/>
      <c r="AIO229" s="23"/>
      <c r="AIP229" s="23"/>
      <c r="AIQ229" s="23"/>
      <c r="AIR229" s="23"/>
      <c r="AIS229" s="23"/>
      <c r="AIT229" s="23"/>
      <c r="AIU229" s="23"/>
      <c r="AIV229" s="23"/>
      <c r="AIW229" s="23"/>
      <c r="AIX229" s="23"/>
      <c r="AIY229" s="23"/>
      <c r="AIZ229" s="23"/>
      <c r="AJA229" s="23"/>
      <c r="AJB229" s="23"/>
      <c r="AJC229" s="23"/>
      <c r="AJD229" s="23"/>
      <c r="AJE229" s="23"/>
      <c r="AJF229" s="23"/>
      <c r="AJG229" s="23"/>
      <c r="AJH229" s="23"/>
      <c r="AJI229" s="23"/>
      <c r="AJJ229" s="23"/>
      <c r="AJK229" s="23"/>
      <c r="AJL229" s="23"/>
      <c r="AJM229" s="23"/>
      <c r="AJN229" s="23"/>
      <c r="AJO229" s="23"/>
      <c r="AJP229" s="23"/>
      <c r="AJQ229" s="23"/>
      <c r="AJR229" s="23"/>
      <c r="AJS229" s="23"/>
      <c r="AJT229" s="23"/>
      <c r="AJU229" s="23"/>
      <c r="AJV229" s="23"/>
      <c r="AJW229" s="23"/>
      <c r="AJX229" s="23"/>
      <c r="AJY229" s="23"/>
      <c r="AJZ229" s="23"/>
      <c r="AKA229" s="23"/>
      <c r="AKB229" s="23"/>
      <c r="AKC229" s="23"/>
      <c r="AKD229" s="23"/>
      <c r="AKE229" s="23"/>
      <c r="AKF229" s="23"/>
      <c r="AKG229" s="23"/>
      <c r="AKH229" s="23"/>
      <c r="AKI229" s="23"/>
      <c r="AKJ229" s="23"/>
      <c r="AKK229" s="23"/>
      <c r="AKL229" s="23"/>
      <c r="AKM229" s="23"/>
      <c r="AKN229" s="23"/>
      <c r="AKO229" s="23"/>
      <c r="AKP229" s="23"/>
      <c r="AKQ229" s="23"/>
      <c r="AKR229" s="23"/>
      <c r="AKS229" s="23"/>
      <c r="AKT229" s="23"/>
      <c r="AKU229" s="23"/>
      <c r="AKV229" s="23"/>
      <c r="AKW229" s="23"/>
      <c r="AKX229" s="23"/>
      <c r="AKY229" s="23"/>
      <c r="AKZ229" s="23"/>
      <c r="ALA229" s="23"/>
      <c r="ALB229" s="23"/>
      <c r="ALC229" s="23"/>
      <c r="ALD229" s="23"/>
      <c r="ALE229" s="23"/>
      <c r="ALF229" s="23"/>
      <c r="ALG229" s="23"/>
      <c r="ALH229" s="23"/>
      <c r="ALI229" s="23"/>
      <c r="ALJ229" s="23"/>
    </row>
    <row r="230" spans="1:998" s="13" customFormat="1">
      <c r="A230" s="129">
        <v>225</v>
      </c>
      <c r="B230" s="130" t="s">
        <v>344</v>
      </c>
      <c r="C230" s="130" t="s">
        <v>58</v>
      </c>
      <c r="D230" s="130" t="s">
        <v>58</v>
      </c>
      <c r="E230" s="130" t="s">
        <v>445</v>
      </c>
      <c r="F230" s="130"/>
      <c r="G230" s="131">
        <v>45834</v>
      </c>
      <c r="H230" s="132">
        <v>0.78125</v>
      </c>
      <c r="I230" s="130" t="s">
        <v>5</v>
      </c>
      <c r="J230" s="130" t="s">
        <v>6</v>
      </c>
      <c r="K230" s="130" t="s">
        <v>5</v>
      </c>
      <c r="L230" s="130" t="s">
        <v>5</v>
      </c>
      <c r="M230" s="130" t="s">
        <v>5</v>
      </c>
      <c r="N230" s="130" t="s">
        <v>6</v>
      </c>
      <c r="O230" s="133">
        <v>2732.78</v>
      </c>
      <c r="P230" s="134">
        <v>47534</v>
      </c>
      <c r="Q230" s="133">
        <v>175178.23999999999</v>
      </c>
      <c r="R230" s="133">
        <v>50000</v>
      </c>
      <c r="S230" s="135">
        <f t="shared" si="31"/>
        <v>28.542357772289527</v>
      </c>
      <c r="T230" s="135">
        <f t="shared" si="32"/>
        <v>125178.23999999999</v>
      </c>
      <c r="U230" s="130" t="s">
        <v>6</v>
      </c>
      <c r="V230" s="130" t="s">
        <v>6</v>
      </c>
      <c r="W230" s="136">
        <v>1</v>
      </c>
      <c r="X230" s="137">
        <v>0</v>
      </c>
      <c r="Y230" s="129">
        <f>ROUND((S230/INDICI!$B$2*10),2)</f>
        <v>3.23</v>
      </c>
      <c r="Z230" s="129">
        <f>ROUND((O230/INDICI!$B$1*25),2)</f>
        <v>7.3</v>
      </c>
      <c r="AA230" s="138">
        <f t="shared" si="27"/>
        <v>6</v>
      </c>
      <c r="AB230" s="139">
        <f t="shared" si="28"/>
        <v>16.53</v>
      </c>
      <c r="AC230" s="140">
        <f>SUM($AG$6:AG230)</f>
        <v>15774404.089999998</v>
      </c>
      <c r="AD230" s="129" t="str">
        <f>VLOOKUP(C230, 'NORD SUD'!A:B, 2, FALSE)</f>
        <v>N</v>
      </c>
      <c r="AE230" s="135" t="str">
        <f>IF(AD230="N","",SUM(AF$5:$AF230))</f>
        <v/>
      </c>
      <c r="AF230" s="135" t="str">
        <f t="shared" si="29"/>
        <v/>
      </c>
      <c r="AG230" s="140">
        <f t="shared" si="30"/>
        <v>125178.23999999999</v>
      </c>
      <c r="AH230" s="81"/>
      <c r="AI230" s="169">
        <v>1</v>
      </c>
      <c r="AJ230" s="169">
        <f>SUM($AI$6:AI230)</f>
        <v>225</v>
      </c>
      <c r="AK230" s="194"/>
      <c r="AL230" s="158"/>
    </row>
    <row r="231" spans="1:998" s="13" customFormat="1" ht="28.8">
      <c r="A231" s="129">
        <v>226</v>
      </c>
      <c r="B231" s="130" t="s">
        <v>175</v>
      </c>
      <c r="C231" s="130" t="s">
        <v>28</v>
      </c>
      <c r="D231" s="130" t="s">
        <v>28</v>
      </c>
      <c r="E231" s="130"/>
      <c r="F231" s="130" t="s">
        <v>932</v>
      </c>
      <c r="G231" s="131">
        <v>45834</v>
      </c>
      <c r="H231" s="132">
        <v>0.4694444444444445</v>
      </c>
      <c r="I231" s="130" t="s">
        <v>5</v>
      </c>
      <c r="J231" s="130" t="s">
        <v>6</v>
      </c>
      <c r="K231" s="130" t="s">
        <v>5</v>
      </c>
      <c r="L231" s="130" t="s">
        <v>5</v>
      </c>
      <c r="M231" s="130" t="s">
        <v>5</v>
      </c>
      <c r="N231" s="130" t="s">
        <v>6</v>
      </c>
      <c r="O231" s="133">
        <v>1162.54</v>
      </c>
      <c r="P231" s="134">
        <v>69159</v>
      </c>
      <c r="Q231" s="133">
        <v>329992.19</v>
      </c>
      <c r="R231" s="133">
        <v>100000</v>
      </c>
      <c r="S231" s="135">
        <f t="shared" si="31"/>
        <v>30.303747491720941</v>
      </c>
      <c r="T231" s="135">
        <f t="shared" si="32"/>
        <v>229992.19</v>
      </c>
      <c r="U231" s="130" t="s">
        <v>6</v>
      </c>
      <c r="V231" s="130" t="s">
        <v>6</v>
      </c>
      <c r="W231" s="136">
        <v>1</v>
      </c>
      <c r="X231" s="137">
        <v>10</v>
      </c>
      <c r="Y231" s="129">
        <f>ROUND((S231/INDICI!$B$2*10),2)</f>
        <v>3.42</v>
      </c>
      <c r="Z231" s="129">
        <f>ROUND((O231/INDICI!$B$1*25),2)</f>
        <v>3.1</v>
      </c>
      <c r="AA231" s="138">
        <f t="shared" si="27"/>
        <v>0</v>
      </c>
      <c r="AB231" s="139">
        <f t="shared" si="28"/>
        <v>16.52</v>
      </c>
      <c r="AC231" s="140">
        <f>SUM($AG$6:AG231)</f>
        <v>16004396.279999997</v>
      </c>
      <c r="AD231" s="129" t="str">
        <f>VLOOKUP(C231, 'NORD SUD'!A:B, 2, FALSE)</f>
        <v>S</v>
      </c>
      <c r="AE231" s="135">
        <f>IF(AD231="N","",SUM(AF$5:$AF231))</f>
        <v>2669344.8600000003</v>
      </c>
      <c r="AF231" s="135">
        <f t="shared" si="29"/>
        <v>229992.19</v>
      </c>
      <c r="AG231" s="140">
        <f t="shared" si="30"/>
        <v>229992.19</v>
      </c>
      <c r="AH231" s="81"/>
      <c r="AI231" s="169">
        <v>1</v>
      </c>
      <c r="AJ231" s="169">
        <f>SUM($AI$6:AI231)</f>
        <v>226</v>
      </c>
      <c r="AK231" s="194"/>
      <c r="AL231" s="158"/>
    </row>
    <row r="232" spans="1:998" s="13" customFormat="1">
      <c r="A232" s="129">
        <v>227</v>
      </c>
      <c r="B232" s="130" t="s">
        <v>176</v>
      </c>
      <c r="C232" s="130" t="s">
        <v>12</v>
      </c>
      <c r="D232" s="130" t="s">
        <v>12</v>
      </c>
      <c r="E232" s="130" t="s">
        <v>547</v>
      </c>
      <c r="F232" s="130"/>
      <c r="G232" s="131">
        <v>45834</v>
      </c>
      <c r="H232" s="132">
        <v>0.77013888888888893</v>
      </c>
      <c r="I232" s="130" t="s">
        <v>5</v>
      </c>
      <c r="J232" s="130" t="s">
        <v>6</v>
      </c>
      <c r="K232" s="130" t="s">
        <v>5</v>
      </c>
      <c r="L232" s="130" t="s">
        <v>5</v>
      </c>
      <c r="M232" s="130" t="s">
        <v>5</v>
      </c>
      <c r="N232" s="130" t="s">
        <v>6</v>
      </c>
      <c r="O232" s="133">
        <v>947.86</v>
      </c>
      <c r="P232" s="134">
        <v>3587</v>
      </c>
      <c r="Q232" s="133">
        <v>77342.63</v>
      </c>
      <c r="R232" s="133">
        <v>41000</v>
      </c>
      <c r="S232" s="135">
        <f t="shared" si="31"/>
        <v>53.010868650316134</v>
      </c>
      <c r="T232" s="135">
        <f t="shared" si="32"/>
        <v>36342.630000000005</v>
      </c>
      <c r="U232" s="130" t="s">
        <v>6</v>
      </c>
      <c r="V232" s="130" t="s">
        <v>6</v>
      </c>
      <c r="W232" s="130">
        <v>1</v>
      </c>
      <c r="X232" s="137">
        <v>0</v>
      </c>
      <c r="Y232" s="129">
        <f>ROUND((S232/INDICI!$B$2*10),2)</f>
        <v>5.99</v>
      </c>
      <c r="Z232" s="129">
        <f>ROUND((O232/INDICI!$B$1*25),2)</f>
        <v>2.5299999999999998</v>
      </c>
      <c r="AA232" s="138">
        <f t="shared" si="27"/>
        <v>8</v>
      </c>
      <c r="AB232" s="139">
        <f t="shared" si="28"/>
        <v>16.52</v>
      </c>
      <c r="AC232" s="140">
        <f>SUM($AG$6:AG232)</f>
        <v>16040738.909999998</v>
      </c>
      <c r="AD232" s="129" t="str">
        <f>VLOOKUP(C232, 'NORD SUD'!A:B, 2, FALSE)</f>
        <v>N</v>
      </c>
      <c r="AE232" s="135" t="str">
        <f>IF(AD232="N","",SUM(AF$5:$AF232))</f>
        <v/>
      </c>
      <c r="AF232" s="135" t="str">
        <f t="shared" si="29"/>
        <v/>
      </c>
      <c r="AG232" s="140">
        <f t="shared" si="30"/>
        <v>36342.630000000005</v>
      </c>
      <c r="AH232" s="81"/>
      <c r="AI232" s="169">
        <v>1</v>
      </c>
      <c r="AJ232" s="169">
        <f>SUM($AI$6:AI232)</f>
        <v>227</v>
      </c>
      <c r="AK232" s="194"/>
      <c r="AL232" s="158"/>
    </row>
    <row r="233" spans="1:998" s="13" customFormat="1">
      <c r="A233" s="129">
        <v>228</v>
      </c>
      <c r="B233" s="130" t="s">
        <v>357</v>
      </c>
      <c r="C233" s="130" t="s">
        <v>93</v>
      </c>
      <c r="D233" s="130" t="s">
        <v>93</v>
      </c>
      <c r="E233" s="130"/>
      <c r="F233" s="130" t="s">
        <v>1742</v>
      </c>
      <c r="G233" s="131">
        <v>45828</v>
      </c>
      <c r="H233" s="132">
        <v>0.33333333333333298</v>
      </c>
      <c r="I233" s="130" t="s">
        <v>5</v>
      </c>
      <c r="J233" s="130" t="s">
        <v>6</v>
      </c>
      <c r="K233" s="130" t="s">
        <v>5</v>
      </c>
      <c r="L233" s="130" t="s">
        <v>5</v>
      </c>
      <c r="M233" s="130" t="s">
        <v>5</v>
      </c>
      <c r="N233" s="130" t="s">
        <v>6</v>
      </c>
      <c r="O233" s="133">
        <v>746.69187145557703</v>
      </c>
      <c r="P233" s="134">
        <v>10580</v>
      </c>
      <c r="Q233" s="133">
        <v>36551.199999999997</v>
      </c>
      <c r="R233" s="133">
        <v>14620.48</v>
      </c>
      <c r="S233" s="145">
        <f t="shared" si="31"/>
        <v>40</v>
      </c>
      <c r="T233" s="145">
        <f t="shared" si="32"/>
        <v>21930.719999999998</v>
      </c>
      <c r="U233" s="130" t="s">
        <v>6</v>
      </c>
      <c r="V233" s="130" t="s">
        <v>6</v>
      </c>
      <c r="W233" s="136">
        <v>1</v>
      </c>
      <c r="X233" s="137">
        <v>10</v>
      </c>
      <c r="Y233" s="129">
        <f>ROUND((S233/INDICI!$B$2*10),2)</f>
        <v>4.5199999999999996</v>
      </c>
      <c r="Z233" s="129">
        <f>ROUND((O233/INDICI!$B$1*25),2)</f>
        <v>1.99</v>
      </c>
      <c r="AA233" s="138">
        <f t="shared" si="27"/>
        <v>0</v>
      </c>
      <c r="AB233" s="139">
        <f t="shared" si="28"/>
        <v>16.509999999999998</v>
      </c>
      <c r="AC233" s="140">
        <f>SUM($AG$6:AG233)</f>
        <v>16062669.629999999</v>
      </c>
      <c r="AD233" s="129" t="str">
        <f>VLOOKUP(C233, 'NORD SUD'!A:B, 2, FALSE)</f>
        <v>N</v>
      </c>
      <c r="AE233" s="135" t="str">
        <f>IF(AD233="N","",SUM(AF$5:$AF233))</f>
        <v/>
      </c>
      <c r="AF233" s="135" t="str">
        <f t="shared" si="29"/>
        <v/>
      </c>
      <c r="AG233" s="140">
        <f t="shared" si="30"/>
        <v>21930.719999999998</v>
      </c>
      <c r="AH233" s="81"/>
      <c r="AI233" s="169">
        <v>1</v>
      </c>
      <c r="AJ233" s="169">
        <f>SUM($AI$6:AI233)</f>
        <v>228</v>
      </c>
      <c r="AK233" s="194"/>
      <c r="AL233" s="158"/>
    </row>
    <row r="234" spans="1:998" s="13" customFormat="1">
      <c r="A234" s="129">
        <v>229</v>
      </c>
      <c r="B234" s="130" t="s">
        <v>188</v>
      </c>
      <c r="C234" s="130" t="s">
        <v>1804</v>
      </c>
      <c r="D234" s="130" t="s">
        <v>1804</v>
      </c>
      <c r="E234" s="130" t="s">
        <v>1843</v>
      </c>
      <c r="F234" s="130"/>
      <c r="G234" s="131">
        <v>45827</v>
      </c>
      <c r="H234" s="132">
        <v>0.4381944444444445</v>
      </c>
      <c r="I234" s="130" t="s">
        <v>5</v>
      </c>
      <c r="J234" s="130" t="s">
        <v>6</v>
      </c>
      <c r="K234" s="130" t="s">
        <v>5</v>
      </c>
      <c r="L234" s="130" t="s">
        <v>5</v>
      </c>
      <c r="M234" s="130" t="s">
        <v>5</v>
      </c>
      <c r="N234" s="130" t="s">
        <v>6</v>
      </c>
      <c r="O234" s="133">
        <v>794.14</v>
      </c>
      <c r="P234" s="134">
        <v>3274</v>
      </c>
      <c r="Q234" s="133">
        <v>22946.3</v>
      </c>
      <c r="R234" s="133">
        <v>12946.3</v>
      </c>
      <c r="S234" s="135">
        <f t="shared" si="31"/>
        <v>56.419989279317363</v>
      </c>
      <c r="T234" s="135">
        <f t="shared" si="32"/>
        <v>10000</v>
      </c>
      <c r="U234" s="130" t="s">
        <v>6</v>
      </c>
      <c r="V234" s="130" t="s">
        <v>6</v>
      </c>
      <c r="W234" s="136">
        <v>1</v>
      </c>
      <c r="X234" s="137">
        <v>0</v>
      </c>
      <c r="Y234" s="129">
        <f>ROUND((S234/INDICI!$B$2*10),2)</f>
        <v>6.38</v>
      </c>
      <c r="Z234" s="129">
        <f>ROUND((O234/INDICI!$B$1*25),2)</f>
        <v>2.12</v>
      </c>
      <c r="AA234" s="138">
        <f t="shared" si="27"/>
        <v>8</v>
      </c>
      <c r="AB234" s="139">
        <f t="shared" si="28"/>
        <v>16.5</v>
      </c>
      <c r="AC234" s="140">
        <f>SUM($AG$6:AG234)</f>
        <v>16072669.629999999</v>
      </c>
      <c r="AD234" s="129" t="str">
        <f>VLOOKUP(C234, 'NORD SUD'!A:B, 2, FALSE)</f>
        <v>N</v>
      </c>
      <c r="AE234" s="135" t="str">
        <f>IF(AD234="N","",SUM(AF$5:$AF234))</f>
        <v/>
      </c>
      <c r="AF234" s="135" t="str">
        <f t="shared" si="29"/>
        <v/>
      </c>
      <c r="AG234" s="140">
        <f t="shared" si="30"/>
        <v>10000</v>
      </c>
      <c r="AH234" s="81"/>
      <c r="AI234" s="169">
        <v>1</v>
      </c>
      <c r="AJ234" s="169">
        <f>SUM($AI$6:AI234)</f>
        <v>229</v>
      </c>
      <c r="AK234" s="194"/>
      <c r="AL234" s="158"/>
    </row>
    <row r="235" spans="1:998" s="13" customFormat="1">
      <c r="A235" s="129">
        <v>230</v>
      </c>
      <c r="B235" s="130" t="s">
        <v>188</v>
      </c>
      <c r="C235" s="130" t="s">
        <v>13</v>
      </c>
      <c r="D235" s="130" t="s">
        <v>13</v>
      </c>
      <c r="E235" s="130" t="s">
        <v>193</v>
      </c>
      <c r="F235" s="130"/>
      <c r="G235" s="131">
        <v>45833</v>
      </c>
      <c r="H235" s="132">
        <v>0.60902777777777783</v>
      </c>
      <c r="I235" s="130" t="s">
        <v>5</v>
      </c>
      <c r="J235" s="130" t="s">
        <v>6</v>
      </c>
      <c r="K235" s="130" t="s">
        <v>5</v>
      </c>
      <c r="L235" s="130" t="s">
        <v>5</v>
      </c>
      <c r="M235" s="130" t="s">
        <v>5</v>
      </c>
      <c r="N235" s="130" t="s">
        <v>6</v>
      </c>
      <c r="O235" s="133">
        <v>1913.88</v>
      </c>
      <c r="P235" s="134">
        <v>418</v>
      </c>
      <c r="Q235" s="133">
        <v>78900</v>
      </c>
      <c r="R235" s="133">
        <v>23670</v>
      </c>
      <c r="S235" s="141">
        <f t="shared" si="31"/>
        <v>30</v>
      </c>
      <c r="T235" s="141">
        <f t="shared" si="32"/>
        <v>55230</v>
      </c>
      <c r="U235" s="130" t="s">
        <v>6</v>
      </c>
      <c r="V235" s="130" t="s">
        <v>6</v>
      </c>
      <c r="W235" s="136">
        <v>1</v>
      </c>
      <c r="X235" s="137">
        <v>0</v>
      </c>
      <c r="Y235" s="129">
        <f>ROUND((S235/INDICI!$B$2*10),2)</f>
        <v>3.39</v>
      </c>
      <c r="Z235" s="129">
        <f>ROUND((O235/INDICI!$B$1*25),2)</f>
        <v>5.1100000000000003</v>
      </c>
      <c r="AA235" s="138">
        <f t="shared" si="27"/>
        <v>8</v>
      </c>
      <c r="AB235" s="139">
        <f t="shared" si="28"/>
        <v>16.5</v>
      </c>
      <c r="AC235" s="140">
        <f>SUM($AG$6:AG235)</f>
        <v>16127899.629999999</v>
      </c>
      <c r="AD235" s="129" t="str">
        <f>VLOOKUP(C235, 'NORD SUD'!A:B, 2, FALSE)</f>
        <v>N</v>
      </c>
      <c r="AE235" s="135" t="str">
        <f>IF(AD235="N","",SUM(AF$5:$AF235))</f>
        <v/>
      </c>
      <c r="AF235" s="135" t="str">
        <f t="shared" si="29"/>
        <v/>
      </c>
      <c r="AG235" s="140">
        <f t="shared" si="30"/>
        <v>55230</v>
      </c>
      <c r="AH235" s="81"/>
      <c r="AI235" s="169">
        <v>1</v>
      </c>
      <c r="AJ235" s="169">
        <f>SUM($AI$6:AI235)</f>
        <v>230</v>
      </c>
      <c r="AK235" s="194"/>
      <c r="AL235" s="158"/>
    </row>
    <row r="236" spans="1:998" s="13" customFormat="1">
      <c r="A236" s="129">
        <v>231</v>
      </c>
      <c r="B236" s="130" t="s">
        <v>188</v>
      </c>
      <c r="C236" s="130" t="s">
        <v>61</v>
      </c>
      <c r="D236" s="130" t="s">
        <v>61</v>
      </c>
      <c r="E236" s="130" t="s">
        <v>1722</v>
      </c>
      <c r="F236" s="130"/>
      <c r="G236" s="131">
        <v>45834</v>
      </c>
      <c r="H236" s="132">
        <v>0.63402777777777775</v>
      </c>
      <c r="I236" s="130" t="s">
        <v>5</v>
      </c>
      <c r="J236" s="130" t="s">
        <v>6</v>
      </c>
      <c r="K236" s="130" t="s">
        <v>5</v>
      </c>
      <c r="L236" s="130" t="s">
        <v>5</v>
      </c>
      <c r="M236" s="146" t="s">
        <v>5</v>
      </c>
      <c r="N236" s="130" t="s">
        <v>6</v>
      </c>
      <c r="O236" s="133">
        <v>1907.06</v>
      </c>
      <c r="P236" s="134">
        <v>3723</v>
      </c>
      <c r="Q236" s="133">
        <v>57000</v>
      </c>
      <c r="R236" s="133">
        <v>17100</v>
      </c>
      <c r="S236" s="135">
        <f t="shared" si="31"/>
        <v>30</v>
      </c>
      <c r="T236" s="135">
        <f t="shared" si="32"/>
        <v>39900</v>
      </c>
      <c r="U236" s="130" t="s">
        <v>6</v>
      </c>
      <c r="V236" s="130" t="s">
        <v>6</v>
      </c>
      <c r="W236" s="136">
        <v>2</v>
      </c>
      <c r="X236" s="137">
        <v>0</v>
      </c>
      <c r="Y236" s="129">
        <f>ROUND((S236/INDICI!$B$2*10),2)</f>
        <v>3.39</v>
      </c>
      <c r="Z236" s="129">
        <f>ROUND((O236/INDICI!$B$1*25),2)</f>
        <v>5.09</v>
      </c>
      <c r="AA236" s="138">
        <f t="shared" si="27"/>
        <v>8</v>
      </c>
      <c r="AB236" s="139">
        <f t="shared" si="28"/>
        <v>16.48</v>
      </c>
      <c r="AC236" s="140">
        <f>SUM($AG$6:AG236)</f>
        <v>16167799.629999999</v>
      </c>
      <c r="AD236" s="129" t="str">
        <f>VLOOKUP(C236, 'NORD SUD'!A:B, 2, FALSE)</f>
        <v>N</v>
      </c>
      <c r="AE236" s="135" t="str">
        <f>IF(AD236="N","",SUM(AF$5:$AF236))</f>
        <v/>
      </c>
      <c r="AF236" s="135" t="str">
        <f t="shared" si="29"/>
        <v/>
      </c>
      <c r="AG236" s="140">
        <f t="shared" si="30"/>
        <v>39900</v>
      </c>
      <c r="AH236" s="81"/>
      <c r="AI236" s="169">
        <v>1</v>
      </c>
      <c r="AJ236" s="169">
        <f>SUM($AI$6:AI236)</f>
        <v>231</v>
      </c>
      <c r="AK236" s="194"/>
      <c r="AL236" s="158"/>
      <c r="ALJ236" s="24"/>
    </row>
    <row r="237" spans="1:998" s="13" customFormat="1">
      <c r="A237" s="129">
        <v>232</v>
      </c>
      <c r="B237" s="130" t="s">
        <v>556</v>
      </c>
      <c r="C237" s="130" t="s">
        <v>47</v>
      </c>
      <c r="D237" s="130" t="s">
        <v>47</v>
      </c>
      <c r="E237" s="130" t="s">
        <v>952</v>
      </c>
      <c r="F237" s="130"/>
      <c r="G237" s="131">
        <v>45825</v>
      </c>
      <c r="H237" s="132">
        <v>0.46527777777777773</v>
      </c>
      <c r="I237" s="130" t="s">
        <v>5</v>
      </c>
      <c r="J237" s="130" t="s">
        <v>6</v>
      </c>
      <c r="K237" s="130" t="s">
        <v>5</v>
      </c>
      <c r="L237" s="130" t="s">
        <v>5</v>
      </c>
      <c r="M237" s="130" t="s">
        <v>5</v>
      </c>
      <c r="N237" s="130" t="s">
        <v>6</v>
      </c>
      <c r="O237" s="133">
        <v>532.54437869822482</v>
      </c>
      <c r="P237" s="134">
        <v>1690</v>
      </c>
      <c r="Q237" s="133">
        <v>17568</v>
      </c>
      <c r="R237" s="133">
        <v>10980</v>
      </c>
      <c r="S237" s="135">
        <f t="shared" si="31"/>
        <v>62.5</v>
      </c>
      <c r="T237" s="135">
        <f t="shared" si="32"/>
        <v>6588</v>
      </c>
      <c r="U237" s="130" t="s">
        <v>6</v>
      </c>
      <c r="V237" s="130" t="s">
        <v>6</v>
      </c>
      <c r="W237" s="136">
        <v>1</v>
      </c>
      <c r="X237" s="137">
        <v>0</v>
      </c>
      <c r="Y237" s="129">
        <f>ROUND((S237/INDICI!$B$2*10),2)</f>
        <v>7.06</v>
      </c>
      <c r="Z237" s="129">
        <f>ROUND((O237/INDICI!$B$1*25),2)</f>
        <v>1.42</v>
      </c>
      <c r="AA237" s="138">
        <f t="shared" si="27"/>
        <v>8</v>
      </c>
      <c r="AB237" s="139">
        <f t="shared" si="28"/>
        <v>16.48</v>
      </c>
      <c r="AC237" s="140">
        <f>SUM($AG$6:AG237)</f>
        <v>16174387.629999999</v>
      </c>
      <c r="AD237" s="129" t="str">
        <f>VLOOKUP(C237, 'NORD SUD'!A:B, 2, FALSE)</f>
        <v>S</v>
      </c>
      <c r="AE237" s="135">
        <f>IF(AD237="N","",SUM(AF$5:$AF237))</f>
        <v>2675932.8600000003</v>
      </c>
      <c r="AF237" s="135">
        <f t="shared" si="29"/>
        <v>6588</v>
      </c>
      <c r="AG237" s="140">
        <f t="shared" si="30"/>
        <v>6588</v>
      </c>
      <c r="AH237" s="81"/>
      <c r="AI237" s="169">
        <v>1</v>
      </c>
      <c r="AJ237" s="169">
        <f>SUM($AI$6:AI237)</f>
        <v>232</v>
      </c>
      <c r="AK237" s="194"/>
      <c r="AL237" s="158"/>
    </row>
    <row r="238" spans="1:998" s="13" customFormat="1">
      <c r="A238" s="129">
        <v>233</v>
      </c>
      <c r="B238" s="130" t="s">
        <v>1013</v>
      </c>
      <c r="C238" s="130" t="s">
        <v>74</v>
      </c>
      <c r="D238" s="130" t="s">
        <v>1050</v>
      </c>
      <c r="E238" s="130" t="s">
        <v>1064</v>
      </c>
      <c r="F238" s="130"/>
      <c r="G238" s="131">
        <v>45827</v>
      </c>
      <c r="H238" s="132">
        <v>0.6430555555555556</v>
      </c>
      <c r="I238" s="130" t="s">
        <v>5</v>
      </c>
      <c r="J238" s="130" t="s">
        <v>6</v>
      </c>
      <c r="K238" s="130" t="s">
        <v>5</v>
      </c>
      <c r="L238" s="130" t="s">
        <v>5</v>
      </c>
      <c r="M238" s="130" t="s">
        <v>5</v>
      </c>
      <c r="N238" s="130" t="s">
        <v>6</v>
      </c>
      <c r="O238" s="133">
        <v>1072.8445930187358</v>
      </c>
      <c r="P238" s="134">
        <v>12863</v>
      </c>
      <c r="Q238" s="133">
        <v>134000</v>
      </c>
      <c r="R238" s="133">
        <v>90000</v>
      </c>
      <c r="S238" s="135">
        <f t="shared" si="31"/>
        <v>67.164179104477611</v>
      </c>
      <c r="T238" s="135">
        <f t="shared" si="32"/>
        <v>44000</v>
      </c>
      <c r="U238" s="130" t="s">
        <v>6</v>
      </c>
      <c r="V238" s="130" t="s">
        <v>6</v>
      </c>
      <c r="W238" s="136">
        <v>1</v>
      </c>
      <c r="X238" s="137">
        <v>0</v>
      </c>
      <c r="Y238" s="129">
        <f>ROUND((S238/INDICI!$B$2*10),2)</f>
        <v>7.59</v>
      </c>
      <c r="Z238" s="129">
        <f>ROUND((O238/INDICI!$B$1*25),2)</f>
        <v>2.86</v>
      </c>
      <c r="AA238" s="138">
        <f t="shared" si="27"/>
        <v>6</v>
      </c>
      <c r="AB238" s="139">
        <f t="shared" si="28"/>
        <v>16.45</v>
      </c>
      <c r="AC238" s="140">
        <f>SUM($AG$6:AG238)</f>
        <v>16218387.629999999</v>
      </c>
      <c r="AD238" s="129" t="str">
        <f>VLOOKUP(C238, 'NORD SUD'!A:B, 2, FALSE)</f>
        <v>S</v>
      </c>
      <c r="AE238" s="135">
        <f>IF(AD238="N","",SUM(AF$5:$AF238))</f>
        <v>2719932.8600000003</v>
      </c>
      <c r="AF238" s="135">
        <f t="shared" si="29"/>
        <v>44000</v>
      </c>
      <c r="AG238" s="140">
        <f t="shared" si="30"/>
        <v>44000</v>
      </c>
      <c r="AH238" s="81"/>
      <c r="AI238" s="169">
        <v>1</v>
      </c>
      <c r="AJ238" s="169">
        <f>SUM($AI$6:AI238)</f>
        <v>233</v>
      </c>
      <c r="AK238" s="194"/>
      <c r="AL238" s="158"/>
    </row>
    <row r="239" spans="1:998" s="13" customFormat="1">
      <c r="A239" s="129">
        <v>234</v>
      </c>
      <c r="B239" s="137" t="s">
        <v>188</v>
      </c>
      <c r="C239" s="137" t="s">
        <v>20</v>
      </c>
      <c r="D239" s="137" t="s">
        <v>20</v>
      </c>
      <c r="E239" s="137" t="s">
        <v>317</v>
      </c>
      <c r="F239" s="137"/>
      <c r="G239" s="131">
        <v>45833</v>
      </c>
      <c r="H239" s="132">
        <v>0.64027777777777795</v>
      </c>
      <c r="I239" s="137" t="s">
        <v>5</v>
      </c>
      <c r="J239" s="137" t="s">
        <v>6</v>
      </c>
      <c r="K239" s="137" t="s">
        <v>5</v>
      </c>
      <c r="L239" s="137" t="s">
        <v>5</v>
      </c>
      <c r="M239" s="137" t="s">
        <v>5</v>
      </c>
      <c r="N239" s="137" t="s">
        <v>6</v>
      </c>
      <c r="O239" s="133">
        <v>1044.3900000000001</v>
      </c>
      <c r="P239" s="134">
        <v>766</v>
      </c>
      <c r="Q239" s="133">
        <v>74500</v>
      </c>
      <c r="R239" s="133">
        <v>37250</v>
      </c>
      <c r="S239" s="148">
        <f t="shared" si="31"/>
        <v>50</v>
      </c>
      <c r="T239" s="148">
        <f t="shared" si="32"/>
        <v>37250</v>
      </c>
      <c r="U239" s="137" t="s">
        <v>6</v>
      </c>
      <c r="V239" s="137" t="s">
        <v>6</v>
      </c>
      <c r="W239" s="144">
        <v>1</v>
      </c>
      <c r="X239" s="137">
        <v>0</v>
      </c>
      <c r="Y239" s="129">
        <f>ROUND((S239/INDICI!$B$2*10),2)</f>
        <v>5.65</v>
      </c>
      <c r="Z239" s="129">
        <f>ROUND((O239/INDICI!$B$1*25),2)</f>
        <v>2.79</v>
      </c>
      <c r="AA239" s="138">
        <f t="shared" si="27"/>
        <v>8</v>
      </c>
      <c r="AB239" s="139">
        <f t="shared" si="28"/>
        <v>16.440000000000001</v>
      </c>
      <c r="AC239" s="140">
        <f>SUM($AG$6:AG239)</f>
        <v>16255637.629999999</v>
      </c>
      <c r="AD239" s="129" t="str">
        <f>VLOOKUP(C239, 'NORD SUD'!A:B, 2, FALSE)</f>
        <v>N</v>
      </c>
      <c r="AE239" s="135" t="str">
        <f>IF(AD239="N","",SUM(AF$5:$AF239))</f>
        <v/>
      </c>
      <c r="AF239" s="135" t="str">
        <f t="shared" si="29"/>
        <v/>
      </c>
      <c r="AG239" s="140">
        <f t="shared" si="30"/>
        <v>37250</v>
      </c>
      <c r="AH239" s="81"/>
      <c r="AI239" s="169">
        <v>1</v>
      </c>
      <c r="AJ239" s="169">
        <f>SUM($AI$6:AI239)</f>
        <v>234</v>
      </c>
      <c r="AK239" s="194"/>
      <c r="AL239" s="158"/>
    </row>
    <row r="240" spans="1:998" s="13" customFormat="1">
      <c r="A240" s="129">
        <v>235</v>
      </c>
      <c r="B240" s="130" t="s">
        <v>174</v>
      </c>
      <c r="C240" s="130" t="s">
        <v>42</v>
      </c>
      <c r="D240" s="130" t="s">
        <v>42</v>
      </c>
      <c r="E240" s="130" t="s">
        <v>982</v>
      </c>
      <c r="F240" s="130"/>
      <c r="G240" s="131">
        <v>45822</v>
      </c>
      <c r="H240" s="132">
        <v>0.80833333333333324</v>
      </c>
      <c r="I240" s="130" t="s">
        <v>5</v>
      </c>
      <c r="J240" s="130" t="s">
        <v>6</v>
      </c>
      <c r="K240" s="130" t="s">
        <v>5</v>
      </c>
      <c r="L240" s="130" t="s">
        <v>5</v>
      </c>
      <c r="M240" s="133" t="s">
        <v>5</v>
      </c>
      <c r="N240" s="130" t="s">
        <v>6</v>
      </c>
      <c r="O240" s="133">
        <v>1893.29</v>
      </c>
      <c r="P240" s="134">
        <v>2324</v>
      </c>
      <c r="Q240" s="133">
        <v>148840</v>
      </c>
      <c r="R240" s="133">
        <v>44652</v>
      </c>
      <c r="S240" s="135">
        <f t="shared" si="31"/>
        <v>30</v>
      </c>
      <c r="T240" s="135">
        <f t="shared" si="32"/>
        <v>104188</v>
      </c>
      <c r="U240" s="130" t="s">
        <v>6</v>
      </c>
      <c r="V240" s="130" t="s">
        <v>6</v>
      </c>
      <c r="W240" s="136">
        <v>1</v>
      </c>
      <c r="X240" s="137">
        <v>0</v>
      </c>
      <c r="Y240" s="129">
        <f>ROUND((S240/INDICI!$B$2*10),2)</f>
        <v>3.39</v>
      </c>
      <c r="Z240" s="129">
        <f>ROUND((O240/INDICI!$B$1*25),2)</f>
        <v>5.05</v>
      </c>
      <c r="AA240" s="138">
        <f t="shared" si="27"/>
        <v>8</v>
      </c>
      <c r="AB240" s="139">
        <f t="shared" si="28"/>
        <v>16.439999999999998</v>
      </c>
      <c r="AC240" s="140">
        <f>SUM($AG$6:AG240)</f>
        <v>16359825.629999999</v>
      </c>
      <c r="AD240" s="129" t="str">
        <f>VLOOKUP(C240, 'NORD SUD'!A:B, 2, FALSE)</f>
        <v>N</v>
      </c>
      <c r="AE240" s="135" t="str">
        <f>IF(AD240="N","",SUM(AF$5:$AF240))</f>
        <v/>
      </c>
      <c r="AF240" s="135" t="str">
        <f t="shared" si="29"/>
        <v/>
      </c>
      <c r="AG240" s="140">
        <f t="shared" si="30"/>
        <v>104188</v>
      </c>
      <c r="AH240" s="81"/>
      <c r="AI240" s="169">
        <v>1</v>
      </c>
      <c r="AJ240" s="169">
        <f>SUM($AI$6:AI240)</f>
        <v>235</v>
      </c>
      <c r="AK240" s="194"/>
      <c r="AL240" s="158"/>
    </row>
    <row r="241" spans="1:998" s="13" customFormat="1">
      <c r="A241" s="129">
        <v>236</v>
      </c>
      <c r="B241" s="130" t="s">
        <v>366</v>
      </c>
      <c r="C241" s="130" t="s">
        <v>79</v>
      </c>
      <c r="D241" s="130" t="s">
        <v>79</v>
      </c>
      <c r="E241" s="130" t="s">
        <v>935</v>
      </c>
      <c r="F241" s="130"/>
      <c r="G241" s="131">
        <v>45831</v>
      </c>
      <c r="H241" s="142" t="s">
        <v>936</v>
      </c>
      <c r="I241" s="130" t="s">
        <v>5</v>
      </c>
      <c r="J241" s="130" t="s">
        <v>6</v>
      </c>
      <c r="K241" s="130" t="s">
        <v>5</v>
      </c>
      <c r="L241" s="130" t="s">
        <v>5</v>
      </c>
      <c r="M241" s="130" t="s">
        <v>5</v>
      </c>
      <c r="N241" s="130" t="s">
        <v>6</v>
      </c>
      <c r="O241" s="133">
        <v>1003.13</v>
      </c>
      <c r="P241" s="134">
        <v>3190</v>
      </c>
      <c r="Q241" s="133">
        <v>48657.83</v>
      </c>
      <c r="R241" s="133">
        <v>24815.49</v>
      </c>
      <c r="S241" s="135">
        <f t="shared" si="31"/>
        <v>50.999993217946624</v>
      </c>
      <c r="T241" s="135">
        <f t="shared" si="32"/>
        <v>23842.34</v>
      </c>
      <c r="U241" s="130" t="s">
        <v>6</v>
      </c>
      <c r="V241" s="130" t="s">
        <v>6</v>
      </c>
      <c r="W241" s="136">
        <v>1</v>
      </c>
      <c r="X241" s="137">
        <v>0</v>
      </c>
      <c r="Y241" s="129">
        <f>ROUND((S241/INDICI!$B$2*10),2)</f>
        <v>5.76</v>
      </c>
      <c r="Z241" s="129">
        <f>ROUND((O241/INDICI!$B$1*25),2)</f>
        <v>2.68</v>
      </c>
      <c r="AA241" s="138">
        <f t="shared" si="27"/>
        <v>8</v>
      </c>
      <c r="AB241" s="139">
        <f t="shared" si="28"/>
        <v>16.439999999999998</v>
      </c>
      <c r="AC241" s="140">
        <f>SUM($AG$6:AG241)</f>
        <v>16383667.969999999</v>
      </c>
      <c r="AD241" s="129" t="str">
        <f>VLOOKUP(C241, 'NORD SUD'!A:B, 2, FALSE)</f>
        <v>N</v>
      </c>
      <c r="AE241" s="135" t="str">
        <f>IF(AD241="N","",SUM(AF$5:$AF241))</f>
        <v/>
      </c>
      <c r="AF241" s="135" t="str">
        <f t="shared" si="29"/>
        <v/>
      </c>
      <c r="AG241" s="140">
        <f t="shared" si="30"/>
        <v>23842.34</v>
      </c>
      <c r="AH241" s="81"/>
      <c r="AI241" s="169">
        <v>1</v>
      </c>
      <c r="AJ241" s="169">
        <f>SUM($AI$6:AI241)</f>
        <v>236</v>
      </c>
      <c r="AK241" s="194"/>
      <c r="AL241" s="158"/>
    </row>
    <row r="242" spans="1:998" s="13" customFormat="1">
      <c r="A242" s="129">
        <v>237</v>
      </c>
      <c r="B242" s="130" t="s">
        <v>344</v>
      </c>
      <c r="C242" s="130" t="s">
        <v>96</v>
      </c>
      <c r="D242" s="130" t="s">
        <v>96</v>
      </c>
      <c r="E242" s="130" t="s">
        <v>1385</v>
      </c>
      <c r="F242" s="130"/>
      <c r="G242" s="131">
        <v>45832</v>
      </c>
      <c r="H242" s="132">
        <v>0.52638888888888891</v>
      </c>
      <c r="I242" s="130" t="s">
        <v>5</v>
      </c>
      <c r="J242" s="130" t="s">
        <v>6</v>
      </c>
      <c r="K242" s="130" t="s">
        <v>5</v>
      </c>
      <c r="L242" s="130" t="s">
        <v>5</v>
      </c>
      <c r="M242" s="130" t="s">
        <v>5</v>
      </c>
      <c r="N242" s="130" t="s">
        <v>6</v>
      </c>
      <c r="O242" s="133">
        <v>1891.51</v>
      </c>
      <c r="P242" s="134">
        <v>3595</v>
      </c>
      <c r="Q242" s="133">
        <v>44787.89</v>
      </c>
      <c r="R242" s="133">
        <v>13436.37</v>
      </c>
      <c r="S242" s="135">
        <f t="shared" si="31"/>
        <v>30.00000669823919</v>
      </c>
      <c r="T242" s="135">
        <f t="shared" si="32"/>
        <v>31351.519999999997</v>
      </c>
      <c r="U242" s="130" t="s">
        <v>6</v>
      </c>
      <c r="V242" s="130" t="s">
        <v>6</v>
      </c>
      <c r="W242" s="136">
        <v>1</v>
      </c>
      <c r="X242" s="137">
        <v>0</v>
      </c>
      <c r="Y242" s="129">
        <f>ROUND((S242/INDICI!$B$2*10),2)</f>
        <v>3.39</v>
      </c>
      <c r="Z242" s="129">
        <f>ROUND((O242/INDICI!$B$1*25),2)</f>
        <v>5.05</v>
      </c>
      <c r="AA242" s="138">
        <f t="shared" si="27"/>
        <v>8</v>
      </c>
      <c r="AB242" s="139">
        <f t="shared" si="28"/>
        <v>16.439999999999998</v>
      </c>
      <c r="AC242" s="140">
        <f>SUM($AG$6:AG242)</f>
        <v>16415019.489999998</v>
      </c>
      <c r="AD242" s="129" t="str">
        <f>VLOOKUP(C242, 'NORD SUD'!A:B, 2, FALSE)</f>
        <v>N</v>
      </c>
      <c r="AE242" s="135" t="str">
        <f>IF(AD242="N","",SUM(AF$5:$AF242))</f>
        <v/>
      </c>
      <c r="AF242" s="135" t="str">
        <f t="shared" si="29"/>
        <v/>
      </c>
      <c r="AG242" s="140">
        <f t="shared" si="30"/>
        <v>31351.519999999997</v>
      </c>
      <c r="AH242" s="81"/>
      <c r="AI242" s="169">
        <v>1</v>
      </c>
      <c r="AJ242" s="169">
        <f>SUM($AI$6:AI242)</f>
        <v>237</v>
      </c>
      <c r="AK242" s="194"/>
      <c r="AL242" s="158"/>
    </row>
    <row r="243" spans="1:998" s="13" customFormat="1">
      <c r="A243" s="129">
        <v>238</v>
      </c>
      <c r="B243" s="130" t="s">
        <v>176</v>
      </c>
      <c r="C243" s="130" t="s">
        <v>9</v>
      </c>
      <c r="D243" s="130" t="s">
        <v>9</v>
      </c>
      <c r="E243" s="130"/>
      <c r="F243" s="130" t="s">
        <v>187</v>
      </c>
      <c r="G243" s="131">
        <v>45834</v>
      </c>
      <c r="H243" s="132">
        <v>0.56597222222222221</v>
      </c>
      <c r="I243" s="130" t="s">
        <v>5</v>
      </c>
      <c r="J243" s="130" t="s">
        <v>6</v>
      </c>
      <c r="K243" s="130" t="s">
        <v>5</v>
      </c>
      <c r="L243" s="130" t="s">
        <v>5</v>
      </c>
      <c r="M243" s="130" t="s">
        <v>5</v>
      </c>
      <c r="N243" s="130" t="s">
        <v>6</v>
      </c>
      <c r="O243" s="133">
        <v>293.29000000000002</v>
      </c>
      <c r="P243" s="134">
        <v>9206</v>
      </c>
      <c r="Q243" s="133">
        <v>25304.89</v>
      </c>
      <c r="R243" s="133">
        <v>12652.45</v>
      </c>
      <c r="S243" s="141">
        <f t="shared" si="31"/>
        <v>50.000019759026813</v>
      </c>
      <c r="T243" s="141">
        <f t="shared" si="32"/>
        <v>12652.439999999999</v>
      </c>
      <c r="U243" s="130" t="s">
        <v>6</v>
      </c>
      <c r="V243" s="130" t="s">
        <v>6</v>
      </c>
      <c r="W243" s="136">
        <v>1</v>
      </c>
      <c r="X243" s="137">
        <v>10</v>
      </c>
      <c r="Y243" s="129">
        <f>ROUND((S243/INDICI!$B$2*10),2)</f>
        <v>5.65</v>
      </c>
      <c r="Z243" s="129">
        <f>ROUND((O243/INDICI!$B$1*25),2)</f>
        <v>0.78</v>
      </c>
      <c r="AA243" s="138">
        <f t="shared" si="27"/>
        <v>0</v>
      </c>
      <c r="AB243" s="139">
        <f t="shared" si="28"/>
        <v>16.43</v>
      </c>
      <c r="AC243" s="140">
        <f>SUM($AG$6:AG243)</f>
        <v>16427671.929999998</v>
      </c>
      <c r="AD243" s="129" t="str">
        <f>VLOOKUP(C243, 'NORD SUD'!A:B, 2, FALSE)</f>
        <v>N</v>
      </c>
      <c r="AE243" s="135" t="str">
        <f>IF(AD243="N","",SUM(AF$5:$AF243))</f>
        <v/>
      </c>
      <c r="AF243" s="135" t="str">
        <f t="shared" si="29"/>
        <v/>
      </c>
      <c r="AG243" s="140">
        <f t="shared" si="30"/>
        <v>12652.439999999999</v>
      </c>
      <c r="AH243" s="81"/>
      <c r="AI243" s="169">
        <v>1</v>
      </c>
      <c r="AJ243" s="169">
        <f>SUM($AI$6:AI243)</f>
        <v>238</v>
      </c>
      <c r="AK243" s="194"/>
      <c r="AL243" s="158"/>
    </row>
    <row r="244" spans="1:998" s="13" customFormat="1">
      <c r="A244" s="129">
        <v>239</v>
      </c>
      <c r="B244" s="130" t="s">
        <v>344</v>
      </c>
      <c r="C244" s="130" t="s">
        <v>31</v>
      </c>
      <c r="D244" s="130" t="s">
        <v>31</v>
      </c>
      <c r="E244" s="130" t="s">
        <v>1175</v>
      </c>
      <c r="F244" s="130"/>
      <c r="G244" s="131">
        <v>45832</v>
      </c>
      <c r="H244" s="132">
        <v>0.46111111111111114</v>
      </c>
      <c r="I244" s="130" t="s">
        <v>5</v>
      </c>
      <c r="J244" s="130" t="s">
        <v>6</v>
      </c>
      <c r="K244" s="130" t="s">
        <v>5</v>
      </c>
      <c r="L244" s="130" t="s">
        <v>5</v>
      </c>
      <c r="M244" s="130" t="s">
        <v>5</v>
      </c>
      <c r="N244" s="130" t="s">
        <v>6</v>
      </c>
      <c r="O244" s="133">
        <v>2207.2579999999998</v>
      </c>
      <c r="P244" s="134">
        <v>8019</v>
      </c>
      <c r="Q244" s="133">
        <v>120000</v>
      </c>
      <c r="R244" s="133">
        <v>48000</v>
      </c>
      <c r="S244" s="135">
        <f t="shared" si="31"/>
        <v>40</v>
      </c>
      <c r="T244" s="135">
        <f t="shared" si="32"/>
        <v>72000</v>
      </c>
      <c r="U244" s="130" t="s">
        <v>6</v>
      </c>
      <c r="V244" s="130" t="s">
        <v>6</v>
      </c>
      <c r="W244" s="130">
        <v>2</v>
      </c>
      <c r="X244" s="137">
        <v>0</v>
      </c>
      <c r="Y244" s="129">
        <f>ROUND((S244/INDICI!$B$2*10),2)</f>
        <v>4.5199999999999996</v>
      </c>
      <c r="Z244" s="129">
        <f>ROUND((O244/INDICI!$B$1*25),2)</f>
        <v>5.89</v>
      </c>
      <c r="AA244" s="138">
        <f t="shared" si="27"/>
        <v>6</v>
      </c>
      <c r="AB244" s="139">
        <f t="shared" si="28"/>
        <v>16.41</v>
      </c>
      <c r="AC244" s="140">
        <f>SUM($AG$6:AG244)</f>
        <v>16499671.929999998</v>
      </c>
      <c r="AD244" s="129" t="str">
        <f>VLOOKUP(C244, 'NORD SUD'!A:B, 2, FALSE)</f>
        <v>N</v>
      </c>
      <c r="AE244" s="135" t="str">
        <f>IF(AD244="N","",SUM(AF$5:$AF244))</f>
        <v/>
      </c>
      <c r="AF244" s="135" t="str">
        <f t="shared" si="29"/>
        <v/>
      </c>
      <c r="AG244" s="140">
        <f t="shared" si="30"/>
        <v>72000</v>
      </c>
      <c r="AH244" s="81"/>
      <c r="AI244" s="169">
        <v>1</v>
      </c>
      <c r="AJ244" s="169">
        <f>SUM($AI$6:AI244)</f>
        <v>239</v>
      </c>
      <c r="AK244" s="194"/>
      <c r="AL244" s="158"/>
    </row>
    <row r="245" spans="1:998" s="13" customFormat="1">
      <c r="A245" s="129">
        <v>240</v>
      </c>
      <c r="B245" s="130" t="s">
        <v>176</v>
      </c>
      <c r="C245" s="130" t="s">
        <v>12</v>
      </c>
      <c r="D245" s="130" t="s">
        <v>12</v>
      </c>
      <c r="E245" s="130" t="s">
        <v>549</v>
      </c>
      <c r="F245" s="130"/>
      <c r="G245" s="131">
        <v>45814</v>
      </c>
      <c r="H245" s="132">
        <v>0.47430555555555554</v>
      </c>
      <c r="I245" s="130" t="s">
        <v>5</v>
      </c>
      <c r="J245" s="130" t="s">
        <v>6</v>
      </c>
      <c r="K245" s="130" t="s">
        <v>5</v>
      </c>
      <c r="L245" s="130" t="s">
        <v>5</v>
      </c>
      <c r="M245" s="130" t="s">
        <v>5</v>
      </c>
      <c r="N245" s="130" t="s">
        <v>6</v>
      </c>
      <c r="O245" s="133">
        <v>727.22</v>
      </c>
      <c r="P245" s="134">
        <v>8388</v>
      </c>
      <c r="Q245" s="133">
        <v>18784</v>
      </c>
      <c r="R245" s="133">
        <v>14088</v>
      </c>
      <c r="S245" s="135">
        <f t="shared" si="31"/>
        <v>75</v>
      </c>
      <c r="T245" s="135">
        <f t="shared" si="32"/>
        <v>4696</v>
      </c>
      <c r="U245" s="130" t="s">
        <v>6</v>
      </c>
      <c r="V245" s="130" t="s">
        <v>6</v>
      </c>
      <c r="W245" s="130">
        <v>1</v>
      </c>
      <c r="X245" s="137">
        <v>0</v>
      </c>
      <c r="Y245" s="129">
        <f>ROUND((S245/INDICI!$B$2*10),2)</f>
        <v>8.4700000000000006</v>
      </c>
      <c r="Z245" s="129">
        <f>ROUND((O245/INDICI!$B$1*25),2)</f>
        <v>1.94</v>
      </c>
      <c r="AA245" s="138">
        <f t="shared" si="27"/>
        <v>6</v>
      </c>
      <c r="AB245" s="139">
        <f t="shared" si="28"/>
        <v>16.41</v>
      </c>
      <c r="AC245" s="140">
        <f>SUM($AG$6:AG245)</f>
        <v>16504367.929999998</v>
      </c>
      <c r="AD245" s="129" t="str">
        <f>VLOOKUP(C245, 'NORD SUD'!A:B, 2, FALSE)</f>
        <v>N</v>
      </c>
      <c r="AE245" s="135" t="str">
        <f>IF(AD245="N","",SUM(AF$5:$AF245))</f>
        <v/>
      </c>
      <c r="AF245" s="135" t="str">
        <f t="shared" si="29"/>
        <v/>
      </c>
      <c r="AG245" s="140">
        <f t="shared" si="30"/>
        <v>4696</v>
      </c>
      <c r="AH245" s="81"/>
      <c r="AI245" s="169">
        <v>1</v>
      </c>
      <c r="AJ245" s="169">
        <f>SUM($AI$6:AI245)</f>
        <v>240</v>
      </c>
      <c r="AK245" s="194"/>
      <c r="AL245" s="158"/>
      <c r="ALJ245" s="24"/>
    </row>
    <row r="246" spans="1:998" s="13" customFormat="1">
      <c r="A246" s="129">
        <v>241</v>
      </c>
      <c r="B246" s="130" t="s">
        <v>188</v>
      </c>
      <c r="C246" s="130" t="s">
        <v>1804</v>
      </c>
      <c r="D246" s="130" t="s">
        <v>1804</v>
      </c>
      <c r="E246" s="130" t="s">
        <v>1845</v>
      </c>
      <c r="F246" s="130"/>
      <c r="G246" s="131">
        <v>45834</v>
      </c>
      <c r="H246" s="132">
        <v>0.72361111111111109</v>
      </c>
      <c r="I246" s="130" t="s">
        <v>5</v>
      </c>
      <c r="J246" s="130" t="s">
        <v>6</v>
      </c>
      <c r="K246" s="130" t="s">
        <v>5</v>
      </c>
      <c r="L246" s="130" t="s">
        <v>5</v>
      </c>
      <c r="M246" s="130" t="s">
        <v>5</v>
      </c>
      <c r="N246" s="130" t="s">
        <v>6</v>
      </c>
      <c r="O246" s="133">
        <v>864.4</v>
      </c>
      <c r="P246" s="134">
        <v>1851</v>
      </c>
      <c r="Q246" s="133">
        <v>34500</v>
      </c>
      <c r="R246" s="133">
        <v>18630</v>
      </c>
      <c r="S246" s="135">
        <f t="shared" si="31"/>
        <v>54</v>
      </c>
      <c r="T246" s="135">
        <f t="shared" si="32"/>
        <v>15870</v>
      </c>
      <c r="U246" s="130" t="s">
        <v>6</v>
      </c>
      <c r="V246" s="130" t="s">
        <v>6</v>
      </c>
      <c r="W246" s="136">
        <v>1</v>
      </c>
      <c r="X246" s="137">
        <v>0</v>
      </c>
      <c r="Y246" s="129">
        <f>ROUND((S246/INDICI!$B$2*10),2)</f>
        <v>6.1</v>
      </c>
      <c r="Z246" s="129">
        <f>ROUND((O246/INDICI!$B$1*25),2)</f>
        <v>2.31</v>
      </c>
      <c r="AA246" s="138">
        <f t="shared" si="27"/>
        <v>8</v>
      </c>
      <c r="AB246" s="139">
        <f t="shared" si="28"/>
        <v>16.41</v>
      </c>
      <c r="AC246" s="140">
        <f>SUM($AG$6:AG246)</f>
        <v>16520237.929999998</v>
      </c>
      <c r="AD246" s="129" t="str">
        <f>VLOOKUP(C246, 'NORD SUD'!A:B, 2, FALSE)</f>
        <v>N</v>
      </c>
      <c r="AE246" s="135" t="str">
        <f>IF(AD246="N","",SUM(AF$5:$AF246))</f>
        <v/>
      </c>
      <c r="AF246" s="135" t="str">
        <f t="shared" si="29"/>
        <v/>
      </c>
      <c r="AG246" s="140">
        <f t="shared" si="30"/>
        <v>15870</v>
      </c>
      <c r="AH246" s="81"/>
      <c r="AI246" s="169">
        <v>1</v>
      </c>
      <c r="AJ246" s="169">
        <f>SUM($AI$6:AI246)</f>
        <v>241</v>
      </c>
      <c r="AK246" s="194"/>
      <c r="AL246" s="158"/>
    </row>
    <row r="247" spans="1:998" s="13" customFormat="1">
      <c r="A247" s="129">
        <v>242</v>
      </c>
      <c r="B247" s="130" t="s">
        <v>188</v>
      </c>
      <c r="C247" s="130" t="s">
        <v>1804</v>
      </c>
      <c r="D247" s="130" t="s">
        <v>1804</v>
      </c>
      <c r="E247" s="130" t="s">
        <v>1813</v>
      </c>
      <c r="F247" s="130"/>
      <c r="G247" s="131">
        <v>45834</v>
      </c>
      <c r="H247" s="132">
        <v>0.32777777777777778</v>
      </c>
      <c r="I247" s="130" t="s">
        <v>5</v>
      </c>
      <c r="J247" s="130" t="s">
        <v>6</v>
      </c>
      <c r="K247" s="130" t="s">
        <v>5</v>
      </c>
      <c r="L247" s="130" t="s">
        <v>5</v>
      </c>
      <c r="M247" s="130" t="s">
        <v>5</v>
      </c>
      <c r="N247" s="130" t="s">
        <v>6</v>
      </c>
      <c r="O247" s="133">
        <v>1394.1</v>
      </c>
      <c r="P247" s="134">
        <v>3730</v>
      </c>
      <c r="Q247" s="133">
        <v>120780</v>
      </c>
      <c r="R247" s="133">
        <v>50000</v>
      </c>
      <c r="S247" s="135">
        <f t="shared" si="31"/>
        <v>41.39758238118894</v>
      </c>
      <c r="T247" s="135">
        <f t="shared" si="32"/>
        <v>70780</v>
      </c>
      <c r="U247" s="130" t="s">
        <v>6</v>
      </c>
      <c r="V247" s="130" t="s">
        <v>6</v>
      </c>
      <c r="W247" s="136">
        <v>1</v>
      </c>
      <c r="X247" s="137">
        <v>0</v>
      </c>
      <c r="Y247" s="129">
        <f>ROUND((S247/INDICI!$B$2*10),2)</f>
        <v>4.68</v>
      </c>
      <c r="Z247" s="129">
        <f>ROUND((O247/INDICI!$B$1*25),2)</f>
        <v>3.72</v>
      </c>
      <c r="AA247" s="138">
        <f t="shared" si="27"/>
        <v>8</v>
      </c>
      <c r="AB247" s="139">
        <f t="shared" si="28"/>
        <v>16.399999999999999</v>
      </c>
      <c r="AC247" s="140">
        <f>SUM($AG$6:AG247)</f>
        <v>16591017.929999998</v>
      </c>
      <c r="AD247" s="129" t="str">
        <f>VLOOKUP(C247, 'NORD SUD'!A:B, 2, FALSE)</f>
        <v>N</v>
      </c>
      <c r="AE247" s="135" t="str">
        <f>IF(AD247="N","",SUM(AF$5:$AF247))</f>
        <v/>
      </c>
      <c r="AF247" s="135" t="str">
        <f t="shared" si="29"/>
        <v/>
      </c>
      <c r="AG247" s="140">
        <f t="shared" si="30"/>
        <v>70780</v>
      </c>
      <c r="AH247" s="81"/>
      <c r="AI247" s="169">
        <v>1</v>
      </c>
      <c r="AJ247" s="169">
        <f>SUM($AI$6:AI247)</f>
        <v>242</v>
      </c>
      <c r="AK247" s="194"/>
      <c r="AL247" s="158"/>
    </row>
    <row r="248" spans="1:998" s="13" customFormat="1">
      <c r="A248" s="129">
        <v>243</v>
      </c>
      <c r="B248" s="130" t="s">
        <v>176</v>
      </c>
      <c r="C248" s="130" t="s">
        <v>37</v>
      </c>
      <c r="D248" s="130" t="s">
        <v>37</v>
      </c>
      <c r="E248" s="130" t="s">
        <v>396</v>
      </c>
      <c r="F248" s="130"/>
      <c r="G248" s="131">
        <v>45831</v>
      </c>
      <c r="H248" s="132">
        <v>0.67013888888888884</v>
      </c>
      <c r="I248" s="130" t="s">
        <v>5</v>
      </c>
      <c r="J248" s="130" t="s">
        <v>6</v>
      </c>
      <c r="K248" s="130" t="s">
        <v>5</v>
      </c>
      <c r="L248" s="130" t="s">
        <v>5</v>
      </c>
      <c r="M248" s="130" t="s">
        <v>5</v>
      </c>
      <c r="N248" s="130" t="s">
        <v>6</v>
      </c>
      <c r="O248" s="133">
        <v>2083.89</v>
      </c>
      <c r="P248" s="134">
        <v>3743</v>
      </c>
      <c r="Q248" s="133">
        <v>36000</v>
      </c>
      <c r="R248" s="133">
        <v>9000</v>
      </c>
      <c r="S248" s="141">
        <f t="shared" si="31"/>
        <v>25</v>
      </c>
      <c r="T248" s="141">
        <f t="shared" si="32"/>
        <v>27000</v>
      </c>
      <c r="U248" s="130" t="s">
        <v>6</v>
      </c>
      <c r="V248" s="130" t="s">
        <v>6</v>
      </c>
      <c r="W248" s="136">
        <v>2</v>
      </c>
      <c r="X248" s="137">
        <v>0</v>
      </c>
      <c r="Y248" s="129">
        <f>ROUND((S248/INDICI!$B$2*10),2)</f>
        <v>2.82</v>
      </c>
      <c r="Z248" s="129">
        <f>ROUND((O248/INDICI!$B$1*25),2)</f>
        <v>5.56</v>
      </c>
      <c r="AA248" s="138">
        <f t="shared" si="27"/>
        <v>8</v>
      </c>
      <c r="AB248" s="139">
        <f t="shared" si="28"/>
        <v>16.38</v>
      </c>
      <c r="AC248" s="140">
        <f>SUM($AG$6:AG248)</f>
        <v>16618017.929999998</v>
      </c>
      <c r="AD248" s="129" t="str">
        <f>VLOOKUP(C248, 'NORD SUD'!A:B, 2, FALSE)</f>
        <v>N</v>
      </c>
      <c r="AE248" s="135" t="str">
        <f>IF(AD248="N","",SUM(AF$5:$AF248))</f>
        <v/>
      </c>
      <c r="AF248" s="135" t="str">
        <f t="shared" si="29"/>
        <v/>
      </c>
      <c r="AG248" s="140">
        <f t="shared" si="30"/>
        <v>27000</v>
      </c>
      <c r="AH248" s="81"/>
      <c r="AI248" s="169">
        <v>1</v>
      </c>
      <c r="AJ248" s="169">
        <f>SUM($AI$6:AI248)</f>
        <v>243</v>
      </c>
      <c r="AK248" s="194"/>
      <c r="AL248" s="158"/>
      <c r="ALJ248" s="24"/>
    </row>
    <row r="249" spans="1:998" s="13" customFormat="1">
      <c r="A249" s="129">
        <v>244</v>
      </c>
      <c r="B249" s="130" t="s">
        <v>344</v>
      </c>
      <c r="C249" s="130" t="s">
        <v>1122</v>
      </c>
      <c r="D249" s="130" t="s">
        <v>1122</v>
      </c>
      <c r="E249" s="130" t="s">
        <v>1133</v>
      </c>
      <c r="F249" s="130"/>
      <c r="G249" s="131">
        <v>45834</v>
      </c>
      <c r="H249" s="132">
        <v>0.37083333333333335</v>
      </c>
      <c r="I249" s="130" t="s">
        <v>5</v>
      </c>
      <c r="J249" s="130" t="s">
        <v>6</v>
      </c>
      <c r="K249" s="130" t="s">
        <v>5</v>
      </c>
      <c r="L249" s="130" t="s">
        <v>5</v>
      </c>
      <c r="M249" s="130" t="s">
        <v>5</v>
      </c>
      <c r="N249" s="130" t="s">
        <v>6</v>
      </c>
      <c r="O249" s="133">
        <v>921.2</v>
      </c>
      <c r="P249" s="134">
        <v>5102</v>
      </c>
      <c r="Q249" s="133">
        <v>154373.92000000001</v>
      </c>
      <c r="R249" s="133">
        <v>108061.74</v>
      </c>
      <c r="S249" s="135">
        <f t="shared" si="31"/>
        <v>69.999997408888746</v>
      </c>
      <c r="T249" s="135">
        <f t="shared" si="32"/>
        <v>46312.180000000008</v>
      </c>
      <c r="U249" s="130" t="s">
        <v>6</v>
      </c>
      <c r="V249" s="130" t="s">
        <v>6</v>
      </c>
      <c r="W249" s="136">
        <v>2</v>
      </c>
      <c r="X249" s="137">
        <v>0</v>
      </c>
      <c r="Y249" s="129">
        <f>ROUND((S249/INDICI!$B$2*10),2)</f>
        <v>7.91</v>
      </c>
      <c r="Z249" s="129">
        <f>ROUND((O249/INDICI!$B$1*25),2)</f>
        <v>2.46</v>
      </c>
      <c r="AA249" s="138">
        <f t="shared" si="27"/>
        <v>6</v>
      </c>
      <c r="AB249" s="139">
        <f t="shared" si="28"/>
        <v>16.37</v>
      </c>
      <c r="AC249" s="140">
        <f>SUM($AG$6:AG249)</f>
        <v>16664330.109999998</v>
      </c>
      <c r="AD249" s="129" t="str">
        <f>VLOOKUP(C249, 'NORD SUD'!A:B, 2, FALSE)</f>
        <v>N</v>
      </c>
      <c r="AE249" s="135" t="str">
        <f>IF(AD249="N","",SUM(AF$5:$AF249))</f>
        <v/>
      </c>
      <c r="AF249" s="135" t="str">
        <f t="shared" si="29"/>
        <v/>
      </c>
      <c r="AG249" s="140">
        <f t="shared" si="30"/>
        <v>46312.180000000008</v>
      </c>
      <c r="AH249" s="81"/>
      <c r="AI249" s="169">
        <v>1</v>
      </c>
      <c r="AJ249" s="169">
        <f>SUM($AI$6:AI249)</f>
        <v>244</v>
      </c>
      <c r="AK249" s="194"/>
      <c r="AL249" s="158"/>
    </row>
    <row r="250" spans="1:998" s="13" customFormat="1">
      <c r="A250" s="129">
        <v>245</v>
      </c>
      <c r="B250" s="130" t="s">
        <v>188</v>
      </c>
      <c r="C250" s="130" t="s">
        <v>13</v>
      </c>
      <c r="D250" s="130" t="s">
        <v>13</v>
      </c>
      <c r="E250" s="130" t="s">
        <v>195</v>
      </c>
      <c r="F250" s="130"/>
      <c r="G250" s="131">
        <v>45832</v>
      </c>
      <c r="H250" s="132">
        <v>0.34722222222222227</v>
      </c>
      <c r="I250" s="130" t="s">
        <v>5</v>
      </c>
      <c r="J250" s="130" t="s">
        <v>6</v>
      </c>
      <c r="K250" s="130" t="s">
        <v>5</v>
      </c>
      <c r="L250" s="130" t="s">
        <v>5</v>
      </c>
      <c r="M250" s="130" t="s">
        <v>5</v>
      </c>
      <c r="N250" s="130" t="s">
        <v>6</v>
      </c>
      <c r="O250" s="133">
        <v>1016.95</v>
      </c>
      <c r="P250" s="134">
        <v>590</v>
      </c>
      <c r="Q250" s="133">
        <v>51644</v>
      </c>
      <c r="R250" s="133">
        <v>25822</v>
      </c>
      <c r="S250" s="141">
        <f t="shared" si="31"/>
        <v>50</v>
      </c>
      <c r="T250" s="141">
        <f t="shared" si="32"/>
        <v>25822</v>
      </c>
      <c r="U250" s="130" t="s">
        <v>6</v>
      </c>
      <c r="V250" s="130" t="s">
        <v>6</v>
      </c>
      <c r="W250" s="136">
        <v>1</v>
      </c>
      <c r="X250" s="137">
        <v>0</v>
      </c>
      <c r="Y250" s="129">
        <f>ROUND((S250/INDICI!$B$2*10),2)</f>
        <v>5.65</v>
      </c>
      <c r="Z250" s="129">
        <f>ROUND((O250/INDICI!$B$1*25),2)</f>
        <v>2.72</v>
      </c>
      <c r="AA250" s="138">
        <f t="shared" si="27"/>
        <v>8</v>
      </c>
      <c r="AB250" s="139">
        <f t="shared" si="28"/>
        <v>16.37</v>
      </c>
      <c r="AC250" s="140">
        <f>SUM($AG$6:AG250)</f>
        <v>16690152.109999998</v>
      </c>
      <c r="AD250" s="129" t="str">
        <f>VLOOKUP(C250, 'NORD SUD'!A:B, 2, FALSE)</f>
        <v>N</v>
      </c>
      <c r="AE250" s="135" t="str">
        <f>IF(AD250="N","",SUM(AF$5:$AF250))</f>
        <v/>
      </c>
      <c r="AF250" s="135" t="str">
        <f t="shared" si="29"/>
        <v/>
      </c>
      <c r="AG250" s="140">
        <f t="shared" si="30"/>
        <v>25822</v>
      </c>
      <c r="AH250" s="81"/>
      <c r="AI250" s="169">
        <v>1</v>
      </c>
      <c r="AJ250" s="169">
        <f>SUM($AI$6:AI250)</f>
        <v>245</v>
      </c>
      <c r="AK250" s="194"/>
      <c r="AL250" s="158"/>
    </row>
    <row r="251" spans="1:998" s="13" customFormat="1">
      <c r="A251" s="129">
        <v>246</v>
      </c>
      <c r="B251" s="130" t="s">
        <v>1522</v>
      </c>
      <c r="C251" s="130" t="s">
        <v>1521</v>
      </c>
      <c r="D251" s="130" t="s">
        <v>1521</v>
      </c>
      <c r="E251" s="130" t="s">
        <v>1517</v>
      </c>
      <c r="F251" s="130"/>
      <c r="G251" s="131">
        <v>45831</v>
      </c>
      <c r="H251" s="132">
        <v>0.60069444444444398</v>
      </c>
      <c r="I251" s="130" t="s">
        <v>1507</v>
      </c>
      <c r="J251" s="130" t="s">
        <v>1508</v>
      </c>
      <c r="K251" s="130" t="s">
        <v>1507</v>
      </c>
      <c r="L251" s="130" t="s">
        <v>1507</v>
      </c>
      <c r="M251" s="130" t="s">
        <v>1507</v>
      </c>
      <c r="N251" s="130" t="s">
        <v>1508</v>
      </c>
      <c r="O251" s="133">
        <v>1764.01</v>
      </c>
      <c r="P251" s="134">
        <v>17857</v>
      </c>
      <c r="Q251" s="133">
        <v>170506.59</v>
      </c>
      <c r="R251" s="133">
        <v>85253.3</v>
      </c>
      <c r="S251" s="145">
        <f t="shared" si="31"/>
        <v>50.00000293243798</v>
      </c>
      <c r="T251" s="145">
        <f t="shared" si="32"/>
        <v>85253.29</v>
      </c>
      <c r="U251" s="130" t="s">
        <v>1508</v>
      </c>
      <c r="V251" s="130" t="s">
        <v>1508</v>
      </c>
      <c r="W251" s="130">
        <v>1</v>
      </c>
      <c r="X251" s="137">
        <v>0</v>
      </c>
      <c r="Y251" s="129">
        <f>ROUND((S251/INDICI!$B$2*10),2)</f>
        <v>5.65</v>
      </c>
      <c r="Z251" s="129">
        <f>ROUND((O251/INDICI!$B$1*25),2)</f>
        <v>4.71</v>
      </c>
      <c r="AA251" s="138">
        <f t="shared" si="27"/>
        <v>6</v>
      </c>
      <c r="AB251" s="139">
        <f t="shared" si="28"/>
        <v>16.36</v>
      </c>
      <c r="AC251" s="140">
        <f>SUM($AG$6:AG251)</f>
        <v>16775405.399999997</v>
      </c>
      <c r="AD251" s="129" t="str">
        <f>VLOOKUP(C251, 'NORD SUD'!A:B, 2, FALSE)</f>
        <v>N</v>
      </c>
      <c r="AE251" s="135" t="str">
        <f>IF(AD251="N","",SUM(AF$5:$AF251))</f>
        <v/>
      </c>
      <c r="AF251" s="135" t="str">
        <f t="shared" si="29"/>
        <v/>
      </c>
      <c r="AG251" s="140">
        <f t="shared" si="30"/>
        <v>85253.29</v>
      </c>
      <c r="AH251" s="81"/>
      <c r="AI251" s="169">
        <v>1</v>
      </c>
      <c r="AJ251" s="169">
        <f>SUM($AI$6:AI251)</f>
        <v>246</v>
      </c>
      <c r="AK251" s="194"/>
      <c r="AL251" s="158"/>
    </row>
    <row r="252" spans="1:998" s="13" customFormat="1">
      <c r="A252" s="129">
        <v>247</v>
      </c>
      <c r="B252" s="130" t="s">
        <v>344</v>
      </c>
      <c r="C252" s="130" t="s">
        <v>58</v>
      </c>
      <c r="D252" s="130" t="s">
        <v>58</v>
      </c>
      <c r="E252" s="130" t="s">
        <v>437</v>
      </c>
      <c r="F252" s="130"/>
      <c r="G252" s="131">
        <v>45834</v>
      </c>
      <c r="H252" s="132">
        <v>0.60555555555555551</v>
      </c>
      <c r="I252" s="130" t="s">
        <v>5</v>
      </c>
      <c r="J252" s="130" t="s">
        <v>6</v>
      </c>
      <c r="K252" s="130" t="s">
        <v>5</v>
      </c>
      <c r="L252" s="130" t="s">
        <v>5</v>
      </c>
      <c r="M252" s="130" t="s">
        <v>5</v>
      </c>
      <c r="N252" s="130" t="s">
        <v>6</v>
      </c>
      <c r="O252" s="133">
        <v>2609.8200000000002</v>
      </c>
      <c r="P252" s="134">
        <v>13909</v>
      </c>
      <c r="Q252" s="133">
        <v>164193.92000000001</v>
      </c>
      <c r="R252" s="133">
        <v>49258.18</v>
      </c>
      <c r="S252" s="135">
        <f t="shared" si="31"/>
        <v>30.000002436143795</v>
      </c>
      <c r="T252" s="135">
        <f t="shared" si="32"/>
        <v>114935.74000000002</v>
      </c>
      <c r="U252" s="130" t="s">
        <v>6</v>
      </c>
      <c r="V252" s="130" t="s">
        <v>6</v>
      </c>
      <c r="W252" s="136">
        <v>1</v>
      </c>
      <c r="X252" s="137">
        <v>0</v>
      </c>
      <c r="Y252" s="129">
        <f>ROUND((S252/INDICI!$B$2*10),2)</f>
        <v>3.39</v>
      </c>
      <c r="Z252" s="129">
        <f>ROUND((O252/INDICI!$B$1*25),2)</f>
        <v>6.97</v>
      </c>
      <c r="AA252" s="138">
        <f t="shared" si="27"/>
        <v>6</v>
      </c>
      <c r="AB252" s="139">
        <f t="shared" si="28"/>
        <v>16.36</v>
      </c>
      <c r="AC252" s="140">
        <f>SUM($AG$6:AG252)</f>
        <v>16890341.139999997</v>
      </c>
      <c r="AD252" s="129" t="str">
        <f>VLOOKUP(C252, 'NORD SUD'!A:B, 2, FALSE)</f>
        <v>N</v>
      </c>
      <c r="AE252" s="135" t="str">
        <f>IF(AD252="N","",SUM(AF$5:$AF252))</f>
        <v/>
      </c>
      <c r="AF252" s="135" t="str">
        <f t="shared" si="29"/>
        <v/>
      </c>
      <c r="AG252" s="140">
        <f t="shared" si="30"/>
        <v>114935.74000000002</v>
      </c>
      <c r="AH252" s="81"/>
      <c r="AI252" s="169">
        <v>1</v>
      </c>
      <c r="AJ252" s="169">
        <f>SUM($AI$6:AI252)</f>
        <v>247</v>
      </c>
      <c r="AK252" s="194"/>
      <c r="AL252" s="158"/>
    </row>
    <row r="253" spans="1:998" s="13" customFormat="1">
      <c r="A253" s="129">
        <v>248</v>
      </c>
      <c r="B253" s="130" t="s">
        <v>188</v>
      </c>
      <c r="C253" s="130" t="s">
        <v>1804</v>
      </c>
      <c r="D253" s="130" t="s">
        <v>1804</v>
      </c>
      <c r="E253" s="130" t="s">
        <v>1821</v>
      </c>
      <c r="F253" s="130"/>
      <c r="G253" s="131">
        <v>45834</v>
      </c>
      <c r="H253" s="132">
        <v>0.50624999999999998</v>
      </c>
      <c r="I253" s="130" t="s">
        <v>5</v>
      </c>
      <c r="J253" s="130" t="s">
        <v>6</v>
      </c>
      <c r="K253" s="130" t="s">
        <v>5</v>
      </c>
      <c r="L253" s="130" t="s">
        <v>5</v>
      </c>
      <c r="M253" s="130" t="s">
        <v>5</v>
      </c>
      <c r="N253" s="130" t="s">
        <v>6</v>
      </c>
      <c r="O253" s="133">
        <v>965.62</v>
      </c>
      <c r="P253" s="134">
        <v>2589</v>
      </c>
      <c r="Q253" s="133">
        <v>95000</v>
      </c>
      <c r="R253" s="133">
        <v>48500</v>
      </c>
      <c r="S253" s="135">
        <f t="shared" si="31"/>
        <v>51.05263157894737</v>
      </c>
      <c r="T253" s="135">
        <f t="shared" si="32"/>
        <v>46500</v>
      </c>
      <c r="U253" s="130" t="s">
        <v>6</v>
      </c>
      <c r="V253" s="130" t="s">
        <v>6</v>
      </c>
      <c r="W253" s="136">
        <v>1</v>
      </c>
      <c r="X253" s="137">
        <v>0</v>
      </c>
      <c r="Y253" s="129">
        <f>ROUND((S253/INDICI!$B$2*10),2)</f>
        <v>5.77</v>
      </c>
      <c r="Z253" s="129">
        <f>ROUND((O253/INDICI!$B$1*25),2)</f>
        <v>2.58</v>
      </c>
      <c r="AA253" s="138">
        <f t="shared" si="27"/>
        <v>8</v>
      </c>
      <c r="AB253" s="139">
        <f t="shared" si="28"/>
        <v>16.350000000000001</v>
      </c>
      <c r="AC253" s="140">
        <f>SUM($AG$6:AG253)</f>
        <v>16936841.139999997</v>
      </c>
      <c r="AD253" s="129" t="str">
        <f>VLOOKUP(C253, 'NORD SUD'!A:B, 2, FALSE)</f>
        <v>N</v>
      </c>
      <c r="AE253" s="135" t="str">
        <f>IF(AD253="N","",SUM(AF$5:$AF253))</f>
        <v/>
      </c>
      <c r="AF253" s="135" t="str">
        <f t="shared" si="29"/>
        <v/>
      </c>
      <c r="AG253" s="140">
        <f t="shared" si="30"/>
        <v>46500</v>
      </c>
      <c r="AH253" s="81"/>
      <c r="AI253" s="169">
        <v>1</v>
      </c>
      <c r="AJ253" s="169">
        <f>SUM($AI$6:AI253)</f>
        <v>248</v>
      </c>
      <c r="AK253" s="194"/>
      <c r="AL253" s="158"/>
    </row>
    <row r="254" spans="1:998" s="13" customFormat="1">
      <c r="A254" s="129">
        <v>249</v>
      </c>
      <c r="B254" s="130" t="s">
        <v>176</v>
      </c>
      <c r="C254" s="130" t="s">
        <v>466</v>
      </c>
      <c r="D254" s="130" t="s">
        <v>466</v>
      </c>
      <c r="E254" s="130" t="s">
        <v>486</v>
      </c>
      <c r="F254" s="130"/>
      <c r="G254" s="131">
        <v>45803</v>
      </c>
      <c r="H254" s="132">
        <v>0.4201388888888889</v>
      </c>
      <c r="I254" s="130" t="s">
        <v>5</v>
      </c>
      <c r="J254" s="130" t="s">
        <v>6</v>
      </c>
      <c r="K254" s="130" t="s">
        <v>5</v>
      </c>
      <c r="L254" s="130" t="s">
        <v>5</v>
      </c>
      <c r="M254" s="130" t="s">
        <v>5</v>
      </c>
      <c r="N254" s="130" t="s">
        <v>6</v>
      </c>
      <c r="O254" s="133">
        <v>656.02</v>
      </c>
      <c r="P254" s="134">
        <v>4573</v>
      </c>
      <c r="Q254" s="133">
        <v>120000</v>
      </c>
      <c r="R254" s="133">
        <v>70000</v>
      </c>
      <c r="S254" s="135">
        <f t="shared" si="31"/>
        <v>58.333333333333336</v>
      </c>
      <c r="T254" s="135">
        <f t="shared" si="32"/>
        <v>50000</v>
      </c>
      <c r="U254" s="130" t="s">
        <v>6</v>
      </c>
      <c r="V254" s="130" t="s">
        <v>6</v>
      </c>
      <c r="W254" s="130">
        <v>2</v>
      </c>
      <c r="X254" s="137">
        <v>0</v>
      </c>
      <c r="Y254" s="129">
        <f>ROUND((S254/INDICI!$B$2*10),2)</f>
        <v>6.59</v>
      </c>
      <c r="Z254" s="129">
        <f>ROUND((O254/INDICI!$B$1*25),2)</f>
        <v>1.75</v>
      </c>
      <c r="AA254" s="138">
        <f t="shared" si="27"/>
        <v>8</v>
      </c>
      <c r="AB254" s="139">
        <f t="shared" si="28"/>
        <v>16.34</v>
      </c>
      <c r="AC254" s="140">
        <f>SUM($AG$6:AG254)</f>
        <v>16986841.139999997</v>
      </c>
      <c r="AD254" s="129" t="str">
        <f>VLOOKUP(C254, 'NORD SUD'!A:B, 2, FALSE)</f>
        <v>N</v>
      </c>
      <c r="AE254" s="135" t="str">
        <f>IF(AD254="N","",SUM(AF$5:$AF254))</f>
        <v/>
      </c>
      <c r="AF254" s="135" t="str">
        <f t="shared" si="29"/>
        <v/>
      </c>
      <c r="AG254" s="140">
        <f t="shared" si="30"/>
        <v>50000</v>
      </c>
      <c r="AH254" s="81"/>
      <c r="AI254" s="169">
        <v>1</v>
      </c>
      <c r="AJ254" s="169">
        <f>SUM($AI$6:AI254)</f>
        <v>249</v>
      </c>
      <c r="AK254" s="194"/>
      <c r="AL254" s="158"/>
    </row>
    <row r="255" spans="1:998" s="13" customFormat="1" ht="28.8">
      <c r="A255" s="129">
        <v>250</v>
      </c>
      <c r="B255" s="130" t="s">
        <v>138</v>
      </c>
      <c r="C255" s="130" t="s">
        <v>14</v>
      </c>
      <c r="D255" s="130" t="s">
        <v>14</v>
      </c>
      <c r="E255" s="130"/>
      <c r="F255" s="130" t="s">
        <v>1641</v>
      </c>
      <c r="G255" s="131">
        <v>45832</v>
      </c>
      <c r="H255" s="132">
        <v>0.48680555555555555</v>
      </c>
      <c r="I255" s="130" t="s">
        <v>5</v>
      </c>
      <c r="J255" s="130" t="s">
        <v>6</v>
      </c>
      <c r="K255" s="130" t="s">
        <v>5</v>
      </c>
      <c r="L255" s="130" t="s">
        <v>5</v>
      </c>
      <c r="M255" s="133" t="s">
        <v>5</v>
      </c>
      <c r="N255" s="130" t="s">
        <v>6</v>
      </c>
      <c r="O255" s="133">
        <v>927.01</v>
      </c>
      <c r="P255" s="134">
        <v>9385</v>
      </c>
      <c r="Q255" s="133">
        <v>102207.45</v>
      </c>
      <c r="R255" s="133">
        <v>35000</v>
      </c>
      <c r="S255" s="135">
        <f t="shared" si="31"/>
        <v>34.244079076427404</v>
      </c>
      <c r="T255" s="135">
        <f t="shared" si="32"/>
        <v>67207.45</v>
      </c>
      <c r="U255" s="130" t="s">
        <v>6</v>
      </c>
      <c r="V255" s="130" t="s">
        <v>6</v>
      </c>
      <c r="W255" s="136">
        <v>1</v>
      </c>
      <c r="X255" s="137">
        <v>10</v>
      </c>
      <c r="Y255" s="129">
        <f>ROUND((S255/INDICI!$B$2*10),2)</f>
        <v>3.87</v>
      </c>
      <c r="Z255" s="129">
        <f>ROUND((O255/INDICI!$B$1*25),2)</f>
        <v>2.4700000000000002</v>
      </c>
      <c r="AA255" s="138">
        <f t="shared" si="27"/>
        <v>0</v>
      </c>
      <c r="AB255" s="139">
        <f t="shared" si="28"/>
        <v>16.34</v>
      </c>
      <c r="AC255" s="140">
        <f>SUM($AG$6:AG255)</f>
        <v>17054048.589999996</v>
      </c>
      <c r="AD255" s="129" t="str">
        <f>VLOOKUP(C255, 'NORD SUD'!A:B, 2, FALSE)</f>
        <v>S</v>
      </c>
      <c r="AE255" s="135">
        <f>IF(AD255="N","",SUM(AF$5:$AF255))</f>
        <v>2787140.3100000005</v>
      </c>
      <c r="AF255" s="135">
        <f t="shared" si="29"/>
        <v>67207.45</v>
      </c>
      <c r="AG255" s="140">
        <f t="shared" si="30"/>
        <v>67207.45</v>
      </c>
      <c r="AH255" s="81"/>
      <c r="AI255" s="169">
        <v>1</v>
      </c>
      <c r="AJ255" s="169">
        <f>SUM($AI$6:AI255)</f>
        <v>250</v>
      </c>
      <c r="AK255" s="194"/>
      <c r="AL255" s="158"/>
    </row>
    <row r="256" spans="1:998" s="26" customFormat="1">
      <c r="A256" s="129">
        <v>251</v>
      </c>
      <c r="B256" s="130" t="s">
        <v>188</v>
      </c>
      <c r="C256" s="130" t="s">
        <v>35</v>
      </c>
      <c r="D256" s="130" t="s">
        <v>35</v>
      </c>
      <c r="E256" s="130" t="s">
        <v>852</v>
      </c>
      <c r="F256" s="130"/>
      <c r="G256" s="131">
        <v>45821</v>
      </c>
      <c r="H256" s="132">
        <v>0.44097222222222227</v>
      </c>
      <c r="I256" s="130" t="s">
        <v>5</v>
      </c>
      <c r="J256" s="130" t="s">
        <v>6</v>
      </c>
      <c r="K256" s="130" t="s">
        <v>5</v>
      </c>
      <c r="L256" s="130" t="s">
        <v>5</v>
      </c>
      <c r="M256" s="130" t="s">
        <v>5</v>
      </c>
      <c r="N256" s="130" t="s">
        <v>6</v>
      </c>
      <c r="O256" s="133">
        <v>1005.02</v>
      </c>
      <c r="P256" s="134">
        <v>2587</v>
      </c>
      <c r="Q256" s="133">
        <v>41000</v>
      </c>
      <c r="R256" s="133">
        <v>20500</v>
      </c>
      <c r="S256" s="135">
        <f t="shared" si="31"/>
        <v>50</v>
      </c>
      <c r="T256" s="135">
        <f t="shared" si="32"/>
        <v>20500</v>
      </c>
      <c r="U256" s="130" t="s">
        <v>6</v>
      </c>
      <c r="V256" s="130" t="s">
        <v>6</v>
      </c>
      <c r="W256" s="136">
        <v>1</v>
      </c>
      <c r="X256" s="137">
        <v>0</v>
      </c>
      <c r="Y256" s="129">
        <f>ROUND((S256/INDICI!$B$2*10),2)</f>
        <v>5.65</v>
      </c>
      <c r="Z256" s="129">
        <f>ROUND((O256/INDICI!$B$1*25),2)</f>
        <v>2.68</v>
      </c>
      <c r="AA256" s="138">
        <f t="shared" si="27"/>
        <v>8</v>
      </c>
      <c r="AB256" s="139">
        <f t="shared" si="28"/>
        <v>16.329999999999998</v>
      </c>
      <c r="AC256" s="140">
        <f>SUM($AG$6:AG256)</f>
        <v>17074548.589999996</v>
      </c>
      <c r="AD256" s="129" t="str">
        <f>VLOOKUP(C256, 'NORD SUD'!A:B, 2, FALSE)</f>
        <v>N</v>
      </c>
      <c r="AE256" s="135" t="str">
        <f>IF(AD256="N","",SUM(AF$5:$AF256))</f>
        <v/>
      </c>
      <c r="AF256" s="135" t="str">
        <f t="shared" si="29"/>
        <v/>
      </c>
      <c r="AG256" s="140">
        <f t="shared" si="30"/>
        <v>20500</v>
      </c>
      <c r="AH256" s="81"/>
      <c r="AI256" s="169">
        <v>1</v>
      </c>
      <c r="AJ256" s="169">
        <f>SUM($AI$6:AI256)</f>
        <v>251</v>
      </c>
      <c r="AK256" s="194"/>
      <c r="AL256" s="158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13"/>
      <c r="KD256" s="13"/>
      <c r="KE256" s="13"/>
      <c r="KF256" s="13"/>
      <c r="KG256" s="13"/>
      <c r="KH256" s="13"/>
      <c r="KI256" s="13"/>
      <c r="KJ256" s="13"/>
      <c r="KK256" s="13"/>
      <c r="KL256" s="13"/>
      <c r="KM256" s="13"/>
      <c r="KN256" s="13"/>
      <c r="KO256" s="13"/>
      <c r="KP256" s="13"/>
      <c r="KQ256" s="13"/>
      <c r="KR256" s="13"/>
      <c r="KS256" s="13"/>
      <c r="KT256" s="13"/>
      <c r="KU256" s="13"/>
      <c r="KV256" s="13"/>
      <c r="KW256" s="13"/>
      <c r="KX256" s="13"/>
      <c r="KY256" s="13"/>
      <c r="KZ256" s="13"/>
      <c r="LA256" s="13"/>
      <c r="LB256" s="13"/>
      <c r="LC256" s="13"/>
      <c r="LD256" s="13"/>
      <c r="LE256" s="13"/>
      <c r="LF256" s="13"/>
      <c r="LG256" s="13"/>
      <c r="LH256" s="13"/>
      <c r="LI256" s="13"/>
      <c r="LJ256" s="13"/>
      <c r="LK256" s="13"/>
      <c r="LL256" s="13"/>
      <c r="LM256" s="13"/>
      <c r="LN256" s="13"/>
      <c r="LO256" s="13"/>
      <c r="LP256" s="13"/>
      <c r="LQ256" s="13"/>
      <c r="LR256" s="13"/>
      <c r="LS256" s="13"/>
      <c r="LT256" s="13"/>
      <c r="LU256" s="13"/>
      <c r="LV256" s="13"/>
      <c r="LW256" s="13"/>
      <c r="LX256" s="13"/>
      <c r="LY256" s="13"/>
      <c r="LZ256" s="13"/>
      <c r="MA256" s="13"/>
      <c r="MB256" s="13"/>
      <c r="MC256" s="13"/>
      <c r="MD256" s="13"/>
      <c r="ME256" s="13"/>
      <c r="MF256" s="13"/>
      <c r="MG256" s="13"/>
      <c r="MH256" s="13"/>
      <c r="MI256" s="13"/>
      <c r="MJ256" s="13"/>
      <c r="MK256" s="13"/>
      <c r="ML256" s="13"/>
      <c r="MM256" s="13"/>
      <c r="MN256" s="13"/>
      <c r="MO256" s="13"/>
      <c r="MP256" s="13"/>
      <c r="MQ256" s="13"/>
      <c r="MR256" s="13"/>
      <c r="MS256" s="13"/>
      <c r="MT256" s="13"/>
      <c r="MU256" s="13"/>
      <c r="MV256" s="13"/>
      <c r="MW256" s="13"/>
      <c r="MX256" s="13"/>
      <c r="MY256" s="13"/>
      <c r="MZ256" s="13"/>
      <c r="NA256" s="13"/>
      <c r="NB256" s="13"/>
      <c r="NC256" s="13"/>
      <c r="ND256" s="13"/>
      <c r="NE256" s="13"/>
      <c r="NF256" s="13"/>
      <c r="NG256" s="13"/>
      <c r="NH256" s="13"/>
      <c r="NI256" s="13"/>
      <c r="NJ256" s="13"/>
      <c r="NK256" s="13"/>
      <c r="NL256" s="13"/>
      <c r="NM256" s="13"/>
      <c r="NN256" s="13"/>
      <c r="NO256" s="13"/>
      <c r="NP256" s="13"/>
      <c r="NQ256" s="13"/>
      <c r="NR256" s="13"/>
      <c r="NS256" s="13"/>
      <c r="NT256" s="13"/>
      <c r="NU256" s="13"/>
      <c r="NV256" s="13"/>
      <c r="NW256" s="13"/>
      <c r="NX256" s="13"/>
      <c r="NY256" s="13"/>
      <c r="NZ256" s="13"/>
      <c r="OA256" s="13"/>
      <c r="OB256" s="13"/>
      <c r="OC256" s="13"/>
      <c r="OD256" s="13"/>
      <c r="OE256" s="13"/>
      <c r="OF256" s="13"/>
      <c r="OG256" s="13"/>
      <c r="OH256" s="13"/>
      <c r="OI256" s="13"/>
      <c r="OJ256" s="13"/>
      <c r="OK256" s="13"/>
      <c r="OL256" s="13"/>
      <c r="OM256" s="13"/>
      <c r="ON256" s="13"/>
      <c r="OO256" s="13"/>
      <c r="OP256" s="13"/>
      <c r="OQ256" s="13"/>
      <c r="OR256" s="13"/>
      <c r="OS256" s="13"/>
      <c r="OT256" s="13"/>
      <c r="OU256" s="13"/>
      <c r="OV256" s="13"/>
      <c r="OW256" s="13"/>
      <c r="OX256" s="13"/>
      <c r="OY256" s="13"/>
      <c r="OZ256" s="13"/>
      <c r="PA256" s="13"/>
      <c r="PB256" s="13"/>
      <c r="PC256" s="13"/>
      <c r="PD256" s="13"/>
      <c r="PE256" s="13"/>
      <c r="PF256" s="13"/>
      <c r="PG256" s="13"/>
      <c r="PH256" s="13"/>
      <c r="PI256" s="13"/>
      <c r="PJ256" s="13"/>
      <c r="PK256" s="13"/>
      <c r="PL256" s="13"/>
      <c r="PM256" s="13"/>
      <c r="PN256" s="13"/>
      <c r="PO256" s="13"/>
      <c r="PP256" s="13"/>
      <c r="PQ256" s="13"/>
      <c r="PR256" s="13"/>
      <c r="PS256" s="13"/>
      <c r="PT256" s="13"/>
      <c r="PU256" s="13"/>
      <c r="PV256" s="13"/>
      <c r="PW256" s="13"/>
      <c r="PX256" s="13"/>
      <c r="PY256" s="13"/>
      <c r="PZ256" s="13"/>
      <c r="QA256" s="13"/>
      <c r="QB256" s="13"/>
      <c r="QC256" s="13"/>
      <c r="QD256" s="13"/>
      <c r="QE256" s="13"/>
      <c r="QF256" s="13"/>
      <c r="QG256" s="13"/>
      <c r="QH256" s="13"/>
      <c r="QI256" s="13"/>
      <c r="QJ256" s="13"/>
      <c r="QK256" s="13"/>
      <c r="QL256" s="13"/>
      <c r="QM256" s="13"/>
      <c r="QN256" s="13"/>
      <c r="QO256" s="13"/>
      <c r="QP256" s="13"/>
      <c r="QQ256" s="13"/>
      <c r="QR256" s="13"/>
      <c r="QS256" s="13"/>
      <c r="QT256" s="13"/>
      <c r="QU256" s="13"/>
      <c r="QV256" s="13"/>
      <c r="QW256" s="13"/>
      <c r="QX256" s="13"/>
      <c r="QY256" s="13"/>
      <c r="QZ256" s="13"/>
      <c r="RA256" s="13"/>
      <c r="RB256" s="13"/>
      <c r="RC256" s="13"/>
      <c r="RD256" s="13"/>
      <c r="RE256" s="13"/>
      <c r="RF256" s="13"/>
      <c r="RG256" s="13"/>
      <c r="RH256" s="13"/>
      <c r="RI256" s="13"/>
      <c r="RJ256" s="13"/>
      <c r="RK256" s="13"/>
      <c r="RL256" s="13"/>
      <c r="RM256" s="13"/>
      <c r="RN256" s="13"/>
      <c r="RO256" s="13"/>
      <c r="RP256" s="13"/>
      <c r="RQ256" s="13"/>
      <c r="RR256" s="13"/>
      <c r="RS256" s="13"/>
      <c r="RT256" s="13"/>
      <c r="RU256" s="13"/>
      <c r="RV256" s="13"/>
      <c r="RW256" s="13"/>
      <c r="RX256" s="13"/>
      <c r="RY256" s="13"/>
      <c r="RZ256" s="13"/>
      <c r="SA256" s="13"/>
      <c r="SB256" s="13"/>
      <c r="SC256" s="13"/>
      <c r="SD256" s="13"/>
      <c r="SE256" s="13"/>
      <c r="SF256" s="13"/>
      <c r="SG256" s="13"/>
      <c r="SH256" s="13"/>
      <c r="SI256" s="13"/>
      <c r="SJ256" s="13"/>
      <c r="SK256" s="13"/>
      <c r="SL256" s="13"/>
      <c r="SM256" s="13"/>
      <c r="SN256" s="13"/>
      <c r="SO256" s="13"/>
      <c r="SP256" s="13"/>
      <c r="SQ256" s="13"/>
      <c r="SR256" s="13"/>
      <c r="SS256" s="13"/>
      <c r="ST256" s="13"/>
      <c r="SU256" s="13"/>
      <c r="SV256" s="13"/>
      <c r="SW256" s="13"/>
      <c r="SX256" s="13"/>
      <c r="SY256" s="13"/>
      <c r="SZ256" s="13"/>
      <c r="TA256" s="13"/>
      <c r="TB256" s="13"/>
      <c r="TC256" s="13"/>
      <c r="TD256" s="13"/>
      <c r="TE256" s="13"/>
      <c r="TF256" s="13"/>
      <c r="TG256" s="13"/>
      <c r="TH256" s="13"/>
      <c r="TI256" s="13"/>
      <c r="TJ256" s="13"/>
      <c r="TK256" s="13"/>
      <c r="TL256" s="13"/>
      <c r="TM256" s="13"/>
      <c r="TN256" s="13"/>
      <c r="TO256" s="13"/>
      <c r="TP256" s="13"/>
      <c r="TQ256" s="13"/>
      <c r="TR256" s="13"/>
      <c r="TS256" s="13"/>
      <c r="TT256" s="13"/>
      <c r="TU256" s="13"/>
      <c r="TV256" s="13"/>
      <c r="TW256" s="13"/>
      <c r="TX256" s="13"/>
      <c r="TY256" s="13"/>
      <c r="TZ256" s="13"/>
      <c r="UA256" s="13"/>
      <c r="UB256" s="13"/>
      <c r="UC256" s="13"/>
      <c r="UD256" s="13"/>
      <c r="UE256" s="13"/>
      <c r="UF256" s="13"/>
      <c r="UG256" s="13"/>
      <c r="UH256" s="13"/>
      <c r="UI256" s="13"/>
      <c r="UJ256" s="13"/>
      <c r="UK256" s="13"/>
      <c r="UL256" s="13"/>
      <c r="UM256" s="13"/>
      <c r="UN256" s="13"/>
      <c r="UO256" s="13"/>
      <c r="UP256" s="13"/>
      <c r="UQ256" s="13"/>
      <c r="UR256" s="13"/>
      <c r="US256" s="13"/>
      <c r="UT256" s="13"/>
      <c r="UU256" s="13"/>
      <c r="UV256" s="13"/>
      <c r="UW256" s="13"/>
      <c r="UX256" s="13"/>
      <c r="UY256" s="13"/>
      <c r="UZ256" s="13"/>
      <c r="VA256" s="13"/>
      <c r="VB256" s="13"/>
      <c r="VC256" s="13"/>
      <c r="VD256" s="13"/>
      <c r="VE256" s="13"/>
      <c r="VF256" s="13"/>
      <c r="VG256" s="13"/>
      <c r="VH256" s="13"/>
      <c r="VI256" s="13"/>
      <c r="VJ256" s="13"/>
      <c r="VK256" s="13"/>
      <c r="VL256" s="13"/>
      <c r="VM256" s="13"/>
      <c r="VN256" s="13"/>
      <c r="VO256" s="13"/>
      <c r="VP256" s="13"/>
      <c r="VQ256" s="13"/>
      <c r="VR256" s="13"/>
      <c r="VS256" s="13"/>
      <c r="VT256" s="13"/>
      <c r="VU256" s="13"/>
      <c r="VV256" s="13"/>
      <c r="VW256" s="13"/>
      <c r="VX256" s="13"/>
      <c r="VY256" s="13"/>
      <c r="VZ256" s="13"/>
      <c r="WA256" s="13"/>
      <c r="WB256" s="13"/>
      <c r="WC256" s="13"/>
      <c r="WD256" s="13"/>
      <c r="WE256" s="13"/>
      <c r="WF256" s="13"/>
      <c r="WG256" s="13"/>
      <c r="WH256" s="13"/>
      <c r="WI256" s="13"/>
      <c r="WJ256" s="13"/>
      <c r="WK256" s="13"/>
      <c r="WL256" s="13"/>
      <c r="WM256" s="13"/>
      <c r="WN256" s="13"/>
      <c r="WO256" s="13"/>
      <c r="WP256" s="13"/>
      <c r="WQ256" s="13"/>
      <c r="WR256" s="13"/>
      <c r="WS256" s="13"/>
      <c r="WT256" s="13"/>
      <c r="WU256" s="13"/>
      <c r="WV256" s="13"/>
      <c r="WW256" s="13"/>
      <c r="WX256" s="13"/>
      <c r="WY256" s="13"/>
      <c r="WZ256" s="13"/>
      <c r="XA256" s="13"/>
      <c r="XB256" s="13"/>
      <c r="XC256" s="13"/>
      <c r="XD256" s="13"/>
      <c r="XE256" s="13"/>
      <c r="XF256" s="13"/>
      <c r="XG256" s="13"/>
      <c r="XH256" s="13"/>
      <c r="XI256" s="13"/>
      <c r="XJ256" s="13"/>
      <c r="XK256" s="13"/>
      <c r="XL256" s="13"/>
      <c r="XM256" s="13"/>
      <c r="XN256" s="13"/>
      <c r="XO256" s="13"/>
      <c r="XP256" s="13"/>
      <c r="XQ256" s="13"/>
      <c r="XR256" s="13"/>
      <c r="XS256" s="13"/>
      <c r="XT256" s="13"/>
      <c r="XU256" s="13"/>
      <c r="XV256" s="13"/>
      <c r="XW256" s="13"/>
      <c r="XX256" s="13"/>
      <c r="XY256" s="13"/>
      <c r="XZ256" s="13"/>
      <c r="YA256" s="13"/>
      <c r="YB256" s="13"/>
      <c r="YC256" s="13"/>
      <c r="YD256" s="13"/>
      <c r="YE256" s="13"/>
      <c r="YF256" s="13"/>
      <c r="YG256" s="13"/>
      <c r="YH256" s="13"/>
      <c r="YI256" s="13"/>
      <c r="YJ256" s="13"/>
      <c r="YK256" s="13"/>
      <c r="YL256" s="13"/>
      <c r="YM256" s="13"/>
      <c r="YN256" s="13"/>
      <c r="YO256" s="13"/>
      <c r="YP256" s="13"/>
      <c r="YQ256" s="13"/>
      <c r="YR256" s="13"/>
      <c r="YS256" s="13"/>
      <c r="YT256" s="13"/>
      <c r="YU256" s="13"/>
      <c r="YV256" s="13"/>
      <c r="YW256" s="13"/>
      <c r="YX256" s="13"/>
      <c r="YY256" s="13"/>
      <c r="YZ256" s="13"/>
      <c r="ZA256" s="13"/>
      <c r="ZB256" s="13"/>
      <c r="ZC256" s="13"/>
      <c r="ZD256" s="13"/>
      <c r="ZE256" s="13"/>
      <c r="ZF256" s="13"/>
      <c r="ZG256" s="13"/>
      <c r="ZH256" s="13"/>
      <c r="ZI256" s="13"/>
      <c r="ZJ256" s="13"/>
      <c r="ZK256" s="13"/>
      <c r="ZL256" s="13"/>
      <c r="ZM256" s="13"/>
      <c r="ZN256" s="13"/>
      <c r="ZO256" s="13"/>
      <c r="ZP256" s="13"/>
      <c r="ZQ256" s="13"/>
      <c r="ZR256" s="13"/>
      <c r="ZS256" s="13"/>
      <c r="ZT256" s="13"/>
      <c r="ZU256" s="13"/>
      <c r="ZV256" s="13"/>
      <c r="ZW256" s="13"/>
      <c r="ZX256" s="13"/>
      <c r="ZY256" s="13"/>
      <c r="ZZ256" s="13"/>
      <c r="AAA256" s="13"/>
      <c r="AAB256" s="13"/>
      <c r="AAC256" s="13"/>
      <c r="AAD256" s="13"/>
      <c r="AAE256" s="13"/>
      <c r="AAF256" s="13"/>
      <c r="AAG256" s="13"/>
      <c r="AAH256" s="13"/>
      <c r="AAI256" s="13"/>
      <c r="AAJ256" s="13"/>
      <c r="AAK256" s="13"/>
      <c r="AAL256" s="13"/>
      <c r="AAM256" s="13"/>
      <c r="AAN256" s="13"/>
      <c r="AAO256" s="13"/>
      <c r="AAP256" s="13"/>
      <c r="AAQ256" s="13"/>
      <c r="AAR256" s="13"/>
      <c r="AAS256" s="13"/>
      <c r="AAT256" s="13"/>
      <c r="AAU256" s="13"/>
      <c r="AAV256" s="13"/>
      <c r="AAW256" s="13"/>
      <c r="AAX256" s="13"/>
      <c r="AAY256" s="13"/>
      <c r="AAZ256" s="13"/>
      <c r="ABA256" s="13"/>
      <c r="ABB256" s="13"/>
      <c r="ABC256" s="13"/>
      <c r="ABD256" s="13"/>
      <c r="ABE256" s="13"/>
      <c r="ABF256" s="13"/>
      <c r="ABG256" s="13"/>
      <c r="ABH256" s="13"/>
      <c r="ABI256" s="13"/>
      <c r="ABJ256" s="13"/>
      <c r="ABK256" s="13"/>
      <c r="ABL256" s="13"/>
      <c r="ABM256" s="13"/>
      <c r="ABN256" s="13"/>
      <c r="ABO256" s="13"/>
      <c r="ABP256" s="13"/>
      <c r="ABQ256" s="13"/>
      <c r="ABR256" s="13"/>
      <c r="ABS256" s="13"/>
      <c r="ABT256" s="13"/>
      <c r="ABU256" s="13"/>
      <c r="ABV256" s="13"/>
      <c r="ABW256" s="13"/>
      <c r="ABX256" s="13"/>
      <c r="ABY256" s="13"/>
      <c r="ABZ256" s="13"/>
      <c r="ACA256" s="13"/>
      <c r="ACB256" s="13"/>
      <c r="ACC256" s="13"/>
      <c r="ACD256" s="13"/>
      <c r="ACE256" s="13"/>
      <c r="ACF256" s="13"/>
      <c r="ACG256" s="13"/>
      <c r="ACH256" s="13"/>
      <c r="ACI256" s="13"/>
      <c r="ACJ256" s="13"/>
      <c r="ACK256" s="13"/>
      <c r="ACL256" s="13"/>
      <c r="ACM256" s="13"/>
      <c r="ACN256" s="13"/>
      <c r="ACO256" s="13"/>
      <c r="ACP256" s="13"/>
      <c r="ACQ256" s="13"/>
      <c r="ACR256" s="13"/>
      <c r="ACS256" s="13"/>
      <c r="ACT256" s="13"/>
      <c r="ACU256" s="13"/>
      <c r="ACV256" s="13"/>
      <c r="ACW256" s="13"/>
      <c r="ACX256" s="13"/>
      <c r="ACY256" s="13"/>
      <c r="ACZ256" s="13"/>
      <c r="ADA256" s="13"/>
      <c r="ADB256" s="13"/>
      <c r="ADC256" s="13"/>
      <c r="ADD256" s="13"/>
      <c r="ADE256" s="13"/>
      <c r="ADF256" s="13"/>
      <c r="ADG256" s="13"/>
      <c r="ADH256" s="13"/>
      <c r="ADI256" s="13"/>
      <c r="ADJ256" s="13"/>
      <c r="ADK256" s="13"/>
      <c r="ADL256" s="13"/>
      <c r="ADM256" s="13"/>
      <c r="ADN256" s="13"/>
      <c r="ADO256" s="13"/>
      <c r="ADP256" s="13"/>
      <c r="ADQ256" s="13"/>
      <c r="ADR256" s="13"/>
      <c r="ADS256" s="13"/>
      <c r="ADT256" s="13"/>
      <c r="ADU256" s="13"/>
      <c r="ADV256" s="13"/>
      <c r="ADW256" s="13"/>
      <c r="ADX256" s="13"/>
      <c r="ADY256" s="13"/>
      <c r="ADZ256" s="13"/>
      <c r="AEA256" s="13"/>
      <c r="AEB256" s="13"/>
      <c r="AEC256" s="13"/>
      <c r="AED256" s="13"/>
      <c r="AEE256" s="13"/>
      <c r="AEF256" s="13"/>
      <c r="AEG256" s="13"/>
      <c r="AEH256" s="13"/>
      <c r="AEI256" s="13"/>
      <c r="AEJ256" s="13"/>
      <c r="AEK256" s="13"/>
      <c r="AEL256" s="13"/>
      <c r="AEM256" s="13"/>
      <c r="AEN256" s="13"/>
      <c r="AEO256" s="13"/>
      <c r="AEP256" s="13"/>
      <c r="AEQ256" s="13"/>
      <c r="AER256" s="13"/>
      <c r="AES256" s="13"/>
      <c r="AET256" s="13"/>
      <c r="AEU256" s="13"/>
      <c r="AEV256" s="13"/>
      <c r="AEW256" s="13"/>
      <c r="AEX256" s="13"/>
      <c r="AEY256" s="13"/>
      <c r="AEZ256" s="13"/>
      <c r="AFA256" s="13"/>
      <c r="AFB256" s="13"/>
      <c r="AFC256" s="13"/>
      <c r="AFD256" s="13"/>
      <c r="AFE256" s="13"/>
      <c r="AFF256" s="13"/>
      <c r="AFG256" s="13"/>
      <c r="AFH256" s="13"/>
      <c r="AFI256" s="13"/>
      <c r="AFJ256" s="13"/>
      <c r="AFK256" s="13"/>
      <c r="AFL256" s="13"/>
      <c r="AFM256" s="13"/>
      <c r="AFN256" s="13"/>
      <c r="AFO256" s="13"/>
      <c r="AFP256" s="13"/>
      <c r="AFQ256" s="13"/>
      <c r="AFR256" s="13"/>
      <c r="AFS256" s="13"/>
      <c r="AFT256" s="13"/>
      <c r="AFU256" s="13"/>
      <c r="AFV256" s="13"/>
      <c r="AFW256" s="13"/>
      <c r="AFX256" s="13"/>
      <c r="AFY256" s="13"/>
      <c r="AFZ256" s="13"/>
      <c r="AGA256" s="13"/>
      <c r="AGB256" s="13"/>
      <c r="AGC256" s="13"/>
      <c r="AGD256" s="13"/>
      <c r="AGE256" s="13"/>
      <c r="AGF256" s="13"/>
      <c r="AGG256" s="13"/>
      <c r="AGH256" s="13"/>
      <c r="AGI256" s="13"/>
      <c r="AGJ256" s="13"/>
      <c r="AGK256" s="13"/>
      <c r="AGL256" s="13"/>
      <c r="AGM256" s="13"/>
      <c r="AGN256" s="13"/>
      <c r="AGO256" s="13"/>
      <c r="AGP256" s="13"/>
      <c r="AGQ256" s="13"/>
      <c r="AGR256" s="13"/>
      <c r="AGS256" s="13"/>
      <c r="AGT256" s="13"/>
      <c r="AGU256" s="13"/>
      <c r="AGV256" s="13"/>
      <c r="AGW256" s="13"/>
      <c r="AGX256" s="13"/>
      <c r="AGY256" s="13"/>
      <c r="AGZ256" s="13"/>
      <c r="AHA256" s="13"/>
      <c r="AHB256" s="13"/>
      <c r="AHC256" s="13"/>
      <c r="AHD256" s="13"/>
      <c r="AHE256" s="13"/>
      <c r="AHF256" s="13"/>
      <c r="AHG256" s="13"/>
      <c r="AHH256" s="13"/>
      <c r="AHI256" s="13"/>
      <c r="AHJ256" s="13"/>
      <c r="AHK256" s="13"/>
      <c r="AHL256" s="13"/>
      <c r="AHM256" s="13"/>
      <c r="AHN256" s="13"/>
      <c r="AHO256" s="13"/>
      <c r="AHP256" s="13"/>
      <c r="AHQ256" s="13"/>
      <c r="AHR256" s="13"/>
      <c r="AHS256" s="13"/>
      <c r="AHT256" s="13"/>
      <c r="AHU256" s="13"/>
      <c r="AHV256" s="13"/>
      <c r="AHW256" s="13"/>
      <c r="AHX256" s="13"/>
      <c r="AHY256" s="13"/>
      <c r="AHZ256" s="13"/>
      <c r="AIA256" s="13"/>
      <c r="AIB256" s="13"/>
      <c r="AIC256" s="13"/>
      <c r="AID256" s="13"/>
      <c r="AIE256" s="13"/>
      <c r="AIF256" s="13"/>
      <c r="AIG256" s="13"/>
      <c r="AIH256" s="13"/>
      <c r="AII256" s="13"/>
      <c r="AIJ256" s="13"/>
      <c r="AIK256" s="13"/>
      <c r="AIL256" s="13"/>
      <c r="AIM256" s="13"/>
      <c r="AIN256" s="13"/>
      <c r="AIO256" s="13"/>
      <c r="AIP256" s="13"/>
      <c r="AIQ256" s="13"/>
      <c r="AIR256" s="13"/>
      <c r="AIS256" s="13"/>
      <c r="AIT256" s="13"/>
      <c r="AIU256" s="13"/>
      <c r="AIV256" s="13"/>
      <c r="AIW256" s="13"/>
      <c r="AIX256" s="13"/>
      <c r="AIY256" s="13"/>
      <c r="AIZ256" s="13"/>
      <c r="AJA256" s="13"/>
      <c r="AJB256" s="13"/>
      <c r="AJC256" s="13"/>
      <c r="AJD256" s="13"/>
      <c r="AJE256" s="13"/>
      <c r="AJF256" s="13"/>
      <c r="AJG256" s="13"/>
      <c r="AJH256" s="13"/>
      <c r="AJI256" s="13"/>
      <c r="AJJ256" s="13"/>
      <c r="AJK256" s="13"/>
      <c r="AJL256" s="13"/>
      <c r="AJM256" s="13"/>
      <c r="AJN256" s="13"/>
      <c r="AJO256" s="13"/>
      <c r="AJP256" s="13"/>
      <c r="AJQ256" s="13"/>
      <c r="AJR256" s="13"/>
      <c r="AJS256" s="13"/>
      <c r="AJT256" s="13"/>
      <c r="AJU256" s="13"/>
      <c r="AJV256" s="13"/>
      <c r="AJW256" s="13"/>
      <c r="AJX256" s="13"/>
      <c r="AJY256" s="13"/>
      <c r="AJZ256" s="13"/>
      <c r="AKA256" s="13"/>
      <c r="AKB256" s="13"/>
      <c r="AKC256" s="13"/>
      <c r="AKD256" s="13"/>
      <c r="AKE256" s="13"/>
      <c r="AKF256" s="13"/>
      <c r="AKG256" s="13"/>
      <c r="AKH256" s="13"/>
      <c r="AKI256" s="13"/>
      <c r="AKJ256" s="13"/>
      <c r="AKK256" s="13"/>
      <c r="AKL256" s="13"/>
      <c r="AKM256" s="13"/>
      <c r="AKN256" s="13"/>
      <c r="AKO256" s="13"/>
      <c r="AKP256" s="13"/>
      <c r="AKQ256" s="13"/>
      <c r="AKR256" s="13"/>
      <c r="AKS256" s="13"/>
      <c r="AKT256" s="13"/>
      <c r="AKU256" s="13"/>
      <c r="AKV256" s="13"/>
      <c r="AKW256" s="13"/>
      <c r="AKX256" s="13"/>
      <c r="AKY256" s="13"/>
      <c r="AKZ256" s="13"/>
      <c r="ALA256" s="13"/>
      <c r="ALB256" s="13"/>
      <c r="ALC256" s="13"/>
      <c r="ALD256" s="13"/>
      <c r="ALE256" s="13"/>
      <c r="ALF256" s="13"/>
      <c r="ALG256" s="13"/>
      <c r="ALH256" s="13"/>
      <c r="ALI256" s="13"/>
      <c r="ALJ256" s="13"/>
    </row>
    <row r="257" spans="1:41" s="13" customFormat="1">
      <c r="A257" s="129">
        <v>252</v>
      </c>
      <c r="B257" s="130" t="s">
        <v>692</v>
      </c>
      <c r="C257" s="130" t="s">
        <v>1391</v>
      </c>
      <c r="D257" s="130" t="s">
        <v>1391</v>
      </c>
      <c r="E257" s="130" t="s">
        <v>1412</v>
      </c>
      <c r="F257" s="130"/>
      <c r="G257" s="131">
        <v>45834</v>
      </c>
      <c r="H257" s="132">
        <v>0.59166666666666667</v>
      </c>
      <c r="I257" s="130" t="s">
        <v>5</v>
      </c>
      <c r="J257" s="130" t="s">
        <v>6</v>
      </c>
      <c r="K257" s="130" t="s">
        <v>5</v>
      </c>
      <c r="L257" s="130" t="s">
        <v>5</v>
      </c>
      <c r="M257" s="133" t="s">
        <v>5</v>
      </c>
      <c r="N257" s="130" t="s">
        <v>6</v>
      </c>
      <c r="O257" s="133">
        <v>582.24</v>
      </c>
      <c r="P257" s="134">
        <v>687</v>
      </c>
      <c r="Q257" s="133">
        <v>37523.03</v>
      </c>
      <c r="R257" s="133">
        <v>22513.82</v>
      </c>
      <c r="S257" s="135">
        <f t="shared" si="31"/>
        <v>60.00000533005997</v>
      </c>
      <c r="T257" s="135">
        <f t="shared" si="32"/>
        <v>15009.21</v>
      </c>
      <c r="U257" s="130" t="s">
        <v>6</v>
      </c>
      <c r="V257" s="130" t="s">
        <v>6</v>
      </c>
      <c r="W257" s="136">
        <v>1</v>
      </c>
      <c r="X257" s="137">
        <v>0</v>
      </c>
      <c r="Y257" s="129">
        <f>ROUND((S257/INDICI!$B$2*10),2)</f>
        <v>6.78</v>
      </c>
      <c r="Z257" s="129">
        <f>ROUND((O257/INDICI!$B$1*25),2)</f>
        <v>1.55</v>
      </c>
      <c r="AA257" s="138">
        <f t="shared" si="27"/>
        <v>8</v>
      </c>
      <c r="AB257" s="139">
        <f t="shared" si="28"/>
        <v>16.329999999999998</v>
      </c>
      <c r="AC257" s="140">
        <f>SUM($AG$6:AG257)</f>
        <v>17089557.799999997</v>
      </c>
      <c r="AD257" s="129" t="str">
        <f>VLOOKUP(C257, 'NORD SUD'!A:B, 2, FALSE)</f>
        <v>N</v>
      </c>
      <c r="AE257" s="135" t="str">
        <f>IF(AD257="N","",SUM(AF$5:$AF257))</f>
        <v/>
      </c>
      <c r="AF257" s="135" t="str">
        <f t="shared" si="29"/>
        <v/>
      </c>
      <c r="AG257" s="140">
        <f t="shared" si="30"/>
        <v>15009.21</v>
      </c>
      <c r="AH257" s="81"/>
      <c r="AI257" s="169">
        <v>1</v>
      </c>
      <c r="AJ257" s="169">
        <f>SUM($AI$6:AI257)</f>
        <v>252</v>
      </c>
      <c r="AK257" s="194"/>
      <c r="AL257" s="158"/>
    </row>
    <row r="258" spans="1:41" s="13" customFormat="1">
      <c r="A258" s="129">
        <v>253</v>
      </c>
      <c r="B258" s="130" t="s">
        <v>344</v>
      </c>
      <c r="C258" s="130" t="s">
        <v>67</v>
      </c>
      <c r="D258" s="130" t="s">
        <v>67</v>
      </c>
      <c r="E258" s="130" t="s">
        <v>654</v>
      </c>
      <c r="F258" s="130"/>
      <c r="G258" s="131">
        <v>45832</v>
      </c>
      <c r="H258" s="132">
        <v>0.50902777777777775</v>
      </c>
      <c r="I258" s="130" t="s">
        <v>5</v>
      </c>
      <c r="J258" s="130" t="s">
        <v>6</v>
      </c>
      <c r="K258" s="130" t="s">
        <v>5</v>
      </c>
      <c r="L258" s="130" t="s">
        <v>5</v>
      </c>
      <c r="M258" s="130" t="s">
        <v>5</v>
      </c>
      <c r="N258" s="130" t="s">
        <v>6</v>
      </c>
      <c r="O258" s="133">
        <v>1539.16</v>
      </c>
      <c r="P258" s="134">
        <v>6627</v>
      </c>
      <c r="Q258" s="133">
        <v>26335.66</v>
      </c>
      <c r="R258" s="133">
        <v>14484.61</v>
      </c>
      <c r="S258" s="135">
        <f t="shared" si="31"/>
        <v>54.999988608601427</v>
      </c>
      <c r="T258" s="135">
        <f t="shared" si="32"/>
        <v>11851.05</v>
      </c>
      <c r="U258" s="130" t="s">
        <v>6</v>
      </c>
      <c r="V258" s="130" t="s">
        <v>6</v>
      </c>
      <c r="W258" s="136">
        <v>2</v>
      </c>
      <c r="X258" s="137">
        <v>0</v>
      </c>
      <c r="Y258" s="129">
        <f>ROUND((S258/INDICI!$B$2*10),2)</f>
        <v>6.21</v>
      </c>
      <c r="Z258" s="129">
        <f>ROUND((O258/INDICI!$B$1*25),2)</f>
        <v>4.1100000000000003</v>
      </c>
      <c r="AA258" s="138">
        <f t="shared" si="27"/>
        <v>6</v>
      </c>
      <c r="AB258" s="139">
        <f t="shared" si="28"/>
        <v>16.32</v>
      </c>
      <c r="AC258" s="140">
        <f>SUM($AG$6:AG258)</f>
        <v>17101408.849999998</v>
      </c>
      <c r="AD258" s="129" t="str">
        <f>VLOOKUP(C258, 'NORD SUD'!A:B, 2, FALSE)</f>
        <v>N</v>
      </c>
      <c r="AE258" s="135" t="str">
        <f>IF(AD258="N","",SUM(AF$5:$AF258))</f>
        <v/>
      </c>
      <c r="AF258" s="135" t="str">
        <f t="shared" si="29"/>
        <v/>
      </c>
      <c r="AG258" s="140">
        <f t="shared" si="30"/>
        <v>11851.05</v>
      </c>
      <c r="AH258" s="81"/>
      <c r="AI258" s="169">
        <v>1</v>
      </c>
      <c r="AJ258" s="169">
        <f>SUM($AI$6:AI258)</f>
        <v>253</v>
      </c>
      <c r="AK258" s="194"/>
      <c r="AL258" s="158"/>
    </row>
    <row r="259" spans="1:41" s="13" customFormat="1">
      <c r="A259" s="129">
        <v>254</v>
      </c>
      <c r="B259" s="130" t="s">
        <v>263</v>
      </c>
      <c r="C259" s="130" t="s">
        <v>98</v>
      </c>
      <c r="D259" s="130" t="s">
        <v>98</v>
      </c>
      <c r="E259" s="130" t="s">
        <v>269</v>
      </c>
      <c r="F259" s="130"/>
      <c r="G259" s="131">
        <v>45833</v>
      </c>
      <c r="H259" s="132">
        <v>0.65416666666666667</v>
      </c>
      <c r="I259" s="130" t="s">
        <v>5</v>
      </c>
      <c r="J259" s="130" t="s">
        <v>6</v>
      </c>
      <c r="K259" s="130" t="s">
        <v>5</v>
      </c>
      <c r="L259" s="130" t="s">
        <v>5</v>
      </c>
      <c r="M259" s="130" t="s">
        <v>265</v>
      </c>
      <c r="N259" s="130" t="s">
        <v>6</v>
      </c>
      <c r="O259" s="147">
        <v>577.77</v>
      </c>
      <c r="P259" s="134">
        <v>2250</v>
      </c>
      <c r="Q259" s="133">
        <v>130000</v>
      </c>
      <c r="R259" s="133">
        <v>78000</v>
      </c>
      <c r="S259" s="141">
        <f t="shared" si="31"/>
        <v>60</v>
      </c>
      <c r="T259" s="141">
        <f t="shared" si="32"/>
        <v>52000</v>
      </c>
      <c r="U259" s="130" t="s">
        <v>6</v>
      </c>
      <c r="V259" s="130" t="s">
        <v>6</v>
      </c>
      <c r="W259" s="129">
        <v>1</v>
      </c>
      <c r="X259" s="137">
        <v>0</v>
      </c>
      <c r="Y259" s="129">
        <f>ROUND((S259/INDICI!$B$2*10),2)</f>
        <v>6.78</v>
      </c>
      <c r="Z259" s="129">
        <f>ROUND((O259/INDICI!$B$1*25),2)</f>
        <v>1.54</v>
      </c>
      <c r="AA259" s="138">
        <f t="shared" si="27"/>
        <v>8</v>
      </c>
      <c r="AB259" s="139">
        <f t="shared" si="28"/>
        <v>16.32</v>
      </c>
      <c r="AC259" s="140">
        <f>SUM($AG$6:AG259)</f>
        <v>17153408.849999998</v>
      </c>
      <c r="AD259" s="129" t="str">
        <f>VLOOKUP(C259, 'NORD SUD'!A:B, 2, FALSE)</f>
        <v>N</v>
      </c>
      <c r="AE259" s="135" t="str">
        <f>IF(AD259="N","",SUM(AF$5:$AF259))</f>
        <v/>
      </c>
      <c r="AF259" s="135" t="str">
        <f t="shared" si="29"/>
        <v/>
      </c>
      <c r="AG259" s="140">
        <f t="shared" si="30"/>
        <v>52000</v>
      </c>
      <c r="AH259" s="81"/>
      <c r="AI259" s="169">
        <v>1</v>
      </c>
      <c r="AJ259" s="169">
        <f>SUM($AI$6:AI259)</f>
        <v>254</v>
      </c>
      <c r="AK259" s="194"/>
      <c r="AL259" s="158"/>
    </row>
    <row r="260" spans="1:41" s="13" customFormat="1" ht="28.8">
      <c r="A260" s="129">
        <v>255</v>
      </c>
      <c r="B260" s="130" t="s">
        <v>692</v>
      </c>
      <c r="C260" s="130" t="s">
        <v>1391</v>
      </c>
      <c r="D260" s="130" t="s">
        <v>1391</v>
      </c>
      <c r="E260" s="130"/>
      <c r="F260" s="130" t="s">
        <v>1404</v>
      </c>
      <c r="G260" s="131">
        <v>45824</v>
      </c>
      <c r="H260" s="132">
        <v>0.69166666666666676</v>
      </c>
      <c r="I260" s="130" t="s">
        <v>5</v>
      </c>
      <c r="J260" s="130" t="s">
        <v>6</v>
      </c>
      <c r="K260" s="130" t="s">
        <v>5</v>
      </c>
      <c r="L260" s="130" t="s">
        <v>405</v>
      </c>
      <c r="M260" s="133" t="s">
        <v>5</v>
      </c>
      <c r="N260" s="130" t="s">
        <v>6</v>
      </c>
      <c r="O260" s="133">
        <v>1089.71</v>
      </c>
      <c r="P260" s="134">
        <v>20097</v>
      </c>
      <c r="Q260" s="133">
        <v>247647.8</v>
      </c>
      <c r="R260" s="133">
        <v>74294.34</v>
      </c>
      <c r="S260" s="135">
        <f t="shared" si="31"/>
        <v>30</v>
      </c>
      <c r="T260" s="135">
        <f t="shared" si="32"/>
        <v>173353.46</v>
      </c>
      <c r="U260" s="130" t="s">
        <v>6</v>
      </c>
      <c r="V260" s="130" t="s">
        <v>6</v>
      </c>
      <c r="W260" s="136">
        <v>1</v>
      </c>
      <c r="X260" s="137">
        <v>10</v>
      </c>
      <c r="Y260" s="129">
        <f>ROUND((S260/INDICI!$B$2*10),2)</f>
        <v>3.39</v>
      </c>
      <c r="Z260" s="129">
        <f>ROUND((O260/INDICI!$B$1*25),2)</f>
        <v>2.91</v>
      </c>
      <c r="AA260" s="138">
        <f t="shared" si="27"/>
        <v>0</v>
      </c>
      <c r="AB260" s="139">
        <f t="shared" si="28"/>
        <v>16.3</v>
      </c>
      <c r="AC260" s="140">
        <f>SUM($AG$6:AG260)</f>
        <v>17326762.309999999</v>
      </c>
      <c r="AD260" s="129" t="str">
        <f>VLOOKUP(C260, 'NORD SUD'!A:B, 2, FALSE)</f>
        <v>N</v>
      </c>
      <c r="AE260" s="135" t="str">
        <f>IF(AD260="N","",SUM(AF$5:$AF260))</f>
        <v/>
      </c>
      <c r="AF260" s="135" t="str">
        <f t="shared" si="29"/>
        <v/>
      </c>
      <c r="AG260" s="140">
        <f t="shared" si="30"/>
        <v>173353.46</v>
      </c>
      <c r="AH260" s="81"/>
      <c r="AI260" s="169">
        <v>1</v>
      </c>
      <c r="AJ260" s="169">
        <f>SUM($AI$6:AI260)</f>
        <v>255</v>
      </c>
      <c r="AK260" s="194"/>
      <c r="AL260" s="158"/>
    </row>
    <row r="261" spans="1:41" s="13" customFormat="1">
      <c r="A261" s="49">
        <v>256</v>
      </c>
      <c r="B261" s="49" t="s">
        <v>188</v>
      </c>
      <c r="C261" s="49" t="s">
        <v>61</v>
      </c>
      <c r="D261" s="49" t="s">
        <v>61</v>
      </c>
      <c r="E261" s="49" t="s">
        <v>1719</v>
      </c>
      <c r="F261" s="49"/>
      <c r="G261" s="50">
        <v>45828</v>
      </c>
      <c r="H261" s="51">
        <v>0.49236111111111108</v>
      </c>
      <c r="I261" s="49" t="s">
        <v>5</v>
      </c>
      <c r="J261" s="49" t="s">
        <v>6</v>
      </c>
      <c r="K261" s="49" t="s">
        <v>5</v>
      </c>
      <c r="L261" s="49" t="s">
        <v>5</v>
      </c>
      <c r="M261" s="52" t="s">
        <v>5</v>
      </c>
      <c r="N261" s="49" t="s">
        <v>6</v>
      </c>
      <c r="O261" s="53">
        <v>993.88</v>
      </c>
      <c r="P261" s="54">
        <v>1308</v>
      </c>
      <c r="Q261" s="53">
        <v>48000</v>
      </c>
      <c r="R261" s="53">
        <v>24000</v>
      </c>
      <c r="S261" s="55">
        <f t="shared" si="31"/>
        <v>50</v>
      </c>
      <c r="T261" s="55">
        <f t="shared" si="32"/>
        <v>24000</v>
      </c>
      <c r="U261" s="49" t="s">
        <v>6</v>
      </c>
      <c r="V261" s="49" t="s">
        <v>6</v>
      </c>
      <c r="W261" s="56">
        <v>1</v>
      </c>
      <c r="X261" s="57">
        <v>0</v>
      </c>
      <c r="Y261" s="48">
        <f>ROUND((S261/INDICI!$B$2*10),2)</f>
        <v>5.65</v>
      </c>
      <c r="Z261" s="48">
        <f>ROUND((O261/INDICI!$B$1*25),2)</f>
        <v>2.65</v>
      </c>
      <c r="AA261" s="58">
        <f t="shared" si="27"/>
        <v>8</v>
      </c>
      <c r="AB261" s="59">
        <f t="shared" si="28"/>
        <v>16.3</v>
      </c>
      <c r="AC261" s="60">
        <f>SUM($AG$6:AG261)</f>
        <v>17337140.309999999</v>
      </c>
      <c r="AD261" s="48" t="str">
        <f>VLOOKUP(C261, 'NORD SUD'!A:B, 2, FALSE)</f>
        <v>N</v>
      </c>
      <c r="AE261" s="55" t="str">
        <f>IF(AD261="N","",SUM(AF$5:$AF261))</f>
        <v/>
      </c>
      <c r="AF261" s="55" t="str">
        <f t="shared" si="29"/>
        <v/>
      </c>
      <c r="AG261" s="60">
        <f>T261-AH261</f>
        <v>10378</v>
      </c>
      <c r="AH261" s="173">
        <v>13622</v>
      </c>
      <c r="AI261" s="169">
        <v>1</v>
      </c>
      <c r="AJ261" s="169">
        <f>SUM($AI$6:AI261)</f>
        <v>256</v>
      </c>
      <c r="AK261" s="194"/>
      <c r="AL261" s="158"/>
    </row>
    <row r="262" spans="1:41" s="13" customFormat="1">
      <c r="A262" s="176">
        <v>257</v>
      </c>
      <c r="B262" s="176" t="s">
        <v>1013</v>
      </c>
      <c r="C262" s="176" t="s">
        <v>74</v>
      </c>
      <c r="D262" s="176" t="s">
        <v>1050</v>
      </c>
      <c r="E262" s="176" t="s">
        <v>1084</v>
      </c>
      <c r="F262" s="176"/>
      <c r="G262" s="177">
        <v>45832</v>
      </c>
      <c r="H262" s="178">
        <v>0.47291666666666665</v>
      </c>
      <c r="I262" s="176" t="s">
        <v>5</v>
      </c>
      <c r="J262" s="176" t="s">
        <v>6</v>
      </c>
      <c r="K262" s="176" t="s">
        <v>5</v>
      </c>
      <c r="L262" s="176" t="s">
        <v>5</v>
      </c>
      <c r="M262" s="176" t="s">
        <v>5</v>
      </c>
      <c r="N262" s="176" t="s">
        <v>6</v>
      </c>
      <c r="O262" s="179">
        <v>779.9442896935933</v>
      </c>
      <c r="P262" s="176">
        <v>1795</v>
      </c>
      <c r="Q262" s="179">
        <v>121862.46</v>
      </c>
      <c r="R262" s="179">
        <v>67024.350000000006</v>
      </c>
      <c r="S262" s="180">
        <f t="shared" si="31"/>
        <v>54.999997538208248</v>
      </c>
      <c r="T262" s="181">
        <f t="shared" si="32"/>
        <v>54838.11</v>
      </c>
      <c r="U262" s="176" t="s">
        <v>6</v>
      </c>
      <c r="V262" s="176" t="s">
        <v>6</v>
      </c>
      <c r="W262" s="176">
        <v>1</v>
      </c>
      <c r="X262" s="176">
        <v>0</v>
      </c>
      <c r="Y262" s="176">
        <f>ROUND((S262/INDICI!$B$2*10),2)</f>
        <v>6.21</v>
      </c>
      <c r="Z262" s="176">
        <f>ROUND((O262/INDICI!$B$1*25),2)</f>
        <v>2.08</v>
      </c>
      <c r="AA262" s="176">
        <f t="shared" ref="AA262:AA325" si="33">IF(X262&gt;1, 0, IF(P262&lt;=5000, 8, IF(P262&lt;=50000, 6, IF(P262&lt;=100000, 4, 2))))</f>
        <v>8</v>
      </c>
      <c r="AB262" s="176">
        <f t="shared" ref="AB262:AB325" si="34">SUM(X262:AA262)</f>
        <v>16.29</v>
      </c>
      <c r="AC262" s="182">
        <f>SUM($AG$6:AG262)</f>
        <v>17391978.419999998</v>
      </c>
      <c r="AD262" s="176" t="str">
        <f>VLOOKUP(C262, 'NORD SUD'!A:B, 2, FALSE)</f>
        <v>S</v>
      </c>
      <c r="AE262" s="181">
        <f>IF(AD262="N","",SUM(AF$5:$AF262))</f>
        <v>2841978.4200000004</v>
      </c>
      <c r="AF262" s="181">
        <f t="shared" ref="AF262:AF325" si="35">IF(AD262="N","",SUM(T262))</f>
        <v>54838.11</v>
      </c>
      <c r="AG262" s="182">
        <f t="shared" ref="AG262:AG293" si="36">T262</f>
        <v>54838.11</v>
      </c>
      <c r="AH262" s="81"/>
      <c r="AI262" s="169">
        <v>1</v>
      </c>
      <c r="AJ262" s="169">
        <f>SUM($AI$6:AI262)</f>
        <v>257</v>
      </c>
      <c r="AK262" s="194"/>
      <c r="AL262" s="158"/>
    </row>
    <row r="263" spans="1:41" s="13" customFormat="1" ht="28.8">
      <c r="A263" s="176">
        <v>258</v>
      </c>
      <c r="B263" s="176" t="s">
        <v>138</v>
      </c>
      <c r="C263" s="176" t="s">
        <v>14</v>
      </c>
      <c r="D263" s="176" t="s">
        <v>14</v>
      </c>
      <c r="E263" s="176"/>
      <c r="F263" s="176" t="s">
        <v>1643</v>
      </c>
      <c r="G263" s="177">
        <v>45832</v>
      </c>
      <c r="H263" s="178" t="s">
        <v>1644</v>
      </c>
      <c r="I263" s="176" t="s">
        <v>5</v>
      </c>
      <c r="J263" s="176" t="s">
        <v>6</v>
      </c>
      <c r="K263" s="176" t="s">
        <v>5</v>
      </c>
      <c r="L263" s="176" t="s">
        <v>5</v>
      </c>
      <c r="M263" s="179" t="s">
        <v>5</v>
      </c>
      <c r="N263" s="176" t="s">
        <v>6</v>
      </c>
      <c r="O263" s="179">
        <v>1034.23</v>
      </c>
      <c r="P263" s="183">
        <v>2804</v>
      </c>
      <c r="Q263" s="179">
        <v>113037.12</v>
      </c>
      <c r="R263" s="179">
        <v>35000</v>
      </c>
      <c r="S263" s="181">
        <f t="shared" si="31"/>
        <v>30.963280026950439</v>
      </c>
      <c r="T263" s="181">
        <f t="shared" si="32"/>
        <v>78037.119999999995</v>
      </c>
      <c r="U263" s="176" t="s">
        <v>6</v>
      </c>
      <c r="V263" s="176" t="s">
        <v>6</v>
      </c>
      <c r="W263" s="184">
        <v>1</v>
      </c>
      <c r="X263" s="185">
        <v>10</v>
      </c>
      <c r="Y263" s="186">
        <f>ROUND((S263/INDICI!$B$2*10),2)</f>
        <v>3.5</v>
      </c>
      <c r="Z263" s="186">
        <f>ROUND((O263/INDICI!$B$1*25),2)</f>
        <v>2.76</v>
      </c>
      <c r="AA263" s="187">
        <f t="shared" si="33"/>
        <v>0</v>
      </c>
      <c r="AB263" s="188">
        <f t="shared" si="34"/>
        <v>16.259999999999998</v>
      </c>
      <c r="AC263" s="182">
        <f>SUM($AG$6:AG263)</f>
        <v>17470015.539999999</v>
      </c>
      <c r="AD263" s="186" t="str">
        <f>VLOOKUP(C263, 'NORD SUD'!A:B, 2, FALSE)</f>
        <v>S</v>
      </c>
      <c r="AE263" s="181">
        <f>IF(AD263="N","",SUM(AF$5:$AF263))</f>
        <v>2920015.5400000005</v>
      </c>
      <c r="AF263" s="181">
        <f t="shared" si="35"/>
        <v>78037.119999999995</v>
      </c>
      <c r="AG263" s="182">
        <f t="shared" si="36"/>
        <v>78037.119999999995</v>
      </c>
      <c r="AH263" s="81"/>
      <c r="AI263" s="169">
        <v>1</v>
      </c>
      <c r="AJ263" s="169">
        <f>SUM($AI$6:AI263)</f>
        <v>258</v>
      </c>
      <c r="AK263" s="194"/>
      <c r="AL263" s="158"/>
    </row>
    <row r="264" spans="1:41" s="13" customFormat="1">
      <c r="A264" s="176">
        <v>259</v>
      </c>
      <c r="B264" s="176" t="s">
        <v>138</v>
      </c>
      <c r="C264" s="176" t="s">
        <v>14</v>
      </c>
      <c r="D264" s="176" t="s">
        <v>14</v>
      </c>
      <c r="E264" s="176"/>
      <c r="F264" s="176" t="s">
        <v>1638</v>
      </c>
      <c r="G264" s="177">
        <v>45833</v>
      </c>
      <c r="H264" s="178">
        <v>0.57708333333333328</v>
      </c>
      <c r="I264" s="176" t="s">
        <v>5</v>
      </c>
      <c r="J264" s="176" t="s">
        <v>6</v>
      </c>
      <c r="K264" s="176" t="s">
        <v>5</v>
      </c>
      <c r="L264" s="176" t="s">
        <v>5</v>
      </c>
      <c r="M264" s="179" t="s">
        <v>5</v>
      </c>
      <c r="N264" s="176" t="s">
        <v>6</v>
      </c>
      <c r="O264" s="179">
        <v>620.45000000000005</v>
      </c>
      <c r="P264" s="183">
        <v>4674</v>
      </c>
      <c r="Q264" s="179">
        <v>148708.87</v>
      </c>
      <c r="R264" s="179">
        <v>60000</v>
      </c>
      <c r="S264" s="181">
        <f t="shared" si="31"/>
        <v>40.347290649172443</v>
      </c>
      <c r="T264" s="181">
        <f t="shared" si="32"/>
        <v>88708.87</v>
      </c>
      <c r="U264" s="176" t="s">
        <v>6</v>
      </c>
      <c r="V264" s="176" t="s">
        <v>6</v>
      </c>
      <c r="W264" s="176">
        <v>1</v>
      </c>
      <c r="X264" s="185">
        <v>10</v>
      </c>
      <c r="Y264" s="186">
        <f>ROUND((S264/INDICI!$B$2*10),2)</f>
        <v>4.5599999999999996</v>
      </c>
      <c r="Z264" s="186">
        <f>ROUND((O264/INDICI!$B$1*25),2)</f>
        <v>1.66</v>
      </c>
      <c r="AA264" s="187">
        <f t="shared" si="33"/>
        <v>0</v>
      </c>
      <c r="AB264" s="188">
        <f t="shared" si="34"/>
        <v>16.22</v>
      </c>
      <c r="AC264" s="182">
        <f>SUM($AG$6:AG264)</f>
        <v>17558724.41</v>
      </c>
      <c r="AD264" s="186" t="str">
        <f>VLOOKUP(C264, 'NORD SUD'!A:B, 2, FALSE)</f>
        <v>S</v>
      </c>
      <c r="AE264" s="181">
        <f>IF(AD264="N","",SUM(AF$5:$AF264))</f>
        <v>3008724.4100000006</v>
      </c>
      <c r="AF264" s="181">
        <f t="shared" si="35"/>
        <v>88708.87</v>
      </c>
      <c r="AG264" s="182">
        <f t="shared" si="36"/>
        <v>88708.87</v>
      </c>
      <c r="AH264" s="81"/>
      <c r="AI264" s="169">
        <v>1</v>
      </c>
      <c r="AJ264" s="169">
        <f>SUM($AI$6:AI264)</f>
        <v>259</v>
      </c>
      <c r="AK264" s="194"/>
      <c r="AL264" s="158"/>
    </row>
    <row r="265" spans="1:41" s="13" customFormat="1">
      <c r="A265" s="176">
        <v>260</v>
      </c>
      <c r="B265" s="176" t="s">
        <v>556</v>
      </c>
      <c r="C265" s="176" t="s">
        <v>1454</v>
      </c>
      <c r="D265" s="176" t="s">
        <v>1454</v>
      </c>
      <c r="E265" s="176" t="s">
        <v>1460</v>
      </c>
      <c r="F265" s="176"/>
      <c r="G265" s="177">
        <v>45833</v>
      </c>
      <c r="H265" s="178">
        <v>0.55208333333333337</v>
      </c>
      <c r="I265" s="176" t="s">
        <v>5</v>
      </c>
      <c r="J265" s="176" t="s">
        <v>6</v>
      </c>
      <c r="K265" s="176" t="s">
        <v>5</v>
      </c>
      <c r="L265" s="176" t="s">
        <v>5</v>
      </c>
      <c r="M265" s="176" t="s">
        <v>5</v>
      </c>
      <c r="N265" s="176" t="s">
        <v>6</v>
      </c>
      <c r="O265" s="179">
        <v>738.45</v>
      </c>
      <c r="P265" s="183">
        <v>4198</v>
      </c>
      <c r="Q265" s="179">
        <v>180244.44</v>
      </c>
      <c r="R265" s="179">
        <v>99134.44</v>
      </c>
      <c r="S265" s="181">
        <f t="shared" si="31"/>
        <v>54.99999889039573</v>
      </c>
      <c r="T265" s="181">
        <f t="shared" si="32"/>
        <v>81110</v>
      </c>
      <c r="U265" s="176" t="s">
        <v>6</v>
      </c>
      <c r="V265" s="176" t="s">
        <v>6</v>
      </c>
      <c r="W265" s="184">
        <v>2</v>
      </c>
      <c r="X265" s="185">
        <v>0</v>
      </c>
      <c r="Y265" s="186">
        <f>ROUND((S265/INDICI!$B$2*10),2)</f>
        <v>6.21</v>
      </c>
      <c r="Z265" s="186">
        <f>ROUND((O265/INDICI!$B$1*25),2)</f>
        <v>1.97</v>
      </c>
      <c r="AA265" s="187">
        <f t="shared" si="33"/>
        <v>8</v>
      </c>
      <c r="AB265" s="188">
        <f t="shared" si="34"/>
        <v>16.18</v>
      </c>
      <c r="AC265" s="182">
        <f>SUM($AG$6:AG265)</f>
        <v>17639834.41</v>
      </c>
      <c r="AD265" s="186" t="str">
        <f>VLOOKUP(C265, 'NORD SUD'!A:B, 2, FALSE)</f>
        <v>S</v>
      </c>
      <c r="AE265" s="181">
        <f>IF(AD265="N","",SUM(AF$5:$AF265))</f>
        <v>3089834.4100000006</v>
      </c>
      <c r="AF265" s="181">
        <f t="shared" si="35"/>
        <v>81110</v>
      </c>
      <c r="AG265" s="182">
        <f t="shared" si="36"/>
        <v>81110</v>
      </c>
      <c r="AH265" s="81"/>
      <c r="AI265" s="169">
        <v>1</v>
      </c>
      <c r="AJ265" s="169">
        <f>SUM($AI$6:AI265)</f>
        <v>260</v>
      </c>
      <c r="AK265" s="194"/>
      <c r="AL265" s="158"/>
    </row>
    <row r="266" spans="1:41" s="13" customFormat="1">
      <c r="A266" s="176">
        <v>261</v>
      </c>
      <c r="B266" s="176" t="s">
        <v>138</v>
      </c>
      <c r="C266" s="176" t="s">
        <v>81</v>
      </c>
      <c r="D266" s="176" t="s">
        <v>81</v>
      </c>
      <c r="E266" s="176" t="s">
        <v>1858</v>
      </c>
      <c r="F266" s="176"/>
      <c r="G266" s="177">
        <v>45828</v>
      </c>
      <c r="H266" s="178" t="s">
        <v>1859</v>
      </c>
      <c r="I266" s="176" t="s">
        <v>5</v>
      </c>
      <c r="J266" s="176" t="s">
        <v>6</v>
      </c>
      <c r="K266" s="176" t="s">
        <v>5</v>
      </c>
      <c r="L266" s="176" t="s">
        <v>5</v>
      </c>
      <c r="M266" s="176" t="s">
        <v>5</v>
      </c>
      <c r="N266" s="176" t="s">
        <v>6</v>
      </c>
      <c r="O266" s="189">
        <v>2106.2800000000002</v>
      </c>
      <c r="P266" s="183">
        <v>34136</v>
      </c>
      <c r="Q266" s="179">
        <v>100000</v>
      </c>
      <c r="R266" s="179">
        <v>40000</v>
      </c>
      <c r="S266" s="181">
        <f t="shared" si="31"/>
        <v>40</v>
      </c>
      <c r="T266" s="181">
        <f t="shared" si="32"/>
        <v>60000</v>
      </c>
      <c r="U266" s="176" t="s">
        <v>6</v>
      </c>
      <c r="V266" s="176" t="s">
        <v>6</v>
      </c>
      <c r="W266" s="184">
        <v>1</v>
      </c>
      <c r="X266" s="185">
        <v>0</v>
      </c>
      <c r="Y266" s="186">
        <f>ROUND((S266/INDICI!$B$2*10),2)</f>
        <v>4.5199999999999996</v>
      </c>
      <c r="Z266" s="186">
        <f>ROUND((O266/INDICI!$B$1*25),2)</f>
        <v>5.62</v>
      </c>
      <c r="AA266" s="187">
        <f t="shared" si="33"/>
        <v>6</v>
      </c>
      <c r="AB266" s="188">
        <f t="shared" si="34"/>
        <v>16.14</v>
      </c>
      <c r="AC266" s="182">
        <f>SUM($AG$6:AG266)</f>
        <v>17699834.41</v>
      </c>
      <c r="AD266" s="186" t="str">
        <f>VLOOKUP(C266, 'NORD SUD'!A:B, 2, FALSE)</f>
        <v>S</v>
      </c>
      <c r="AE266" s="181">
        <f>IF(AD266="N","",SUM(AF$5:$AF266))</f>
        <v>3149834.4100000006</v>
      </c>
      <c r="AF266" s="181">
        <f t="shared" si="35"/>
        <v>60000</v>
      </c>
      <c r="AG266" s="182">
        <f t="shared" si="36"/>
        <v>60000</v>
      </c>
      <c r="AH266" s="81"/>
      <c r="AI266" s="169">
        <v>1</v>
      </c>
      <c r="AJ266" s="169">
        <f>SUM($AI$6:AI266)</f>
        <v>261</v>
      </c>
      <c r="AK266" s="194"/>
      <c r="AL266" s="158"/>
    </row>
    <row r="267" spans="1:41" s="13" customFormat="1">
      <c r="A267" s="176">
        <v>262</v>
      </c>
      <c r="B267" s="176" t="s">
        <v>175</v>
      </c>
      <c r="C267" s="176" t="s">
        <v>57</v>
      </c>
      <c r="D267" s="176" t="s">
        <v>57</v>
      </c>
      <c r="E267" s="176"/>
      <c r="F267" s="176" t="s">
        <v>633</v>
      </c>
      <c r="G267" s="177">
        <v>45833</v>
      </c>
      <c r="H267" s="178" t="s">
        <v>634</v>
      </c>
      <c r="I267" s="176" t="s">
        <v>5</v>
      </c>
      <c r="J267" s="176" t="s">
        <v>6</v>
      </c>
      <c r="K267" s="176" t="s">
        <v>5</v>
      </c>
      <c r="L267" s="176" t="s">
        <v>5</v>
      </c>
      <c r="M267" s="176" t="s">
        <v>5</v>
      </c>
      <c r="N267" s="176" t="s">
        <v>6</v>
      </c>
      <c r="O267" s="179">
        <v>591.44000000000005</v>
      </c>
      <c r="P267" s="183">
        <v>6425</v>
      </c>
      <c r="Q267" s="179">
        <v>126000</v>
      </c>
      <c r="R267" s="179">
        <v>50000</v>
      </c>
      <c r="S267" s="181">
        <f t="shared" si="31"/>
        <v>39.682539682539684</v>
      </c>
      <c r="T267" s="181">
        <f t="shared" si="32"/>
        <v>76000</v>
      </c>
      <c r="U267" s="176" t="s">
        <v>6</v>
      </c>
      <c r="V267" s="176" t="s">
        <v>6</v>
      </c>
      <c r="W267" s="184">
        <v>1</v>
      </c>
      <c r="X267" s="185">
        <v>10</v>
      </c>
      <c r="Y267" s="186">
        <f>ROUND((S267/INDICI!$B$2*10),2)</f>
        <v>4.4800000000000004</v>
      </c>
      <c r="Z267" s="186">
        <f>ROUND((O267/INDICI!$B$1*25),2)</f>
        <v>1.58</v>
      </c>
      <c r="AA267" s="187">
        <f t="shared" si="33"/>
        <v>0</v>
      </c>
      <c r="AB267" s="188">
        <f t="shared" si="34"/>
        <v>16.060000000000002</v>
      </c>
      <c r="AC267" s="182">
        <f>SUM($AG$6:AG267)</f>
        <v>17775834.41</v>
      </c>
      <c r="AD267" s="186" t="str">
        <f>VLOOKUP(C267, 'NORD SUD'!A:B, 2, FALSE)</f>
        <v>S</v>
      </c>
      <c r="AE267" s="181">
        <f>IF(AD267="N","",SUM(AF$5:$AF267))</f>
        <v>3225834.4100000006</v>
      </c>
      <c r="AF267" s="181">
        <f t="shared" si="35"/>
        <v>76000</v>
      </c>
      <c r="AG267" s="182">
        <f t="shared" si="36"/>
        <v>76000</v>
      </c>
      <c r="AH267" s="81"/>
      <c r="AI267" s="169">
        <v>1</v>
      </c>
      <c r="AJ267" s="169">
        <f>SUM($AI$6:AI267)</f>
        <v>262</v>
      </c>
      <c r="AK267" s="194"/>
      <c r="AL267" s="158"/>
    </row>
    <row r="268" spans="1:41" s="13" customFormat="1">
      <c r="A268" s="176">
        <v>263</v>
      </c>
      <c r="B268" s="176" t="s">
        <v>218</v>
      </c>
      <c r="C268" s="176" t="s">
        <v>1494</v>
      </c>
      <c r="D268" s="176" t="s">
        <v>1494</v>
      </c>
      <c r="E268" s="176" t="s">
        <v>413</v>
      </c>
      <c r="F268" s="176"/>
      <c r="G268" s="177">
        <v>45834</v>
      </c>
      <c r="H268" s="178">
        <v>0.77916666666666667</v>
      </c>
      <c r="I268" s="176" t="s">
        <v>5</v>
      </c>
      <c r="J268" s="176" t="s">
        <v>6</v>
      </c>
      <c r="K268" s="176" t="s">
        <v>5</v>
      </c>
      <c r="L268" s="176" t="s">
        <v>5</v>
      </c>
      <c r="M268" s="176" t="s">
        <v>5</v>
      </c>
      <c r="N268" s="176" t="s">
        <v>6</v>
      </c>
      <c r="O268" s="179">
        <v>1538.46</v>
      </c>
      <c r="P268" s="183">
        <v>390</v>
      </c>
      <c r="Q268" s="179">
        <v>155000</v>
      </c>
      <c r="R268" s="179">
        <v>54250</v>
      </c>
      <c r="S268" s="181">
        <f t="shared" si="31"/>
        <v>35</v>
      </c>
      <c r="T268" s="181">
        <f t="shared" si="32"/>
        <v>100750</v>
      </c>
      <c r="U268" s="176" t="s">
        <v>6</v>
      </c>
      <c r="V268" s="176" t="s">
        <v>6</v>
      </c>
      <c r="W268" s="184">
        <v>1</v>
      </c>
      <c r="X268" s="185">
        <v>0</v>
      </c>
      <c r="Y268" s="186">
        <f>ROUND((S268/INDICI!$B$2*10),2)</f>
        <v>3.95</v>
      </c>
      <c r="Z268" s="186">
        <f>ROUND((O268/INDICI!$B$1*25),2)</f>
        <v>4.1100000000000003</v>
      </c>
      <c r="AA268" s="187">
        <f t="shared" si="33"/>
        <v>8</v>
      </c>
      <c r="AB268" s="188">
        <f t="shared" si="34"/>
        <v>16.060000000000002</v>
      </c>
      <c r="AC268" s="182">
        <f>SUM($AG$6:AG268)</f>
        <v>17876584.41</v>
      </c>
      <c r="AD268" s="186" t="str">
        <f>VLOOKUP(C268, 'NORD SUD'!A:B, 2, FALSE)</f>
        <v>S</v>
      </c>
      <c r="AE268" s="181">
        <f>IF(AD268="N","",SUM(AF$5:$AF268))</f>
        <v>3326584.4100000006</v>
      </c>
      <c r="AF268" s="181">
        <f t="shared" si="35"/>
        <v>100750</v>
      </c>
      <c r="AG268" s="182">
        <f t="shared" si="36"/>
        <v>100750</v>
      </c>
      <c r="AH268" s="81"/>
      <c r="AI268" s="169">
        <v>1</v>
      </c>
      <c r="AJ268" s="169">
        <f>SUM($AI$6:AI268)</f>
        <v>263</v>
      </c>
      <c r="AK268" s="194"/>
      <c r="AL268" s="158"/>
    </row>
    <row r="269" spans="1:41" s="13" customFormat="1">
      <c r="A269" s="176">
        <v>264</v>
      </c>
      <c r="B269" s="176" t="s">
        <v>556</v>
      </c>
      <c r="C269" s="176" t="s">
        <v>88</v>
      </c>
      <c r="D269" s="182" t="s">
        <v>88</v>
      </c>
      <c r="E269" s="182" t="s">
        <v>1430</v>
      </c>
      <c r="F269" s="182"/>
      <c r="G269" s="177">
        <v>45827</v>
      </c>
      <c r="H269" s="178">
        <v>0.45902777777777781</v>
      </c>
      <c r="I269" s="182" t="s">
        <v>5</v>
      </c>
      <c r="J269" s="182" t="s">
        <v>6</v>
      </c>
      <c r="K269" s="182" t="s">
        <v>5</v>
      </c>
      <c r="L269" s="182" t="s">
        <v>5</v>
      </c>
      <c r="M269" s="182" t="s">
        <v>5</v>
      </c>
      <c r="N269" s="182" t="s">
        <v>6</v>
      </c>
      <c r="O269" s="182">
        <v>1211.0899999999999</v>
      </c>
      <c r="P269" s="183">
        <v>9991</v>
      </c>
      <c r="Q269" s="182">
        <v>35966.71</v>
      </c>
      <c r="R269" s="182">
        <v>21580.03</v>
      </c>
      <c r="S269" s="182">
        <f t="shared" si="31"/>
        <v>60.00001112139531</v>
      </c>
      <c r="T269" s="182">
        <f t="shared" si="32"/>
        <v>14386.68</v>
      </c>
      <c r="U269" s="182" t="s">
        <v>6</v>
      </c>
      <c r="V269" s="182" t="s">
        <v>6</v>
      </c>
      <c r="W269" s="182">
        <v>1</v>
      </c>
      <c r="X269" s="185">
        <v>0</v>
      </c>
      <c r="Y269" s="182">
        <f>ROUND((S269/INDICI!$B$2*10),2)</f>
        <v>6.78</v>
      </c>
      <c r="Z269" s="182">
        <f>ROUND((O269/INDICI!$B$1*25),2)</f>
        <v>3.23</v>
      </c>
      <c r="AA269" s="187">
        <f t="shared" si="33"/>
        <v>6</v>
      </c>
      <c r="AB269" s="182">
        <f t="shared" si="34"/>
        <v>16.009999999999998</v>
      </c>
      <c r="AC269" s="182">
        <f>SUM($AG$6:AG269)</f>
        <v>17890971.09</v>
      </c>
      <c r="AD269" s="182" t="str">
        <f>VLOOKUP(C269, 'NORD SUD'!A:B, 2, FALSE)</f>
        <v>S</v>
      </c>
      <c r="AE269" s="182">
        <f>IF(AD269="N","",SUM(AF$5:$AF269))</f>
        <v>3340971.0900000008</v>
      </c>
      <c r="AF269" s="182">
        <f t="shared" si="35"/>
        <v>14386.68</v>
      </c>
      <c r="AG269" s="182">
        <f t="shared" si="36"/>
        <v>14386.68</v>
      </c>
      <c r="AH269" s="81"/>
      <c r="AI269" s="169">
        <v>1</v>
      </c>
      <c r="AJ269" s="169">
        <f>SUM($AI$6:AI269)</f>
        <v>264</v>
      </c>
      <c r="AK269" s="194"/>
      <c r="AL269" s="158"/>
    </row>
    <row r="270" spans="1:41" s="13" customFormat="1">
      <c r="A270" s="176">
        <v>265</v>
      </c>
      <c r="B270" s="176" t="s">
        <v>1013</v>
      </c>
      <c r="C270" s="176" t="s">
        <v>74</v>
      </c>
      <c r="D270" s="176" t="s">
        <v>1050</v>
      </c>
      <c r="E270" s="176" t="s">
        <v>1082</v>
      </c>
      <c r="F270" s="176"/>
      <c r="G270" s="177">
        <v>45835</v>
      </c>
      <c r="H270" s="178">
        <v>0.3888888888888889</v>
      </c>
      <c r="I270" s="176" t="s">
        <v>5</v>
      </c>
      <c r="J270" s="176" t="s">
        <v>6</v>
      </c>
      <c r="K270" s="176" t="s">
        <v>5</v>
      </c>
      <c r="L270" s="176" t="s">
        <v>5</v>
      </c>
      <c r="M270" s="176" t="s">
        <v>5</v>
      </c>
      <c r="N270" s="176" t="s">
        <v>6</v>
      </c>
      <c r="O270" s="179">
        <v>783.8107453327633</v>
      </c>
      <c r="P270" s="183">
        <v>7017</v>
      </c>
      <c r="Q270" s="179">
        <v>198555</v>
      </c>
      <c r="R270" s="179">
        <v>138988.5</v>
      </c>
      <c r="S270" s="181">
        <f t="shared" si="31"/>
        <v>70</v>
      </c>
      <c r="T270" s="181">
        <f t="shared" si="32"/>
        <v>59566.5</v>
      </c>
      <c r="U270" s="176" t="s">
        <v>6</v>
      </c>
      <c r="V270" s="176" t="s">
        <v>6</v>
      </c>
      <c r="W270" s="184">
        <v>1</v>
      </c>
      <c r="X270" s="185">
        <v>0</v>
      </c>
      <c r="Y270" s="186">
        <f>ROUND((S270/INDICI!$B$2*10),2)</f>
        <v>7.91</v>
      </c>
      <c r="Z270" s="186">
        <f>ROUND((O270/INDICI!$B$1*25),2)</f>
        <v>2.09</v>
      </c>
      <c r="AA270" s="187">
        <f t="shared" si="33"/>
        <v>6</v>
      </c>
      <c r="AB270" s="188">
        <f t="shared" si="34"/>
        <v>16</v>
      </c>
      <c r="AC270" s="182">
        <f>SUM($AG$6:AG270)</f>
        <v>17950537.59</v>
      </c>
      <c r="AD270" s="186" t="str">
        <f>VLOOKUP(C270, 'NORD SUD'!A:B, 2, FALSE)</f>
        <v>S</v>
      </c>
      <c r="AE270" s="181">
        <f>IF(AD270="N","",SUM(AF$5:$AF270))</f>
        <v>3400537.5900000008</v>
      </c>
      <c r="AF270" s="181">
        <f t="shared" si="35"/>
        <v>59566.5</v>
      </c>
      <c r="AG270" s="182">
        <f t="shared" si="36"/>
        <v>59566.5</v>
      </c>
      <c r="AH270" s="90"/>
      <c r="AI270" s="169">
        <v>1</v>
      </c>
      <c r="AJ270" s="169">
        <f>SUM($AI$6:AI270)</f>
        <v>265</v>
      </c>
      <c r="AK270" s="197"/>
      <c r="AL270" s="161"/>
      <c r="AM270" s="24"/>
      <c r="AN270" s="24"/>
      <c r="AO270" s="24"/>
    </row>
    <row r="271" spans="1:41" s="13" customFormat="1">
      <c r="A271" s="176">
        <v>266</v>
      </c>
      <c r="B271" s="176" t="s">
        <v>857</v>
      </c>
      <c r="C271" s="176" t="s">
        <v>29</v>
      </c>
      <c r="D271" s="176" t="s">
        <v>29</v>
      </c>
      <c r="E271" s="176" t="s">
        <v>1575</v>
      </c>
      <c r="F271" s="176"/>
      <c r="G271" s="177">
        <v>45812</v>
      </c>
      <c r="H271" s="178">
        <v>0.39930555555555602</v>
      </c>
      <c r="I271" s="176" t="s">
        <v>5</v>
      </c>
      <c r="J271" s="176" t="s">
        <v>6</v>
      </c>
      <c r="K271" s="176" t="s">
        <v>5</v>
      </c>
      <c r="L271" s="176" t="s">
        <v>5</v>
      </c>
      <c r="M271" s="176" t="s">
        <v>5</v>
      </c>
      <c r="N271" s="176" t="s">
        <v>6</v>
      </c>
      <c r="O271" s="179">
        <v>800.47</v>
      </c>
      <c r="P271" s="183">
        <v>3373</v>
      </c>
      <c r="Q271" s="179">
        <v>40529.68</v>
      </c>
      <c r="R271" s="179">
        <v>21000</v>
      </c>
      <c r="S271" s="190">
        <f t="shared" si="31"/>
        <v>51.813880593185047</v>
      </c>
      <c r="T271" s="190">
        <f t="shared" si="32"/>
        <v>19529.68</v>
      </c>
      <c r="U271" s="176" t="s">
        <v>6</v>
      </c>
      <c r="V271" s="176" t="s">
        <v>6</v>
      </c>
      <c r="W271" s="176">
        <v>1</v>
      </c>
      <c r="X271" s="185">
        <v>0</v>
      </c>
      <c r="Y271" s="186">
        <f>ROUND((S271/INDICI!$B$2*10),2)</f>
        <v>5.85</v>
      </c>
      <c r="Z271" s="186">
        <f>ROUND((O271/INDICI!$B$1*25),2)</f>
        <v>2.14</v>
      </c>
      <c r="AA271" s="187">
        <f t="shared" si="33"/>
        <v>8</v>
      </c>
      <c r="AB271" s="188">
        <f t="shared" si="34"/>
        <v>15.99</v>
      </c>
      <c r="AC271" s="182">
        <f>SUM($AG$6:AG271)</f>
        <v>17970067.27</v>
      </c>
      <c r="AD271" s="186" t="str">
        <f>VLOOKUP(C271, 'NORD SUD'!A:B, 2, FALSE)</f>
        <v>S</v>
      </c>
      <c r="AE271" s="181">
        <f>IF(AD271="N","",SUM(AF$5:$AF271))</f>
        <v>3420067.2700000009</v>
      </c>
      <c r="AF271" s="181">
        <f t="shared" si="35"/>
        <v>19529.68</v>
      </c>
      <c r="AG271" s="182">
        <f t="shared" si="36"/>
        <v>19529.68</v>
      </c>
      <c r="AH271" s="81"/>
      <c r="AI271" s="169">
        <v>1</v>
      </c>
      <c r="AJ271" s="169">
        <f>SUM($AI$6:AI271)</f>
        <v>266</v>
      </c>
      <c r="AK271" s="194"/>
      <c r="AL271" s="158"/>
    </row>
    <row r="272" spans="1:41" s="13" customFormat="1">
      <c r="A272" s="176">
        <v>267</v>
      </c>
      <c r="B272" s="176" t="s">
        <v>857</v>
      </c>
      <c r="C272" s="176" t="s">
        <v>32</v>
      </c>
      <c r="D272" s="176" t="s">
        <v>32</v>
      </c>
      <c r="E272" s="176" t="s">
        <v>32</v>
      </c>
      <c r="F272" s="176"/>
      <c r="G272" s="177">
        <v>45834</v>
      </c>
      <c r="H272" s="178">
        <v>0.41875000000000001</v>
      </c>
      <c r="I272" s="176" t="s">
        <v>5</v>
      </c>
      <c r="J272" s="176" t="s">
        <v>6</v>
      </c>
      <c r="K272" s="176" t="s">
        <v>5</v>
      </c>
      <c r="L272" s="176" t="s">
        <v>5</v>
      </c>
      <c r="M272" s="176" t="s">
        <v>5</v>
      </c>
      <c r="N272" s="176" t="s">
        <v>6</v>
      </c>
      <c r="O272" s="179">
        <v>2341.83</v>
      </c>
      <c r="P272" s="183">
        <v>63241</v>
      </c>
      <c r="Q272" s="179">
        <v>399937.79</v>
      </c>
      <c r="R272" s="179">
        <v>200000</v>
      </c>
      <c r="S272" s="181">
        <f t="shared" si="31"/>
        <v>50.007777459589406</v>
      </c>
      <c r="T272" s="181">
        <f t="shared" si="32"/>
        <v>199937.78999999998</v>
      </c>
      <c r="U272" s="176" t="s">
        <v>5</v>
      </c>
      <c r="V272" s="176" t="s">
        <v>6</v>
      </c>
      <c r="W272" s="184">
        <v>1</v>
      </c>
      <c r="X272" s="185">
        <v>0</v>
      </c>
      <c r="Y272" s="186">
        <f>ROUND((S272/INDICI!$B$2*10),2)</f>
        <v>5.65</v>
      </c>
      <c r="Z272" s="186">
        <f>ROUND((O272/INDICI!$B$1*25),2)</f>
        <v>6.25</v>
      </c>
      <c r="AA272" s="187">
        <f t="shared" si="33"/>
        <v>4</v>
      </c>
      <c r="AB272" s="188">
        <f t="shared" si="34"/>
        <v>15.9</v>
      </c>
      <c r="AC272" s="182">
        <f>SUM($AG$6:AG272)</f>
        <v>18170005.059999999</v>
      </c>
      <c r="AD272" s="186" t="str">
        <f>VLOOKUP(C272, 'NORD SUD'!A:B, 2, FALSE)</f>
        <v>S</v>
      </c>
      <c r="AE272" s="181">
        <f>IF(AD272="N","",SUM(AF$5:$AF272))</f>
        <v>3620005.060000001</v>
      </c>
      <c r="AF272" s="181">
        <f t="shared" si="35"/>
        <v>199937.78999999998</v>
      </c>
      <c r="AG272" s="182">
        <f t="shared" si="36"/>
        <v>199937.78999999998</v>
      </c>
      <c r="AH272" s="81"/>
      <c r="AI272" s="169">
        <v>1</v>
      </c>
      <c r="AJ272" s="169">
        <f>SUM($AI$6:AI272)</f>
        <v>267</v>
      </c>
      <c r="AK272" s="194"/>
      <c r="AL272" s="158"/>
    </row>
    <row r="273" spans="1:998" s="13" customFormat="1">
      <c r="A273" s="176">
        <v>268</v>
      </c>
      <c r="B273" s="176" t="s">
        <v>1013</v>
      </c>
      <c r="C273" s="176" t="s">
        <v>56</v>
      </c>
      <c r="D273" s="176" t="s">
        <v>56</v>
      </c>
      <c r="E273" s="176" t="s">
        <v>1021</v>
      </c>
      <c r="F273" s="176"/>
      <c r="G273" s="177">
        <v>45833</v>
      </c>
      <c r="H273" s="178">
        <v>0.71388888888888891</v>
      </c>
      <c r="I273" s="176" t="s">
        <v>5</v>
      </c>
      <c r="J273" s="176" t="s">
        <v>6</v>
      </c>
      <c r="K273" s="176" t="s">
        <v>5</v>
      </c>
      <c r="L273" s="176" t="s">
        <v>5</v>
      </c>
      <c r="M273" s="176" t="s">
        <v>5</v>
      </c>
      <c r="N273" s="176" t="s">
        <v>6</v>
      </c>
      <c r="O273" s="179">
        <v>1280.9000000000001</v>
      </c>
      <c r="P273" s="183">
        <v>16707</v>
      </c>
      <c r="Q273" s="179">
        <v>145668</v>
      </c>
      <c r="R273" s="179">
        <v>83584.3</v>
      </c>
      <c r="S273" s="181">
        <f t="shared" si="31"/>
        <v>57.380001098388121</v>
      </c>
      <c r="T273" s="181">
        <f t="shared" si="32"/>
        <v>62083.7</v>
      </c>
      <c r="U273" s="176" t="s">
        <v>6</v>
      </c>
      <c r="V273" s="176" t="s">
        <v>6</v>
      </c>
      <c r="W273" s="184">
        <v>1</v>
      </c>
      <c r="X273" s="185">
        <v>0</v>
      </c>
      <c r="Y273" s="186">
        <f>ROUND((S273/INDICI!$B$2*10),2)</f>
        <v>6.48</v>
      </c>
      <c r="Z273" s="186">
        <f>ROUND((O273/INDICI!$B$1*25),2)</f>
        <v>3.42</v>
      </c>
      <c r="AA273" s="187">
        <f t="shared" si="33"/>
        <v>6</v>
      </c>
      <c r="AB273" s="188">
        <f t="shared" si="34"/>
        <v>15.9</v>
      </c>
      <c r="AC273" s="182">
        <f>SUM($AG$6:AG273)</f>
        <v>18232088.759999998</v>
      </c>
      <c r="AD273" s="186" t="str">
        <f>VLOOKUP(C273, 'NORD SUD'!A:B, 2, FALSE)</f>
        <v>S</v>
      </c>
      <c r="AE273" s="181">
        <f>IF(AD273="N","",SUM(AF$5:$AF273))</f>
        <v>3682088.7600000012</v>
      </c>
      <c r="AF273" s="181">
        <f t="shared" si="35"/>
        <v>62083.7</v>
      </c>
      <c r="AG273" s="182">
        <f t="shared" si="36"/>
        <v>62083.7</v>
      </c>
      <c r="AH273" s="90"/>
      <c r="AI273" s="169">
        <v>1</v>
      </c>
      <c r="AJ273" s="169">
        <f>SUM($AI$6:AI273)</f>
        <v>268</v>
      </c>
      <c r="AK273" s="197"/>
      <c r="AL273" s="161"/>
      <c r="AM273" s="24"/>
      <c r="AN273" s="24"/>
      <c r="AO273" s="24"/>
    </row>
    <row r="274" spans="1:998" s="13" customFormat="1">
      <c r="A274" s="176">
        <v>269</v>
      </c>
      <c r="B274" s="176" t="s">
        <v>175</v>
      </c>
      <c r="C274" s="176" t="s">
        <v>57</v>
      </c>
      <c r="D274" s="176" t="s">
        <v>57</v>
      </c>
      <c r="E274" s="176"/>
      <c r="F274" s="176" t="s">
        <v>635</v>
      </c>
      <c r="G274" s="177">
        <v>45834</v>
      </c>
      <c r="H274" s="178" t="s">
        <v>636</v>
      </c>
      <c r="I274" s="176" t="s">
        <v>5</v>
      </c>
      <c r="J274" s="176" t="s">
        <v>6</v>
      </c>
      <c r="K274" s="176" t="s">
        <v>5</v>
      </c>
      <c r="L274" s="176" t="s">
        <v>5</v>
      </c>
      <c r="M274" s="176" t="s">
        <v>5</v>
      </c>
      <c r="N274" s="176" t="s">
        <v>6</v>
      </c>
      <c r="O274" s="179">
        <v>722.31</v>
      </c>
      <c r="P274" s="183">
        <v>2492</v>
      </c>
      <c r="Q274" s="179">
        <v>171000</v>
      </c>
      <c r="R274" s="179">
        <v>60000</v>
      </c>
      <c r="S274" s="181">
        <f t="shared" si="31"/>
        <v>35.087719298245609</v>
      </c>
      <c r="T274" s="181">
        <f t="shared" si="32"/>
        <v>111000</v>
      </c>
      <c r="U274" s="176" t="s">
        <v>6</v>
      </c>
      <c r="V274" s="176" t="s">
        <v>6</v>
      </c>
      <c r="W274" s="184">
        <v>1</v>
      </c>
      <c r="X274" s="185">
        <v>10</v>
      </c>
      <c r="Y274" s="186">
        <f>ROUND((S274/INDICI!$B$2*10),2)</f>
        <v>3.96</v>
      </c>
      <c r="Z274" s="186">
        <f>ROUND((O274/INDICI!$B$1*25),2)</f>
        <v>1.93</v>
      </c>
      <c r="AA274" s="187">
        <f t="shared" si="33"/>
        <v>0</v>
      </c>
      <c r="AB274" s="188">
        <f t="shared" si="34"/>
        <v>15.89</v>
      </c>
      <c r="AC274" s="182">
        <f>SUM($AG$6:AG274)</f>
        <v>18343088.759999998</v>
      </c>
      <c r="AD274" s="186" t="str">
        <f>VLOOKUP(C274, 'NORD SUD'!A:B, 2, FALSE)</f>
        <v>S</v>
      </c>
      <c r="AE274" s="181">
        <f>IF(AD274="N","",SUM(AF$5:$AF274))</f>
        <v>3793088.7600000012</v>
      </c>
      <c r="AF274" s="181">
        <f t="shared" si="35"/>
        <v>111000</v>
      </c>
      <c r="AG274" s="182">
        <f t="shared" si="36"/>
        <v>111000</v>
      </c>
      <c r="AH274" s="81"/>
      <c r="AI274" s="169">
        <v>1</v>
      </c>
      <c r="AJ274" s="169">
        <f>SUM($AI$6:AI274)</f>
        <v>269</v>
      </c>
      <c r="AK274" s="194"/>
      <c r="AL274" s="158"/>
    </row>
    <row r="275" spans="1:998" s="13" customFormat="1">
      <c r="A275" s="176">
        <v>270</v>
      </c>
      <c r="B275" s="176" t="s">
        <v>218</v>
      </c>
      <c r="C275" s="176" t="s">
        <v>1494</v>
      </c>
      <c r="D275" s="176" t="s">
        <v>1494</v>
      </c>
      <c r="E275" s="176" t="s">
        <v>419</v>
      </c>
      <c r="F275" s="176"/>
      <c r="G275" s="177">
        <v>45762</v>
      </c>
      <c r="H275" s="178">
        <v>0.51527777777777772</v>
      </c>
      <c r="I275" s="176" t="s">
        <v>5</v>
      </c>
      <c r="J275" s="176" t="s">
        <v>6</v>
      </c>
      <c r="K275" s="176" t="s">
        <v>5</v>
      </c>
      <c r="L275" s="176" t="s">
        <v>5</v>
      </c>
      <c r="M275" s="176" t="s">
        <v>5</v>
      </c>
      <c r="N275" s="176" t="s">
        <v>6</v>
      </c>
      <c r="O275" s="179">
        <v>829.38</v>
      </c>
      <c r="P275" s="183">
        <v>1688</v>
      </c>
      <c r="Q275" s="179">
        <v>48138.76</v>
      </c>
      <c r="R275" s="179">
        <v>24069.38</v>
      </c>
      <c r="S275" s="181">
        <f t="shared" si="31"/>
        <v>50</v>
      </c>
      <c r="T275" s="181">
        <f t="shared" si="32"/>
        <v>24069.38</v>
      </c>
      <c r="U275" s="176" t="s">
        <v>6</v>
      </c>
      <c r="V275" s="176" t="s">
        <v>6</v>
      </c>
      <c r="W275" s="184">
        <v>1</v>
      </c>
      <c r="X275" s="185">
        <v>0</v>
      </c>
      <c r="Y275" s="186">
        <f>ROUND((S275/INDICI!$B$2*10),2)</f>
        <v>5.65</v>
      </c>
      <c r="Z275" s="186">
        <f>ROUND((O275/INDICI!$B$1*25),2)</f>
        <v>2.21</v>
      </c>
      <c r="AA275" s="187">
        <f t="shared" si="33"/>
        <v>8</v>
      </c>
      <c r="AB275" s="188">
        <f t="shared" si="34"/>
        <v>15.86</v>
      </c>
      <c r="AC275" s="182">
        <f>SUM($AG$6:AG275)</f>
        <v>18367158.139999997</v>
      </c>
      <c r="AD275" s="186" t="str">
        <f>VLOOKUP(C275, 'NORD SUD'!A:B, 2, FALSE)</f>
        <v>S</v>
      </c>
      <c r="AE275" s="181">
        <f>IF(AD275="N","",SUM(AF$5:$AF275))</f>
        <v>3817158.1400000011</v>
      </c>
      <c r="AF275" s="181">
        <f t="shared" si="35"/>
        <v>24069.38</v>
      </c>
      <c r="AG275" s="182">
        <f t="shared" si="36"/>
        <v>24069.38</v>
      </c>
      <c r="AH275" s="81"/>
      <c r="AI275" s="169">
        <v>1</v>
      </c>
      <c r="AJ275" s="169">
        <f>SUM($AI$6:AI275)</f>
        <v>270</v>
      </c>
      <c r="AK275" s="194"/>
      <c r="AL275" s="158"/>
    </row>
    <row r="276" spans="1:998" s="13" customFormat="1">
      <c r="A276" s="176">
        <v>271</v>
      </c>
      <c r="B276" s="176" t="s">
        <v>1497</v>
      </c>
      <c r="C276" s="176" t="s">
        <v>82</v>
      </c>
      <c r="D276" s="176" t="s">
        <v>82</v>
      </c>
      <c r="E276" s="176" t="s">
        <v>1504</v>
      </c>
      <c r="F276" s="176"/>
      <c r="G276" s="177">
        <v>45833</v>
      </c>
      <c r="H276" s="178">
        <v>0.54930555555555605</v>
      </c>
      <c r="I276" s="176" t="s">
        <v>5</v>
      </c>
      <c r="J276" s="176" t="s">
        <v>6</v>
      </c>
      <c r="K276" s="176" t="s">
        <v>5</v>
      </c>
      <c r="L276" s="176" t="s">
        <v>5</v>
      </c>
      <c r="M276" s="176" t="s">
        <v>5</v>
      </c>
      <c r="N276" s="176" t="s">
        <v>6</v>
      </c>
      <c r="O276" s="179">
        <v>707.52</v>
      </c>
      <c r="P276" s="183">
        <v>13003</v>
      </c>
      <c r="Q276" s="179">
        <v>68000</v>
      </c>
      <c r="R276" s="179">
        <v>47600</v>
      </c>
      <c r="S276" s="190">
        <f t="shared" si="31"/>
        <v>70</v>
      </c>
      <c r="T276" s="190">
        <f t="shared" si="32"/>
        <v>20400</v>
      </c>
      <c r="U276" s="176" t="s">
        <v>6</v>
      </c>
      <c r="V276" s="176" t="s">
        <v>6</v>
      </c>
      <c r="W276" s="176">
        <v>1</v>
      </c>
      <c r="X276" s="185">
        <v>0</v>
      </c>
      <c r="Y276" s="186">
        <f>ROUND((S276/INDICI!$B$2*10),2)</f>
        <v>7.91</v>
      </c>
      <c r="Z276" s="186">
        <f>ROUND((O276/INDICI!$B$1*25),2)</f>
        <v>1.89</v>
      </c>
      <c r="AA276" s="187">
        <f t="shared" si="33"/>
        <v>6</v>
      </c>
      <c r="AB276" s="188">
        <f t="shared" si="34"/>
        <v>15.8</v>
      </c>
      <c r="AC276" s="182">
        <f>SUM($AG$6:AG276)</f>
        <v>18387558.139999997</v>
      </c>
      <c r="AD276" s="186" t="str">
        <f>VLOOKUP(C276, 'NORD SUD'!A:B, 2, FALSE)</f>
        <v>S</v>
      </c>
      <c r="AE276" s="181">
        <f>IF(AD276="N","",SUM(AF$5:$AF276))</f>
        <v>3837558.1400000011</v>
      </c>
      <c r="AF276" s="181">
        <f t="shared" si="35"/>
        <v>20400</v>
      </c>
      <c r="AG276" s="182">
        <f t="shared" si="36"/>
        <v>20400</v>
      </c>
      <c r="AH276" s="81"/>
      <c r="AI276" s="169">
        <v>1</v>
      </c>
      <c r="AJ276" s="169">
        <f>SUM($AI$6:AI276)</f>
        <v>271</v>
      </c>
      <c r="AK276" s="194"/>
      <c r="AL276" s="158"/>
    </row>
    <row r="277" spans="1:998" s="13" customFormat="1">
      <c r="A277" s="176">
        <v>272</v>
      </c>
      <c r="B277" s="176" t="s">
        <v>175</v>
      </c>
      <c r="C277" s="176" t="s">
        <v>25</v>
      </c>
      <c r="D277" s="176" t="s">
        <v>25</v>
      </c>
      <c r="E277" s="176" t="s">
        <v>881</v>
      </c>
      <c r="F277" s="176"/>
      <c r="G277" s="177">
        <v>45834</v>
      </c>
      <c r="H277" s="178">
        <v>0.5</v>
      </c>
      <c r="I277" s="176" t="s">
        <v>5</v>
      </c>
      <c r="J277" s="176" t="s">
        <v>6</v>
      </c>
      <c r="K277" s="176" t="s">
        <v>5</v>
      </c>
      <c r="L277" s="176" t="s">
        <v>5</v>
      </c>
      <c r="M277" s="176" t="s">
        <v>5</v>
      </c>
      <c r="N277" s="176" t="s">
        <v>6</v>
      </c>
      <c r="O277" s="179">
        <v>2499.3874050477825</v>
      </c>
      <c r="P277" s="183">
        <v>4081</v>
      </c>
      <c r="Q277" s="179">
        <v>250000</v>
      </c>
      <c r="R277" s="179">
        <v>25000</v>
      </c>
      <c r="S277" s="181">
        <f t="shared" si="31"/>
        <v>10</v>
      </c>
      <c r="T277" s="181">
        <f t="shared" si="32"/>
        <v>225000</v>
      </c>
      <c r="U277" s="176" t="s">
        <v>6</v>
      </c>
      <c r="V277" s="176" t="s">
        <v>6</v>
      </c>
      <c r="W277" s="184">
        <v>1</v>
      </c>
      <c r="X277" s="185">
        <v>0</v>
      </c>
      <c r="Y277" s="186">
        <f>ROUND((S277/INDICI!$B$2*10),2)</f>
        <v>1.1299999999999999</v>
      </c>
      <c r="Z277" s="186">
        <f>ROUND((O277/INDICI!$B$1*25),2)</f>
        <v>6.67</v>
      </c>
      <c r="AA277" s="187">
        <f t="shared" si="33"/>
        <v>8</v>
      </c>
      <c r="AB277" s="188">
        <f t="shared" si="34"/>
        <v>15.8</v>
      </c>
      <c r="AC277" s="182">
        <f>SUM($AG$6:AG277)</f>
        <v>18612558.139999997</v>
      </c>
      <c r="AD277" s="186" t="str">
        <f>VLOOKUP(C277, 'NORD SUD'!A:B, 2, FALSE)</f>
        <v>S</v>
      </c>
      <c r="AE277" s="181">
        <f>IF(AD277="N","",SUM(AF$5:$AF277))</f>
        <v>4062558.1400000011</v>
      </c>
      <c r="AF277" s="181">
        <f t="shared" si="35"/>
        <v>225000</v>
      </c>
      <c r="AG277" s="182">
        <f t="shared" si="36"/>
        <v>225000</v>
      </c>
      <c r="AH277" s="81"/>
      <c r="AI277" s="169">
        <v>1</v>
      </c>
      <c r="AJ277" s="169">
        <f>SUM($AI$6:AI277)</f>
        <v>272</v>
      </c>
      <c r="AK277" s="194"/>
      <c r="AL277" s="158"/>
    </row>
    <row r="278" spans="1:998" s="13" customFormat="1">
      <c r="A278" s="176">
        <v>273</v>
      </c>
      <c r="B278" s="176" t="s">
        <v>556</v>
      </c>
      <c r="C278" s="176" t="s">
        <v>88</v>
      </c>
      <c r="D278" s="176" t="s">
        <v>88</v>
      </c>
      <c r="E278" s="176" t="s">
        <v>1423</v>
      </c>
      <c r="F278" s="176"/>
      <c r="G278" s="177">
        <v>45824</v>
      </c>
      <c r="H278" s="178">
        <v>0.52638888888888891</v>
      </c>
      <c r="I278" s="176" t="s">
        <v>5</v>
      </c>
      <c r="J278" s="176" t="s">
        <v>6</v>
      </c>
      <c r="K278" s="176" t="s">
        <v>265</v>
      </c>
      <c r="L278" s="176" t="s">
        <v>265</v>
      </c>
      <c r="M278" s="176" t="s">
        <v>265</v>
      </c>
      <c r="N278" s="176" t="s">
        <v>6</v>
      </c>
      <c r="O278" s="179">
        <v>1037.75</v>
      </c>
      <c r="P278" s="183">
        <v>6649</v>
      </c>
      <c r="Q278" s="179">
        <v>71772.600000000006</v>
      </c>
      <c r="R278" s="179">
        <v>44499.012000000002</v>
      </c>
      <c r="S278" s="181">
        <f t="shared" ref="S278:S340" si="37">IFERROR(R278/Q278*100,0)</f>
        <v>62</v>
      </c>
      <c r="T278" s="181">
        <f t="shared" ref="T278:T340" si="38">SUM(Q278-R278)</f>
        <v>27273.588000000003</v>
      </c>
      <c r="U278" s="176" t="s">
        <v>6</v>
      </c>
      <c r="V278" s="176" t="s">
        <v>6</v>
      </c>
      <c r="W278" s="184">
        <v>2</v>
      </c>
      <c r="X278" s="185">
        <v>0</v>
      </c>
      <c r="Y278" s="186">
        <f>ROUND((S278/INDICI!$B$2*10),2)</f>
        <v>7.01</v>
      </c>
      <c r="Z278" s="186">
        <f>ROUND((O278/INDICI!$B$1*25),2)</f>
        <v>2.77</v>
      </c>
      <c r="AA278" s="187">
        <f t="shared" si="33"/>
        <v>6</v>
      </c>
      <c r="AB278" s="188">
        <f t="shared" si="34"/>
        <v>15.78</v>
      </c>
      <c r="AC278" s="182">
        <f>SUM($AG$6:AG278)</f>
        <v>18639831.727999996</v>
      </c>
      <c r="AD278" s="186" t="str">
        <f>VLOOKUP(C278, 'NORD SUD'!A:B, 2, FALSE)</f>
        <v>S</v>
      </c>
      <c r="AE278" s="181">
        <f>IF(AD278="N","",SUM(AF$5:$AF278))</f>
        <v>4089831.7280000011</v>
      </c>
      <c r="AF278" s="181">
        <f t="shared" si="35"/>
        <v>27273.588000000003</v>
      </c>
      <c r="AG278" s="182">
        <f t="shared" si="36"/>
        <v>27273.588000000003</v>
      </c>
      <c r="AH278" s="81"/>
      <c r="AI278" s="169">
        <v>1</v>
      </c>
      <c r="AJ278" s="169">
        <f>SUM($AI$6:AI278)</f>
        <v>273</v>
      </c>
      <c r="AK278" s="194"/>
      <c r="AL278" s="158"/>
    </row>
    <row r="279" spans="1:998" s="13" customFormat="1">
      <c r="A279" s="176">
        <v>274</v>
      </c>
      <c r="B279" s="176" t="s">
        <v>138</v>
      </c>
      <c r="C279" s="176" t="s">
        <v>14</v>
      </c>
      <c r="D279" s="176" t="s">
        <v>14</v>
      </c>
      <c r="E279" s="176" t="s">
        <v>1656</v>
      </c>
      <c r="F279" s="176"/>
      <c r="G279" s="177">
        <v>45828</v>
      </c>
      <c r="H279" s="178">
        <v>0.44236111111111109</v>
      </c>
      <c r="I279" s="176" t="s">
        <v>5</v>
      </c>
      <c r="J279" s="176" t="s">
        <v>6</v>
      </c>
      <c r="K279" s="176" t="s">
        <v>5</v>
      </c>
      <c r="L279" s="176" t="s">
        <v>5</v>
      </c>
      <c r="M279" s="179" t="s">
        <v>5</v>
      </c>
      <c r="N279" s="176" t="s">
        <v>6</v>
      </c>
      <c r="O279" s="179">
        <v>1316.82</v>
      </c>
      <c r="P279" s="183">
        <v>11467</v>
      </c>
      <c r="Q279" s="179">
        <v>300000</v>
      </c>
      <c r="R279" s="179">
        <v>165000</v>
      </c>
      <c r="S279" s="181">
        <f t="shared" si="37"/>
        <v>55.000000000000007</v>
      </c>
      <c r="T279" s="181">
        <f t="shared" si="38"/>
        <v>135000</v>
      </c>
      <c r="U279" s="176" t="s">
        <v>6</v>
      </c>
      <c r="V279" s="176" t="s">
        <v>6</v>
      </c>
      <c r="W279" s="184">
        <v>1</v>
      </c>
      <c r="X279" s="185">
        <v>0</v>
      </c>
      <c r="Y279" s="186">
        <f>ROUND((S279/INDICI!$B$2*10),2)</f>
        <v>6.21</v>
      </c>
      <c r="Z279" s="186">
        <f>ROUND((O279/INDICI!$B$1*25),2)</f>
        <v>3.52</v>
      </c>
      <c r="AA279" s="187">
        <f t="shared" si="33"/>
        <v>6</v>
      </c>
      <c r="AB279" s="188">
        <f t="shared" si="34"/>
        <v>15.73</v>
      </c>
      <c r="AC279" s="182">
        <f>SUM($AG$6:AG279)</f>
        <v>18774831.727999996</v>
      </c>
      <c r="AD279" s="186" t="str">
        <f>VLOOKUP(C279, 'NORD SUD'!A:B, 2, FALSE)</f>
        <v>S</v>
      </c>
      <c r="AE279" s="181">
        <f>IF(AD279="N","",SUM(AF$5:$AF279))</f>
        <v>4224831.7280000011</v>
      </c>
      <c r="AF279" s="181">
        <f t="shared" si="35"/>
        <v>135000</v>
      </c>
      <c r="AG279" s="182">
        <f t="shared" si="36"/>
        <v>135000</v>
      </c>
      <c r="AH279" s="81"/>
      <c r="AI279" s="169">
        <v>1</v>
      </c>
      <c r="AJ279" s="169">
        <f>SUM($AI$6:AI279)</f>
        <v>274</v>
      </c>
      <c r="AK279" s="194"/>
      <c r="AL279" s="158"/>
    </row>
    <row r="280" spans="1:998" s="13" customFormat="1">
      <c r="A280" s="176">
        <v>275</v>
      </c>
      <c r="B280" s="176" t="s">
        <v>274</v>
      </c>
      <c r="C280" s="176" t="s">
        <v>16</v>
      </c>
      <c r="D280" s="176" t="s">
        <v>688</v>
      </c>
      <c r="E280" s="176" t="s">
        <v>690</v>
      </c>
      <c r="F280" s="176"/>
      <c r="G280" s="177">
        <v>45832</v>
      </c>
      <c r="H280" s="178">
        <v>0.3756944444444445</v>
      </c>
      <c r="I280" s="176" t="s">
        <v>5</v>
      </c>
      <c r="J280" s="176" t="s">
        <v>6</v>
      </c>
      <c r="K280" s="176" t="s">
        <v>5</v>
      </c>
      <c r="L280" s="176" t="s">
        <v>5</v>
      </c>
      <c r="M280" s="176" t="s">
        <v>5</v>
      </c>
      <c r="N280" s="176" t="s">
        <v>6</v>
      </c>
      <c r="O280" s="179">
        <v>2361.8726000000001</v>
      </c>
      <c r="P280" s="183">
        <v>14226</v>
      </c>
      <c r="Q280" s="179">
        <v>140142.99</v>
      </c>
      <c r="R280" s="179">
        <v>42042.9</v>
      </c>
      <c r="S280" s="181">
        <f t="shared" si="37"/>
        <v>30.000002140670755</v>
      </c>
      <c r="T280" s="181">
        <f t="shared" si="38"/>
        <v>98100.09</v>
      </c>
      <c r="U280" s="176" t="s">
        <v>6</v>
      </c>
      <c r="V280" s="176" t="s">
        <v>6</v>
      </c>
      <c r="W280" s="184">
        <v>1</v>
      </c>
      <c r="X280" s="185">
        <v>0</v>
      </c>
      <c r="Y280" s="186">
        <f>ROUND((S280/INDICI!$B$2*10),2)</f>
        <v>3.39</v>
      </c>
      <c r="Z280" s="186">
        <f>ROUND((O280/INDICI!$B$1*25),2)</f>
        <v>6.31</v>
      </c>
      <c r="AA280" s="187">
        <f t="shared" si="33"/>
        <v>6</v>
      </c>
      <c r="AB280" s="188">
        <f t="shared" si="34"/>
        <v>15.7</v>
      </c>
      <c r="AC280" s="182">
        <f>SUM($AG$6:AG280)</f>
        <v>18872931.817999996</v>
      </c>
      <c r="AD280" s="186" t="str">
        <f>VLOOKUP(C280, 'NORD SUD'!A:B, 2, FALSE)</f>
        <v>S</v>
      </c>
      <c r="AE280" s="181">
        <f>IF(AD280="N","",SUM(AF$5:$AF280))</f>
        <v>4322931.8180000009</v>
      </c>
      <c r="AF280" s="181">
        <f t="shared" si="35"/>
        <v>98100.09</v>
      </c>
      <c r="AG280" s="182">
        <f t="shared" si="36"/>
        <v>98100.09</v>
      </c>
      <c r="AH280" s="81"/>
      <c r="AI280" s="169">
        <v>1</v>
      </c>
      <c r="AJ280" s="169">
        <f>SUM($AI$6:AI280)</f>
        <v>275</v>
      </c>
      <c r="AK280" s="194"/>
      <c r="AL280" s="158"/>
    </row>
    <row r="281" spans="1:998" s="13" customFormat="1">
      <c r="A281" s="176">
        <v>276</v>
      </c>
      <c r="B281" s="176" t="s">
        <v>138</v>
      </c>
      <c r="C281" s="176" t="s">
        <v>81</v>
      </c>
      <c r="D281" s="176" t="s">
        <v>81</v>
      </c>
      <c r="E281" s="176" t="s">
        <v>1924</v>
      </c>
      <c r="F281" s="176"/>
      <c r="G281" s="177">
        <v>45834</v>
      </c>
      <c r="H281" s="178" t="s">
        <v>1925</v>
      </c>
      <c r="I281" s="176" t="s">
        <v>5</v>
      </c>
      <c r="J281" s="176" t="s">
        <v>6</v>
      </c>
      <c r="K281" s="176" t="s">
        <v>5</v>
      </c>
      <c r="L281" s="176" t="s">
        <v>5</v>
      </c>
      <c r="M281" s="176" t="s">
        <v>5</v>
      </c>
      <c r="N281" s="176" t="s">
        <v>6</v>
      </c>
      <c r="O281" s="189">
        <v>573.61</v>
      </c>
      <c r="P281" s="183">
        <v>4184</v>
      </c>
      <c r="Q281" s="179">
        <v>91916.73</v>
      </c>
      <c r="R281" s="179">
        <v>50000</v>
      </c>
      <c r="S281" s="181">
        <f t="shared" si="37"/>
        <v>54.397061340193453</v>
      </c>
      <c r="T281" s="181">
        <f t="shared" si="38"/>
        <v>41916.729999999996</v>
      </c>
      <c r="U281" s="176" t="s">
        <v>6</v>
      </c>
      <c r="V281" s="176" t="s">
        <v>6</v>
      </c>
      <c r="W281" s="184">
        <v>1</v>
      </c>
      <c r="X281" s="185">
        <v>0</v>
      </c>
      <c r="Y281" s="186">
        <f>ROUND((S281/INDICI!$B$2*10),2)</f>
        <v>6.15</v>
      </c>
      <c r="Z281" s="186">
        <f>ROUND((O281/INDICI!$B$1*25),2)</f>
        <v>1.53</v>
      </c>
      <c r="AA281" s="187">
        <f t="shared" si="33"/>
        <v>8</v>
      </c>
      <c r="AB281" s="188">
        <f t="shared" si="34"/>
        <v>15.68</v>
      </c>
      <c r="AC281" s="182">
        <f>SUM($AG$6:AG281)</f>
        <v>18914848.547999997</v>
      </c>
      <c r="AD281" s="186" t="str">
        <f>VLOOKUP(C281, 'NORD SUD'!A:B, 2, FALSE)</f>
        <v>S</v>
      </c>
      <c r="AE281" s="181">
        <f>IF(AD281="N","",SUM(AF$5:$AF281))</f>
        <v>4364848.5480000013</v>
      </c>
      <c r="AF281" s="181">
        <f t="shared" si="35"/>
        <v>41916.729999999996</v>
      </c>
      <c r="AG281" s="182">
        <f t="shared" si="36"/>
        <v>41916.729999999996</v>
      </c>
      <c r="AH281" s="81"/>
      <c r="AI281" s="169">
        <v>1</v>
      </c>
      <c r="AJ281" s="169">
        <f>SUM($AI$6:AI281)</f>
        <v>276</v>
      </c>
      <c r="AK281" s="194"/>
      <c r="AL281" s="158"/>
      <c r="ALJ281" s="24"/>
    </row>
    <row r="282" spans="1:998" s="13" customFormat="1">
      <c r="A282" s="176">
        <v>277</v>
      </c>
      <c r="B282" s="176" t="s">
        <v>556</v>
      </c>
      <c r="C282" s="176" t="s">
        <v>1454</v>
      </c>
      <c r="D282" s="176" t="s">
        <v>1454</v>
      </c>
      <c r="E282" s="176" t="s">
        <v>1464</v>
      </c>
      <c r="F282" s="176"/>
      <c r="G282" s="177">
        <v>45834</v>
      </c>
      <c r="H282" s="178">
        <v>0.49722222222222223</v>
      </c>
      <c r="I282" s="176" t="s">
        <v>5</v>
      </c>
      <c r="J282" s="176" t="s">
        <v>6</v>
      </c>
      <c r="K282" s="176" t="s">
        <v>5</v>
      </c>
      <c r="L282" s="176" t="s">
        <v>5</v>
      </c>
      <c r="M282" s="176" t="s">
        <v>5</v>
      </c>
      <c r="N282" s="176" t="s">
        <v>6</v>
      </c>
      <c r="O282" s="179">
        <v>754.15</v>
      </c>
      <c r="P282" s="183">
        <v>1989</v>
      </c>
      <c r="Q282" s="179">
        <v>45000</v>
      </c>
      <c r="R282" s="179">
        <v>22500</v>
      </c>
      <c r="S282" s="181">
        <f t="shared" si="37"/>
        <v>50</v>
      </c>
      <c r="T282" s="181">
        <f t="shared" si="38"/>
        <v>22500</v>
      </c>
      <c r="U282" s="176" t="s">
        <v>6</v>
      </c>
      <c r="V282" s="176" t="s">
        <v>6</v>
      </c>
      <c r="W282" s="184">
        <v>1</v>
      </c>
      <c r="X282" s="185">
        <v>0</v>
      </c>
      <c r="Y282" s="186">
        <f>ROUND((S282/INDICI!$B$2*10),2)</f>
        <v>5.65</v>
      </c>
      <c r="Z282" s="186">
        <f>ROUND((O282/INDICI!$B$1*25),2)</f>
        <v>2.0099999999999998</v>
      </c>
      <c r="AA282" s="187">
        <f t="shared" si="33"/>
        <v>8</v>
      </c>
      <c r="AB282" s="188">
        <f t="shared" si="34"/>
        <v>15.66</v>
      </c>
      <c r="AC282" s="182">
        <f>SUM($AG$6:AG282)</f>
        <v>18937348.547999997</v>
      </c>
      <c r="AD282" s="186" t="str">
        <f>VLOOKUP(C282, 'NORD SUD'!A:B, 2, FALSE)</f>
        <v>S</v>
      </c>
      <c r="AE282" s="181">
        <f>IF(AD282="N","",SUM(AF$5:$AF282))</f>
        <v>4387348.5480000013</v>
      </c>
      <c r="AF282" s="181">
        <f t="shared" si="35"/>
        <v>22500</v>
      </c>
      <c r="AG282" s="182">
        <f t="shared" si="36"/>
        <v>22500</v>
      </c>
      <c r="AH282" s="81"/>
      <c r="AI282" s="169">
        <v>1</v>
      </c>
      <c r="AJ282" s="169">
        <f>SUM($AI$6:AI282)</f>
        <v>277</v>
      </c>
      <c r="AK282" s="194"/>
      <c r="AL282" s="158"/>
    </row>
    <row r="283" spans="1:998" s="13" customFormat="1">
      <c r="A283" s="176">
        <v>278</v>
      </c>
      <c r="B283" s="176" t="s">
        <v>138</v>
      </c>
      <c r="C283" s="176" t="s">
        <v>60</v>
      </c>
      <c r="D283" s="176" t="s">
        <v>60</v>
      </c>
      <c r="E283" s="176" t="s">
        <v>737</v>
      </c>
      <c r="F283" s="176"/>
      <c r="G283" s="177">
        <v>45818</v>
      </c>
      <c r="H283" s="178">
        <v>0.7993055555555556</v>
      </c>
      <c r="I283" s="176" t="s">
        <v>5</v>
      </c>
      <c r="J283" s="176" t="s">
        <v>6</v>
      </c>
      <c r="K283" s="176" t="s">
        <v>5</v>
      </c>
      <c r="L283" s="176" t="s">
        <v>5</v>
      </c>
      <c r="M283" s="176" t="s">
        <v>5</v>
      </c>
      <c r="N283" s="176" t="s">
        <v>6</v>
      </c>
      <c r="O283" s="179">
        <v>1594.69</v>
      </c>
      <c r="P283" s="183">
        <v>41450</v>
      </c>
      <c r="Q283" s="179">
        <v>105000</v>
      </c>
      <c r="R283" s="179">
        <v>50000</v>
      </c>
      <c r="S283" s="181">
        <f t="shared" si="37"/>
        <v>47.619047619047613</v>
      </c>
      <c r="T283" s="181">
        <f t="shared" si="38"/>
        <v>55000</v>
      </c>
      <c r="U283" s="176" t="s">
        <v>5</v>
      </c>
      <c r="V283" s="176" t="s">
        <v>6</v>
      </c>
      <c r="W283" s="176">
        <v>1</v>
      </c>
      <c r="X283" s="185">
        <v>0</v>
      </c>
      <c r="Y283" s="186">
        <f>ROUND((S283/INDICI!$B$2*10),2)</f>
        <v>5.38</v>
      </c>
      <c r="Z283" s="186">
        <f>ROUND((O283/INDICI!$B$1*25),2)</f>
        <v>4.26</v>
      </c>
      <c r="AA283" s="187">
        <f t="shared" si="33"/>
        <v>6</v>
      </c>
      <c r="AB283" s="188">
        <f t="shared" si="34"/>
        <v>15.64</v>
      </c>
      <c r="AC283" s="182">
        <f>SUM($AG$6:AG283)</f>
        <v>18992348.547999997</v>
      </c>
      <c r="AD283" s="186" t="str">
        <f>VLOOKUP(C283, 'NORD SUD'!A:B, 2, FALSE)</f>
        <v>S</v>
      </c>
      <c r="AE283" s="181">
        <f>IF(AD283="N","",SUM(AF$5:$AF283))</f>
        <v>4442348.5480000013</v>
      </c>
      <c r="AF283" s="181">
        <f t="shared" si="35"/>
        <v>55000</v>
      </c>
      <c r="AG283" s="182">
        <f t="shared" si="36"/>
        <v>55000</v>
      </c>
      <c r="AH283" s="81"/>
      <c r="AI283" s="169">
        <v>1</v>
      </c>
      <c r="AJ283" s="169">
        <f>SUM($AI$6:AI283)</f>
        <v>278</v>
      </c>
      <c r="AK283" s="194"/>
      <c r="AL283" s="158"/>
    </row>
    <row r="284" spans="1:998" s="13" customFormat="1">
      <c r="A284" s="176">
        <v>279</v>
      </c>
      <c r="B284" s="176" t="s">
        <v>274</v>
      </c>
      <c r="C284" s="176" t="s">
        <v>15</v>
      </c>
      <c r="D284" s="176" t="s">
        <v>15</v>
      </c>
      <c r="E284" s="176" t="s">
        <v>326</v>
      </c>
      <c r="F284" s="176"/>
      <c r="G284" s="177">
        <v>45834</v>
      </c>
      <c r="H284" s="178">
        <v>0.73819444444444438</v>
      </c>
      <c r="I284" s="176" t="s">
        <v>5</v>
      </c>
      <c r="J284" s="176" t="s">
        <v>6</v>
      </c>
      <c r="K284" s="176" t="s">
        <v>5</v>
      </c>
      <c r="L284" s="176" t="s">
        <v>5</v>
      </c>
      <c r="M284" s="176" t="s">
        <v>5</v>
      </c>
      <c r="N284" s="176" t="s">
        <v>6</v>
      </c>
      <c r="O284" s="179">
        <v>1495.98</v>
      </c>
      <c r="P284" s="183">
        <v>15174</v>
      </c>
      <c r="Q284" s="179">
        <v>190000</v>
      </c>
      <c r="R284" s="179">
        <v>95000</v>
      </c>
      <c r="S284" s="191">
        <f t="shared" si="37"/>
        <v>50</v>
      </c>
      <c r="T284" s="191">
        <f t="shared" si="38"/>
        <v>95000</v>
      </c>
      <c r="U284" s="176" t="s">
        <v>6</v>
      </c>
      <c r="V284" s="176" t="s">
        <v>6</v>
      </c>
      <c r="W284" s="184">
        <v>1</v>
      </c>
      <c r="X284" s="185">
        <v>0</v>
      </c>
      <c r="Y284" s="186">
        <f>ROUND((S284/INDICI!$B$2*10),2)</f>
        <v>5.65</v>
      </c>
      <c r="Z284" s="186">
        <f>ROUND((O284/INDICI!$B$1*25),2)</f>
        <v>3.99</v>
      </c>
      <c r="AA284" s="187">
        <f t="shared" si="33"/>
        <v>6</v>
      </c>
      <c r="AB284" s="188">
        <f t="shared" si="34"/>
        <v>15.64</v>
      </c>
      <c r="AC284" s="182">
        <f>SUM($AG$6:AG284)</f>
        <v>19087348.547999997</v>
      </c>
      <c r="AD284" s="186" t="str">
        <f>VLOOKUP(C284, 'NORD SUD'!A:B, 2, FALSE)</f>
        <v>S</v>
      </c>
      <c r="AE284" s="181">
        <f>IF(AD284="N","",SUM(AF$5:$AF284))</f>
        <v>4537348.5480000013</v>
      </c>
      <c r="AF284" s="181">
        <f t="shared" si="35"/>
        <v>95000</v>
      </c>
      <c r="AG284" s="182">
        <f t="shared" si="36"/>
        <v>95000</v>
      </c>
      <c r="AH284" s="81"/>
      <c r="AI284" s="169">
        <v>1</v>
      </c>
      <c r="AJ284" s="169">
        <f>SUM($AI$6:AI284)</f>
        <v>279</v>
      </c>
      <c r="AK284" s="194"/>
      <c r="AL284" s="158"/>
    </row>
    <row r="285" spans="1:998" s="13" customFormat="1">
      <c r="A285" s="62">
        <v>280</v>
      </c>
      <c r="B285" s="62" t="s">
        <v>556</v>
      </c>
      <c r="C285" s="62" t="s">
        <v>88</v>
      </c>
      <c r="D285" s="62" t="s">
        <v>88</v>
      </c>
      <c r="E285" s="62" t="s">
        <v>1428</v>
      </c>
      <c r="F285" s="62"/>
      <c r="G285" s="63">
        <v>45828</v>
      </c>
      <c r="H285" s="64">
        <v>0.52638888888888891</v>
      </c>
      <c r="I285" s="62" t="s">
        <v>5</v>
      </c>
      <c r="J285" s="62" t="s">
        <v>6</v>
      </c>
      <c r="K285" s="62" t="s">
        <v>5</v>
      </c>
      <c r="L285" s="62" t="s">
        <v>5</v>
      </c>
      <c r="M285" s="62" t="s">
        <v>5</v>
      </c>
      <c r="N285" s="62" t="s">
        <v>6</v>
      </c>
      <c r="O285" s="65">
        <v>1875.2</v>
      </c>
      <c r="P285" s="66">
        <v>9279</v>
      </c>
      <c r="Q285" s="65">
        <v>90836.2</v>
      </c>
      <c r="R285" s="65">
        <v>36334.480000000003</v>
      </c>
      <c r="S285" s="67">
        <f t="shared" si="37"/>
        <v>40</v>
      </c>
      <c r="T285" s="67">
        <f t="shared" si="38"/>
        <v>54501.719999999994</v>
      </c>
      <c r="U285" s="62" t="s">
        <v>6</v>
      </c>
      <c r="V285" s="62" t="s">
        <v>6</v>
      </c>
      <c r="W285" s="68">
        <v>1</v>
      </c>
      <c r="X285" s="69">
        <v>0</v>
      </c>
      <c r="Y285" s="61">
        <f>ROUND((S285/INDICI!$B$2*10),2)</f>
        <v>4.5199999999999996</v>
      </c>
      <c r="Z285" s="61">
        <f>ROUND((O285/INDICI!$B$1*25),2)</f>
        <v>5.01</v>
      </c>
      <c r="AA285" s="70">
        <f t="shared" si="33"/>
        <v>6</v>
      </c>
      <c r="AB285" s="71">
        <f t="shared" si="34"/>
        <v>15.53</v>
      </c>
      <c r="AC285" s="72">
        <f>SUM($AG$6:AG285)</f>
        <v>19141850.267999995</v>
      </c>
      <c r="AD285" s="61" t="str">
        <f>VLOOKUP(C285, 'NORD SUD'!A:B, 2, FALSE)</f>
        <v>S</v>
      </c>
      <c r="AE285" s="67">
        <f>IF(AD285="N","",SUM(AF$5:$AF285))</f>
        <v>4591850.2680000011</v>
      </c>
      <c r="AF285" s="67">
        <f t="shared" si="35"/>
        <v>54501.719999999994</v>
      </c>
      <c r="AG285" s="72">
        <f t="shared" si="36"/>
        <v>54501.719999999994</v>
      </c>
      <c r="AH285" s="81"/>
      <c r="AI285" s="169">
        <v>1</v>
      </c>
      <c r="AJ285" s="169">
        <f>SUM($AI$6:AI285)</f>
        <v>280</v>
      </c>
      <c r="AK285" s="198" t="s">
        <v>1942</v>
      </c>
      <c r="AL285" s="158"/>
    </row>
    <row r="286" spans="1:998" s="13" customFormat="1">
      <c r="A286" s="62">
        <v>281</v>
      </c>
      <c r="B286" s="62" t="s">
        <v>138</v>
      </c>
      <c r="C286" s="62" t="s">
        <v>14</v>
      </c>
      <c r="D286" s="62" t="s">
        <v>14</v>
      </c>
      <c r="E286" s="62" t="s">
        <v>1658</v>
      </c>
      <c r="F286" s="62"/>
      <c r="G286" s="63">
        <v>45832</v>
      </c>
      <c r="H286" s="64">
        <v>0.35416666666666669</v>
      </c>
      <c r="I286" s="62" t="s">
        <v>5</v>
      </c>
      <c r="J286" s="62" t="s">
        <v>6</v>
      </c>
      <c r="K286" s="62" t="s">
        <v>5</v>
      </c>
      <c r="L286" s="62" t="s">
        <v>5</v>
      </c>
      <c r="M286" s="65" t="s">
        <v>5</v>
      </c>
      <c r="N286" s="62" t="s">
        <v>6</v>
      </c>
      <c r="O286" s="65">
        <v>1436.45</v>
      </c>
      <c r="P286" s="66">
        <v>11417</v>
      </c>
      <c r="Q286" s="65">
        <v>119630</v>
      </c>
      <c r="R286" s="65">
        <v>60000</v>
      </c>
      <c r="S286" s="67">
        <f t="shared" si="37"/>
        <v>50.154643484075898</v>
      </c>
      <c r="T286" s="67">
        <f t="shared" si="38"/>
        <v>59630</v>
      </c>
      <c r="U286" s="62" t="s">
        <v>6</v>
      </c>
      <c r="V286" s="62" t="s">
        <v>5</v>
      </c>
      <c r="W286" s="68">
        <v>1</v>
      </c>
      <c r="X286" s="69">
        <v>0</v>
      </c>
      <c r="Y286" s="61">
        <f>ROUND((S286/INDICI!$B$2*10),2)</f>
        <v>5.67</v>
      </c>
      <c r="Z286" s="61">
        <f>ROUND((O286/INDICI!$B$1*25),2)</f>
        <v>3.83</v>
      </c>
      <c r="AA286" s="70">
        <f t="shared" si="33"/>
        <v>6</v>
      </c>
      <c r="AB286" s="71">
        <f t="shared" si="34"/>
        <v>15.5</v>
      </c>
      <c r="AC286" s="72">
        <f>SUM($AG$6:AG286)</f>
        <v>19201480.267999995</v>
      </c>
      <c r="AD286" s="61" t="str">
        <f>VLOOKUP(C286, 'NORD SUD'!A:B, 2, FALSE)</f>
        <v>S</v>
      </c>
      <c r="AE286" s="67">
        <f>IF(AD286="N","",SUM(AF$5:$AF286))</f>
        <v>4651480.2680000011</v>
      </c>
      <c r="AF286" s="67">
        <f t="shared" si="35"/>
        <v>59630</v>
      </c>
      <c r="AG286" s="72">
        <f t="shared" si="36"/>
        <v>59630</v>
      </c>
      <c r="AH286" s="81"/>
      <c r="AI286" s="169">
        <v>1</v>
      </c>
      <c r="AJ286" s="169">
        <f>SUM($AI$6:AI286)</f>
        <v>281</v>
      </c>
      <c r="AK286" s="198" t="s">
        <v>1942</v>
      </c>
      <c r="AL286" s="158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  <c r="VE286" s="24"/>
      <c r="VF286" s="24"/>
      <c r="VG286" s="24"/>
      <c r="VH286" s="24"/>
      <c r="VI286" s="24"/>
      <c r="VJ286" s="24"/>
      <c r="VK286" s="24"/>
      <c r="VL286" s="24"/>
      <c r="VM286" s="24"/>
      <c r="VN286" s="24"/>
      <c r="VO286" s="24"/>
      <c r="VP286" s="24"/>
      <c r="VQ286" s="24"/>
      <c r="VR286" s="24"/>
      <c r="VS286" s="24"/>
      <c r="VT286" s="24"/>
      <c r="VU286" s="24"/>
      <c r="VV286" s="24"/>
      <c r="VW286" s="24"/>
      <c r="VX286" s="24"/>
      <c r="VY286" s="24"/>
      <c r="VZ286" s="24"/>
      <c r="WA286" s="24"/>
      <c r="WB286" s="24"/>
      <c r="WC286" s="24"/>
      <c r="WD286" s="24"/>
      <c r="WE286" s="24"/>
      <c r="WF286" s="24"/>
      <c r="WG286" s="24"/>
      <c r="WH286" s="24"/>
      <c r="WI286" s="24"/>
      <c r="WJ286" s="24"/>
      <c r="WK286" s="24"/>
      <c r="WL286" s="24"/>
      <c r="WM286" s="24"/>
      <c r="WN286" s="24"/>
      <c r="WO286" s="24"/>
      <c r="WP286" s="24"/>
      <c r="WQ286" s="24"/>
      <c r="WR286" s="24"/>
      <c r="WS286" s="24"/>
      <c r="WT286" s="24"/>
      <c r="WU286" s="24"/>
      <c r="WV286" s="24"/>
      <c r="WW286" s="24"/>
      <c r="WX286" s="24"/>
      <c r="WY286" s="24"/>
      <c r="WZ286" s="24"/>
      <c r="XA286" s="24"/>
      <c r="XB286" s="24"/>
      <c r="XC286" s="24"/>
      <c r="XD286" s="24"/>
      <c r="XE286" s="24"/>
      <c r="XF286" s="24"/>
      <c r="XG286" s="24"/>
      <c r="XH286" s="24"/>
      <c r="XI286" s="24"/>
      <c r="XJ286" s="24"/>
      <c r="XK286" s="24"/>
      <c r="XL286" s="24"/>
      <c r="XM286" s="24"/>
      <c r="XN286" s="24"/>
      <c r="XO286" s="24"/>
      <c r="XP286" s="24"/>
      <c r="XQ286" s="24"/>
      <c r="XR286" s="24"/>
      <c r="XS286" s="24"/>
      <c r="XT286" s="24"/>
      <c r="XU286" s="24"/>
      <c r="XV286" s="24"/>
      <c r="XW286" s="24"/>
      <c r="XX286" s="24"/>
      <c r="XY286" s="24"/>
      <c r="XZ286" s="24"/>
      <c r="YA286" s="24"/>
      <c r="YB286" s="24"/>
      <c r="YC286" s="24"/>
      <c r="YD286" s="24"/>
      <c r="YE286" s="24"/>
      <c r="YF286" s="24"/>
      <c r="YG286" s="24"/>
      <c r="YH286" s="24"/>
      <c r="YI286" s="24"/>
      <c r="YJ286" s="24"/>
      <c r="YK286" s="24"/>
      <c r="YL286" s="24"/>
      <c r="YM286" s="24"/>
      <c r="YN286" s="24"/>
      <c r="YO286" s="24"/>
      <c r="YP286" s="24"/>
      <c r="YQ286" s="24"/>
      <c r="YR286" s="24"/>
      <c r="YS286" s="24"/>
      <c r="YT286" s="24"/>
      <c r="YU286" s="24"/>
      <c r="YV286" s="24"/>
      <c r="YW286" s="24"/>
      <c r="YX286" s="24"/>
      <c r="YY286" s="24"/>
      <c r="YZ286" s="24"/>
      <c r="ZA286" s="24"/>
      <c r="ZB286" s="24"/>
      <c r="ZC286" s="24"/>
      <c r="ZD286" s="24"/>
      <c r="ZE286" s="24"/>
      <c r="ZF286" s="24"/>
      <c r="ZG286" s="24"/>
      <c r="ZH286" s="24"/>
      <c r="ZI286" s="24"/>
      <c r="ZJ286" s="24"/>
      <c r="ZK286" s="24"/>
      <c r="ZL286" s="24"/>
      <c r="ZM286" s="24"/>
      <c r="ZN286" s="24"/>
      <c r="ZO286" s="24"/>
      <c r="ZP286" s="24"/>
      <c r="ZQ286" s="24"/>
      <c r="ZR286" s="24"/>
      <c r="ZS286" s="24"/>
      <c r="ZT286" s="24"/>
      <c r="ZU286" s="24"/>
      <c r="ZV286" s="24"/>
      <c r="ZW286" s="24"/>
      <c r="ZX286" s="24"/>
      <c r="ZY286" s="24"/>
      <c r="ZZ286" s="24"/>
      <c r="AAA286" s="24"/>
      <c r="AAB286" s="24"/>
      <c r="AAC286" s="24"/>
      <c r="AAD286" s="24"/>
      <c r="AAE286" s="24"/>
      <c r="AAF286" s="24"/>
      <c r="AAG286" s="24"/>
      <c r="AAH286" s="24"/>
      <c r="AAI286" s="24"/>
      <c r="AAJ286" s="24"/>
      <c r="AAK286" s="24"/>
      <c r="AAL286" s="24"/>
      <c r="AAM286" s="24"/>
      <c r="AAN286" s="24"/>
      <c r="AAO286" s="24"/>
      <c r="AAP286" s="24"/>
      <c r="AAQ286" s="24"/>
      <c r="AAR286" s="24"/>
      <c r="AAS286" s="24"/>
      <c r="AAT286" s="24"/>
      <c r="AAU286" s="24"/>
      <c r="AAV286" s="24"/>
      <c r="AAW286" s="24"/>
      <c r="AAX286" s="24"/>
      <c r="AAY286" s="24"/>
      <c r="AAZ286" s="24"/>
      <c r="ABA286" s="24"/>
      <c r="ABB286" s="24"/>
      <c r="ABC286" s="24"/>
      <c r="ABD286" s="24"/>
      <c r="ABE286" s="24"/>
      <c r="ABF286" s="24"/>
      <c r="ABG286" s="24"/>
      <c r="ABH286" s="24"/>
      <c r="ABI286" s="24"/>
      <c r="ABJ286" s="24"/>
      <c r="ABK286" s="24"/>
      <c r="ABL286" s="24"/>
      <c r="ABM286" s="24"/>
      <c r="ABN286" s="24"/>
      <c r="ABO286" s="24"/>
      <c r="ABP286" s="24"/>
      <c r="ABQ286" s="24"/>
      <c r="ABR286" s="24"/>
      <c r="ABS286" s="24"/>
      <c r="ABT286" s="24"/>
      <c r="ABU286" s="24"/>
      <c r="ABV286" s="24"/>
      <c r="ABW286" s="24"/>
      <c r="ABX286" s="24"/>
      <c r="ABY286" s="24"/>
      <c r="ABZ286" s="24"/>
      <c r="ACA286" s="24"/>
      <c r="ACB286" s="24"/>
      <c r="ACC286" s="24"/>
      <c r="ACD286" s="24"/>
      <c r="ACE286" s="24"/>
      <c r="ACF286" s="24"/>
      <c r="ACG286" s="24"/>
      <c r="ACH286" s="24"/>
      <c r="ACI286" s="24"/>
      <c r="ACJ286" s="24"/>
      <c r="ACK286" s="24"/>
      <c r="ACL286" s="24"/>
      <c r="ACM286" s="24"/>
      <c r="ACN286" s="24"/>
      <c r="ACO286" s="24"/>
      <c r="ACP286" s="24"/>
      <c r="ACQ286" s="24"/>
      <c r="ACR286" s="24"/>
      <c r="ACS286" s="24"/>
      <c r="ACT286" s="24"/>
      <c r="ACU286" s="24"/>
      <c r="ACV286" s="24"/>
      <c r="ACW286" s="24"/>
      <c r="ACX286" s="24"/>
      <c r="ACY286" s="24"/>
      <c r="ACZ286" s="24"/>
      <c r="ADA286" s="24"/>
      <c r="ADB286" s="24"/>
      <c r="ADC286" s="24"/>
      <c r="ADD286" s="24"/>
      <c r="ADE286" s="24"/>
      <c r="ADF286" s="24"/>
      <c r="ADG286" s="24"/>
      <c r="ADH286" s="24"/>
      <c r="ADI286" s="24"/>
      <c r="ADJ286" s="24"/>
      <c r="ADK286" s="24"/>
      <c r="ADL286" s="24"/>
      <c r="ADM286" s="24"/>
      <c r="ADN286" s="24"/>
      <c r="ADO286" s="24"/>
      <c r="ADP286" s="24"/>
      <c r="ADQ286" s="24"/>
      <c r="ADR286" s="24"/>
      <c r="ADS286" s="24"/>
      <c r="ADT286" s="24"/>
      <c r="ADU286" s="24"/>
      <c r="ADV286" s="24"/>
      <c r="ADW286" s="24"/>
      <c r="ADX286" s="24"/>
      <c r="ADY286" s="24"/>
      <c r="ADZ286" s="24"/>
      <c r="AEA286" s="24"/>
      <c r="AEB286" s="24"/>
      <c r="AEC286" s="24"/>
      <c r="AED286" s="24"/>
      <c r="AEE286" s="24"/>
      <c r="AEF286" s="24"/>
      <c r="AEG286" s="24"/>
      <c r="AEH286" s="24"/>
      <c r="AEI286" s="24"/>
      <c r="AEJ286" s="24"/>
      <c r="AEK286" s="24"/>
      <c r="AEL286" s="24"/>
      <c r="AEM286" s="24"/>
      <c r="AEN286" s="24"/>
      <c r="AEO286" s="24"/>
      <c r="AEP286" s="24"/>
      <c r="AEQ286" s="24"/>
      <c r="AER286" s="24"/>
      <c r="AES286" s="24"/>
      <c r="AET286" s="24"/>
      <c r="AEU286" s="24"/>
      <c r="AEV286" s="24"/>
      <c r="AEW286" s="24"/>
      <c r="AEX286" s="24"/>
      <c r="AEY286" s="24"/>
      <c r="AEZ286" s="24"/>
      <c r="AFA286" s="24"/>
      <c r="AFB286" s="24"/>
      <c r="AFC286" s="24"/>
      <c r="AFD286" s="24"/>
      <c r="AFE286" s="24"/>
      <c r="AFF286" s="24"/>
      <c r="AFG286" s="24"/>
      <c r="AFH286" s="24"/>
      <c r="AFI286" s="24"/>
      <c r="AFJ286" s="24"/>
      <c r="AFK286" s="24"/>
      <c r="AFL286" s="24"/>
      <c r="AFM286" s="24"/>
      <c r="AFN286" s="24"/>
      <c r="AFO286" s="24"/>
      <c r="AFP286" s="24"/>
      <c r="AFQ286" s="24"/>
      <c r="AFR286" s="24"/>
      <c r="AFS286" s="24"/>
      <c r="AFT286" s="24"/>
      <c r="AFU286" s="24"/>
      <c r="AFV286" s="24"/>
      <c r="AFW286" s="24"/>
      <c r="AFX286" s="24"/>
      <c r="AFY286" s="24"/>
      <c r="AFZ286" s="24"/>
      <c r="AGA286" s="24"/>
      <c r="AGB286" s="24"/>
      <c r="AGC286" s="24"/>
      <c r="AGD286" s="24"/>
      <c r="AGE286" s="24"/>
      <c r="AGF286" s="24"/>
      <c r="AGG286" s="24"/>
      <c r="AGH286" s="24"/>
      <c r="AGI286" s="24"/>
      <c r="AGJ286" s="24"/>
      <c r="AGK286" s="24"/>
      <c r="AGL286" s="24"/>
      <c r="AGM286" s="24"/>
      <c r="AGN286" s="24"/>
      <c r="AGO286" s="24"/>
      <c r="AGP286" s="24"/>
      <c r="AGQ286" s="24"/>
      <c r="AGR286" s="24"/>
      <c r="AGS286" s="24"/>
      <c r="AGT286" s="24"/>
      <c r="AGU286" s="24"/>
      <c r="AGV286" s="24"/>
      <c r="AGW286" s="24"/>
      <c r="AGX286" s="24"/>
      <c r="AGY286" s="24"/>
      <c r="AGZ286" s="24"/>
      <c r="AHA286" s="24"/>
      <c r="AHB286" s="24"/>
      <c r="AHC286" s="24"/>
      <c r="AHD286" s="24"/>
      <c r="AHE286" s="24"/>
      <c r="AHF286" s="24"/>
      <c r="AHG286" s="24"/>
      <c r="AHH286" s="24"/>
      <c r="AHI286" s="24"/>
      <c r="AHJ286" s="24"/>
      <c r="AHK286" s="24"/>
      <c r="AHL286" s="24"/>
      <c r="AHM286" s="24"/>
      <c r="AHN286" s="24"/>
      <c r="AHO286" s="24"/>
      <c r="AHP286" s="24"/>
      <c r="AHQ286" s="24"/>
      <c r="AHR286" s="24"/>
      <c r="AHS286" s="24"/>
      <c r="AHT286" s="24"/>
      <c r="AHU286" s="24"/>
      <c r="AHV286" s="24"/>
      <c r="AHW286" s="24"/>
      <c r="AHX286" s="24"/>
      <c r="AHY286" s="24"/>
      <c r="AHZ286" s="24"/>
      <c r="AIA286" s="24"/>
      <c r="AIB286" s="24"/>
      <c r="AIC286" s="24"/>
      <c r="AID286" s="24"/>
      <c r="AIE286" s="24"/>
      <c r="AIF286" s="24"/>
      <c r="AIG286" s="24"/>
      <c r="AIH286" s="24"/>
      <c r="AII286" s="24"/>
      <c r="AIJ286" s="24"/>
      <c r="AIK286" s="24"/>
      <c r="AIL286" s="24"/>
      <c r="AIM286" s="24"/>
      <c r="AIN286" s="24"/>
      <c r="AIO286" s="24"/>
      <c r="AIP286" s="24"/>
      <c r="AIQ286" s="24"/>
      <c r="AIR286" s="24"/>
      <c r="AIS286" s="24"/>
      <c r="AIT286" s="24"/>
      <c r="AIU286" s="24"/>
      <c r="AIV286" s="24"/>
      <c r="AIW286" s="24"/>
      <c r="AIX286" s="24"/>
      <c r="AIY286" s="24"/>
      <c r="AIZ286" s="24"/>
      <c r="AJA286" s="24"/>
      <c r="AJB286" s="24"/>
      <c r="AJC286" s="24"/>
      <c r="AJD286" s="24"/>
      <c r="AJE286" s="24"/>
      <c r="AJF286" s="24"/>
      <c r="AJG286" s="24"/>
      <c r="AJH286" s="24"/>
      <c r="AJI286" s="24"/>
      <c r="AJJ286" s="24"/>
      <c r="AJK286" s="24"/>
      <c r="AJL286" s="24"/>
      <c r="AJM286" s="24"/>
      <c r="AJN286" s="24"/>
      <c r="AJO286" s="24"/>
      <c r="AJP286" s="24"/>
      <c r="AJQ286" s="24"/>
      <c r="AJR286" s="24"/>
      <c r="AJS286" s="24"/>
      <c r="AJT286" s="24"/>
      <c r="AJU286" s="24"/>
      <c r="AJV286" s="24"/>
      <c r="AJW286" s="24"/>
      <c r="AJX286" s="24"/>
      <c r="AJY286" s="24"/>
      <c r="AJZ286" s="24"/>
      <c r="AKA286" s="24"/>
      <c r="AKB286" s="24"/>
      <c r="AKC286" s="24"/>
      <c r="AKD286" s="24"/>
      <c r="AKE286" s="24"/>
      <c r="AKF286" s="24"/>
      <c r="AKG286" s="24"/>
      <c r="AKH286" s="24"/>
      <c r="AKI286" s="24"/>
      <c r="AKJ286" s="24"/>
      <c r="AKK286" s="24"/>
      <c r="AKL286" s="24"/>
      <c r="AKM286" s="24"/>
      <c r="AKN286" s="24"/>
      <c r="AKO286" s="24"/>
      <c r="AKP286" s="24"/>
      <c r="AKQ286" s="24"/>
      <c r="AKR286" s="24"/>
      <c r="AKS286" s="24"/>
      <c r="AKT286" s="24"/>
      <c r="AKU286" s="24"/>
      <c r="AKV286" s="24"/>
      <c r="AKW286" s="24"/>
      <c r="AKX286" s="24"/>
      <c r="AKY286" s="24"/>
      <c r="AKZ286" s="24"/>
      <c r="ALA286" s="24"/>
      <c r="ALB286" s="24"/>
      <c r="ALC286" s="24"/>
      <c r="ALD286" s="24"/>
      <c r="ALE286" s="24"/>
      <c r="ALF286" s="24"/>
      <c r="ALG286" s="24"/>
      <c r="ALH286" s="24"/>
      <c r="ALI286" s="24"/>
      <c r="ALJ286" s="24"/>
    </row>
    <row r="287" spans="1:998" s="13" customFormat="1">
      <c r="A287" s="62">
        <v>282</v>
      </c>
      <c r="B287" s="62" t="s">
        <v>274</v>
      </c>
      <c r="C287" s="62" t="s">
        <v>15</v>
      </c>
      <c r="D287" s="62" t="s">
        <v>15</v>
      </c>
      <c r="E287" s="62" t="s">
        <v>330</v>
      </c>
      <c r="F287" s="62"/>
      <c r="G287" s="63">
        <v>45832</v>
      </c>
      <c r="H287" s="64">
        <v>0.45833333333333331</v>
      </c>
      <c r="I287" s="62" t="s">
        <v>5</v>
      </c>
      <c r="J287" s="62" t="s">
        <v>6</v>
      </c>
      <c r="K287" s="62" t="s">
        <v>5</v>
      </c>
      <c r="L287" s="62" t="s">
        <v>5</v>
      </c>
      <c r="M287" s="62" t="s">
        <v>5</v>
      </c>
      <c r="N287" s="62" t="s">
        <v>6</v>
      </c>
      <c r="O287" s="65">
        <v>1022.46</v>
      </c>
      <c r="P287" s="66">
        <v>5966</v>
      </c>
      <c r="Q287" s="65">
        <v>317629.87</v>
      </c>
      <c r="R287" s="65">
        <v>190000</v>
      </c>
      <c r="S287" s="105">
        <f t="shared" si="37"/>
        <v>59.818051746833511</v>
      </c>
      <c r="T287" s="105">
        <f t="shared" si="38"/>
        <v>127629.87</v>
      </c>
      <c r="U287" s="62" t="s">
        <v>6</v>
      </c>
      <c r="V287" s="62" t="s">
        <v>6</v>
      </c>
      <c r="W287" s="68">
        <v>1</v>
      </c>
      <c r="X287" s="69">
        <v>0</v>
      </c>
      <c r="Y287" s="61">
        <f>ROUND((S287/INDICI!$B$2*10),2)</f>
        <v>6.76</v>
      </c>
      <c r="Z287" s="61">
        <f>ROUND((O287/INDICI!$B$1*25),2)</f>
        <v>2.73</v>
      </c>
      <c r="AA287" s="70">
        <f t="shared" si="33"/>
        <v>6</v>
      </c>
      <c r="AB287" s="71">
        <f t="shared" si="34"/>
        <v>15.49</v>
      </c>
      <c r="AC287" s="72">
        <f>SUM($AG$6:AG287)</f>
        <v>19329110.137999997</v>
      </c>
      <c r="AD287" s="61" t="str">
        <f>VLOOKUP(C287, 'NORD SUD'!A:B, 2, FALSE)</f>
        <v>S</v>
      </c>
      <c r="AE287" s="67">
        <f>IF(AD287="N","",SUM(AF$5:$AF287))</f>
        <v>4779110.1380000012</v>
      </c>
      <c r="AF287" s="67">
        <f t="shared" si="35"/>
        <v>127629.87</v>
      </c>
      <c r="AG287" s="72">
        <f t="shared" si="36"/>
        <v>127629.87</v>
      </c>
      <c r="AH287" s="81"/>
      <c r="AI287" s="169">
        <v>1</v>
      </c>
      <c r="AJ287" s="169">
        <f>SUM($AI$6:AI287)</f>
        <v>282</v>
      </c>
      <c r="AK287" s="198" t="s">
        <v>1942</v>
      </c>
      <c r="AL287" s="158"/>
    </row>
    <row r="288" spans="1:998" s="13" customFormat="1">
      <c r="A288" s="62">
        <v>283</v>
      </c>
      <c r="B288" s="62" t="s">
        <v>175</v>
      </c>
      <c r="C288" s="62" t="s">
        <v>1685</v>
      </c>
      <c r="D288" s="62" t="s">
        <v>1685</v>
      </c>
      <c r="E288" s="62" t="s">
        <v>1691</v>
      </c>
      <c r="F288" s="62"/>
      <c r="G288" s="63">
        <v>45832</v>
      </c>
      <c r="H288" s="64">
        <v>0.67361111111111116</v>
      </c>
      <c r="I288" s="62" t="s">
        <v>5</v>
      </c>
      <c r="J288" s="62" t="s">
        <v>6</v>
      </c>
      <c r="K288" s="62" t="s">
        <v>5</v>
      </c>
      <c r="L288" s="62" t="s">
        <v>5</v>
      </c>
      <c r="M288" s="62" t="s">
        <v>5</v>
      </c>
      <c r="N288" s="62" t="s">
        <v>6</v>
      </c>
      <c r="O288" s="65">
        <v>2167.77</v>
      </c>
      <c r="P288" s="66">
        <v>40641</v>
      </c>
      <c r="Q288" s="65">
        <v>186839.63</v>
      </c>
      <c r="R288" s="65">
        <v>61000</v>
      </c>
      <c r="S288" s="67">
        <f t="shared" si="37"/>
        <v>32.648319845206288</v>
      </c>
      <c r="T288" s="67">
        <f t="shared" si="38"/>
        <v>125839.63</v>
      </c>
      <c r="U288" s="62" t="s">
        <v>5</v>
      </c>
      <c r="V288" s="62" t="s">
        <v>6</v>
      </c>
      <c r="W288" s="68">
        <v>1</v>
      </c>
      <c r="X288" s="69">
        <v>0</v>
      </c>
      <c r="Y288" s="61">
        <f>ROUND((S288/INDICI!$B$2*10),2)</f>
        <v>3.69</v>
      </c>
      <c r="Z288" s="61">
        <f>ROUND((O288/INDICI!$B$1*25),2)</f>
        <v>5.79</v>
      </c>
      <c r="AA288" s="70">
        <f t="shared" si="33"/>
        <v>6</v>
      </c>
      <c r="AB288" s="71">
        <f t="shared" si="34"/>
        <v>15.48</v>
      </c>
      <c r="AC288" s="72">
        <f>SUM($AG$6:AG288)</f>
        <v>19454949.767999995</v>
      </c>
      <c r="AD288" s="61" t="str">
        <f>VLOOKUP(C288, 'NORD SUD'!A:B, 2, FALSE)</f>
        <v>S</v>
      </c>
      <c r="AE288" s="67">
        <f>IF(AD288="N","",SUM(AF$5:$AF288))</f>
        <v>4904949.7680000011</v>
      </c>
      <c r="AF288" s="67">
        <f t="shared" si="35"/>
        <v>125839.63</v>
      </c>
      <c r="AG288" s="72">
        <f t="shared" si="36"/>
        <v>125839.63</v>
      </c>
      <c r="AH288" s="81"/>
      <c r="AI288" s="169">
        <v>1</v>
      </c>
      <c r="AJ288" s="169">
        <f>SUM($AI$6:AI288)</f>
        <v>283</v>
      </c>
      <c r="AK288" s="198" t="s">
        <v>1942</v>
      </c>
      <c r="AL288" s="158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  <c r="PF288" s="24"/>
      <c r="PG288" s="24"/>
      <c r="PH288" s="24"/>
      <c r="PI288" s="24"/>
      <c r="PJ288" s="24"/>
      <c r="PK288" s="24"/>
      <c r="PL288" s="24"/>
      <c r="PM288" s="24"/>
      <c r="PN288" s="24"/>
      <c r="PO288" s="24"/>
      <c r="PP288" s="24"/>
      <c r="PQ288" s="24"/>
      <c r="PR288" s="24"/>
      <c r="PS288" s="24"/>
      <c r="PT288" s="24"/>
      <c r="PU288" s="24"/>
      <c r="PV288" s="24"/>
      <c r="PW288" s="24"/>
      <c r="PX288" s="24"/>
      <c r="PY288" s="24"/>
      <c r="PZ288" s="24"/>
      <c r="QA288" s="24"/>
      <c r="QB288" s="24"/>
      <c r="QC288" s="24"/>
      <c r="QD288" s="24"/>
      <c r="QE288" s="24"/>
      <c r="QF288" s="24"/>
      <c r="QG288" s="24"/>
      <c r="QH288" s="24"/>
      <c r="QI288" s="24"/>
      <c r="QJ288" s="24"/>
      <c r="QK288" s="24"/>
      <c r="QL288" s="24"/>
      <c r="QM288" s="24"/>
      <c r="QN288" s="24"/>
      <c r="QO288" s="24"/>
      <c r="QP288" s="24"/>
      <c r="QQ288" s="24"/>
      <c r="QR288" s="24"/>
      <c r="QS288" s="24"/>
      <c r="QT288" s="24"/>
      <c r="QU288" s="24"/>
      <c r="QV288" s="24"/>
      <c r="QW288" s="24"/>
      <c r="QX288" s="24"/>
      <c r="QY288" s="24"/>
      <c r="QZ288" s="24"/>
      <c r="RA288" s="24"/>
      <c r="RB288" s="24"/>
      <c r="RC288" s="24"/>
      <c r="RD288" s="24"/>
      <c r="RE288" s="24"/>
      <c r="RF288" s="24"/>
      <c r="RG288" s="24"/>
      <c r="RH288" s="24"/>
      <c r="RI288" s="24"/>
      <c r="RJ288" s="24"/>
      <c r="RK288" s="24"/>
      <c r="RL288" s="24"/>
      <c r="RM288" s="24"/>
      <c r="RN288" s="24"/>
      <c r="RO288" s="24"/>
      <c r="RP288" s="24"/>
      <c r="RQ288" s="24"/>
      <c r="RR288" s="24"/>
      <c r="RS288" s="24"/>
      <c r="RT288" s="24"/>
      <c r="RU288" s="24"/>
      <c r="RV288" s="24"/>
      <c r="RW288" s="24"/>
      <c r="RX288" s="24"/>
      <c r="RY288" s="24"/>
      <c r="RZ288" s="24"/>
      <c r="SA288" s="24"/>
      <c r="SB288" s="24"/>
      <c r="SC288" s="24"/>
      <c r="SD288" s="24"/>
      <c r="SE288" s="24"/>
      <c r="SF288" s="24"/>
      <c r="SG288" s="24"/>
      <c r="SH288" s="24"/>
      <c r="SI288" s="24"/>
      <c r="SJ288" s="24"/>
      <c r="SK288" s="24"/>
      <c r="SL288" s="24"/>
      <c r="SM288" s="24"/>
      <c r="SN288" s="24"/>
      <c r="SO288" s="24"/>
      <c r="SP288" s="24"/>
      <c r="SQ288" s="24"/>
      <c r="SR288" s="24"/>
      <c r="SS288" s="24"/>
      <c r="ST288" s="24"/>
      <c r="SU288" s="24"/>
      <c r="SV288" s="24"/>
      <c r="SW288" s="24"/>
      <c r="SX288" s="24"/>
      <c r="SY288" s="24"/>
      <c r="SZ288" s="24"/>
      <c r="TA288" s="24"/>
      <c r="TB288" s="24"/>
      <c r="TC288" s="24"/>
      <c r="TD288" s="24"/>
      <c r="TE288" s="24"/>
      <c r="TF288" s="24"/>
      <c r="TG288" s="24"/>
      <c r="TH288" s="24"/>
      <c r="TI288" s="24"/>
      <c r="TJ288" s="24"/>
      <c r="TK288" s="24"/>
      <c r="TL288" s="24"/>
      <c r="TM288" s="24"/>
      <c r="TN288" s="24"/>
      <c r="TO288" s="24"/>
      <c r="TP288" s="24"/>
      <c r="TQ288" s="24"/>
      <c r="TR288" s="24"/>
      <c r="TS288" s="24"/>
      <c r="TT288" s="24"/>
      <c r="TU288" s="24"/>
      <c r="TV288" s="24"/>
      <c r="TW288" s="24"/>
      <c r="TX288" s="24"/>
      <c r="TY288" s="24"/>
      <c r="TZ288" s="24"/>
      <c r="UA288" s="24"/>
      <c r="UB288" s="24"/>
      <c r="UC288" s="24"/>
      <c r="UD288" s="24"/>
      <c r="UE288" s="24"/>
      <c r="UF288" s="24"/>
      <c r="UG288" s="24"/>
      <c r="UH288" s="24"/>
      <c r="UI288" s="24"/>
      <c r="UJ288" s="24"/>
      <c r="UK288" s="24"/>
      <c r="UL288" s="24"/>
      <c r="UM288" s="24"/>
      <c r="UN288" s="24"/>
      <c r="UO288" s="24"/>
      <c r="UP288" s="24"/>
      <c r="UQ288" s="24"/>
      <c r="UR288" s="24"/>
      <c r="US288" s="24"/>
      <c r="UT288" s="24"/>
      <c r="UU288" s="24"/>
      <c r="UV288" s="24"/>
      <c r="UW288" s="24"/>
      <c r="UX288" s="24"/>
      <c r="UY288" s="24"/>
      <c r="UZ288" s="24"/>
      <c r="VA288" s="24"/>
      <c r="VB288" s="24"/>
      <c r="VC288" s="24"/>
      <c r="VD288" s="24"/>
      <c r="VE288" s="24"/>
      <c r="VF288" s="24"/>
      <c r="VG288" s="24"/>
      <c r="VH288" s="24"/>
      <c r="VI288" s="24"/>
      <c r="VJ288" s="24"/>
      <c r="VK288" s="24"/>
      <c r="VL288" s="24"/>
      <c r="VM288" s="24"/>
      <c r="VN288" s="24"/>
      <c r="VO288" s="24"/>
      <c r="VP288" s="24"/>
      <c r="VQ288" s="24"/>
      <c r="VR288" s="24"/>
      <c r="VS288" s="24"/>
      <c r="VT288" s="24"/>
      <c r="VU288" s="24"/>
      <c r="VV288" s="24"/>
      <c r="VW288" s="24"/>
      <c r="VX288" s="24"/>
      <c r="VY288" s="24"/>
      <c r="VZ288" s="24"/>
      <c r="WA288" s="24"/>
      <c r="WB288" s="24"/>
      <c r="WC288" s="24"/>
      <c r="WD288" s="24"/>
      <c r="WE288" s="24"/>
      <c r="WF288" s="24"/>
      <c r="WG288" s="24"/>
      <c r="WH288" s="24"/>
      <c r="WI288" s="24"/>
      <c r="WJ288" s="24"/>
      <c r="WK288" s="24"/>
      <c r="WL288" s="24"/>
      <c r="WM288" s="24"/>
      <c r="WN288" s="24"/>
      <c r="WO288" s="24"/>
      <c r="WP288" s="24"/>
      <c r="WQ288" s="24"/>
      <c r="WR288" s="24"/>
      <c r="WS288" s="24"/>
      <c r="WT288" s="24"/>
      <c r="WU288" s="24"/>
      <c r="WV288" s="24"/>
      <c r="WW288" s="24"/>
      <c r="WX288" s="24"/>
      <c r="WY288" s="24"/>
      <c r="WZ288" s="24"/>
      <c r="XA288" s="24"/>
      <c r="XB288" s="24"/>
      <c r="XC288" s="24"/>
      <c r="XD288" s="24"/>
      <c r="XE288" s="24"/>
      <c r="XF288" s="24"/>
      <c r="XG288" s="24"/>
      <c r="XH288" s="24"/>
      <c r="XI288" s="24"/>
      <c r="XJ288" s="24"/>
      <c r="XK288" s="24"/>
      <c r="XL288" s="24"/>
      <c r="XM288" s="24"/>
      <c r="XN288" s="24"/>
      <c r="XO288" s="24"/>
      <c r="XP288" s="24"/>
      <c r="XQ288" s="24"/>
      <c r="XR288" s="24"/>
      <c r="XS288" s="24"/>
      <c r="XT288" s="24"/>
      <c r="XU288" s="24"/>
      <c r="XV288" s="24"/>
      <c r="XW288" s="24"/>
      <c r="XX288" s="24"/>
      <c r="XY288" s="24"/>
      <c r="XZ288" s="24"/>
      <c r="YA288" s="24"/>
      <c r="YB288" s="24"/>
      <c r="YC288" s="24"/>
      <c r="YD288" s="24"/>
      <c r="YE288" s="24"/>
      <c r="YF288" s="24"/>
      <c r="YG288" s="24"/>
      <c r="YH288" s="24"/>
      <c r="YI288" s="24"/>
      <c r="YJ288" s="24"/>
      <c r="YK288" s="24"/>
      <c r="YL288" s="24"/>
      <c r="YM288" s="24"/>
      <c r="YN288" s="24"/>
      <c r="YO288" s="24"/>
      <c r="YP288" s="24"/>
      <c r="YQ288" s="24"/>
      <c r="YR288" s="24"/>
      <c r="YS288" s="24"/>
      <c r="YT288" s="24"/>
      <c r="YU288" s="24"/>
      <c r="YV288" s="24"/>
      <c r="YW288" s="24"/>
      <c r="YX288" s="24"/>
      <c r="YY288" s="24"/>
      <c r="YZ288" s="24"/>
      <c r="ZA288" s="24"/>
      <c r="ZB288" s="24"/>
      <c r="ZC288" s="24"/>
      <c r="ZD288" s="24"/>
      <c r="ZE288" s="24"/>
      <c r="ZF288" s="24"/>
      <c r="ZG288" s="24"/>
      <c r="ZH288" s="24"/>
      <c r="ZI288" s="24"/>
      <c r="ZJ288" s="24"/>
      <c r="ZK288" s="24"/>
      <c r="ZL288" s="24"/>
      <c r="ZM288" s="24"/>
      <c r="ZN288" s="24"/>
      <c r="ZO288" s="24"/>
      <c r="ZP288" s="24"/>
      <c r="ZQ288" s="24"/>
      <c r="ZR288" s="24"/>
      <c r="ZS288" s="24"/>
      <c r="ZT288" s="24"/>
      <c r="ZU288" s="24"/>
      <c r="ZV288" s="24"/>
      <c r="ZW288" s="24"/>
      <c r="ZX288" s="24"/>
      <c r="ZY288" s="24"/>
      <c r="ZZ288" s="24"/>
      <c r="AAA288" s="24"/>
      <c r="AAB288" s="24"/>
      <c r="AAC288" s="24"/>
      <c r="AAD288" s="24"/>
      <c r="AAE288" s="24"/>
      <c r="AAF288" s="24"/>
      <c r="AAG288" s="24"/>
      <c r="AAH288" s="24"/>
      <c r="AAI288" s="24"/>
      <c r="AAJ288" s="24"/>
      <c r="AAK288" s="24"/>
      <c r="AAL288" s="24"/>
      <c r="AAM288" s="24"/>
      <c r="AAN288" s="24"/>
      <c r="AAO288" s="24"/>
      <c r="AAP288" s="24"/>
      <c r="AAQ288" s="24"/>
      <c r="AAR288" s="24"/>
      <c r="AAS288" s="24"/>
      <c r="AAT288" s="24"/>
      <c r="AAU288" s="24"/>
      <c r="AAV288" s="24"/>
      <c r="AAW288" s="24"/>
      <c r="AAX288" s="24"/>
      <c r="AAY288" s="24"/>
      <c r="AAZ288" s="24"/>
      <c r="ABA288" s="24"/>
      <c r="ABB288" s="24"/>
      <c r="ABC288" s="24"/>
      <c r="ABD288" s="24"/>
      <c r="ABE288" s="24"/>
      <c r="ABF288" s="24"/>
      <c r="ABG288" s="24"/>
      <c r="ABH288" s="24"/>
      <c r="ABI288" s="24"/>
      <c r="ABJ288" s="24"/>
      <c r="ABK288" s="24"/>
      <c r="ABL288" s="24"/>
      <c r="ABM288" s="24"/>
      <c r="ABN288" s="24"/>
      <c r="ABO288" s="24"/>
      <c r="ABP288" s="24"/>
      <c r="ABQ288" s="24"/>
      <c r="ABR288" s="24"/>
      <c r="ABS288" s="24"/>
      <c r="ABT288" s="24"/>
      <c r="ABU288" s="24"/>
      <c r="ABV288" s="24"/>
      <c r="ABW288" s="24"/>
      <c r="ABX288" s="24"/>
      <c r="ABY288" s="24"/>
      <c r="ABZ288" s="24"/>
      <c r="ACA288" s="24"/>
      <c r="ACB288" s="24"/>
      <c r="ACC288" s="24"/>
      <c r="ACD288" s="24"/>
      <c r="ACE288" s="24"/>
      <c r="ACF288" s="24"/>
      <c r="ACG288" s="24"/>
      <c r="ACH288" s="24"/>
      <c r="ACI288" s="24"/>
      <c r="ACJ288" s="24"/>
      <c r="ACK288" s="24"/>
      <c r="ACL288" s="24"/>
      <c r="ACM288" s="24"/>
      <c r="ACN288" s="24"/>
      <c r="ACO288" s="24"/>
      <c r="ACP288" s="24"/>
      <c r="ACQ288" s="24"/>
      <c r="ACR288" s="24"/>
      <c r="ACS288" s="24"/>
      <c r="ACT288" s="24"/>
      <c r="ACU288" s="24"/>
      <c r="ACV288" s="24"/>
      <c r="ACW288" s="24"/>
      <c r="ACX288" s="24"/>
      <c r="ACY288" s="24"/>
      <c r="ACZ288" s="24"/>
      <c r="ADA288" s="24"/>
      <c r="ADB288" s="24"/>
      <c r="ADC288" s="24"/>
      <c r="ADD288" s="24"/>
      <c r="ADE288" s="24"/>
      <c r="ADF288" s="24"/>
      <c r="ADG288" s="24"/>
      <c r="ADH288" s="24"/>
      <c r="ADI288" s="24"/>
      <c r="ADJ288" s="24"/>
      <c r="ADK288" s="24"/>
      <c r="ADL288" s="24"/>
      <c r="ADM288" s="24"/>
      <c r="ADN288" s="24"/>
      <c r="ADO288" s="24"/>
      <c r="ADP288" s="24"/>
      <c r="ADQ288" s="24"/>
      <c r="ADR288" s="24"/>
      <c r="ADS288" s="24"/>
      <c r="ADT288" s="24"/>
      <c r="ADU288" s="24"/>
      <c r="ADV288" s="24"/>
      <c r="ADW288" s="24"/>
      <c r="ADX288" s="24"/>
      <c r="ADY288" s="24"/>
      <c r="ADZ288" s="24"/>
      <c r="AEA288" s="24"/>
      <c r="AEB288" s="24"/>
      <c r="AEC288" s="24"/>
      <c r="AED288" s="24"/>
      <c r="AEE288" s="24"/>
      <c r="AEF288" s="24"/>
      <c r="AEG288" s="24"/>
      <c r="AEH288" s="24"/>
      <c r="AEI288" s="24"/>
      <c r="AEJ288" s="24"/>
      <c r="AEK288" s="24"/>
      <c r="AEL288" s="24"/>
      <c r="AEM288" s="24"/>
      <c r="AEN288" s="24"/>
      <c r="AEO288" s="24"/>
      <c r="AEP288" s="24"/>
      <c r="AEQ288" s="24"/>
      <c r="AER288" s="24"/>
      <c r="AES288" s="24"/>
      <c r="AET288" s="24"/>
      <c r="AEU288" s="24"/>
      <c r="AEV288" s="24"/>
      <c r="AEW288" s="24"/>
      <c r="AEX288" s="24"/>
      <c r="AEY288" s="24"/>
      <c r="AEZ288" s="24"/>
      <c r="AFA288" s="24"/>
      <c r="AFB288" s="24"/>
      <c r="AFC288" s="24"/>
      <c r="AFD288" s="24"/>
      <c r="AFE288" s="24"/>
      <c r="AFF288" s="24"/>
      <c r="AFG288" s="24"/>
      <c r="AFH288" s="24"/>
      <c r="AFI288" s="24"/>
      <c r="AFJ288" s="24"/>
      <c r="AFK288" s="24"/>
      <c r="AFL288" s="24"/>
      <c r="AFM288" s="24"/>
      <c r="AFN288" s="24"/>
      <c r="AFO288" s="24"/>
      <c r="AFP288" s="24"/>
      <c r="AFQ288" s="24"/>
      <c r="AFR288" s="24"/>
      <c r="AFS288" s="24"/>
      <c r="AFT288" s="24"/>
      <c r="AFU288" s="24"/>
      <c r="AFV288" s="24"/>
      <c r="AFW288" s="24"/>
      <c r="AFX288" s="24"/>
      <c r="AFY288" s="24"/>
      <c r="AFZ288" s="24"/>
      <c r="AGA288" s="24"/>
      <c r="AGB288" s="24"/>
      <c r="AGC288" s="24"/>
      <c r="AGD288" s="24"/>
      <c r="AGE288" s="24"/>
      <c r="AGF288" s="24"/>
      <c r="AGG288" s="24"/>
      <c r="AGH288" s="24"/>
      <c r="AGI288" s="24"/>
      <c r="AGJ288" s="24"/>
      <c r="AGK288" s="24"/>
      <c r="AGL288" s="24"/>
      <c r="AGM288" s="24"/>
      <c r="AGN288" s="24"/>
      <c r="AGO288" s="24"/>
      <c r="AGP288" s="24"/>
      <c r="AGQ288" s="24"/>
      <c r="AGR288" s="24"/>
      <c r="AGS288" s="24"/>
      <c r="AGT288" s="24"/>
      <c r="AGU288" s="24"/>
      <c r="AGV288" s="24"/>
      <c r="AGW288" s="24"/>
      <c r="AGX288" s="24"/>
      <c r="AGY288" s="24"/>
      <c r="AGZ288" s="24"/>
      <c r="AHA288" s="24"/>
      <c r="AHB288" s="24"/>
      <c r="AHC288" s="24"/>
      <c r="AHD288" s="24"/>
      <c r="AHE288" s="24"/>
      <c r="AHF288" s="24"/>
      <c r="AHG288" s="24"/>
      <c r="AHH288" s="24"/>
      <c r="AHI288" s="24"/>
      <c r="AHJ288" s="24"/>
      <c r="AHK288" s="24"/>
      <c r="AHL288" s="24"/>
      <c r="AHM288" s="24"/>
      <c r="AHN288" s="24"/>
      <c r="AHO288" s="24"/>
      <c r="AHP288" s="24"/>
      <c r="AHQ288" s="24"/>
      <c r="AHR288" s="24"/>
      <c r="AHS288" s="24"/>
      <c r="AHT288" s="24"/>
      <c r="AHU288" s="24"/>
      <c r="AHV288" s="24"/>
      <c r="AHW288" s="24"/>
      <c r="AHX288" s="24"/>
      <c r="AHY288" s="24"/>
      <c r="AHZ288" s="24"/>
      <c r="AIA288" s="24"/>
      <c r="AIB288" s="24"/>
      <c r="AIC288" s="24"/>
      <c r="AID288" s="24"/>
      <c r="AIE288" s="24"/>
      <c r="AIF288" s="24"/>
      <c r="AIG288" s="24"/>
      <c r="AIH288" s="24"/>
      <c r="AII288" s="24"/>
      <c r="AIJ288" s="24"/>
      <c r="AIK288" s="24"/>
      <c r="AIL288" s="24"/>
      <c r="AIM288" s="24"/>
      <c r="AIN288" s="24"/>
      <c r="AIO288" s="24"/>
      <c r="AIP288" s="24"/>
      <c r="AIQ288" s="24"/>
      <c r="AIR288" s="24"/>
      <c r="AIS288" s="24"/>
      <c r="AIT288" s="24"/>
      <c r="AIU288" s="24"/>
      <c r="AIV288" s="24"/>
      <c r="AIW288" s="24"/>
      <c r="AIX288" s="24"/>
      <c r="AIY288" s="24"/>
      <c r="AIZ288" s="24"/>
      <c r="AJA288" s="24"/>
      <c r="AJB288" s="24"/>
      <c r="AJC288" s="24"/>
      <c r="AJD288" s="24"/>
      <c r="AJE288" s="24"/>
      <c r="AJF288" s="24"/>
      <c r="AJG288" s="24"/>
      <c r="AJH288" s="24"/>
      <c r="AJI288" s="24"/>
      <c r="AJJ288" s="24"/>
      <c r="AJK288" s="24"/>
      <c r="AJL288" s="24"/>
      <c r="AJM288" s="24"/>
      <c r="AJN288" s="24"/>
      <c r="AJO288" s="24"/>
      <c r="AJP288" s="24"/>
      <c r="AJQ288" s="24"/>
      <c r="AJR288" s="24"/>
      <c r="AJS288" s="24"/>
      <c r="AJT288" s="24"/>
      <c r="AJU288" s="24"/>
      <c r="AJV288" s="24"/>
      <c r="AJW288" s="24"/>
      <c r="AJX288" s="24"/>
      <c r="AJY288" s="24"/>
      <c r="AJZ288" s="24"/>
      <c r="AKA288" s="24"/>
      <c r="AKB288" s="24"/>
      <c r="AKC288" s="24"/>
      <c r="AKD288" s="24"/>
      <c r="AKE288" s="24"/>
      <c r="AKF288" s="24"/>
      <c r="AKG288" s="24"/>
      <c r="AKH288" s="24"/>
      <c r="AKI288" s="24"/>
      <c r="AKJ288" s="24"/>
      <c r="AKK288" s="24"/>
      <c r="AKL288" s="24"/>
      <c r="AKM288" s="24"/>
      <c r="AKN288" s="24"/>
      <c r="AKO288" s="24"/>
      <c r="AKP288" s="24"/>
      <c r="AKQ288" s="24"/>
      <c r="AKR288" s="24"/>
      <c r="AKS288" s="24"/>
      <c r="AKT288" s="24"/>
      <c r="AKU288" s="24"/>
      <c r="AKV288" s="24"/>
      <c r="AKW288" s="24"/>
      <c r="AKX288" s="24"/>
      <c r="AKY288" s="24"/>
      <c r="AKZ288" s="24"/>
      <c r="ALA288" s="24"/>
      <c r="ALB288" s="24"/>
      <c r="ALC288" s="24"/>
      <c r="ALD288" s="24"/>
      <c r="ALE288" s="24"/>
      <c r="ALF288" s="24"/>
      <c r="ALG288" s="24"/>
      <c r="ALH288" s="24"/>
      <c r="ALI288" s="24"/>
      <c r="ALJ288" s="24"/>
    </row>
    <row r="289" spans="1:998" s="13" customFormat="1">
      <c r="A289" s="62">
        <v>284</v>
      </c>
      <c r="B289" s="62" t="s">
        <v>138</v>
      </c>
      <c r="C289" s="62" t="s">
        <v>81</v>
      </c>
      <c r="D289" s="62" t="s">
        <v>81</v>
      </c>
      <c r="E289" s="62" t="s">
        <v>1922</v>
      </c>
      <c r="F289" s="62"/>
      <c r="G289" s="63">
        <v>45833</v>
      </c>
      <c r="H289" s="64" t="s">
        <v>1923</v>
      </c>
      <c r="I289" s="62" t="s">
        <v>5</v>
      </c>
      <c r="J289" s="62" t="s">
        <v>6</v>
      </c>
      <c r="K289" s="62" t="s">
        <v>5</v>
      </c>
      <c r="L289" s="62" t="s">
        <v>5</v>
      </c>
      <c r="M289" s="62" t="s">
        <v>5</v>
      </c>
      <c r="N289" s="62" t="s">
        <v>6</v>
      </c>
      <c r="O289" s="73">
        <v>1647.59</v>
      </c>
      <c r="P289" s="66">
        <v>47706</v>
      </c>
      <c r="Q289" s="65">
        <v>70000</v>
      </c>
      <c r="R289" s="65">
        <v>31500</v>
      </c>
      <c r="S289" s="67">
        <f t="shared" si="37"/>
        <v>45</v>
      </c>
      <c r="T289" s="67">
        <f t="shared" si="38"/>
        <v>38500</v>
      </c>
      <c r="U289" s="62" t="s">
        <v>6</v>
      </c>
      <c r="V289" s="62" t="s">
        <v>6</v>
      </c>
      <c r="W289" s="68">
        <v>1</v>
      </c>
      <c r="X289" s="69">
        <v>0</v>
      </c>
      <c r="Y289" s="61">
        <f>ROUND((S289/INDICI!$B$2*10),2)</f>
        <v>5.08</v>
      </c>
      <c r="Z289" s="61">
        <f>ROUND((O289/INDICI!$B$1*25),2)</f>
        <v>4.4000000000000004</v>
      </c>
      <c r="AA289" s="70">
        <f t="shared" si="33"/>
        <v>6</v>
      </c>
      <c r="AB289" s="71">
        <f t="shared" si="34"/>
        <v>15.48</v>
      </c>
      <c r="AC289" s="72">
        <f>SUM($AG$6:AG289)</f>
        <v>19493449.767999995</v>
      </c>
      <c r="AD289" s="61" t="str">
        <f>VLOOKUP(C289, 'NORD SUD'!A:B, 2, FALSE)</f>
        <v>S</v>
      </c>
      <c r="AE289" s="67">
        <f>IF(AD289="N","",SUM(AF$5:$AF289))</f>
        <v>4943449.7680000011</v>
      </c>
      <c r="AF289" s="67">
        <f t="shared" si="35"/>
        <v>38500</v>
      </c>
      <c r="AG289" s="72">
        <f t="shared" si="36"/>
        <v>38500</v>
      </c>
      <c r="AH289" s="81"/>
      <c r="AI289" s="169">
        <v>1</v>
      </c>
      <c r="AJ289" s="169">
        <f>SUM($AI$6:AI289)</f>
        <v>284</v>
      </c>
      <c r="AK289" s="198" t="s">
        <v>1942</v>
      </c>
      <c r="AL289" s="158"/>
    </row>
    <row r="290" spans="1:998" s="13" customFormat="1">
      <c r="A290" s="62">
        <v>285</v>
      </c>
      <c r="B290" s="62" t="s">
        <v>556</v>
      </c>
      <c r="C290" s="62" t="s">
        <v>1454</v>
      </c>
      <c r="D290" s="62" t="s">
        <v>1454</v>
      </c>
      <c r="E290" s="62" t="s">
        <v>1481</v>
      </c>
      <c r="F290" s="62"/>
      <c r="G290" s="63">
        <v>45832</v>
      </c>
      <c r="H290" s="64">
        <v>0.62152777777777779</v>
      </c>
      <c r="I290" s="62" t="s">
        <v>5</v>
      </c>
      <c r="J290" s="62" t="s">
        <v>6</v>
      </c>
      <c r="K290" s="62" t="s">
        <v>5</v>
      </c>
      <c r="L290" s="62" t="s">
        <v>5</v>
      </c>
      <c r="M290" s="62" t="s">
        <v>5</v>
      </c>
      <c r="N290" s="62" t="s">
        <v>6</v>
      </c>
      <c r="O290" s="65">
        <v>1813.47</v>
      </c>
      <c r="P290" s="66">
        <v>1544</v>
      </c>
      <c r="Q290" s="65">
        <v>130000</v>
      </c>
      <c r="R290" s="65">
        <v>29991</v>
      </c>
      <c r="S290" s="67">
        <f t="shared" si="37"/>
        <v>23.07</v>
      </c>
      <c r="T290" s="67">
        <f t="shared" si="38"/>
        <v>100009</v>
      </c>
      <c r="U290" s="62" t="s">
        <v>6</v>
      </c>
      <c r="V290" s="62" t="s">
        <v>6</v>
      </c>
      <c r="W290" s="68">
        <v>2</v>
      </c>
      <c r="X290" s="69">
        <v>0</v>
      </c>
      <c r="Y290" s="61">
        <f>ROUND((S290/INDICI!$B$2*10),2)</f>
        <v>2.61</v>
      </c>
      <c r="Z290" s="61">
        <f>ROUND((O290/INDICI!$B$1*25),2)</f>
        <v>4.84</v>
      </c>
      <c r="AA290" s="70">
        <f t="shared" si="33"/>
        <v>8</v>
      </c>
      <c r="AB290" s="71">
        <f t="shared" si="34"/>
        <v>15.45</v>
      </c>
      <c r="AC290" s="72">
        <f>SUM($AG$6:AG290)</f>
        <v>19593458.767999995</v>
      </c>
      <c r="AD290" s="61" t="str">
        <f>VLOOKUP(C290, 'NORD SUD'!A:B, 2, FALSE)</f>
        <v>S</v>
      </c>
      <c r="AE290" s="67">
        <f>IF(AD290="N","",SUM(AF$5:$AF290))</f>
        <v>5043458.7680000011</v>
      </c>
      <c r="AF290" s="67">
        <f t="shared" si="35"/>
        <v>100009</v>
      </c>
      <c r="AG290" s="72">
        <f t="shared" si="36"/>
        <v>100009</v>
      </c>
      <c r="AH290" s="81"/>
      <c r="AI290" s="169">
        <v>1</v>
      </c>
      <c r="AJ290" s="169">
        <f>SUM($AI$6:AI290)</f>
        <v>285</v>
      </c>
      <c r="AK290" s="198" t="s">
        <v>1942</v>
      </c>
      <c r="AL290" s="158"/>
    </row>
    <row r="291" spans="1:998" s="13" customFormat="1">
      <c r="A291" s="62">
        <v>286</v>
      </c>
      <c r="B291" s="62" t="s">
        <v>138</v>
      </c>
      <c r="C291" s="62" t="s">
        <v>81</v>
      </c>
      <c r="D291" s="62" t="s">
        <v>81</v>
      </c>
      <c r="E291" s="62" t="s">
        <v>1918</v>
      </c>
      <c r="F291" s="62"/>
      <c r="G291" s="63">
        <v>45833</v>
      </c>
      <c r="H291" s="64" t="s">
        <v>1919</v>
      </c>
      <c r="I291" s="62" t="s">
        <v>5</v>
      </c>
      <c r="J291" s="62" t="s">
        <v>6</v>
      </c>
      <c r="K291" s="62" t="s">
        <v>5</v>
      </c>
      <c r="L291" s="62" t="s">
        <v>5</v>
      </c>
      <c r="M291" s="62" t="s">
        <v>5</v>
      </c>
      <c r="N291" s="62" t="s">
        <v>6</v>
      </c>
      <c r="O291" s="73">
        <v>1402.68</v>
      </c>
      <c r="P291" s="66">
        <v>6345</v>
      </c>
      <c r="Q291" s="65">
        <v>49637</v>
      </c>
      <c r="R291" s="65">
        <v>25000</v>
      </c>
      <c r="S291" s="67">
        <f t="shared" si="37"/>
        <v>50.365654652779178</v>
      </c>
      <c r="T291" s="67">
        <f t="shared" si="38"/>
        <v>24637</v>
      </c>
      <c r="U291" s="62" t="s">
        <v>6</v>
      </c>
      <c r="V291" s="62" t="s">
        <v>6</v>
      </c>
      <c r="W291" s="68">
        <v>1</v>
      </c>
      <c r="X291" s="69">
        <v>0</v>
      </c>
      <c r="Y291" s="61">
        <f>ROUND((S291/INDICI!$B$2*10),2)</f>
        <v>5.69</v>
      </c>
      <c r="Z291" s="61">
        <f>ROUND((O291/INDICI!$B$1*25),2)</f>
        <v>3.74</v>
      </c>
      <c r="AA291" s="70">
        <f t="shared" si="33"/>
        <v>6</v>
      </c>
      <c r="AB291" s="71">
        <f t="shared" si="34"/>
        <v>15.43</v>
      </c>
      <c r="AC291" s="72">
        <f>SUM($AG$6:AG291)</f>
        <v>19618095.767999995</v>
      </c>
      <c r="AD291" s="61" t="str">
        <f>VLOOKUP(C291, 'NORD SUD'!A:B, 2, FALSE)</f>
        <v>S</v>
      </c>
      <c r="AE291" s="67">
        <f>IF(AD291="N","",SUM(AF$5:$AF291))</f>
        <v>5068095.7680000011</v>
      </c>
      <c r="AF291" s="67">
        <f t="shared" si="35"/>
        <v>24637</v>
      </c>
      <c r="AG291" s="72">
        <f t="shared" si="36"/>
        <v>24637</v>
      </c>
      <c r="AH291" s="81"/>
      <c r="AI291" s="169">
        <v>1</v>
      </c>
      <c r="AJ291" s="169">
        <f>SUM($AI$6:AI291)</f>
        <v>286</v>
      </c>
      <c r="AK291" s="198" t="s">
        <v>1942</v>
      </c>
      <c r="AL291" s="158"/>
    </row>
    <row r="292" spans="1:998" s="13" customFormat="1">
      <c r="A292" s="62">
        <v>287</v>
      </c>
      <c r="B292" s="62" t="s">
        <v>138</v>
      </c>
      <c r="C292" s="62" t="s">
        <v>81</v>
      </c>
      <c r="D292" s="62" t="s">
        <v>81</v>
      </c>
      <c r="E292" s="62" t="s">
        <v>1901</v>
      </c>
      <c r="F292" s="62"/>
      <c r="G292" s="63">
        <v>45833</v>
      </c>
      <c r="H292" s="64" t="s">
        <v>1902</v>
      </c>
      <c r="I292" s="62" t="s">
        <v>5</v>
      </c>
      <c r="J292" s="62" t="s">
        <v>6</v>
      </c>
      <c r="K292" s="62" t="s">
        <v>5</v>
      </c>
      <c r="L292" s="62" t="s">
        <v>5</v>
      </c>
      <c r="M292" s="62" t="s">
        <v>5</v>
      </c>
      <c r="N292" s="62" t="s">
        <v>6</v>
      </c>
      <c r="O292" s="73">
        <v>1595.11</v>
      </c>
      <c r="P292" s="66">
        <v>5078</v>
      </c>
      <c r="Q292" s="65">
        <v>65859.67</v>
      </c>
      <c r="R292" s="65">
        <v>30000</v>
      </c>
      <c r="S292" s="67">
        <f t="shared" si="37"/>
        <v>45.551397387809565</v>
      </c>
      <c r="T292" s="67">
        <f t="shared" si="38"/>
        <v>35859.67</v>
      </c>
      <c r="U292" s="62" t="s">
        <v>6</v>
      </c>
      <c r="V292" s="62" t="s">
        <v>6</v>
      </c>
      <c r="W292" s="68">
        <v>1</v>
      </c>
      <c r="X292" s="69">
        <v>0</v>
      </c>
      <c r="Y292" s="61">
        <f>ROUND((S292/INDICI!$B$2*10),2)</f>
        <v>5.15</v>
      </c>
      <c r="Z292" s="61">
        <f>ROUND((O292/INDICI!$B$1*25),2)</f>
        <v>4.26</v>
      </c>
      <c r="AA292" s="70">
        <f t="shared" si="33"/>
        <v>6</v>
      </c>
      <c r="AB292" s="71">
        <f t="shared" si="34"/>
        <v>15.41</v>
      </c>
      <c r="AC292" s="72">
        <f>SUM($AG$6:AG292)</f>
        <v>19653955.437999997</v>
      </c>
      <c r="AD292" s="61" t="str">
        <f>VLOOKUP(C292, 'NORD SUD'!A:B, 2, FALSE)</f>
        <v>S</v>
      </c>
      <c r="AE292" s="67">
        <f>IF(AD292="N","",SUM(AF$5:$AF292))</f>
        <v>5103955.438000001</v>
      </c>
      <c r="AF292" s="67">
        <f t="shared" si="35"/>
        <v>35859.67</v>
      </c>
      <c r="AG292" s="72">
        <f t="shared" si="36"/>
        <v>35859.67</v>
      </c>
      <c r="AH292" s="81"/>
      <c r="AI292" s="169">
        <v>1</v>
      </c>
      <c r="AJ292" s="169">
        <f>SUM($AI$6:AI292)</f>
        <v>287</v>
      </c>
      <c r="AK292" s="198" t="s">
        <v>1942</v>
      </c>
      <c r="AL292" s="158"/>
    </row>
    <row r="293" spans="1:998" s="13" customFormat="1">
      <c r="A293" s="62">
        <v>288</v>
      </c>
      <c r="B293" s="62" t="s">
        <v>175</v>
      </c>
      <c r="C293" s="62" t="s">
        <v>57</v>
      </c>
      <c r="D293" s="62" t="s">
        <v>57</v>
      </c>
      <c r="E293" s="62"/>
      <c r="F293" s="62" t="s">
        <v>637</v>
      </c>
      <c r="G293" s="63">
        <v>45834</v>
      </c>
      <c r="H293" s="64" t="s">
        <v>638</v>
      </c>
      <c r="I293" s="62" t="s">
        <v>5</v>
      </c>
      <c r="J293" s="62" t="s">
        <v>6</v>
      </c>
      <c r="K293" s="62" t="s">
        <v>5</v>
      </c>
      <c r="L293" s="62" t="s">
        <v>5</v>
      </c>
      <c r="M293" s="62" t="s">
        <v>5</v>
      </c>
      <c r="N293" s="62" t="s">
        <v>6</v>
      </c>
      <c r="O293" s="65">
        <v>713.47</v>
      </c>
      <c r="P293" s="66">
        <v>7008</v>
      </c>
      <c r="Q293" s="65">
        <v>139000</v>
      </c>
      <c r="R293" s="65">
        <v>41500</v>
      </c>
      <c r="S293" s="67">
        <f t="shared" si="37"/>
        <v>29.856115107913666</v>
      </c>
      <c r="T293" s="67">
        <f t="shared" si="38"/>
        <v>97500</v>
      </c>
      <c r="U293" s="62" t="s">
        <v>6</v>
      </c>
      <c r="V293" s="62" t="s">
        <v>6</v>
      </c>
      <c r="W293" s="68">
        <v>1</v>
      </c>
      <c r="X293" s="69">
        <v>10</v>
      </c>
      <c r="Y293" s="61">
        <f>ROUND((S293/INDICI!$B$2*10),2)</f>
        <v>3.37</v>
      </c>
      <c r="Z293" s="61">
        <f>ROUND((O293/INDICI!$B$1*25),2)</f>
        <v>1.9</v>
      </c>
      <c r="AA293" s="70">
        <f t="shared" si="33"/>
        <v>0</v>
      </c>
      <c r="AB293" s="71">
        <f t="shared" si="34"/>
        <v>15.270000000000001</v>
      </c>
      <c r="AC293" s="72">
        <f>SUM($AG$6:AG293)</f>
        <v>19751455.437999997</v>
      </c>
      <c r="AD293" s="61" t="str">
        <f>VLOOKUP(C293, 'NORD SUD'!A:B, 2, FALSE)</f>
        <v>S</v>
      </c>
      <c r="AE293" s="67">
        <f>IF(AD293="N","",SUM(AF$5:$AF293))</f>
        <v>5201455.438000001</v>
      </c>
      <c r="AF293" s="67">
        <f t="shared" si="35"/>
        <v>97500</v>
      </c>
      <c r="AG293" s="72">
        <f t="shared" si="36"/>
        <v>97500</v>
      </c>
      <c r="AH293" s="81"/>
      <c r="AI293" s="169">
        <v>1</v>
      </c>
      <c r="AJ293" s="169">
        <f>SUM($AI$6:AI293)</f>
        <v>288</v>
      </c>
      <c r="AK293" s="198" t="s">
        <v>1942</v>
      </c>
      <c r="AL293" s="158"/>
    </row>
    <row r="294" spans="1:998" s="13" customFormat="1">
      <c r="A294" s="62">
        <v>289</v>
      </c>
      <c r="B294" s="62" t="s">
        <v>138</v>
      </c>
      <c r="C294" s="62" t="s">
        <v>14</v>
      </c>
      <c r="D294" s="62" t="s">
        <v>14</v>
      </c>
      <c r="E294" s="62"/>
      <c r="F294" s="62" t="s">
        <v>1640</v>
      </c>
      <c r="G294" s="63">
        <v>45833</v>
      </c>
      <c r="H294" s="64">
        <v>0.65138888888888891</v>
      </c>
      <c r="I294" s="62" t="s">
        <v>5</v>
      </c>
      <c r="J294" s="62" t="s">
        <v>6</v>
      </c>
      <c r="K294" s="62" t="s">
        <v>5</v>
      </c>
      <c r="L294" s="62" t="s">
        <v>5</v>
      </c>
      <c r="M294" s="65" t="s">
        <v>5</v>
      </c>
      <c r="N294" s="62" t="s">
        <v>6</v>
      </c>
      <c r="O294" s="65">
        <v>755.36</v>
      </c>
      <c r="P294" s="66">
        <v>8208</v>
      </c>
      <c r="Q294" s="65">
        <v>104463.21</v>
      </c>
      <c r="R294" s="65">
        <v>30000</v>
      </c>
      <c r="S294" s="67">
        <f t="shared" si="37"/>
        <v>28.718244442229945</v>
      </c>
      <c r="T294" s="67">
        <f t="shared" si="38"/>
        <v>74463.210000000006</v>
      </c>
      <c r="U294" s="62" t="s">
        <v>6</v>
      </c>
      <c r="V294" s="62" t="s">
        <v>6</v>
      </c>
      <c r="W294" s="68">
        <v>1</v>
      </c>
      <c r="X294" s="69">
        <v>10</v>
      </c>
      <c r="Y294" s="61">
        <f>ROUND((S294/INDICI!$B$2*10),2)</f>
        <v>3.25</v>
      </c>
      <c r="Z294" s="61">
        <f>ROUND((O294/INDICI!$B$1*25),2)</f>
        <v>2.02</v>
      </c>
      <c r="AA294" s="70">
        <f t="shared" si="33"/>
        <v>0</v>
      </c>
      <c r="AB294" s="71">
        <f t="shared" si="34"/>
        <v>15.27</v>
      </c>
      <c r="AC294" s="72">
        <f>SUM($AG$6:AG294)</f>
        <v>19825918.647999998</v>
      </c>
      <c r="AD294" s="61" t="str">
        <f>VLOOKUP(C294, 'NORD SUD'!A:B, 2, FALSE)</f>
        <v>S</v>
      </c>
      <c r="AE294" s="67">
        <f>IF(AD294="N","",SUM(AF$5:$AF294))</f>
        <v>5275918.648000001</v>
      </c>
      <c r="AF294" s="67">
        <f t="shared" si="35"/>
        <v>74463.210000000006</v>
      </c>
      <c r="AG294" s="72">
        <f t="shared" ref="AG294:AG325" si="39">T294</f>
        <v>74463.210000000006</v>
      </c>
      <c r="AH294" s="90"/>
      <c r="AI294" s="169">
        <v>1</v>
      </c>
      <c r="AJ294" s="169">
        <f>SUM($AI$6:AI294)</f>
        <v>289</v>
      </c>
      <c r="AK294" s="198" t="s">
        <v>1942</v>
      </c>
      <c r="AL294" s="161"/>
      <c r="AM294" s="24"/>
      <c r="AN294" s="24"/>
      <c r="AO294" s="24"/>
    </row>
    <row r="295" spans="1:998" s="13" customFormat="1">
      <c r="A295" s="62">
        <v>290</v>
      </c>
      <c r="B295" s="62" t="s">
        <v>274</v>
      </c>
      <c r="C295" s="62" t="s">
        <v>39</v>
      </c>
      <c r="D295" s="62" t="s">
        <v>39</v>
      </c>
      <c r="E295" s="62" t="s">
        <v>1538</v>
      </c>
      <c r="F295" s="62"/>
      <c r="G295" s="63">
        <v>45824</v>
      </c>
      <c r="H295" s="64">
        <v>0.43402777777777773</v>
      </c>
      <c r="I295" s="62" t="s">
        <v>5</v>
      </c>
      <c r="J295" s="62" t="s">
        <v>6</v>
      </c>
      <c r="K295" s="62" t="s">
        <v>5</v>
      </c>
      <c r="L295" s="62" t="s">
        <v>5</v>
      </c>
      <c r="M295" s="62" t="s">
        <v>5</v>
      </c>
      <c r="N295" s="62" t="s">
        <v>6</v>
      </c>
      <c r="O295" s="65">
        <v>2613.39</v>
      </c>
      <c r="P295" s="66">
        <v>49055</v>
      </c>
      <c r="Q295" s="65">
        <v>250000</v>
      </c>
      <c r="R295" s="65">
        <v>50000</v>
      </c>
      <c r="S295" s="67">
        <f t="shared" si="37"/>
        <v>20</v>
      </c>
      <c r="T295" s="67">
        <f t="shared" si="38"/>
        <v>200000</v>
      </c>
      <c r="U295" s="62" t="s">
        <v>6</v>
      </c>
      <c r="V295" s="62" t="s">
        <v>6</v>
      </c>
      <c r="W295" s="68">
        <v>1</v>
      </c>
      <c r="X295" s="69">
        <v>0</v>
      </c>
      <c r="Y295" s="61">
        <f>ROUND((S295/INDICI!$B$2*10),2)</f>
        <v>2.2599999999999998</v>
      </c>
      <c r="Z295" s="61">
        <f>ROUND((O295/INDICI!$B$1*25),2)</f>
        <v>6.98</v>
      </c>
      <c r="AA295" s="70">
        <f t="shared" si="33"/>
        <v>6</v>
      </c>
      <c r="AB295" s="71">
        <f t="shared" si="34"/>
        <v>15.24</v>
      </c>
      <c r="AC295" s="72">
        <f>SUM($AG$6:AG295)</f>
        <v>20025918.647999998</v>
      </c>
      <c r="AD295" s="61" t="str">
        <f>VLOOKUP(C295, 'NORD SUD'!A:B, 2, FALSE)</f>
        <v>S</v>
      </c>
      <c r="AE295" s="67">
        <f>IF(AD295="N","",SUM(AF$5:$AF295))</f>
        <v>5475918.648000001</v>
      </c>
      <c r="AF295" s="67">
        <f t="shared" si="35"/>
        <v>200000</v>
      </c>
      <c r="AG295" s="72">
        <f t="shared" si="39"/>
        <v>200000</v>
      </c>
      <c r="AH295" s="81"/>
      <c r="AI295" s="169">
        <v>1</v>
      </c>
      <c r="AJ295" s="169">
        <f>SUM($AI$6:AI295)</f>
        <v>290</v>
      </c>
      <c r="AK295" s="198" t="s">
        <v>1942</v>
      </c>
      <c r="AL295" s="158"/>
    </row>
    <row r="296" spans="1:998" s="13" customFormat="1">
      <c r="A296" s="62">
        <v>291</v>
      </c>
      <c r="B296" s="62" t="s">
        <v>138</v>
      </c>
      <c r="C296" s="62" t="s">
        <v>27</v>
      </c>
      <c r="D296" s="62" t="s">
        <v>27</v>
      </c>
      <c r="E296" s="62" t="s">
        <v>1371</v>
      </c>
      <c r="F296" s="62"/>
      <c r="G296" s="63">
        <v>45834</v>
      </c>
      <c r="H296" s="64">
        <v>0.40972222222222227</v>
      </c>
      <c r="I296" s="62" t="s">
        <v>5</v>
      </c>
      <c r="J296" s="62" t="s">
        <v>6</v>
      </c>
      <c r="K296" s="62" t="s">
        <v>5</v>
      </c>
      <c r="L296" s="62" t="s">
        <v>5</v>
      </c>
      <c r="M296" s="62" t="s">
        <v>5</v>
      </c>
      <c r="N296" s="62" t="s">
        <v>6</v>
      </c>
      <c r="O296" s="65">
        <v>1860.46</v>
      </c>
      <c r="P296" s="66">
        <v>430</v>
      </c>
      <c r="Q296" s="65">
        <v>215878.17</v>
      </c>
      <c r="R296" s="65">
        <v>43175.63</v>
      </c>
      <c r="S296" s="67">
        <f t="shared" si="37"/>
        <v>19.99999814710306</v>
      </c>
      <c r="T296" s="67">
        <f t="shared" si="38"/>
        <v>172702.54</v>
      </c>
      <c r="U296" s="62" t="s">
        <v>6</v>
      </c>
      <c r="V296" s="62" t="s">
        <v>6</v>
      </c>
      <c r="W296" s="68">
        <v>2</v>
      </c>
      <c r="X296" s="69">
        <v>0</v>
      </c>
      <c r="Y296" s="61">
        <f>ROUND((S296/INDICI!$B$2*10),2)</f>
        <v>2.2599999999999998</v>
      </c>
      <c r="Z296" s="61">
        <f>ROUND((O296/INDICI!$B$1*25),2)</f>
        <v>4.97</v>
      </c>
      <c r="AA296" s="70">
        <f t="shared" si="33"/>
        <v>8</v>
      </c>
      <c r="AB296" s="71">
        <f t="shared" si="34"/>
        <v>15.23</v>
      </c>
      <c r="AC296" s="72">
        <f>SUM($AG$6:AG296)</f>
        <v>20198621.187999997</v>
      </c>
      <c r="AD296" s="61" t="str">
        <f>VLOOKUP(C296, 'NORD SUD'!A:B, 2, FALSE)</f>
        <v>S</v>
      </c>
      <c r="AE296" s="67">
        <f>IF(AD296="N","",SUM(AF$5:$AF296))</f>
        <v>5648621.188000001</v>
      </c>
      <c r="AF296" s="67">
        <f t="shared" si="35"/>
        <v>172702.54</v>
      </c>
      <c r="AG296" s="72">
        <f t="shared" si="39"/>
        <v>172702.54</v>
      </c>
      <c r="AH296" s="90"/>
      <c r="AI296" s="169">
        <v>1</v>
      </c>
      <c r="AJ296" s="169">
        <f>SUM($AI$6:AI296)</f>
        <v>291</v>
      </c>
      <c r="AK296" s="198" t="s">
        <v>1942</v>
      </c>
      <c r="AL296" s="161"/>
      <c r="AM296" s="24"/>
      <c r="AN296" s="24"/>
      <c r="AO296" s="24"/>
    </row>
    <row r="297" spans="1:998" s="13" customFormat="1">
      <c r="A297" s="62">
        <v>292</v>
      </c>
      <c r="B297" s="62" t="s">
        <v>138</v>
      </c>
      <c r="C297" s="62" t="s">
        <v>18</v>
      </c>
      <c r="D297" s="62" t="s">
        <v>18</v>
      </c>
      <c r="E297" s="62" t="s">
        <v>151</v>
      </c>
      <c r="F297" s="62"/>
      <c r="G297" s="63">
        <v>45832</v>
      </c>
      <c r="H297" s="64">
        <v>0.82638888888888884</v>
      </c>
      <c r="I297" s="62" t="s">
        <v>5</v>
      </c>
      <c r="J297" s="62" t="s">
        <v>6</v>
      </c>
      <c r="K297" s="62" t="s">
        <v>5</v>
      </c>
      <c r="L297" s="62" t="s">
        <v>5</v>
      </c>
      <c r="M297" s="62" t="s">
        <v>5</v>
      </c>
      <c r="N297" s="62" t="s">
        <v>6</v>
      </c>
      <c r="O297" s="65">
        <v>568.83000000000004</v>
      </c>
      <c r="P297" s="66">
        <v>2637</v>
      </c>
      <c r="Q297" s="65">
        <v>47541.599999999999</v>
      </c>
      <c r="R297" s="65">
        <v>23770.799999999999</v>
      </c>
      <c r="S297" s="67">
        <f t="shared" si="37"/>
        <v>50</v>
      </c>
      <c r="T297" s="67">
        <f t="shared" si="38"/>
        <v>23770.799999999999</v>
      </c>
      <c r="U297" s="62" t="s">
        <v>5</v>
      </c>
      <c r="V297" s="62" t="s">
        <v>6</v>
      </c>
      <c r="W297" s="68">
        <v>1</v>
      </c>
      <c r="X297" s="69">
        <v>0</v>
      </c>
      <c r="Y297" s="61">
        <f>ROUND((S297/INDICI!$B$2*10),2)</f>
        <v>5.65</v>
      </c>
      <c r="Z297" s="61">
        <f>ROUND((O297/INDICI!$B$1*25),2)</f>
        <v>1.52</v>
      </c>
      <c r="AA297" s="70">
        <f t="shared" si="33"/>
        <v>8</v>
      </c>
      <c r="AB297" s="71">
        <f t="shared" si="34"/>
        <v>15.17</v>
      </c>
      <c r="AC297" s="72">
        <f>SUM($AG$6:AG297)</f>
        <v>20222391.987999998</v>
      </c>
      <c r="AD297" s="61" t="str">
        <f>VLOOKUP(C297, 'NORD SUD'!A:B, 2, FALSE)</f>
        <v>S</v>
      </c>
      <c r="AE297" s="67">
        <f>IF(AD297="N","",SUM(AF$5:$AF297))</f>
        <v>5672391.9880000008</v>
      </c>
      <c r="AF297" s="67">
        <f t="shared" si="35"/>
        <v>23770.799999999999</v>
      </c>
      <c r="AG297" s="72">
        <f t="shared" si="39"/>
        <v>23770.799999999999</v>
      </c>
      <c r="AH297" s="81"/>
      <c r="AI297" s="169">
        <v>1</v>
      </c>
      <c r="AJ297" s="169">
        <f>SUM($AI$6:AI297)</f>
        <v>292</v>
      </c>
      <c r="AK297" s="198" t="s">
        <v>1942</v>
      </c>
      <c r="AL297" s="158"/>
    </row>
    <row r="298" spans="1:998" s="13" customFormat="1">
      <c r="A298" s="62">
        <v>293</v>
      </c>
      <c r="B298" s="62" t="s">
        <v>218</v>
      </c>
      <c r="C298" s="62" t="s">
        <v>1494</v>
      </c>
      <c r="D298" s="62" t="s">
        <v>1494</v>
      </c>
      <c r="E298" s="62" t="s">
        <v>411</v>
      </c>
      <c r="F298" s="62"/>
      <c r="G298" s="63">
        <v>45763</v>
      </c>
      <c r="H298" s="64">
        <v>0.43125000000000002</v>
      </c>
      <c r="I298" s="62" t="s">
        <v>5</v>
      </c>
      <c r="J298" s="62" t="s">
        <v>6</v>
      </c>
      <c r="K298" s="62" t="s">
        <v>5</v>
      </c>
      <c r="L298" s="62" t="s">
        <v>5</v>
      </c>
      <c r="M298" s="62" t="s">
        <v>5</v>
      </c>
      <c r="N298" s="62" t="s">
        <v>6</v>
      </c>
      <c r="O298" s="65">
        <v>2040.82</v>
      </c>
      <c r="P298" s="66">
        <v>294</v>
      </c>
      <c r="Q298" s="65">
        <v>94256</v>
      </c>
      <c r="R298" s="65">
        <v>14138.4</v>
      </c>
      <c r="S298" s="67">
        <f t="shared" si="37"/>
        <v>15</v>
      </c>
      <c r="T298" s="67">
        <f t="shared" si="38"/>
        <v>80117.600000000006</v>
      </c>
      <c r="U298" s="62" t="s">
        <v>6</v>
      </c>
      <c r="V298" s="62" t="s">
        <v>289</v>
      </c>
      <c r="W298" s="68">
        <v>2</v>
      </c>
      <c r="X298" s="69">
        <v>0</v>
      </c>
      <c r="Y298" s="61">
        <f>ROUND((S298/INDICI!$B$2*10),2)</f>
        <v>1.69</v>
      </c>
      <c r="Z298" s="61">
        <f>ROUND((O298/INDICI!$B$1*25),2)</f>
        <v>5.45</v>
      </c>
      <c r="AA298" s="70">
        <f t="shared" si="33"/>
        <v>8</v>
      </c>
      <c r="AB298" s="71">
        <f t="shared" si="34"/>
        <v>15.14</v>
      </c>
      <c r="AC298" s="72">
        <f>SUM($AG$6:AG298)</f>
        <v>20302509.588</v>
      </c>
      <c r="AD298" s="61" t="str">
        <f>VLOOKUP(C298, 'NORD SUD'!A:B, 2, FALSE)</f>
        <v>S</v>
      </c>
      <c r="AE298" s="67">
        <f>IF(AD298="N","",SUM(AF$5:$AF298))</f>
        <v>5752509.5880000005</v>
      </c>
      <c r="AF298" s="67">
        <f t="shared" si="35"/>
        <v>80117.600000000006</v>
      </c>
      <c r="AG298" s="72">
        <f t="shared" si="39"/>
        <v>80117.600000000006</v>
      </c>
      <c r="AH298" s="81"/>
      <c r="AI298" s="169">
        <v>1</v>
      </c>
      <c r="AJ298" s="169">
        <f>SUM($AI$6:AI298)</f>
        <v>293</v>
      </c>
      <c r="AK298" s="198" t="s">
        <v>1942</v>
      </c>
      <c r="AL298" s="158"/>
    </row>
    <row r="299" spans="1:998" s="13" customFormat="1">
      <c r="A299" s="62">
        <v>294</v>
      </c>
      <c r="B299" s="62" t="s">
        <v>857</v>
      </c>
      <c r="C299" s="62" t="s">
        <v>29</v>
      </c>
      <c r="D299" s="62" t="s">
        <v>29</v>
      </c>
      <c r="E299" s="62" t="s">
        <v>1596</v>
      </c>
      <c r="F299" s="62"/>
      <c r="G299" s="63">
        <v>45834</v>
      </c>
      <c r="H299" s="64">
        <v>0.53472222222222199</v>
      </c>
      <c r="I299" s="62" t="s">
        <v>5</v>
      </c>
      <c r="J299" s="62" t="s">
        <v>6</v>
      </c>
      <c r="K299" s="62" t="s">
        <v>5</v>
      </c>
      <c r="L299" s="62" t="s">
        <v>5</v>
      </c>
      <c r="M299" s="62" t="s">
        <v>5</v>
      </c>
      <c r="N299" s="62" t="s">
        <v>6</v>
      </c>
      <c r="O299" s="65">
        <v>2253.6799999999998</v>
      </c>
      <c r="P299" s="66">
        <v>8475</v>
      </c>
      <c r="Q299" s="65">
        <v>54568.33</v>
      </c>
      <c r="R299" s="65">
        <v>15000</v>
      </c>
      <c r="S299" s="104">
        <f t="shared" si="37"/>
        <v>27.488471793071184</v>
      </c>
      <c r="T299" s="104">
        <f t="shared" si="38"/>
        <v>39568.33</v>
      </c>
      <c r="U299" s="62" t="s">
        <v>6</v>
      </c>
      <c r="V299" s="62" t="s">
        <v>6</v>
      </c>
      <c r="W299" s="62">
        <v>1</v>
      </c>
      <c r="X299" s="69">
        <v>0</v>
      </c>
      <c r="Y299" s="61">
        <f>ROUND((S299/INDICI!$B$2*10),2)</f>
        <v>3.11</v>
      </c>
      <c r="Z299" s="61">
        <f>ROUND((O299/INDICI!$B$1*25),2)</f>
        <v>6.02</v>
      </c>
      <c r="AA299" s="70">
        <f t="shared" si="33"/>
        <v>6</v>
      </c>
      <c r="AB299" s="71">
        <f t="shared" si="34"/>
        <v>15.129999999999999</v>
      </c>
      <c r="AC299" s="72">
        <f>SUM($AG$6:AG299)</f>
        <v>20342077.917999998</v>
      </c>
      <c r="AD299" s="61" t="str">
        <f>VLOOKUP(C299, 'NORD SUD'!A:B, 2, FALSE)</f>
        <v>S</v>
      </c>
      <c r="AE299" s="67">
        <f>IF(AD299="N","",SUM(AF$5:$AF299))</f>
        <v>5792077.9180000005</v>
      </c>
      <c r="AF299" s="67">
        <f t="shared" si="35"/>
        <v>39568.33</v>
      </c>
      <c r="AG299" s="72">
        <f t="shared" si="39"/>
        <v>39568.33</v>
      </c>
      <c r="AH299" s="81"/>
      <c r="AI299" s="169">
        <v>1</v>
      </c>
      <c r="AJ299" s="169">
        <f>SUM($AI$6:AI299)</f>
        <v>294</v>
      </c>
      <c r="AK299" s="198" t="s">
        <v>1942</v>
      </c>
      <c r="AL299" s="158"/>
    </row>
    <row r="300" spans="1:998" s="13" customFormat="1">
      <c r="A300" s="62">
        <v>295</v>
      </c>
      <c r="B300" s="62" t="s">
        <v>218</v>
      </c>
      <c r="C300" s="62" t="s">
        <v>1494</v>
      </c>
      <c r="D300" s="62" t="s">
        <v>1494</v>
      </c>
      <c r="E300" s="62" t="s">
        <v>420</v>
      </c>
      <c r="F300" s="62"/>
      <c r="G300" s="63">
        <v>45804</v>
      </c>
      <c r="H300" s="64">
        <v>0.73611111111111116</v>
      </c>
      <c r="I300" s="62" t="s">
        <v>5</v>
      </c>
      <c r="J300" s="62" t="s">
        <v>6</v>
      </c>
      <c r="K300" s="62" t="s">
        <v>5</v>
      </c>
      <c r="L300" s="62" t="s">
        <v>5</v>
      </c>
      <c r="M300" s="62" t="s">
        <v>5</v>
      </c>
      <c r="N300" s="62" t="s">
        <v>6</v>
      </c>
      <c r="O300" s="65">
        <v>546.45000000000005</v>
      </c>
      <c r="P300" s="66">
        <v>1464</v>
      </c>
      <c r="Q300" s="65">
        <v>40532.1</v>
      </c>
      <c r="R300" s="65">
        <v>20266.05</v>
      </c>
      <c r="S300" s="67">
        <f t="shared" si="37"/>
        <v>50</v>
      </c>
      <c r="T300" s="67">
        <f t="shared" si="38"/>
        <v>20266.05</v>
      </c>
      <c r="U300" s="62" t="s">
        <v>6</v>
      </c>
      <c r="V300" s="62" t="s">
        <v>6</v>
      </c>
      <c r="W300" s="68">
        <v>1</v>
      </c>
      <c r="X300" s="69">
        <v>0</v>
      </c>
      <c r="Y300" s="61">
        <f>ROUND((S300/INDICI!$B$2*10),2)</f>
        <v>5.65</v>
      </c>
      <c r="Z300" s="61">
        <f>ROUND((O300/INDICI!$B$1*25),2)</f>
        <v>1.46</v>
      </c>
      <c r="AA300" s="70">
        <f t="shared" si="33"/>
        <v>8</v>
      </c>
      <c r="AB300" s="71">
        <f t="shared" si="34"/>
        <v>15.11</v>
      </c>
      <c r="AC300" s="72">
        <f>SUM($AG$6:AG300)</f>
        <v>20362343.967999998</v>
      </c>
      <c r="AD300" s="61" t="str">
        <f>VLOOKUP(C300, 'NORD SUD'!A:B, 2, FALSE)</f>
        <v>S</v>
      </c>
      <c r="AE300" s="67">
        <f>IF(AD300="N","",SUM(AF$5:$AF300))</f>
        <v>5812343.9680000003</v>
      </c>
      <c r="AF300" s="67">
        <f t="shared" si="35"/>
        <v>20266.05</v>
      </c>
      <c r="AG300" s="72">
        <f t="shared" si="39"/>
        <v>20266.05</v>
      </c>
      <c r="AH300" s="81"/>
      <c r="AI300" s="169">
        <v>1</v>
      </c>
      <c r="AJ300" s="169">
        <f>SUM($AI$6:AI300)</f>
        <v>295</v>
      </c>
      <c r="AK300" s="198" t="s">
        <v>1942</v>
      </c>
      <c r="AL300" s="158"/>
    </row>
    <row r="301" spans="1:998" s="13" customFormat="1">
      <c r="A301" s="62">
        <v>296</v>
      </c>
      <c r="B301" s="62" t="s">
        <v>1013</v>
      </c>
      <c r="C301" s="62" t="s">
        <v>74</v>
      </c>
      <c r="D301" s="62" t="s">
        <v>1050</v>
      </c>
      <c r="E301" s="62" t="s">
        <v>1086</v>
      </c>
      <c r="F301" s="62"/>
      <c r="G301" s="63">
        <v>45832</v>
      </c>
      <c r="H301" s="64">
        <v>0.71527777777777779</v>
      </c>
      <c r="I301" s="62" t="s">
        <v>5</v>
      </c>
      <c r="J301" s="62" t="s">
        <v>6</v>
      </c>
      <c r="K301" s="62" t="s">
        <v>5</v>
      </c>
      <c r="L301" s="62" t="s">
        <v>5</v>
      </c>
      <c r="M301" s="62" t="s">
        <v>5</v>
      </c>
      <c r="N301" s="62" t="s">
        <v>6</v>
      </c>
      <c r="O301" s="65">
        <v>957.48755266181536</v>
      </c>
      <c r="P301" s="66">
        <v>2611</v>
      </c>
      <c r="Q301" s="65">
        <v>84311.21</v>
      </c>
      <c r="R301" s="65">
        <v>33724.480000000003</v>
      </c>
      <c r="S301" s="67">
        <f t="shared" si="37"/>
        <v>39.99999525567241</v>
      </c>
      <c r="T301" s="67">
        <f t="shared" si="38"/>
        <v>50586.73</v>
      </c>
      <c r="U301" s="62" t="s">
        <v>6</v>
      </c>
      <c r="V301" s="62" t="s">
        <v>6</v>
      </c>
      <c r="W301" s="68">
        <v>1</v>
      </c>
      <c r="X301" s="69">
        <v>0</v>
      </c>
      <c r="Y301" s="61">
        <f>ROUND((S301/INDICI!$B$2*10),2)</f>
        <v>4.5199999999999996</v>
      </c>
      <c r="Z301" s="61">
        <f>ROUND((O301/INDICI!$B$1*25),2)</f>
        <v>2.56</v>
      </c>
      <c r="AA301" s="70">
        <f t="shared" si="33"/>
        <v>8</v>
      </c>
      <c r="AB301" s="71">
        <f t="shared" si="34"/>
        <v>15.08</v>
      </c>
      <c r="AC301" s="72">
        <f>SUM($AG$6:AG301)</f>
        <v>20412930.697999999</v>
      </c>
      <c r="AD301" s="61" t="str">
        <f>VLOOKUP(C301, 'NORD SUD'!A:B, 2, FALSE)</f>
        <v>S</v>
      </c>
      <c r="AE301" s="67">
        <f>IF(AD301="N","",SUM(AF$5:$AF301))</f>
        <v>5862930.6980000008</v>
      </c>
      <c r="AF301" s="67">
        <f t="shared" si="35"/>
        <v>50586.73</v>
      </c>
      <c r="AG301" s="72">
        <f t="shared" si="39"/>
        <v>50586.73</v>
      </c>
      <c r="AH301" s="81"/>
      <c r="AI301" s="169">
        <v>1</v>
      </c>
      <c r="AJ301" s="169">
        <f>SUM($AI$6:AI301)</f>
        <v>296</v>
      </c>
      <c r="AK301" s="198" t="s">
        <v>1942</v>
      </c>
      <c r="AL301" s="158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  <c r="VE301" s="24"/>
      <c r="VF301" s="24"/>
      <c r="VG301" s="24"/>
      <c r="VH301" s="24"/>
      <c r="VI301" s="24"/>
      <c r="VJ301" s="24"/>
      <c r="VK301" s="24"/>
      <c r="VL301" s="24"/>
      <c r="VM301" s="24"/>
      <c r="VN301" s="24"/>
      <c r="VO301" s="24"/>
      <c r="VP301" s="24"/>
      <c r="VQ301" s="24"/>
      <c r="VR301" s="24"/>
      <c r="VS301" s="24"/>
      <c r="VT301" s="24"/>
      <c r="VU301" s="24"/>
      <c r="VV301" s="24"/>
      <c r="VW301" s="24"/>
      <c r="VX301" s="24"/>
      <c r="VY301" s="24"/>
      <c r="VZ301" s="24"/>
      <c r="WA301" s="24"/>
      <c r="WB301" s="24"/>
      <c r="WC301" s="24"/>
      <c r="WD301" s="24"/>
      <c r="WE301" s="24"/>
      <c r="WF301" s="24"/>
      <c r="WG301" s="24"/>
      <c r="WH301" s="24"/>
      <c r="WI301" s="24"/>
      <c r="WJ301" s="24"/>
      <c r="WK301" s="24"/>
      <c r="WL301" s="24"/>
      <c r="WM301" s="24"/>
      <c r="WN301" s="24"/>
      <c r="WO301" s="24"/>
      <c r="WP301" s="24"/>
      <c r="WQ301" s="24"/>
      <c r="WR301" s="24"/>
      <c r="WS301" s="24"/>
      <c r="WT301" s="24"/>
      <c r="WU301" s="24"/>
      <c r="WV301" s="24"/>
      <c r="WW301" s="24"/>
      <c r="WX301" s="24"/>
      <c r="WY301" s="24"/>
      <c r="WZ301" s="24"/>
      <c r="XA301" s="24"/>
      <c r="XB301" s="24"/>
      <c r="XC301" s="24"/>
      <c r="XD301" s="24"/>
      <c r="XE301" s="24"/>
      <c r="XF301" s="24"/>
      <c r="XG301" s="24"/>
      <c r="XH301" s="24"/>
      <c r="XI301" s="24"/>
      <c r="XJ301" s="24"/>
      <c r="XK301" s="24"/>
      <c r="XL301" s="24"/>
      <c r="XM301" s="24"/>
      <c r="XN301" s="24"/>
      <c r="XO301" s="24"/>
      <c r="XP301" s="24"/>
      <c r="XQ301" s="24"/>
      <c r="XR301" s="24"/>
      <c r="XS301" s="24"/>
      <c r="XT301" s="24"/>
      <c r="XU301" s="24"/>
      <c r="XV301" s="24"/>
      <c r="XW301" s="24"/>
      <c r="XX301" s="24"/>
      <c r="XY301" s="24"/>
      <c r="XZ301" s="24"/>
      <c r="YA301" s="24"/>
      <c r="YB301" s="24"/>
      <c r="YC301" s="24"/>
      <c r="YD301" s="24"/>
      <c r="YE301" s="24"/>
      <c r="YF301" s="24"/>
      <c r="YG301" s="24"/>
      <c r="YH301" s="24"/>
      <c r="YI301" s="24"/>
      <c r="YJ301" s="24"/>
      <c r="YK301" s="24"/>
      <c r="YL301" s="24"/>
      <c r="YM301" s="24"/>
      <c r="YN301" s="24"/>
      <c r="YO301" s="24"/>
      <c r="YP301" s="24"/>
      <c r="YQ301" s="24"/>
      <c r="YR301" s="24"/>
      <c r="YS301" s="24"/>
      <c r="YT301" s="24"/>
      <c r="YU301" s="24"/>
      <c r="YV301" s="24"/>
      <c r="YW301" s="24"/>
      <c r="YX301" s="24"/>
      <c r="YY301" s="24"/>
      <c r="YZ301" s="24"/>
      <c r="ZA301" s="24"/>
      <c r="ZB301" s="24"/>
      <c r="ZC301" s="24"/>
      <c r="ZD301" s="24"/>
      <c r="ZE301" s="24"/>
      <c r="ZF301" s="24"/>
      <c r="ZG301" s="24"/>
      <c r="ZH301" s="24"/>
      <c r="ZI301" s="24"/>
      <c r="ZJ301" s="24"/>
      <c r="ZK301" s="24"/>
      <c r="ZL301" s="24"/>
      <c r="ZM301" s="24"/>
      <c r="ZN301" s="24"/>
      <c r="ZO301" s="24"/>
      <c r="ZP301" s="24"/>
      <c r="ZQ301" s="24"/>
      <c r="ZR301" s="24"/>
      <c r="ZS301" s="24"/>
      <c r="ZT301" s="24"/>
      <c r="ZU301" s="24"/>
      <c r="ZV301" s="24"/>
      <c r="ZW301" s="24"/>
      <c r="ZX301" s="24"/>
      <c r="ZY301" s="24"/>
      <c r="ZZ301" s="24"/>
      <c r="AAA301" s="24"/>
      <c r="AAB301" s="24"/>
      <c r="AAC301" s="24"/>
      <c r="AAD301" s="24"/>
      <c r="AAE301" s="24"/>
      <c r="AAF301" s="24"/>
      <c r="AAG301" s="24"/>
      <c r="AAH301" s="24"/>
      <c r="AAI301" s="24"/>
      <c r="AAJ301" s="24"/>
      <c r="AAK301" s="24"/>
      <c r="AAL301" s="24"/>
      <c r="AAM301" s="24"/>
      <c r="AAN301" s="24"/>
      <c r="AAO301" s="24"/>
      <c r="AAP301" s="24"/>
      <c r="AAQ301" s="24"/>
      <c r="AAR301" s="24"/>
      <c r="AAS301" s="24"/>
      <c r="AAT301" s="24"/>
      <c r="AAU301" s="24"/>
      <c r="AAV301" s="24"/>
      <c r="AAW301" s="24"/>
      <c r="AAX301" s="24"/>
      <c r="AAY301" s="24"/>
      <c r="AAZ301" s="24"/>
      <c r="ABA301" s="24"/>
      <c r="ABB301" s="24"/>
      <c r="ABC301" s="24"/>
      <c r="ABD301" s="24"/>
      <c r="ABE301" s="24"/>
      <c r="ABF301" s="24"/>
      <c r="ABG301" s="24"/>
      <c r="ABH301" s="24"/>
      <c r="ABI301" s="24"/>
      <c r="ABJ301" s="24"/>
      <c r="ABK301" s="24"/>
      <c r="ABL301" s="24"/>
      <c r="ABM301" s="24"/>
      <c r="ABN301" s="24"/>
      <c r="ABO301" s="24"/>
      <c r="ABP301" s="24"/>
      <c r="ABQ301" s="24"/>
      <c r="ABR301" s="24"/>
      <c r="ABS301" s="24"/>
      <c r="ABT301" s="24"/>
      <c r="ABU301" s="24"/>
      <c r="ABV301" s="24"/>
      <c r="ABW301" s="24"/>
      <c r="ABX301" s="24"/>
      <c r="ABY301" s="24"/>
      <c r="ABZ301" s="24"/>
      <c r="ACA301" s="24"/>
      <c r="ACB301" s="24"/>
      <c r="ACC301" s="24"/>
      <c r="ACD301" s="24"/>
      <c r="ACE301" s="24"/>
      <c r="ACF301" s="24"/>
      <c r="ACG301" s="24"/>
      <c r="ACH301" s="24"/>
      <c r="ACI301" s="24"/>
      <c r="ACJ301" s="24"/>
      <c r="ACK301" s="24"/>
      <c r="ACL301" s="24"/>
      <c r="ACM301" s="24"/>
      <c r="ACN301" s="24"/>
      <c r="ACO301" s="24"/>
      <c r="ACP301" s="24"/>
      <c r="ACQ301" s="24"/>
      <c r="ACR301" s="24"/>
      <c r="ACS301" s="24"/>
      <c r="ACT301" s="24"/>
      <c r="ACU301" s="24"/>
      <c r="ACV301" s="24"/>
      <c r="ACW301" s="24"/>
      <c r="ACX301" s="24"/>
      <c r="ACY301" s="24"/>
      <c r="ACZ301" s="24"/>
      <c r="ADA301" s="24"/>
      <c r="ADB301" s="24"/>
      <c r="ADC301" s="24"/>
      <c r="ADD301" s="24"/>
      <c r="ADE301" s="24"/>
      <c r="ADF301" s="24"/>
      <c r="ADG301" s="24"/>
      <c r="ADH301" s="24"/>
      <c r="ADI301" s="24"/>
      <c r="ADJ301" s="24"/>
      <c r="ADK301" s="24"/>
      <c r="ADL301" s="24"/>
      <c r="ADM301" s="24"/>
      <c r="ADN301" s="24"/>
      <c r="ADO301" s="24"/>
      <c r="ADP301" s="24"/>
      <c r="ADQ301" s="24"/>
      <c r="ADR301" s="24"/>
      <c r="ADS301" s="24"/>
      <c r="ADT301" s="24"/>
      <c r="ADU301" s="24"/>
      <c r="ADV301" s="24"/>
      <c r="ADW301" s="24"/>
      <c r="ADX301" s="24"/>
      <c r="ADY301" s="24"/>
      <c r="ADZ301" s="24"/>
      <c r="AEA301" s="24"/>
      <c r="AEB301" s="24"/>
      <c r="AEC301" s="24"/>
      <c r="AED301" s="24"/>
      <c r="AEE301" s="24"/>
      <c r="AEF301" s="24"/>
      <c r="AEG301" s="24"/>
      <c r="AEH301" s="24"/>
      <c r="AEI301" s="24"/>
      <c r="AEJ301" s="24"/>
      <c r="AEK301" s="24"/>
      <c r="AEL301" s="24"/>
      <c r="AEM301" s="24"/>
      <c r="AEN301" s="24"/>
      <c r="AEO301" s="24"/>
      <c r="AEP301" s="24"/>
      <c r="AEQ301" s="24"/>
      <c r="AER301" s="24"/>
      <c r="AES301" s="24"/>
      <c r="AET301" s="24"/>
      <c r="AEU301" s="24"/>
      <c r="AEV301" s="24"/>
      <c r="AEW301" s="24"/>
      <c r="AEX301" s="24"/>
      <c r="AEY301" s="24"/>
      <c r="AEZ301" s="24"/>
      <c r="AFA301" s="24"/>
      <c r="AFB301" s="24"/>
      <c r="AFC301" s="24"/>
      <c r="AFD301" s="24"/>
      <c r="AFE301" s="24"/>
      <c r="AFF301" s="24"/>
      <c r="AFG301" s="24"/>
      <c r="AFH301" s="24"/>
      <c r="AFI301" s="24"/>
      <c r="AFJ301" s="24"/>
      <c r="AFK301" s="24"/>
      <c r="AFL301" s="24"/>
      <c r="AFM301" s="24"/>
      <c r="AFN301" s="24"/>
      <c r="AFO301" s="24"/>
      <c r="AFP301" s="24"/>
      <c r="AFQ301" s="24"/>
      <c r="AFR301" s="24"/>
      <c r="AFS301" s="24"/>
      <c r="AFT301" s="24"/>
      <c r="AFU301" s="24"/>
      <c r="AFV301" s="24"/>
      <c r="AFW301" s="24"/>
      <c r="AFX301" s="24"/>
      <c r="AFY301" s="24"/>
      <c r="AFZ301" s="24"/>
      <c r="AGA301" s="24"/>
      <c r="AGB301" s="24"/>
      <c r="AGC301" s="24"/>
      <c r="AGD301" s="24"/>
      <c r="AGE301" s="24"/>
      <c r="AGF301" s="24"/>
      <c r="AGG301" s="24"/>
      <c r="AGH301" s="24"/>
      <c r="AGI301" s="24"/>
      <c r="AGJ301" s="24"/>
      <c r="AGK301" s="24"/>
      <c r="AGL301" s="24"/>
      <c r="AGM301" s="24"/>
      <c r="AGN301" s="24"/>
      <c r="AGO301" s="24"/>
      <c r="AGP301" s="24"/>
      <c r="AGQ301" s="24"/>
      <c r="AGR301" s="24"/>
      <c r="AGS301" s="24"/>
      <c r="AGT301" s="24"/>
      <c r="AGU301" s="24"/>
      <c r="AGV301" s="24"/>
      <c r="AGW301" s="24"/>
      <c r="AGX301" s="24"/>
      <c r="AGY301" s="24"/>
      <c r="AGZ301" s="24"/>
      <c r="AHA301" s="24"/>
      <c r="AHB301" s="24"/>
      <c r="AHC301" s="24"/>
      <c r="AHD301" s="24"/>
      <c r="AHE301" s="24"/>
      <c r="AHF301" s="24"/>
      <c r="AHG301" s="24"/>
      <c r="AHH301" s="24"/>
      <c r="AHI301" s="24"/>
      <c r="AHJ301" s="24"/>
      <c r="AHK301" s="24"/>
      <c r="AHL301" s="24"/>
      <c r="AHM301" s="24"/>
      <c r="AHN301" s="24"/>
      <c r="AHO301" s="24"/>
      <c r="AHP301" s="24"/>
      <c r="AHQ301" s="24"/>
      <c r="AHR301" s="24"/>
      <c r="AHS301" s="24"/>
      <c r="AHT301" s="24"/>
      <c r="AHU301" s="24"/>
      <c r="AHV301" s="24"/>
      <c r="AHW301" s="24"/>
      <c r="AHX301" s="24"/>
      <c r="AHY301" s="24"/>
      <c r="AHZ301" s="24"/>
      <c r="AIA301" s="24"/>
      <c r="AIB301" s="24"/>
      <c r="AIC301" s="24"/>
      <c r="AID301" s="24"/>
      <c r="AIE301" s="24"/>
      <c r="AIF301" s="24"/>
      <c r="AIG301" s="24"/>
      <c r="AIH301" s="24"/>
      <c r="AII301" s="24"/>
      <c r="AIJ301" s="24"/>
      <c r="AIK301" s="24"/>
      <c r="AIL301" s="24"/>
      <c r="AIM301" s="24"/>
      <c r="AIN301" s="24"/>
      <c r="AIO301" s="24"/>
      <c r="AIP301" s="24"/>
      <c r="AIQ301" s="24"/>
      <c r="AIR301" s="24"/>
      <c r="AIS301" s="24"/>
      <c r="AIT301" s="24"/>
      <c r="AIU301" s="24"/>
      <c r="AIV301" s="24"/>
      <c r="AIW301" s="24"/>
      <c r="AIX301" s="24"/>
      <c r="AIY301" s="24"/>
      <c r="AIZ301" s="24"/>
      <c r="AJA301" s="24"/>
      <c r="AJB301" s="24"/>
      <c r="AJC301" s="24"/>
      <c r="AJD301" s="24"/>
      <c r="AJE301" s="24"/>
      <c r="AJF301" s="24"/>
      <c r="AJG301" s="24"/>
      <c r="AJH301" s="24"/>
      <c r="AJI301" s="24"/>
      <c r="AJJ301" s="24"/>
      <c r="AJK301" s="24"/>
      <c r="AJL301" s="24"/>
      <c r="AJM301" s="24"/>
      <c r="AJN301" s="24"/>
      <c r="AJO301" s="24"/>
      <c r="AJP301" s="24"/>
      <c r="AJQ301" s="24"/>
      <c r="AJR301" s="24"/>
      <c r="AJS301" s="24"/>
      <c r="AJT301" s="24"/>
      <c r="AJU301" s="24"/>
      <c r="AJV301" s="24"/>
      <c r="AJW301" s="24"/>
      <c r="AJX301" s="24"/>
      <c r="AJY301" s="24"/>
      <c r="AJZ301" s="24"/>
      <c r="AKA301" s="24"/>
      <c r="AKB301" s="24"/>
      <c r="AKC301" s="24"/>
      <c r="AKD301" s="24"/>
      <c r="AKE301" s="24"/>
      <c r="AKF301" s="24"/>
      <c r="AKG301" s="24"/>
      <c r="AKH301" s="24"/>
      <c r="AKI301" s="24"/>
      <c r="AKJ301" s="24"/>
      <c r="AKK301" s="24"/>
      <c r="AKL301" s="24"/>
      <c r="AKM301" s="24"/>
      <c r="AKN301" s="24"/>
      <c r="AKO301" s="24"/>
      <c r="AKP301" s="24"/>
      <c r="AKQ301" s="24"/>
      <c r="AKR301" s="24"/>
      <c r="AKS301" s="24"/>
      <c r="AKT301" s="24"/>
      <c r="AKU301" s="24"/>
      <c r="AKV301" s="24"/>
      <c r="AKW301" s="24"/>
      <c r="AKX301" s="24"/>
      <c r="AKY301" s="24"/>
      <c r="AKZ301" s="24"/>
      <c r="ALA301" s="24"/>
      <c r="ALB301" s="24"/>
      <c r="ALC301" s="24"/>
      <c r="ALD301" s="24"/>
      <c r="ALE301" s="24"/>
      <c r="ALF301" s="24"/>
      <c r="ALG301" s="24"/>
      <c r="ALH301" s="24"/>
      <c r="ALI301" s="24"/>
      <c r="ALJ301" s="24"/>
    </row>
    <row r="302" spans="1:998" s="13" customFormat="1">
      <c r="A302" s="62">
        <v>297</v>
      </c>
      <c r="B302" s="62" t="s">
        <v>138</v>
      </c>
      <c r="C302" s="62" t="s">
        <v>14</v>
      </c>
      <c r="D302" s="62" t="s">
        <v>14</v>
      </c>
      <c r="E302" s="62" t="s">
        <v>1674</v>
      </c>
      <c r="F302" s="62"/>
      <c r="G302" s="63">
        <v>45832</v>
      </c>
      <c r="H302" s="64">
        <v>0.50624999999999998</v>
      </c>
      <c r="I302" s="62" t="s">
        <v>5</v>
      </c>
      <c r="J302" s="62" t="s">
        <v>6</v>
      </c>
      <c r="K302" s="62" t="s">
        <v>5</v>
      </c>
      <c r="L302" s="62" t="s">
        <v>5</v>
      </c>
      <c r="M302" s="65" t="s">
        <v>5</v>
      </c>
      <c r="N302" s="62" t="s">
        <v>6</v>
      </c>
      <c r="O302" s="65">
        <v>770.71</v>
      </c>
      <c r="P302" s="66">
        <v>2076</v>
      </c>
      <c r="Q302" s="65">
        <v>67623.600000000006</v>
      </c>
      <c r="R302" s="65">
        <v>30000</v>
      </c>
      <c r="S302" s="67">
        <f t="shared" si="37"/>
        <v>44.363210476815787</v>
      </c>
      <c r="T302" s="67">
        <f t="shared" si="38"/>
        <v>37623.600000000006</v>
      </c>
      <c r="U302" s="62" t="s">
        <v>6</v>
      </c>
      <c r="V302" s="62" t="s">
        <v>6</v>
      </c>
      <c r="W302" s="68">
        <v>1</v>
      </c>
      <c r="X302" s="69">
        <v>0</v>
      </c>
      <c r="Y302" s="61">
        <f>ROUND((S302/INDICI!$B$2*10),2)</f>
        <v>5.01</v>
      </c>
      <c r="Z302" s="61">
        <f>ROUND((O302/INDICI!$B$1*25),2)</f>
        <v>2.06</v>
      </c>
      <c r="AA302" s="70">
        <f t="shared" si="33"/>
        <v>8</v>
      </c>
      <c r="AB302" s="71">
        <f t="shared" si="34"/>
        <v>15.07</v>
      </c>
      <c r="AC302" s="72">
        <f>SUM($AG$6:AG302)</f>
        <v>20450554.298</v>
      </c>
      <c r="AD302" s="61" t="str">
        <f>VLOOKUP(C302, 'NORD SUD'!A:B, 2, FALSE)</f>
        <v>S</v>
      </c>
      <c r="AE302" s="67">
        <f>IF(AD302="N","",SUM(AF$5:$AF302))</f>
        <v>5900554.2980000004</v>
      </c>
      <c r="AF302" s="67">
        <f t="shared" si="35"/>
        <v>37623.600000000006</v>
      </c>
      <c r="AG302" s="72">
        <f t="shared" si="39"/>
        <v>37623.600000000006</v>
      </c>
      <c r="AH302" s="81"/>
      <c r="AI302" s="169">
        <v>1</v>
      </c>
      <c r="AJ302" s="169">
        <f>SUM($AI$6:AI302)</f>
        <v>297</v>
      </c>
      <c r="AK302" s="198" t="s">
        <v>1942</v>
      </c>
      <c r="AL302" s="158"/>
    </row>
    <row r="303" spans="1:998" s="13" customFormat="1">
      <c r="A303" s="62">
        <v>298</v>
      </c>
      <c r="B303" s="62" t="s">
        <v>274</v>
      </c>
      <c r="C303" s="62" t="s">
        <v>39</v>
      </c>
      <c r="D303" s="62" t="s">
        <v>39</v>
      </c>
      <c r="E303" s="62" t="s">
        <v>1541</v>
      </c>
      <c r="F303" s="62"/>
      <c r="G303" s="63">
        <v>45821</v>
      </c>
      <c r="H303" s="64">
        <v>0.44930555555555557</v>
      </c>
      <c r="I303" s="62" t="s">
        <v>5</v>
      </c>
      <c r="J303" s="62" t="s">
        <v>6</v>
      </c>
      <c r="K303" s="62" t="s">
        <v>5</v>
      </c>
      <c r="L303" s="62" t="s">
        <v>5</v>
      </c>
      <c r="M303" s="62" t="s">
        <v>5</v>
      </c>
      <c r="N303" s="62" t="s">
        <v>6</v>
      </c>
      <c r="O303" s="65">
        <v>1272.3</v>
      </c>
      <c r="P303" s="66">
        <v>7231</v>
      </c>
      <c r="Q303" s="65">
        <v>250000</v>
      </c>
      <c r="R303" s="65">
        <v>125000</v>
      </c>
      <c r="S303" s="67">
        <f t="shared" si="37"/>
        <v>50</v>
      </c>
      <c r="T303" s="67">
        <f t="shared" si="38"/>
        <v>125000</v>
      </c>
      <c r="U303" s="62" t="s">
        <v>6</v>
      </c>
      <c r="V303" s="62" t="s">
        <v>6</v>
      </c>
      <c r="W303" s="68">
        <v>1</v>
      </c>
      <c r="X303" s="69">
        <v>0</v>
      </c>
      <c r="Y303" s="61">
        <f>ROUND((S303/INDICI!$B$2*10),2)</f>
        <v>5.65</v>
      </c>
      <c r="Z303" s="61">
        <f>ROUND((O303/INDICI!$B$1*25),2)</f>
        <v>3.4</v>
      </c>
      <c r="AA303" s="70">
        <f t="shared" si="33"/>
        <v>6</v>
      </c>
      <c r="AB303" s="71">
        <f t="shared" si="34"/>
        <v>15.05</v>
      </c>
      <c r="AC303" s="72">
        <f>SUM($AG$6:AG303)</f>
        <v>20575554.298</v>
      </c>
      <c r="AD303" s="61" t="str">
        <f>VLOOKUP(C303, 'NORD SUD'!A:B, 2, FALSE)</f>
        <v>S</v>
      </c>
      <c r="AE303" s="67">
        <f>IF(AD303="N","",SUM(AF$5:$AF303))</f>
        <v>6025554.2980000004</v>
      </c>
      <c r="AF303" s="67">
        <f t="shared" si="35"/>
        <v>125000</v>
      </c>
      <c r="AG303" s="72">
        <f t="shared" si="39"/>
        <v>125000</v>
      </c>
      <c r="AH303" s="81"/>
      <c r="AI303" s="169">
        <v>1</v>
      </c>
      <c r="AJ303" s="169">
        <f>SUM($AI$6:AI303)</f>
        <v>298</v>
      </c>
      <c r="AK303" s="198" t="s">
        <v>1942</v>
      </c>
      <c r="AL303" s="158"/>
    </row>
    <row r="304" spans="1:998" s="13" customFormat="1">
      <c r="A304" s="62">
        <v>299</v>
      </c>
      <c r="B304" s="62" t="s">
        <v>274</v>
      </c>
      <c r="C304" s="62" t="s">
        <v>1606</v>
      </c>
      <c r="D304" s="62" t="s">
        <v>1606</v>
      </c>
      <c r="E304" s="62" t="s">
        <v>1610</v>
      </c>
      <c r="F304" s="62"/>
      <c r="G304" s="63">
        <v>45828</v>
      </c>
      <c r="H304" s="64">
        <v>0.53194444444444444</v>
      </c>
      <c r="I304" s="62" t="s">
        <v>5</v>
      </c>
      <c r="J304" s="62" t="s">
        <v>6</v>
      </c>
      <c r="K304" s="62" t="s">
        <v>265</v>
      </c>
      <c r="L304" s="62" t="s">
        <v>5</v>
      </c>
      <c r="M304" s="62" t="s">
        <v>5</v>
      </c>
      <c r="N304" s="62" t="s">
        <v>6</v>
      </c>
      <c r="O304" s="65">
        <v>2335.81</v>
      </c>
      <c r="P304" s="66">
        <v>3639</v>
      </c>
      <c r="Q304" s="65">
        <v>145415.18</v>
      </c>
      <c r="R304" s="65">
        <v>10000</v>
      </c>
      <c r="S304" s="67">
        <f t="shared" si="37"/>
        <v>6.8768611365058314</v>
      </c>
      <c r="T304" s="67">
        <f t="shared" si="38"/>
        <v>135415.18</v>
      </c>
      <c r="U304" s="62" t="s">
        <v>6</v>
      </c>
      <c r="V304" s="62" t="s">
        <v>6</v>
      </c>
      <c r="W304" s="62">
        <v>1</v>
      </c>
      <c r="X304" s="69">
        <v>0</v>
      </c>
      <c r="Y304" s="61">
        <f>ROUND((S304/INDICI!$B$2*10),2)</f>
        <v>0.78</v>
      </c>
      <c r="Z304" s="61">
        <f>ROUND((O304/INDICI!$B$1*25),2)</f>
        <v>6.24</v>
      </c>
      <c r="AA304" s="70">
        <f t="shared" si="33"/>
        <v>8</v>
      </c>
      <c r="AB304" s="71">
        <f t="shared" si="34"/>
        <v>15.02</v>
      </c>
      <c r="AC304" s="72">
        <f>SUM($AG$6:AG304)</f>
        <v>20710969.478</v>
      </c>
      <c r="AD304" s="61" t="str">
        <f>VLOOKUP(C304, 'NORD SUD'!A:B, 2, FALSE)</f>
        <v>S</v>
      </c>
      <c r="AE304" s="67">
        <f>IF(AD304="N","",SUM(AF$5:$AF304))</f>
        <v>6160969.4780000001</v>
      </c>
      <c r="AF304" s="67">
        <f t="shared" si="35"/>
        <v>135415.18</v>
      </c>
      <c r="AG304" s="72">
        <f t="shared" si="39"/>
        <v>135415.18</v>
      </c>
      <c r="AH304" s="81"/>
      <c r="AI304" s="169">
        <v>1</v>
      </c>
      <c r="AJ304" s="169">
        <f>SUM($AI$6:AI304)</f>
        <v>299</v>
      </c>
      <c r="AK304" s="198" t="s">
        <v>1942</v>
      </c>
      <c r="AL304" s="158"/>
    </row>
    <row r="305" spans="1:998" s="13" customFormat="1">
      <c r="A305" s="62">
        <v>300</v>
      </c>
      <c r="B305" s="62" t="s">
        <v>138</v>
      </c>
      <c r="C305" s="62" t="s">
        <v>60</v>
      </c>
      <c r="D305" s="62" t="s">
        <v>60</v>
      </c>
      <c r="E305" s="62" t="s">
        <v>725</v>
      </c>
      <c r="F305" s="62"/>
      <c r="G305" s="63">
        <v>45834</v>
      </c>
      <c r="H305" s="64">
        <v>0.57152777777777775</v>
      </c>
      <c r="I305" s="62" t="s">
        <v>5</v>
      </c>
      <c r="J305" s="62" t="s">
        <v>6</v>
      </c>
      <c r="K305" s="62" t="s">
        <v>5</v>
      </c>
      <c r="L305" s="62" t="s">
        <v>5</v>
      </c>
      <c r="M305" s="62" t="s">
        <v>5</v>
      </c>
      <c r="N305" s="62" t="s">
        <v>6</v>
      </c>
      <c r="O305" s="65">
        <v>2514.4299999999998</v>
      </c>
      <c r="P305" s="66">
        <v>7795</v>
      </c>
      <c r="Q305" s="65">
        <v>100000</v>
      </c>
      <c r="R305" s="65">
        <v>20000</v>
      </c>
      <c r="S305" s="67">
        <f t="shared" si="37"/>
        <v>20</v>
      </c>
      <c r="T305" s="67">
        <f t="shared" si="38"/>
        <v>80000</v>
      </c>
      <c r="U305" s="62" t="s">
        <v>6</v>
      </c>
      <c r="V305" s="62" t="s">
        <v>6</v>
      </c>
      <c r="W305" s="62">
        <v>2</v>
      </c>
      <c r="X305" s="69">
        <v>0</v>
      </c>
      <c r="Y305" s="61">
        <f>ROUND((S305/INDICI!$B$2*10),2)</f>
        <v>2.2599999999999998</v>
      </c>
      <c r="Z305" s="61">
        <f>ROUND((O305/INDICI!$B$1*25),2)</f>
        <v>6.71</v>
      </c>
      <c r="AA305" s="70">
        <f t="shared" si="33"/>
        <v>6</v>
      </c>
      <c r="AB305" s="71">
        <f t="shared" si="34"/>
        <v>14.969999999999999</v>
      </c>
      <c r="AC305" s="72">
        <f>SUM($AG$6:AG305)</f>
        <v>20790969.478</v>
      </c>
      <c r="AD305" s="61" t="str">
        <f>VLOOKUP(C305, 'NORD SUD'!A:B, 2, FALSE)</f>
        <v>S</v>
      </c>
      <c r="AE305" s="67">
        <f>IF(AD305="N","",SUM(AF$5:$AF305))</f>
        <v>6240969.4780000001</v>
      </c>
      <c r="AF305" s="67">
        <f t="shared" si="35"/>
        <v>80000</v>
      </c>
      <c r="AG305" s="72">
        <f t="shared" si="39"/>
        <v>80000</v>
      </c>
      <c r="AH305" s="81"/>
      <c r="AI305" s="169">
        <v>1</v>
      </c>
      <c r="AJ305" s="169">
        <f>SUM($AI$6:AI305)</f>
        <v>300</v>
      </c>
      <c r="AK305" s="198" t="s">
        <v>1942</v>
      </c>
      <c r="AL305" s="158"/>
    </row>
    <row r="306" spans="1:998" s="13" customFormat="1">
      <c r="A306" s="62">
        <v>301</v>
      </c>
      <c r="B306" s="62" t="s">
        <v>857</v>
      </c>
      <c r="C306" s="62" t="s">
        <v>32</v>
      </c>
      <c r="D306" s="62" t="s">
        <v>32</v>
      </c>
      <c r="E306" s="62" t="s">
        <v>1237</v>
      </c>
      <c r="F306" s="62"/>
      <c r="G306" s="63">
        <v>45828</v>
      </c>
      <c r="H306" s="64">
        <v>0.54861111111111105</v>
      </c>
      <c r="I306" s="62" t="s">
        <v>5</v>
      </c>
      <c r="J306" s="62" t="s">
        <v>6</v>
      </c>
      <c r="K306" s="62" t="s">
        <v>5</v>
      </c>
      <c r="L306" s="62" t="s">
        <v>5</v>
      </c>
      <c r="M306" s="62" t="s">
        <v>5</v>
      </c>
      <c r="N306" s="62" t="s">
        <v>6</v>
      </c>
      <c r="O306" s="65">
        <v>1880</v>
      </c>
      <c r="P306" s="66">
        <v>5000</v>
      </c>
      <c r="Q306" s="65">
        <v>300000</v>
      </c>
      <c r="R306" s="65">
        <v>50000</v>
      </c>
      <c r="S306" s="67">
        <f t="shared" si="37"/>
        <v>16.666666666666664</v>
      </c>
      <c r="T306" s="67">
        <f t="shared" si="38"/>
        <v>250000</v>
      </c>
      <c r="U306" s="62" t="s">
        <v>6</v>
      </c>
      <c r="V306" s="62" t="s">
        <v>6</v>
      </c>
      <c r="W306" s="68">
        <v>1</v>
      </c>
      <c r="X306" s="69">
        <v>0</v>
      </c>
      <c r="Y306" s="61">
        <f>ROUND((S306/INDICI!$B$2*10),2)</f>
        <v>1.88</v>
      </c>
      <c r="Z306" s="61">
        <f>ROUND((O306/INDICI!$B$1*25),2)</f>
        <v>5.0199999999999996</v>
      </c>
      <c r="AA306" s="70">
        <f t="shared" si="33"/>
        <v>8</v>
      </c>
      <c r="AB306" s="71">
        <f t="shared" si="34"/>
        <v>14.899999999999999</v>
      </c>
      <c r="AC306" s="72">
        <f>SUM($AG$6:AG306)</f>
        <v>21040969.478</v>
      </c>
      <c r="AD306" s="61" t="str">
        <f>VLOOKUP(C306, 'NORD SUD'!A:B, 2, FALSE)</f>
        <v>S</v>
      </c>
      <c r="AE306" s="67">
        <f>IF(AD306="N","",SUM(AF$5:$AF306))</f>
        <v>6490969.4780000001</v>
      </c>
      <c r="AF306" s="67">
        <f t="shared" si="35"/>
        <v>250000</v>
      </c>
      <c r="AG306" s="72">
        <f t="shared" si="39"/>
        <v>250000</v>
      </c>
      <c r="AH306" s="81"/>
      <c r="AI306" s="169">
        <v>1</v>
      </c>
      <c r="AJ306" s="169">
        <f>SUM($AI$6:AI306)</f>
        <v>301</v>
      </c>
      <c r="AK306" s="198" t="s">
        <v>1942</v>
      </c>
      <c r="AL306" s="158"/>
    </row>
    <row r="307" spans="1:998" s="13" customFormat="1">
      <c r="A307" s="62">
        <v>302</v>
      </c>
      <c r="B307" s="62" t="s">
        <v>556</v>
      </c>
      <c r="C307" s="62" t="s">
        <v>1454</v>
      </c>
      <c r="D307" s="62" t="s">
        <v>1454</v>
      </c>
      <c r="E307" s="62" t="s">
        <v>1475</v>
      </c>
      <c r="F307" s="62"/>
      <c r="G307" s="63">
        <v>45833</v>
      </c>
      <c r="H307" s="64">
        <v>0.63611111111111118</v>
      </c>
      <c r="I307" s="62" t="s">
        <v>5</v>
      </c>
      <c r="J307" s="62" t="s">
        <v>6</v>
      </c>
      <c r="K307" s="62" t="s">
        <v>5</v>
      </c>
      <c r="L307" s="62" t="s">
        <v>5</v>
      </c>
      <c r="M307" s="62" t="s">
        <v>5</v>
      </c>
      <c r="N307" s="62" t="s">
        <v>6</v>
      </c>
      <c r="O307" s="65">
        <v>1066.45</v>
      </c>
      <c r="P307" s="66">
        <v>2438</v>
      </c>
      <c r="Q307" s="65">
        <v>56281.94</v>
      </c>
      <c r="R307" s="65">
        <v>19950</v>
      </c>
      <c r="S307" s="67">
        <f t="shared" si="37"/>
        <v>35.446539333931987</v>
      </c>
      <c r="T307" s="67">
        <f t="shared" si="38"/>
        <v>36331.94</v>
      </c>
      <c r="U307" s="62" t="s">
        <v>6</v>
      </c>
      <c r="V307" s="62" t="s">
        <v>6</v>
      </c>
      <c r="W307" s="68">
        <v>1</v>
      </c>
      <c r="X307" s="69">
        <v>0</v>
      </c>
      <c r="Y307" s="61">
        <f>ROUND((S307/INDICI!$B$2*10),2)</f>
        <v>4.01</v>
      </c>
      <c r="Z307" s="61">
        <f>ROUND((O307/INDICI!$B$1*25),2)</f>
        <v>2.85</v>
      </c>
      <c r="AA307" s="70">
        <f t="shared" si="33"/>
        <v>8</v>
      </c>
      <c r="AB307" s="71">
        <f t="shared" si="34"/>
        <v>14.86</v>
      </c>
      <c r="AC307" s="72">
        <f>SUM($AG$6:AG307)</f>
        <v>21077301.418000001</v>
      </c>
      <c r="AD307" s="61" t="str">
        <f>VLOOKUP(C307, 'NORD SUD'!A:B, 2, FALSE)</f>
        <v>S</v>
      </c>
      <c r="AE307" s="67">
        <f>IF(AD307="N","",SUM(AF$5:$AF307))</f>
        <v>6527301.4180000005</v>
      </c>
      <c r="AF307" s="67">
        <f t="shared" si="35"/>
        <v>36331.94</v>
      </c>
      <c r="AG307" s="72">
        <f t="shared" si="39"/>
        <v>36331.94</v>
      </c>
      <c r="AH307" s="81"/>
      <c r="AI307" s="169">
        <v>1</v>
      </c>
      <c r="AJ307" s="169">
        <f>SUM($AI$6:AI307)</f>
        <v>302</v>
      </c>
      <c r="AK307" s="198" t="s">
        <v>1942</v>
      </c>
      <c r="AL307" s="158"/>
    </row>
    <row r="308" spans="1:998" s="13" customFormat="1">
      <c r="A308" s="62">
        <v>303</v>
      </c>
      <c r="B308" s="62" t="s">
        <v>556</v>
      </c>
      <c r="C308" s="62" t="s">
        <v>88</v>
      </c>
      <c r="D308" s="62" t="s">
        <v>88</v>
      </c>
      <c r="E308" s="62" t="s">
        <v>1433</v>
      </c>
      <c r="F308" s="62"/>
      <c r="G308" s="63">
        <v>45833</v>
      </c>
      <c r="H308" s="64">
        <v>0.54652777777777783</v>
      </c>
      <c r="I308" s="62" t="s">
        <v>5</v>
      </c>
      <c r="J308" s="62" t="s">
        <v>6</v>
      </c>
      <c r="K308" s="62" t="s">
        <v>5</v>
      </c>
      <c r="L308" s="62" t="s">
        <v>5</v>
      </c>
      <c r="M308" s="62" t="s">
        <v>5</v>
      </c>
      <c r="N308" s="62" t="s">
        <v>6</v>
      </c>
      <c r="O308" s="65">
        <v>2040.32</v>
      </c>
      <c r="P308" s="66">
        <v>16370</v>
      </c>
      <c r="Q308" s="65">
        <v>140000</v>
      </c>
      <c r="R308" s="65">
        <v>42000</v>
      </c>
      <c r="S308" s="67">
        <f t="shared" si="37"/>
        <v>30</v>
      </c>
      <c r="T308" s="67">
        <f t="shared" si="38"/>
        <v>98000</v>
      </c>
      <c r="U308" s="62" t="s">
        <v>6</v>
      </c>
      <c r="V308" s="62" t="s">
        <v>6</v>
      </c>
      <c r="W308" s="68">
        <v>2</v>
      </c>
      <c r="X308" s="69">
        <v>0</v>
      </c>
      <c r="Y308" s="61">
        <f>ROUND((S308/INDICI!$B$2*10),2)</f>
        <v>3.39</v>
      </c>
      <c r="Z308" s="61">
        <f>ROUND((O308/INDICI!$B$1*25),2)</f>
        <v>5.45</v>
      </c>
      <c r="AA308" s="70">
        <f t="shared" si="33"/>
        <v>6</v>
      </c>
      <c r="AB308" s="71">
        <f t="shared" si="34"/>
        <v>14.84</v>
      </c>
      <c r="AC308" s="72">
        <f>SUM($AG$6:AG308)</f>
        <v>21175301.418000001</v>
      </c>
      <c r="AD308" s="61" t="str">
        <f>VLOOKUP(C308, 'NORD SUD'!A:B, 2, FALSE)</f>
        <v>S</v>
      </c>
      <c r="AE308" s="67">
        <f>IF(AD308="N","",SUM(AF$5:$AF308))</f>
        <v>6625301.4180000005</v>
      </c>
      <c r="AF308" s="67">
        <f t="shared" si="35"/>
        <v>98000</v>
      </c>
      <c r="AG308" s="72">
        <f t="shared" si="39"/>
        <v>98000</v>
      </c>
      <c r="AH308" s="81"/>
      <c r="AI308" s="169">
        <v>1</v>
      </c>
      <c r="AJ308" s="169">
        <f>SUM($AI$6:AI308)</f>
        <v>303</v>
      </c>
      <c r="AK308" s="198" t="s">
        <v>1942</v>
      </c>
      <c r="AL308" s="158"/>
    </row>
    <row r="309" spans="1:998" s="13" customFormat="1">
      <c r="A309" s="62">
        <v>304</v>
      </c>
      <c r="B309" s="62" t="s">
        <v>138</v>
      </c>
      <c r="C309" s="62" t="s">
        <v>81</v>
      </c>
      <c r="D309" s="62" t="s">
        <v>81</v>
      </c>
      <c r="E309" s="62" t="s">
        <v>1912</v>
      </c>
      <c r="F309" s="62"/>
      <c r="G309" s="63">
        <v>45833</v>
      </c>
      <c r="H309" s="64" t="s">
        <v>1913</v>
      </c>
      <c r="I309" s="62" t="s">
        <v>5</v>
      </c>
      <c r="J309" s="62" t="s">
        <v>6</v>
      </c>
      <c r="K309" s="62" t="s">
        <v>5</v>
      </c>
      <c r="L309" s="62" t="s">
        <v>5</v>
      </c>
      <c r="M309" s="62" t="s">
        <v>5</v>
      </c>
      <c r="N309" s="62" t="s">
        <v>6</v>
      </c>
      <c r="O309" s="73">
        <v>869.56</v>
      </c>
      <c r="P309" s="66">
        <v>2645</v>
      </c>
      <c r="Q309" s="65">
        <v>50159.89</v>
      </c>
      <c r="R309" s="65">
        <v>20000</v>
      </c>
      <c r="S309" s="67">
        <f t="shared" si="37"/>
        <v>39.872495733144554</v>
      </c>
      <c r="T309" s="67">
        <f t="shared" si="38"/>
        <v>30159.89</v>
      </c>
      <c r="U309" s="62" t="s">
        <v>6</v>
      </c>
      <c r="V309" s="62" t="s">
        <v>6</v>
      </c>
      <c r="W309" s="68">
        <v>1</v>
      </c>
      <c r="X309" s="69">
        <v>0</v>
      </c>
      <c r="Y309" s="61">
        <f>ROUND((S309/INDICI!$B$2*10),2)</f>
        <v>4.51</v>
      </c>
      <c r="Z309" s="61">
        <f>ROUND((O309/INDICI!$B$1*25),2)</f>
        <v>2.3199999999999998</v>
      </c>
      <c r="AA309" s="70">
        <f t="shared" si="33"/>
        <v>8</v>
      </c>
      <c r="AB309" s="71">
        <f t="shared" si="34"/>
        <v>14.83</v>
      </c>
      <c r="AC309" s="72">
        <f>SUM($AG$6:AG309)</f>
        <v>21205461.308000002</v>
      </c>
      <c r="AD309" s="61" t="str">
        <f>VLOOKUP(C309, 'NORD SUD'!A:B, 2, FALSE)</f>
        <v>S</v>
      </c>
      <c r="AE309" s="67">
        <f>IF(AD309="N","",SUM(AF$5:$AF309))</f>
        <v>6655461.3080000002</v>
      </c>
      <c r="AF309" s="67">
        <f t="shared" si="35"/>
        <v>30159.89</v>
      </c>
      <c r="AG309" s="72">
        <f t="shared" si="39"/>
        <v>30159.89</v>
      </c>
      <c r="AH309" s="81"/>
      <c r="AI309" s="169">
        <v>1</v>
      </c>
      <c r="AJ309" s="169">
        <f>SUM($AI$6:AI309)</f>
        <v>304</v>
      </c>
      <c r="AK309" s="198" t="s">
        <v>1942</v>
      </c>
      <c r="AL309" s="158"/>
    </row>
    <row r="310" spans="1:998" s="13" customFormat="1">
      <c r="A310" s="62">
        <v>305</v>
      </c>
      <c r="B310" s="62" t="s">
        <v>138</v>
      </c>
      <c r="C310" s="62" t="s">
        <v>14</v>
      </c>
      <c r="D310" s="62" t="s">
        <v>14</v>
      </c>
      <c r="E310" s="62"/>
      <c r="F310" s="62" t="s">
        <v>1639</v>
      </c>
      <c r="G310" s="63">
        <v>45832</v>
      </c>
      <c r="H310" s="64">
        <v>0.45277777777777778</v>
      </c>
      <c r="I310" s="62" t="s">
        <v>5</v>
      </c>
      <c r="J310" s="62" t="s">
        <v>6</v>
      </c>
      <c r="K310" s="62" t="s">
        <v>5</v>
      </c>
      <c r="L310" s="62" t="s">
        <v>5</v>
      </c>
      <c r="M310" s="65" t="s">
        <v>5</v>
      </c>
      <c r="N310" s="62" t="s">
        <v>6</v>
      </c>
      <c r="O310" s="65">
        <v>1147.1300000000001</v>
      </c>
      <c r="P310" s="66">
        <v>12030</v>
      </c>
      <c r="Q310" s="65">
        <v>96418.89</v>
      </c>
      <c r="R310" s="65">
        <v>15000</v>
      </c>
      <c r="S310" s="67">
        <f t="shared" si="37"/>
        <v>15.557117490151567</v>
      </c>
      <c r="T310" s="67">
        <f t="shared" si="38"/>
        <v>81418.89</v>
      </c>
      <c r="U310" s="62" t="s">
        <v>6</v>
      </c>
      <c r="V310" s="62" t="s">
        <v>6</v>
      </c>
      <c r="W310" s="68">
        <v>1</v>
      </c>
      <c r="X310" s="69">
        <v>10</v>
      </c>
      <c r="Y310" s="61">
        <f>ROUND((S310/INDICI!$B$2*10),2)</f>
        <v>1.76</v>
      </c>
      <c r="Z310" s="61">
        <f>ROUND((O310/INDICI!$B$1*25),2)</f>
        <v>3.06</v>
      </c>
      <c r="AA310" s="70">
        <f t="shared" si="33"/>
        <v>0</v>
      </c>
      <c r="AB310" s="71">
        <f t="shared" si="34"/>
        <v>14.82</v>
      </c>
      <c r="AC310" s="72">
        <f>SUM($AG$6:AG310)</f>
        <v>21286880.198000003</v>
      </c>
      <c r="AD310" s="61" t="str">
        <f>VLOOKUP(C310, 'NORD SUD'!A:B, 2, FALSE)</f>
        <v>S</v>
      </c>
      <c r="AE310" s="67">
        <f>IF(AD310="N","",SUM(AF$5:$AF310))</f>
        <v>6736880.1979999999</v>
      </c>
      <c r="AF310" s="67">
        <f t="shared" si="35"/>
        <v>81418.89</v>
      </c>
      <c r="AG310" s="72">
        <f t="shared" si="39"/>
        <v>81418.89</v>
      </c>
      <c r="AH310" s="81"/>
      <c r="AI310" s="169">
        <v>1</v>
      </c>
      <c r="AJ310" s="169">
        <f>SUM($AI$6:AI310)</f>
        <v>305</v>
      </c>
      <c r="AK310" s="198" t="s">
        <v>1942</v>
      </c>
      <c r="AL310" s="158"/>
    </row>
    <row r="311" spans="1:998" s="13" customFormat="1">
      <c r="A311" s="62">
        <v>306</v>
      </c>
      <c r="B311" s="62" t="s">
        <v>1013</v>
      </c>
      <c r="C311" s="62" t="s">
        <v>74</v>
      </c>
      <c r="D311" s="62" t="s">
        <v>1050</v>
      </c>
      <c r="E311" s="62" t="s">
        <v>1087</v>
      </c>
      <c r="F311" s="62"/>
      <c r="G311" s="63">
        <v>45834</v>
      </c>
      <c r="H311" s="64">
        <v>0.77777777777777779</v>
      </c>
      <c r="I311" s="62" t="s">
        <v>5</v>
      </c>
      <c r="J311" s="62" t="s">
        <v>6</v>
      </c>
      <c r="K311" s="62" t="s">
        <v>5</v>
      </c>
      <c r="L311" s="62" t="s">
        <v>5</v>
      </c>
      <c r="M311" s="62" t="s">
        <v>5</v>
      </c>
      <c r="N311" s="62" t="s">
        <v>6</v>
      </c>
      <c r="O311" s="65">
        <v>435.32338308457713</v>
      </c>
      <c r="P311" s="66">
        <v>3216</v>
      </c>
      <c r="Q311" s="65">
        <v>200000</v>
      </c>
      <c r="R311" s="65">
        <v>100000</v>
      </c>
      <c r="S311" s="67">
        <f t="shared" si="37"/>
        <v>50</v>
      </c>
      <c r="T311" s="67">
        <f t="shared" si="38"/>
        <v>100000</v>
      </c>
      <c r="U311" s="62" t="s">
        <v>6</v>
      </c>
      <c r="V311" s="62" t="s">
        <v>6</v>
      </c>
      <c r="W311" s="68">
        <v>2</v>
      </c>
      <c r="X311" s="69">
        <v>0</v>
      </c>
      <c r="Y311" s="61">
        <f>ROUND((S311/INDICI!$B$2*10),2)</f>
        <v>5.65</v>
      </c>
      <c r="Z311" s="61">
        <f>ROUND((O311/INDICI!$B$1*25),2)</f>
        <v>1.1599999999999999</v>
      </c>
      <c r="AA311" s="70">
        <f t="shared" si="33"/>
        <v>8</v>
      </c>
      <c r="AB311" s="71">
        <f t="shared" si="34"/>
        <v>14.81</v>
      </c>
      <c r="AC311" s="72">
        <f>SUM($AG$6:AG311)</f>
        <v>21386880.198000003</v>
      </c>
      <c r="AD311" s="61" t="str">
        <f>VLOOKUP(C311, 'NORD SUD'!A:B, 2, FALSE)</f>
        <v>S</v>
      </c>
      <c r="AE311" s="67">
        <f>IF(AD311="N","",SUM(AF$5:$AF311))</f>
        <v>6836880.1979999999</v>
      </c>
      <c r="AF311" s="67">
        <f t="shared" si="35"/>
        <v>100000</v>
      </c>
      <c r="AG311" s="72">
        <f t="shared" si="39"/>
        <v>100000</v>
      </c>
      <c r="AH311" s="81"/>
      <c r="AI311" s="169">
        <v>1</v>
      </c>
      <c r="AJ311" s="169">
        <f>SUM($AI$6:AI311)</f>
        <v>306</v>
      </c>
      <c r="AK311" s="198" t="s">
        <v>1942</v>
      </c>
      <c r="AL311" s="158"/>
    </row>
    <row r="312" spans="1:998" s="13" customFormat="1">
      <c r="A312" s="62">
        <v>307</v>
      </c>
      <c r="B312" s="62" t="s">
        <v>857</v>
      </c>
      <c r="C312" s="62" t="s">
        <v>100</v>
      </c>
      <c r="D312" s="62" t="s">
        <v>100</v>
      </c>
      <c r="E312" s="62" t="s">
        <v>875</v>
      </c>
      <c r="F312" s="62"/>
      <c r="G312" s="63">
        <v>45834</v>
      </c>
      <c r="H312" s="64">
        <v>0.48958333333333331</v>
      </c>
      <c r="I312" s="62" t="s">
        <v>5</v>
      </c>
      <c r="J312" s="62" t="s">
        <v>6</v>
      </c>
      <c r="K312" s="62" t="s">
        <v>5</v>
      </c>
      <c r="L312" s="62" t="s">
        <v>5</v>
      </c>
      <c r="M312" s="62" t="s">
        <v>5</v>
      </c>
      <c r="N312" s="62" t="s">
        <v>6</v>
      </c>
      <c r="O312" s="65">
        <v>1995.1562680198363</v>
      </c>
      <c r="P312" s="66">
        <v>8671</v>
      </c>
      <c r="Q312" s="65">
        <v>164000</v>
      </c>
      <c r="R312" s="65">
        <v>50000</v>
      </c>
      <c r="S312" s="67">
        <f t="shared" si="37"/>
        <v>30.487804878048781</v>
      </c>
      <c r="T312" s="67">
        <f t="shared" si="38"/>
        <v>114000</v>
      </c>
      <c r="U312" s="62" t="s">
        <v>5</v>
      </c>
      <c r="V312" s="62" t="s">
        <v>5</v>
      </c>
      <c r="W312" s="68">
        <v>1</v>
      </c>
      <c r="X312" s="69">
        <v>0</v>
      </c>
      <c r="Y312" s="61">
        <f>ROUND((S312/INDICI!$B$2*10),2)</f>
        <v>3.45</v>
      </c>
      <c r="Z312" s="61">
        <f>ROUND((O312/INDICI!$B$1*25),2)</f>
        <v>5.33</v>
      </c>
      <c r="AA312" s="70">
        <f t="shared" si="33"/>
        <v>6</v>
      </c>
      <c r="AB312" s="71">
        <f t="shared" si="34"/>
        <v>14.780000000000001</v>
      </c>
      <c r="AC312" s="72">
        <f>SUM($AG$6:AG312)</f>
        <v>21500880.198000003</v>
      </c>
      <c r="AD312" s="61" t="str">
        <f>VLOOKUP(C312, 'NORD SUD'!A:B, 2, FALSE)</f>
        <v>S</v>
      </c>
      <c r="AE312" s="67">
        <f>IF(AD312="N","",SUM(AF$5:$AF312))</f>
        <v>6950880.1979999999</v>
      </c>
      <c r="AF312" s="67">
        <f t="shared" si="35"/>
        <v>114000</v>
      </c>
      <c r="AG312" s="72">
        <f t="shared" si="39"/>
        <v>114000</v>
      </c>
      <c r="AH312" s="81"/>
      <c r="AI312" s="169">
        <v>1</v>
      </c>
      <c r="AJ312" s="169">
        <f>SUM($AI$6:AI312)</f>
        <v>307</v>
      </c>
      <c r="AK312" s="198" t="s">
        <v>1942</v>
      </c>
      <c r="AL312" s="158"/>
    </row>
    <row r="313" spans="1:998" s="13" customFormat="1">
      <c r="A313" s="62">
        <v>308</v>
      </c>
      <c r="B313" s="107" t="s">
        <v>236</v>
      </c>
      <c r="C313" s="107" t="s">
        <v>64</v>
      </c>
      <c r="D313" s="107" t="s">
        <v>64</v>
      </c>
      <c r="E313" s="107"/>
      <c r="F313" s="69" t="s">
        <v>247</v>
      </c>
      <c r="G313" s="108">
        <v>45833</v>
      </c>
      <c r="H313" s="109">
        <v>0.90005787037036999</v>
      </c>
      <c r="I313" s="69" t="s">
        <v>5</v>
      </c>
      <c r="J313" s="69" t="s">
        <v>6</v>
      </c>
      <c r="K313" s="69" t="s">
        <v>5</v>
      </c>
      <c r="L313" s="69" t="s">
        <v>5</v>
      </c>
      <c r="M313" s="107" t="s">
        <v>5</v>
      </c>
      <c r="N313" s="107" t="s">
        <v>6</v>
      </c>
      <c r="O313" s="110">
        <v>366.03</v>
      </c>
      <c r="P313" s="111">
        <v>6830</v>
      </c>
      <c r="Q313" s="110">
        <v>240000</v>
      </c>
      <c r="R313" s="110">
        <v>80000</v>
      </c>
      <c r="S313" s="112">
        <f t="shared" si="37"/>
        <v>33.333333333333329</v>
      </c>
      <c r="T313" s="112">
        <f t="shared" si="38"/>
        <v>160000</v>
      </c>
      <c r="U313" s="69" t="s">
        <v>6</v>
      </c>
      <c r="V313" s="69" t="s">
        <v>6</v>
      </c>
      <c r="W313" s="113">
        <v>1</v>
      </c>
      <c r="X313" s="69">
        <v>10</v>
      </c>
      <c r="Y313" s="61">
        <f>ROUND((S313/INDICI!$B$2*10),2)</f>
        <v>3.77</v>
      </c>
      <c r="Z313" s="61">
        <f>ROUND((O313/INDICI!$B$1*25),2)</f>
        <v>0.98</v>
      </c>
      <c r="AA313" s="70">
        <f t="shared" si="33"/>
        <v>0</v>
      </c>
      <c r="AB313" s="71">
        <f t="shared" si="34"/>
        <v>14.75</v>
      </c>
      <c r="AC313" s="72">
        <f>SUM($AG$6:AG313)</f>
        <v>21660880.198000003</v>
      </c>
      <c r="AD313" s="61" t="str">
        <f>VLOOKUP(C313, 'NORD SUD'!A:B, 2, FALSE)</f>
        <v>S</v>
      </c>
      <c r="AE313" s="67">
        <f>IF(AD313="N","",SUM(AF$5:$AF313))</f>
        <v>7110880.1979999999</v>
      </c>
      <c r="AF313" s="67">
        <f t="shared" si="35"/>
        <v>160000</v>
      </c>
      <c r="AG313" s="72">
        <f t="shared" si="39"/>
        <v>160000</v>
      </c>
      <c r="AH313" s="81"/>
      <c r="AI313" s="169">
        <v>1</v>
      </c>
      <c r="AJ313" s="169">
        <f>SUM($AI$6:AI313)</f>
        <v>308</v>
      </c>
      <c r="AK313" s="198" t="s">
        <v>1942</v>
      </c>
      <c r="AL313" s="158"/>
    </row>
    <row r="314" spans="1:998" s="13" customFormat="1">
      <c r="A314" s="62">
        <v>309</v>
      </c>
      <c r="B314" s="62" t="s">
        <v>175</v>
      </c>
      <c r="C314" s="62" t="s">
        <v>36</v>
      </c>
      <c r="D314" s="62" t="s">
        <v>36</v>
      </c>
      <c r="E314" s="62" t="s">
        <v>341</v>
      </c>
      <c r="F314" s="62"/>
      <c r="G314" s="63">
        <v>45834</v>
      </c>
      <c r="H314" s="64">
        <v>0.81944444444444453</v>
      </c>
      <c r="I314" s="62" t="s">
        <v>5</v>
      </c>
      <c r="J314" s="62" t="s">
        <v>6</v>
      </c>
      <c r="K314" s="62" t="s">
        <v>5</v>
      </c>
      <c r="L314" s="62" t="s">
        <v>5</v>
      </c>
      <c r="M314" s="62" t="s">
        <v>5</v>
      </c>
      <c r="N314" s="62" t="s">
        <v>6</v>
      </c>
      <c r="O314" s="65">
        <v>1476.54</v>
      </c>
      <c r="P314" s="66">
        <v>4199</v>
      </c>
      <c r="Q314" s="65">
        <v>77726.960000000006</v>
      </c>
      <c r="R314" s="65">
        <v>19235</v>
      </c>
      <c r="S314" s="105">
        <f t="shared" si="37"/>
        <v>24.74688319213822</v>
      </c>
      <c r="T314" s="105">
        <f t="shared" si="38"/>
        <v>58491.960000000006</v>
      </c>
      <c r="U314" s="62" t="s">
        <v>6</v>
      </c>
      <c r="V314" s="62" t="s">
        <v>6</v>
      </c>
      <c r="W314" s="68">
        <v>1</v>
      </c>
      <c r="X314" s="69">
        <v>0</v>
      </c>
      <c r="Y314" s="61">
        <f>ROUND((S314/INDICI!$B$2*10),2)</f>
        <v>2.8</v>
      </c>
      <c r="Z314" s="61">
        <f>ROUND((O314/INDICI!$B$1*25),2)</f>
        <v>3.94</v>
      </c>
      <c r="AA314" s="70">
        <f t="shared" si="33"/>
        <v>8</v>
      </c>
      <c r="AB314" s="71">
        <f t="shared" si="34"/>
        <v>14.74</v>
      </c>
      <c r="AC314" s="72">
        <f>SUM($AG$6:AG314)</f>
        <v>21719372.158000004</v>
      </c>
      <c r="AD314" s="61" t="str">
        <f>VLOOKUP(C314, 'NORD SUD'!A:B, 2, FALSE)</f>
        <v>S</v>
      </c>
      <c r="AE314" s="67">
        <f>IF(AD314="N","",SUM(AF$5:$AF314))</f>
        <v>7169372.1579999998</v>
      </c>
      <c r="AF314" s="67">
        <f t="shared" si="35"/>
        <v>58491.960000000006</v>
      </c>
      <c r="AG314" s="72">
        <f t="shared" si="39"/>
        <v>58491.960000000006</v>
      </c>
      <c r="AH314" s="81"/>
      <c r="AI314" s="169">
        <v>1</v>
      </c>
      <c r="AJ314" s="169">
        <f>SUM($AI$6:AI314)</f>
        <v>309</v>
      </c>
      <c r="AK314" s="198" t="s">
        <v>1942</v>
      </c>
      <c r="AL314" s="158"/>
    </row>
    <row r="315" spans="1:998" s="13" customFormat="1">
      <c r="A315" s="62">
        <v>310</v>
      </c>
      <c r="B315" s="62" t="s">
        <v>556</v>
      </c>
      <c r="C315" s="62" t="s">
        <v>1454</v>
      </c>
      <c r="D315" s="62" t="s">
        <v>1454</v>
      </c>
      <c r="E315" s="62" t="s">
        <v>1467</v>
      </c>
      <c r="F315" s="62"/>
      <c r="G315" s="63">
        <v>45834</v>
      </c>
      <c r="H315" s="64">
        <v>0.64652777777777781</v>
      </c>
      <c r="I315" s="62" t="s">
        <v>5</v>
      </c>
      <c r="J315" s="62" t="s">
        <v>6</v>
      </c>
      <c r="K315" s="62" t="s">
        <v>5</v>
      </c>
      <c r="L315" s="62" t="s">
        <v>5</v>
      </c>
      <c r="M315" s="62" t="s">
        <v>5</v>
      </c>
      <c r="N315" s="62" t="s">
        <v>6</v>
      </c>
      <c r="O315" s="65">
        <v>1159.95</v>
      </c>
      <c r="P315" s="66">
        <v>1638</v>
      </c>
      <c r="Q315" s="65">
        <v>55648.29</v>
      </c>
      <c r="R315" s="65">
        <v>17800</v>
      </c>
      <c r="S315" s="67">
        <f t="shared" si="37"/>
        <v>31.986607315337089</v>
      </c>
      <c r="T315" s="67">
        <f t="shared" si="38"/>
        <v>37848.29</v>
      </c>
      <c r="U315" s="62" t="s">
        <v>6</v>
      </c>
      <c r="V315" s="62" t="s">
        <v>6</v>
      </c>
      <c r="W315" s="68">
        <v>1</v>
      </c>
      <c r="X315" s="69">
        <v>0</v>
      </c>
      <c r="Y315" s="61">
        <f>ROUND((S315/INDICI!$B$2*10),2)</f>
        <v>3.61</v>
      </c>
      <c r="Z315" s="61">
        <f>ROUND((O315/INDICI!$B$1*25),2)</f>
        <v>3.1</v>
      </c>
      <c r="AA315" s="70">
        <f t="shared" si="33"/>
        <v>8</v>
      </c>
      <c r="AB315" s="71">
        <f t="shared" si="34"/>
        <v>14.71</v>
      </c>
      <c r="AC315" s="72">
        <f>SUM($AG$6:AG315)</f>
        <v>21757220.448000003</v>
      </c>
      <c r="AD315" s="61" t="str">
        <f>VLOOKUP(C315, 'NORD SUD'!A:B, 2, FALSE)</f>
        <v>S</v>
      </c>
      <c r="AE315" s="67">
        <f>IF(AD315="N","",SUM(AF$5:$AF315))</f>
        <v>7207220.4479999999</v>
      </c>
      <c r="AF315" s="67">
        <f t="shared" si="35"/>
        <v>37848.29</v>
      </c>
      <c r="AG315" s="72">
        <f t="shared" si="39"/>
        <v>37848.29</v>
      </c>
      <c r="AH315" s="174"/>
      <c r="AI315" s="169">
        <v>1</v>
      </c>
      <c r="AJ315" s="169">
        <f>SUM($AI$6:AI315)</f>
        <v>310</v>
      </c>
      <c r="AK315" s="198" t="s">
        <v>1942</v>
      </c>
      <c r="AL315" s="162"/>
      <c r="AM315" s="27"/>
      <c r="AN315" s="27"/>
      <c r="AO315" s="27"/>
    </row>
    <row r="316" spans="1:998" s="13" customFormat="1">
      <c r="A316" s="62">
        <v>311</v>
      </c>
      <c r="B316" s="62" t="s">
        <v>857</v>
      </c>
      <c r="C316" s="62" t="s">
        <v>32</v>
      </c>
      <c r="D316" s="62" t="s">
        <v>32</v>
      </c>
      <c r="E316" s="62" t="s">
        <v>1222</v>
      </c>
      <c r="F316" s="62"/>
      <c r="G316" s="63">
        <v>45834</v>
      </c>
      <c r="H316" s="64">
        <v>0.54305555555555551</v>
      </c>
      <c r="I316" s="62" t="s">
        <v>5</v>
      </c>
      <c r="J316" s="62" t="s">
        <v>6</v>
      </c>
      <c r="K316" s="62" t="s">
        <v>5</v>
      </c>
      <c r="L316" s="62" t="s">
        <v>5</v>
      </c>
      <c r="M316" s="62" t="s">
        <v>5</v>
      </c>
      <c r="N316" s="62" t="s">
        <v>6</v>
      </c>
      <c r="O316" s="65">
        <v>2049.7800000000002</v>
      </c>
      <c r="P316" s="66">
        <v>683</v>
      </c>
      <c r="Q316" s="65">
        <v>232240.5</v>
      </c>
      <c r="R316" s="65">
        <v>25000</v>
      </c>
      <c r="S316" s="67">
        <f t="shared" si="37"/>
        <v>10.764702969550962</v>
      </c>
      <c r="T316" s="67">
        <f t="shared" si="38"/>
        <v>207240.5</v>
      </c>
      <c r="U316" s="62" t="s">
        <v>6</v>
      </c>
      <c r="V316" s="62" t="s">
        <v>6</v>
      </c>
      <c r="W316" s="68">
        <v>1</v>
      </c>
      <c r="X316" s="69">
        <v>0</v>
      </c>
      <c r="Y316" s="61">
        <f>ROUND((S316/INDICI!$B$2*10),2)</f>
        <v>1.22</v>
      </c>
      <c r="Z316" s="61">
        <f>ROUND((O316/INDICI!$B$1*25),2)</f>
        <v>5.47</v>
      </c>
      <c r="AA316" s="70">
        <f t="shared" si="33"/>
        <v>8</v>
      </c>
      <c r="AB316" s="71">
        <f t="shared" si="34"/>
        <v>14.69</v>
      </c>
      <c r="AC316" s="72">
        <f>SUM($AG$6:AG316)</f>
        <v>21964460.948000003</v>
      </c>
      <c r="AD316" s="61" t="str">
        <f>VLOOKUP(C316, 'NORD SUD'!A:B, 2, FALSE)</f>
        <v>S</v>
      </c>
      <c r="AE316" s="67">
        <f>IF(AD316="N","",SUM(AF$5:$AF316))</f>
        <v>7414460.9479999999</v>
      </c>
      <c r="AF316" s="67">
        <f t="shared" si="35"/>
        <v>207240.5</v>
      </c>
      <c r="AG316" s="72">
        <f t="shared" si="39"/>
        <v>207240.5</v>
      </c>
      <c r="AH316" s="81"/>
      <c r="AI316" s="169">
        <v>1</v>
      </c>
      <c r="AJ316" s="169">
        <f>SUM($AI$6:AI316)</f>
        <v>311</v>
      </c>
      <c r="AK316" s="198" t="s">
        <v>1942</v>
      </c>
      <c r="AL316" s="158"/>
    </row>
    <row r="317" spans="1:998" s="13" customFormat="1">
      <c r="A317" s="62">
        <v>312</v>
      </c>
      <c r="B317" s="62" t="s">
        <v>857</v>
      </c>
      <c r="C317" s="62" t="s">
        <v>100</v>
      </c>
      <c r="D317" s="62" t="s">
        <v>100</v>
      </c>
      <c r="E317" s="62" t="s">
        <v>879</v>
      </c>
      <c r="F317" s="62"/>
      <c r="G317" s="63">
        <v>45833</v>
      </c>
      <c r="H317" s="64">
        <v>0.77083333333333337</v>
      </c>
      <c r="I317" s="62" t="s">
        <v>5</v>
      </c>
      <c r="J317" s="62" t="s">
        <v>6</v>
      </c>
      <c r="K317" s="62" t="s">
        <v>5</v>
      </c>
      <c r="L317" s="62" t="s">
        <v>5</v>
      </c>
      <c r="M317" s="62" t="s">
        <v>5</v>
      </c>
      <c r="N317" s="62" t="s">
        <v>6</v>
      </c>
      <c r="O317" s="65">
        <v>2417.3027989821885</v>
      </c>
      <c r="P317" s="66">
        <v>786</v>
      </c>
      <c r="Q317" s="65">
        <v>250000</v>
      </c>
      <c r="R317" s="65">
        <v>5000</v>
      </c>
      <c r="S317" s="67">
        <f t="shared" si="37"/>
        <v>2</v>
      </c>
      <c r="T317" s="67">
        <f t="shared" si="38"/>
        <v>245000</v>
      </c>
      <c r="U317" s="62" t="s">
        <v>6</v>
      </c>
      <c r="V317" s="62" t="s">
        <v>6</v>
      </c>
      <c r="W317" s="68">
        <v>1</v>
      </c>
      <c r="X317" s="69">
        <v>0</v>
      </c>
      <c r="Y317" s="61">
        <f>ROUND((S317/INDICI!$B$2*10),2)</f>
        <v>0.23</v>
      </c>
      <c r="Z317" s="61">
        <f>ROUND((O317/INDICI!$B$1*25),2)</f>
        <v>6.45</v>
      </c>
      <c r="AA317" s="70">
        <f t="shared" si="33"/>
        <v>8</v>
      </c>
      <c r="AB317" s="71">
        <f t="shared" si="34"/>
        <v>14.68</v>
      </c>
      <c r="AC317" s="72">
        <f>SUM($AG$6:AG317)</f>
        <v>22209460.948000003</v>
      </c>
      <c r="AD317" s="61" t="str">
        <f>VLOOKUP(C317, 'NORD SUD'!A:B, 2, FALSE)</f>
        <v>S</v>
      </c>
      <c r="AE317" s="67">
        <f>IF(AD317="N","",SUM(AF$5:$AF317))</f>
        <v>7659460.9479999999</v>
      </c>
      <c r="AF317" s="67">
        <f t="shared" si="35"/>
        <v>245000</v>
      </c>
      <c r="AG317" s="72">
        <f t="shared" si="39"/>
        <v>245000</v>
      </c>
      <c r="AH317" s="81"/>
      <c r="AI317" s="169">
        <v>1</v>
      </c>
      <c r="AJ317" s="169">
        <f>SUM($AI$6:AI317)</f>
        <v>312</v>
      </c>
      <c r="AK317" s="198" t="s">
        <v>1942</v>
      </c>
      <c r="AL317" s="158"/>
    </row>
    <row r="318" spans="1:998" s="13" customFormat="1">
      <c r="A318" s="62">
        <v>313</v>
      </c>
      <c r="B318" s="62" t="s">
        <v>857</v>
      </c>
      <c r="C318" s="62" t="s">
        <v>34</v>
      </c>
      <c r="D318" s="62" t="s">
        <v>34</v>
      </c>
      <c r="E318" s="62" t="s">
        <v>1283</v>
      </c>
      <c r="F318" s="62"/>
      <c r="G318" s="63">
        <v>45827</v>
      </c>
      <c r="H318" s="64">
        <v>0.61597222222222225</v>
      </c>
      <c r="I318" s="62" t="s">
        <v>5</v>
      </c>
      <c r="J318" s="62" t="s">
        <v>6</v>
      </c>
      <c r="K318" s="62" t="s">
        <v>5</v>
      </c>
      <c r="L318" s="62" t="s">
        <v>5</v>
      </c>
      <c r="M318" s="62" t="s">
        <v>5</v>
      </c>
      <c r="N318" s="62" t="s">
        <v>6</v>
      </c>
      <c r="O318" s="65">
        <v>1789.26</v>
      </c>
      <c r="P318" s="66">
        <v>503</v>
      </c>
      <c r="Q318" s="65">
        <v>90428.02</v>
      </c>
      <c r="R318" s="65">
        <v>15000</v>
      </c>
      <c r="S318" s="67">
        <f t="shared" si="37"/>
        <v>16.587778876503101</v>
      </c>
      <c r="T318" s="67">
        <f t="shared" si="38"/>
        <v>75428.02</v>
      </c>
      <c r="U318" s="62" t="s">
        <v>6</v>
      </c>
      <c r="V318" s="62" t="s">
        <v>6</v>
      </c>
      <c r="W318" s="68">
        <v>1</v>
      </c>
      <c r="X318" s="69">
        <v>0</v>
      </c>
      <c r="Y318" s="61">
        <f>ROUND((S318/INDICI!$B$2*10),2)</f>
        <v>1.87</v>
      </c>
      <c r="Z318" s="61">
        <f>ROUND((O318/INDICI!$B$1*25),2)</f>
        <v>4.78</v>
      </c>
      <c r="AA318" s="70">
        <f t="shared" si="33"/>
        <v>8</v>
      </c>
      <c r="AB318" s="71">
        <f t="shared" si="34"/>
        <v>14.65</v>
      </c>
      <c r="AC318" s="72">
        <f>SUM($AG$6:AG318)</f>
        <v>22284888.968000002</v>
      </c>
      <c r="AD318" s="61" t="str">
        <f>VLOOKUP(C318, 'NORD SUD'!A:B, 2, FALSE)</f>
        <v>S</v>
      </c>
      <c r="AE318" s="67">
        <f>IF(AD318="N","",SUM(AF$5:$AF318))</f>
        <v>7734888.9679999994</v>
      </c>
      <c r="AF318" s="67">
        <f t="shared" si="35"/>
        <v>75428.02</v>
      </c>
      <c r="AG318" s="72">
        <f t="shared" si="39"/>
        <v>75428.02</v>
      </c>
      <c r="AH318" s="81"/>
      <c r="AI318" s="169">
        <v>1</v>
      </c>
      <c r="AJ318" s="169">
        <f>SUM($AI$6:AI318)</f>
        <v>313</v>
      </c>
      <c r="AK318" s="198" t="s">
        <v>1942</v>
      </c>
      <c r="AL318" s="158"/>
    </row>
    <row r="319" spans="1:998" s="13" customFormat="1">
      <c r="A319" s="62">
        <v>314</v>
      </c>
      <c r="B319" s="62" t="s">
        <v>138</v>
      </c>
      <c r="C319" s="62" t="s">
        <v>14</v>
      </c>
      <c r="D319" s="62" t="s">
        <v>14</v>
      </c>
      <c r="E319" s="62" t="s">
        <v>1657</v>
      </c>
      <c r="F319" s="62"/>
      <c r="G319" s="63">
        <v>45834</v>
      </c>
      <c r="H319" s="64">
        <v>0.61388888888888893</v>
      </c>
      <c r="I319" s="62" t="s">
        <v>5</v>
      </c>
      <c r="J319" s="62" t="s">
        <v>6</v>
      </c>
      <c r="K319" s="62" t="s">
        <v>5</v>
      </c>
      <c r="L319" s="62" t="s">
        <v>5</v>
      </c>
      <c r="M319" s="65" t="s">
        <v>5</v>
      </c>
      <c r="N319" s="62" t="s">
        <v>6</v>
      </c>
      <c r="O319" s="65">
        <v>1081.4100000000001</v>
      </c>
      <c r="P319" s="66">
        <v>6658</v>
      </c>
      <c r="Q319" s="65">
        <v>79327.89</v>
      </c>
      <c r="R319" s="65">
        <v>40000</v>
      </c>
      <c r="S319" s="67">
        <f t="shared" si="37"/>
        <v>50.423627806059137</v>
      </c>
      <c r="T319" s="67">
        <f t="shared" si="38"/>
        <v>39327.89</v>
      </c>
      <c r="U319" s="62" t="s">
        <v>6</v>
      </c>
      <c r="V319" s="62" t="s">
        <v>6</v>
      </c>
      <c r="W319" s="68">
        <v>1</v>
      </c>
      <c r="X319" s="69">
        <v>0</v>
      </c>
      <c r="Y319" s="61">
        <f>ROUND((S319/INDICI!$B$2*10),2)</f>
        <v>5.7</v>
      </c>
      <c r="Z319" s="61">
        <f>ROUND((O319/INDICI!$B$1*25),2)</f>
        <v>2.89</v>
      </c>
      <c r="AA319" s="70">
        <f t="shared" si="33"/>
        <v>6</v>
      </c>
      <c r="AB319" s="71">
        <f t="shared" si="34"/>
        <v>14.59</v>
      </c>
      <c r="AC319" s="72">
        <f>SUM($AG$6:AG319)</f>
        <v>22324216.858000003</v>
      </c>
      <c r="AD319" s="61" t="str">
        <f>VLOOKUP(C319, 'NORD SUD'!A:B, 2, FALSE)</f>
        <v>S</v>
      </c>
      <c r="AE319" s="67">
        <f>IF(AD319="N","",SUM(AF$5:$AF319))</f>
        <v>7774216.8579999991</v>
      </c>
      <c r="AF319" s="67">
        <f t="shared" si="35"/>
        <v>39327.89</v>
      </c>
      <c r="AG319" s="72">
        <f t="shared" si="39"/>
        <v>39327.89</v>
      </c>
      <c r="AH319" s="81"/>
      <c r="AI319" s="169">
        <v>1</v>
      </c>
      <c r="AJ319" s="169">
        <f>SUM($AI$6:AI319)</f>
        <v>314</v>
      </c>
      <c r="AK319" s="198" t="s">
        <v>1942</v>
      </c>
      <c r="AL319" s="158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  <c r="VE319" s="24"/>
      <c r="VF319" s="24"/>
      <c r="VG319" s="24"/>
      <c r="VH319" s="24"/>
      <c r="VI319" s="24"/>
      <c r="VJ319" s="24"/>
      <c r="VK319" s="24"/>
      <c r="VL319" s="24"/>
      <c r="VM319" s="24"/>
      <c r="VN319" s="24"/>
      <c r="VO319" s="24"/>
      <c r="VP319" s="24"/>
      <c r="VQ319" s="24"/>
      <c r="VR319" s="24"/>
      <c r="VS319" s="24"/>
      <c r="VT319" s="24"/>
      <c r="VU319" s="24"/>
      <c r="VV319" s="24"/>
      <c r="VW319" s="24"/>
      <c r="VX319" s="24"/>
      <c r="VY319" s="24"/>
      <c r="VZ319" s="24"/>
      <c r="WA319" s="24"/>
      <c r="WB319" s="24"/>
      <c r="WC319" s="24"/>
      <c r="WD319" s="24"/>
      <c r="WE319" s="24"/>
      <c r="WF319" s="24"/>
      <c r="WG319" s="24"/>
      <c r="WH319" s="24"/>
      <c r="WI319" s="24"/>
      <c r="WJ319" s="24"/>
      <c r="WK319" s="24"/>
      <c r="WL319" s="24"/>
      <c r="WM319" s="24"/>
      <c r="WN319" s="24"/>
      <c r="WO319" s="24"/>
      <c r="WP319" s="24"/>
      <c r="WQ319" s="24"/>
      <c r="WR319" s="24"/>
      <c r="WS319" s="24"/>
      <c r="WT319" s="24"/>
      <c r="WU319" s="24"/>
      <c r="WV319" s="24"/>
      <c r="WW319" s="24"/>
      <c r="WX319" s="24"/>
      <c r="WY319" s="24"/>
      <c r="WZ319" s="24"/>
      <c r="XA319" s="24"/>
      <c r="XB319" s="24"/>
      <c r="XC319" s="24"/>
      <c r="XD319" s="24"/>
      <c r="XE319" s="24"/>
      <c r="XF319" s="24"/>
      <c r="XG319" s="24"/>
      <c r="XH319" s="24"/>
      <c r="XI319" s="24"/>
      <c r="XJ319" s="24"/>
      <c r="XK319" s="24"/>
      <c r="XL319" s="24"/>
      <c r="XM319" s="24"/>
      <c r="XN319" s="24"/>
      <c r="XO319" s="24"/>
      <c r="XP319" s="24"/>
      <c r="XQ319" s="24"/>
      <c r="XR319" s="24"/>
      <c r="XS319" s="24"/>
      <c r="XT319" s="24"/>
      <c r="XU319" s="24"/>
      <c r="XV319" s="24"/>
      <c r="XW319" s="24"/>
      <c r="XX319" s="24"/>
      <c r="XY319" s="24"/>
      <c r="XZ319" s="24"/>
      <c r="YA319" s="24"/>
      <c r="YB319" s="24"/>
      <c r="YC319" s="24"/>
      <c r="YD319" s="24"/>
      <c r="YE319" s="24"/>
      <c r="YF319" s="24"/>
      <c r="YG319" s="24"/>
      <c r="YH319" s="24"/>
      <c r="YI319" s="24"/>
      <c r="YJ319" s="24"/>
      <c r="YK319" s="24"/>
      <c r="YL319" s="24"/>
      <c r="YM319" s="24"/>
      <c r="YN319" s="24"/>
      <c r="YO319" s="24"/>
      <c r="YP319" s="24"/>
      <c r="YQ319" s="24"/>
      <c r="YR319" s="24"/>
      <c r="YS319" s="24"/>
      <c r="YT319" s="24"/>
      <c r="YU319" s="24"/>
      <c r="YV319" s="24"/>
      <c r="YW319" s="24"/>
      <c r="YX319" s="24"/>
      <c r="YY319" s="24"/>
      <c r="YZ319" s="24"/>
      <c r="ZA319" s="24"/>
      <c r="ZB319" s="24"/>
      <c r="ZC319" s="24"/>
      <c r="ZD319" s="24"/>
      <c r="ZE319" s="24"/>
      <c r="ZF319" s="24"/>
      <c r="ZG319" s="24"/>
      <c r="ZH319" s="24"/>
      <c r="ZI319" s="24"/>
      <c r="ZJ319" s="24"/>
      <c r="ZK319" s="24"/>
      <c r="ZL319" s="24"/>
      <c r="ZM319" s="24"/>
      <c r="ZN319" s="24"/>
      <c r="ZO319" s="24"/>
      <c r="ZP319" s="24"/>
      <c r="ZQ319" s="24"/>
      <c r="ZR319" s="24"/>
      <c r="ZS319" s="24"/>
      <c r="ZT319" s="24"/>
      <c r="ZU319" s="24"/>
      <c r="ZV319" s="24"/>
      <c r="ZW319" s="24"/>
      <c r="ZX319" s="24"/>
      <c r="ZY319" s="24"/>
      <c r="ZZ319" s="24"/>
      <c r="AAA319" s="24"/>
      <c r="AAB319" s="24"/>
      <c r="AAC319" s="24"/>
      <c r="AAD319" s="24"/>
      <c r="AAE319" s="24"/>
      <c r="AAF319" s="24"/>
      <c r="AAG319" s="24"/>
      <c r="AAH319" s="24"/>
      <c r="AAI319" s="24"/>
      <c r="AAJ319" s="24"/>
      <c r="AAK319" s="24"/>
      <c r="AAL319" s="24"/>
      <c r="AAM319" s="24"/>
      <c r="AAN319" s="24"/>
      <c r="AAO319" s="24"/>
      <c r="AAP319" s="24"/>
      <c r="AAQ319" s="24"/>
      <c r="AAR319" s="24"/>
      <c r="AAS319" s="24"/>
      <c r="AAT319" s="24"/>
      <c r="AAU319" s="24"/>
      <c r="AAV319" s="24"/>
      <c r="AAW319" s="24"/>
      <c r="AAX319" s="24"/>
      <c r="AAY319" s="24"/>
      <c r="AAZ319" s="24"/>
      <c r="ABA319" s="24"/>
      <c r="ABB319" s="24"/>
      <c r="ABC319" s="24"/>
      <c r="ABD319" s="24"/>
      <c r="ABE319" s="24"/>
      <c r="ABF319" s="24"/>
      <c r="ABG319" s="24"/>
      <c r="ABH319" s="24"/>
      <c r="ABI319" s="24"/>
      <c r="ABJ319" s="24"/>
      <c r="ABK319" s="24"/>
      <c r="ABL319" s="24"/>
      <c r="ABM319" s="24"/>
      <c r="ABN319" s="24"/>
      <c r="ABO319" s="24"/>
      <c r="ABP319" s="24"/>
      <c r="ABQ319" s="24"/>
      <c r="ABR319" s="24"/>
      <c r="ABS319" s="24"/>
      <c r="ABT319" s="24"/>
      <c r="ABU319" s="24"/>
      <c r="ABV319" s="24"/>
      <c r="ABW319" s="24"/>
      <c r="ABX319" s="24"/>
      <c r="ABY319" s="24"/>
      <c r="ABZ319" s="24"/>
      <c r="ACA319" s="24"/>
      <c r="ACB319" s="24"/>
      <c r="ACC319" s="24"/>
      <c r="ACD319" s="24"/>
      <c r="ACE319" s="24"/>
      <c r="ACF319" s="24"/>
      <c r="ACG319" s="24"/>
      <c r="ACH319" s="24"/>
      <c r="ACI319" s="24"/>
      <c r="ACJ319" s="24"/>
      <c r="ACK319" s="24"/>
      <c r="ACL319" s="24"/>
      <c r="ACM319" s="24"/>
      <c r="ACN319" s="24"/>
      <c r="ACO319" s="24"/>
      <c r="ACP319" s="24"/>
      <c r="ACQ319" s="24"/>
      <c r="ACR319" s="24"/>
      <c r="ACS319" s="24"/>
      <c r="ACT319" s="24"/>
      <c r="ACU319" s="24"/>
      <c r="ACV319" s="24"/>
      <c r="ACW319" s="24"/>
      <c r="ACX319" s="24"/>
      <c r="ACY319" s="24"/>
      <c r="ACZ319" s="24"/>
      <c r="ADA319" s="24"/>
      <c r="ADB319" s="24"/>
      <c r="ADC319" s="24"/>
      <c r="ADD319" s="24"/>
      <c r="ADE319" s="24"/>
      <c r="ADF319" s="24"/>
      <c r="ADG319" s="24"/>
      <c r="ADH319" s="24"/>
      <c r="ADI319" s="24"/>
      <c r="ADJ319" s="24"/>
      <c r="ADK319" s="24"/>
      <c r="ADL319" s="24"/>
      <c r="ADM319" s="24"/>
      <c r="ADN319" s="24"/>
      <c r="ADO319" s="24"/>
      <c r="ADP319" s="24"/>
      <c r="ADQ319" s="24"/>
      <c r="ADR319" s="24"/>
      <c r="ADS319" s="24"/>
      <c r="ADT319" s="24"/>
      <c r="ADU319" s="24"/>
      <c r="ADV319" s="24"/>
      <c r="ADW319" s="24"/>
      <c r="ADX319" s="24"/>
      <c r="ADY319" s="24"/>
      <c r="ADZ319" s="24"/>
      <c r="AEA319" s="24"/>
      <c r="AEB319" s="24"/>
      <c r="AEC319" s="24"/>
      <c r="AED319" s="24"/>
      <c r="AEE319" s="24"/>
      <c r="AEF319" s="24"/>
      <c r="AEG319" s="24"/>
      <c r="AEH319" s="24"/>
      <c r="AEI319" s="24"/>
      <c r="AEJ319" s="24"/>
      <c r="AEK319" s="24"/>
      <c r="AEL319" s="24"/>
      <c r="AEM319" s="24"/>
      <c r="AEN319" s="24"/>
      <c r="AEO319" s="24"/>
      <c r="AEP319" s="24"/>
      <c r="AEQ319" s="24"/>
      <c r="AER319" s="24"/>
      <c r="AES319" s="24"/>
      <c r="AET319" s="24"/>
      <c r="AEU319" s="24"/>
      <c r="AEV319" s="24"/>
      <c r="AEW319" s="24"/>
      <c r="AEX319" s="24"/>
      <c r="AEY319" s="24"/>
      <c r="AEZ319" s="24"/>
      <c r="AFA319" s="24"/>
      <c r="AFB319" s="24"/>
      <c r="AFC319" s="24"/>
      <c r="AFD319" s="24"/>
      <c r="AFE319" s="24"/>
      <c r="AFF319" s="24"/>
      <c r="AFG319" s="24"/>
      <c r="AFH319" s="24"/>
      <c r="AFI319" s="24"/>
      <c r="AFJ319" s="24"/>
      <c r="AFK319" s="24"/>
      <c r="AFL319" s="24"/>
      <c r="AFM319" s="24"/>
      <c r="AFN319" s="24"/>
      <c r="AFO319" s="24"/>
      <c r="AFP319" s="24"/>
      <c r="AFQ319" s="24"/>
      <c r="AFR319" s="24"/>
      <c r="AFS319" s="24"/>
      <c r="AFT319" s="24"/>
      <c r="AFU319" s="24"/>
      <c r="AFV319" s="24"/>
      <c r="AFW319" s="24"/>
      <c r="AFX319" s="24"/>
      <c r="AFY319" s="24"/>
      <c r="AFZ319" s="24"/>
      <c r="AGA319" s="24"/>
      <c r="AGB319" s="24"/>
      <c r="AGC319" s="24"/>
      <c r="AGD319" s="24"/>
      <c r="AGE319" s="24"/>
      <c r="AGF319" s="24"/>
      <c r="AGG319" s="24"/>
      <c r="AGH319" s="24"/>
      <c r="AGI319" s="24"/>
      <c r="AGJ319" s="24"/>
      <c r="AGK319" s="24"/>
      <c r="AGL319" s="24"/>
      <c r="AGM319" s="24"/>
      <c r="AGN319" s="24"/>
      <c r="AGO319" s="24"/>
      <c r="AGP319" s="24"/>
      <c r="AGQ319" s="24"/>
      <c r="AGR319" s="24"/>
      <c r="AGS319" s="24"/>
      <c r="AGT319" s="24"/>
      <c r="AGU319" s="24"/>
      <c r="AGV319" s="24"/>
      <c r="AGW319" s="24"/>
      <c r="AGX319" s="24"/>
      <c r="AGY319" s="24"/>
      <c r="AGZ319" s="24"/>
      <c r="AHA319" s="24"/>
      <c r="AHB319" s="24"/>
      <c r="AHC319" s="24"/>
      <c r="AHD319" s="24"/>
      <c r="AHE319" s="24"/>
      <c r="AHF319" s="24"/>
      <c r="AHG319" s="24"/>
      <c r="AHH319" s="24"/>
      <c r="AHI319" s="24"/>
      <c r="AHJ319" s="24"/>
      <c r="AHK319" s="24"/>
      <c r="AHL319" s="24"/>
      <c r="AHM319" s="24"/>
      <c r="AHN319" s="24"/>
      <c r="AHO319" s="24"/>
      <c r="AHP319" s="24"/>
      <c r="AHQ319" s="24"/>
      <c r="AHR319" s="24"/>
      <c r="AHS319" s="24"/>
      <c r="AHT319" s="24"/>
      <c r="AHU319" s="24"/>
      <c r="AHV319" s="24"/>
      <c r="AHW319" s="24"/>
      <c r="AHX319" s="24"/>
      <c r="AHY319" s="24"/>
      <c r="AHZ319" s="24"/>
      <c r="AIA319" s="24"/>
      <c r="AIB319" s="24"/>
      <c r="AIC319" s="24"/>
      <c r="AID319" s="24"/>
      <c r="AIE319" s="24"/>
      <c r="AIF319" s="24"/>
      <c r="AIG319" s="24"/>
      <c r="AIH319" s="24"/>
      <c r="AII319" s="24"/>
      <c r="AIJ319" s="24"/>
      <c r="AIK319" s="24"/>
      <c r="AIL319" s="24"/>
      <c r="AIM319" s="24"/>
      <c r="AIN319" s="24"/>
      <c r="AIO319" s="24"/>
      <c r="AIP319" s="24"/>
      <c r="AIQ319" s="24"/>
      <c r="AIR319" s="24"/>
      <c r="AIS319" s="24"/>
      <c r="AIT319" s="24"/>
      <c r="AIU319" s="24"/>
      <c r="AIV319" s="24"/>
      <c r="AIW319" s="24"/>
      <c r="AIX319" s="24"/>
      <c r="AIY319" s="24"/>
      <c r="AIZ319" s="24"/>
      <c r="AJA319" s="24"/>
      <c r="AJB319" s="24"/>
      <c r="AJC319" s="24"/>
      <c r="AJD319" s="24"/>
      <c r="AJE319" s="24"/>
      <c r="AJF319" s="24"/>
      <c r="AJG319" s="24"/>
      <c r="AJH319" s="24"/>
      <c r="AJI319" s="24"/>
      <c r="AJJ319" s="24"/>
      <c r="AJK319" s="24"/>
      <c r="AJL319" s="24"/>
      <c r="AJM319" s="24"/>
      <c r="AJN319" s="24"/>
      <c r="AJO319" s="24"/>
      <c r="AJP319" s="24"/>
      <c r="AJQ319" s="24"/>
      <c r="AJR319" s="24"/>
      <c r="AJS319" s="24"/>
      <c r="AJT319" s="24"/>
      <c r="AJU319" s="24"/>
      <c r="AJV319" s="24"/>
      <c r="AJW319" s="24"/>
      <c r="AJX319" s="24"/>
      <c r="AJY319" s="24"/>
      <c r="AJZ319" s="24"/>
      <c r="AKA319" s="24"/>
      <c r="AKB319" s="24"/>
      <c r="AKC319" s="24"/>
      <c r="AKD319" s="24"/>
      <c r="AKE319" s="24"/>
      <c r="AKF319" s="24"/>
      <c r="AKG319" s="24"/>
      <c r="AKH319" s="24"/>
      <c r="AKI319" s="24"/>
      <c r="AKJ319" s="24"/>
      <c r="AKK319" s="24"/>
      <c r="AKL319" s="24"/>
      <c r="AKM319" s="24"/>
      <c r="AKN319" s="24"/>
      <c r="AKO319" s="24"/>
      <c r="AKP319" s="24"/>
      <c r="AKQ319" s="24"/>
      <c r="AKR319" s="24"/>
      <c r="AKS319" s="24"/>
      <c r="AKT319" s="24"/>
      <c r="AKU319" s="24"/>
      <c r="AKV319" s="24"/>
      <c r="AKW319" s="24"/>
      <c r="AKX319" s="24"/>
      <c r="AKY319" s="24"/>
      <c r="AKZ319" s="24"/>
      <c r="ALA319" s="24"/>
      <c r="ALB319" s="24"/>
      <c r="ALC319" s="24"/>
      <c r="ALD319" s="24"/>
      <c r="ALE319" s="24"/>
      <c r="ALF319" s="24"/>
      <c r="ALG319" s="24"/>
      <c r="ALH319" s="24"/>
      <c r="ALI319" s="24"/>
      <c r="ALJ319" s="24"/>
    </row>
    <row r="320" spans="1:998" s="13" customFormat="1">
      <c r="A320" s="62">
        <v>315</v>
      </c>
      <c r="B320" s="62" t="s">
        <v>138</v>
      </c>
      <c r="C320" s="62" t="s">
        <v>14</v>
      </c>
      <c r="D320" s="62" t="s">
        <v>14</v>
      </c>
      <c r="E320" s="62" t="s">
        <v>1680</v>
      </c>
      <c r="F320" s="62"/>
      <c r="G320" s="63">
        <v>45833</v>
      </c>
      <c r="H320" s="64">
        <v>0.79722222222222228</v>
      </c>
      <c r="I320" s="62" t="s">
        <v>5</v>
      </c>
      <c r="J320" s="62" t="s">
        <v>6</v>
      </c>
      <c r="K320" s="62" t="s">
        <v>5</v>
      </c>
      <c r="L320" s="62" t="s">
        <v>5</v>
      </c>
      <c r="M320" s="65" t="s">
        <v>5</v>
      </c>
      <c r="N320" s="62" t="s">
        <v>6</v>
      </c>
      <c r="O320" s="65">
        <v>701.26</v>
      </c>
      <c r="P320" s="66">
        <v>1426</v>
      </c>
      <c r="Q320" s="65">
        <v>28854</v>
      </c>
      <c r="R320" s="65">
        <v>12000</v>
      </c>
      <c r="S320" s="67">
        <f t="shared" si="37"/>
        <v>41.588687876897481</v>
      </c>
      <c r="T320" s="67">
        <f t="shared" si="38"/>
        <v>16854</v>
      </c>
      <c r="U320" s="62" t="s">
        <v>6</v>
      </c>
      <c r="V320" s="62" t="s">
        <v>6</v>
      </c>
      <c r="W320" s="68">
        <v>1</v>
      </c>
      <c r="X320" s="69">
        <v>0</v>
      </c>
      <c r="Y320" s="61">
        <f>ROUND((S320/INDICI!$B$2*10),2)</f>
        <v>4.7</v>
      </c>
      <c r="Z320" s="61">
        <f>ROUND((O320/INDICI!$B$1*25),2)</f>
        <v>1.87</v>
      </c>
      <c r="AA320" s="70">
        <f t="shared" si="33"/>
        <v>8</v>
      </c>
      <c r="AB320" s="71">
        <f t="shared" si="34"/>
        <v>14.57</v>
      </c>
      <c r="AC320" s="72">
        <f>SUM($AG$6:AG320)</f>
        <v>22341070.858000003</v>
      </c>
      <c r="AD320" s="61" t="str">
        <f>VLOOKUP(C320, 'NORD SUD'!A:B, 2, FALSE)</f>
        <v>S</v>
      </c>
      <c r="AE320" s="67">
        <f>IF(AD320="N","",SUM(AF$5:$AF320))</f>
        <v>7791070.8579999991</v>
      </c>
      <c r="AF320" s="67">
        <f t="shared" si="35"/>
        <v>16854</v>
      </c>
      <c r="AG320" s="72">
        <f t="shared" si="39"/>
        <v>16854</v>
      </c>
      <c r="AH320" s="81"/>
      <c r="AI320" s="169">
        <v>1</v>
      </c>
      <c r="AJ320" s="169">
        <f>SUM($AI$6:AI320)</f>
        <v>315</v>
      </c>
      <c r="AK320" s="198" t="s">
        <v>1942</v>
      </c>
      <c r="AL320" s="158"/>
    </row>
    <row r="321" spans="1:998" s="13" customFormat="1">
      <c r="A321" s="62">
        <v>316</v>
      </c>
      <c r="B321" s="62" t="s">
        <v>138</v>
      </c>
      <c r="C321" s="62" t="s">
        <v>14</v>
      </c>
      <c r="D321" s="62" t="s">
        <v>14</v>
      </c>
      <c r="E321" s="62" t="s">
        <v>1675</v>
      </c>
      <c r="F321" s="62"/>
      <c r="G321" s="63">
        <v>45821</v>
      </c>
      <c r="H321" s="64">
        <v>0.51597222222222228</v>
      </c>
      <c r="I321" s="62" t="s">
        <v>5</v>
      </c>
      <c r="J321" s="62" t="s">
        <v>6</v>
      </c>
      <c r="K321" s="62" t="s">
        <v>5</v>
      </c>
      <c r="L321" s="62" t="s">
        <v>5</v>
      </c>
      <c r="M321" s="65" t="s">
        <v>5</v>
      </c>
      <c r="N321" s="62" t="s">
        <v>6</v>
      </c>
      <c r="O321" s="65">
        <v>675.68</v>
      </c>
      <c r="P321" s="66">
        <v>1036</v>
      </c>
      <c r="Q321" s="65">
        <v>71283.600000000006</v>
      </c>
      <c r="R321" s="65">
        <v>30000</v>
      </c>
      <c r="S321" s="67">
        <f t="shared" si="37"/>
        <v>42.085416561453123</v>
      </c>
      <c r="T321" s="67">
        <f t="shared" si="38"/>
        <v>41283.600000000006</v>
      </c>
      <c r="U321" s="62" t="s">
        <v>6</v>
      </c>
      <c r="V321" s="62" t="s">
        <v>6</v>
      </c>
      <c r="W321" s="68">
        <v>1</v>
      </c>
      <c r="X321" s="69">
        <v>0</v>
      </c>
      <c r="Y321" s="61">
        <f>ROUND((S321/INDICI!$B$2*10),2)</f>
        <v>4.76</v>
      </c>
      <c r="Z321" s="61">
        <f>ROUND((O321/INDICI!$B$1*25),2)</f>
        <v>1.8</v>
      </c>
      <c r="AA321" s="70">
        <f t="shared" si="33"/>
        <v>8</v>
      </c>
      <c r="AB321" s="71">
        <f t="shared" si="34"/>
        <v>14.559999999999999</v>
      </c>
      <c r="AC321" s="72">
        <f>SUM($AG$6:AG321)</f>
        <v>22382354.458000004</v>
      </c>
      <c r="AD321" s="61" t="str">
        <f>VLOOKUP(C321, 'NORD SUD'!A:B, 2, FALSE)</f>
        <v>S</v>
      </c>
      <c r="AE321" s="67">
        <f>IF(AD321="N","",SUM(AF$5:$AF321))</f>
        <v>7832354.4579999987</v>
      </c>
      <c r="AF321" s="67">
        <f t="shared" si="35"/>
        <v>41283.600000000006</v>
      </c>
      <c r="AG321" s="72">
        <f t="shared" si="39"/>
        <v>41283.600000000006</v>
      </c>
      <c r="AH321" s="81"/>
      <c r="AI321" s="169">
        <v>1</v>
      </c>
      <c r="AJ321" s="169">
        <f>SUM($AI$6:AI321)</f>
        <v>316</v>
      </c>
      <c r="AK321" s="198" t="s">
        <v>1942</v>
      </c>
      <c r="AL321" s="158"/>
    </row>
    <row r="322" spans="1:998" s="13" customFormat="1">
      <c r="A322" s="62">
        <v>317</v>
      </c>
      <c r="B322" s="62" t="s">
        <v>175</v>
      </c>
      <c r="C322" s="62" t="s">
        <v>91</v>
      </c>
      <c r="D322" s="62" t="s">
        <v>91</v>
      </c>
      <c r="E322" s="62" t="s">
        <v>1011</v>
      </c>
      <c r="F322" s="62"/>
      <c r="G322" s="63">
        <v>45833</v>
      </c>
      <c r="H322" s="64">
        <v>0.77500000000000002</v>
      </c>
      <c r="I322" s="62" t="s">
        <v>5</v>
      </c>
      <c r="J322" s="62" t="s">
        <v>6</v>
      </c>
      <c r="K322" s="62" t="s">
        <v>5</v>
      </c>
      <c r="L322" s="62" t="s">
        <v>265</v>
      </c>
      <c r="M322" s="62" t="s">
        <v>5</v>
      </c>
      <c r="N322" s="62" t="s">
        <v>6</v>
      </c>
      <c r="O322" s="65">
        <v>1438.5530000000001</v>
      </c>
      <c r="P322" s="66">
        <v>4866</v>
      </c>
      <c r="Q322" s="65">
        <v>113647.64</v>
      </c>
      <c r="R322" s="65">
        <v>27130</v>
      </c>
      <c r="S322" s="67">
        <f t="shared" si="37"/>
        <v>23.872031130606846</v>
      </c>
      <c r="T322" s="67">
        <f t="shared" si="38"/>
        <v>86517.64</v>
      </c>
      <c r="U322" s="62" t="s">
        <v>6</v>
      </c>
      <c r="V322" s="62" t="s">
        <v>6</v>
      </c>
      <c r="W322" s="68">
        <v>1</v>
      </c>
      <c r="X322" s="69">
        <v>0</v>
      </c>
      <c r="Y322" s="61">
        <f>ROUND((S322/INDICI!$B$2*10),2)</f>
        <v>2.7</v>
      </c>
      <c r="Z322" s="61">
        <f>ROUND((O322/INDICI!$B$1*25),2)</f>
        <v>3.84</v>
      </c>
      <c r="AA322" s="70">
        <f t="shared" si="33"/>
        <v>8</v>
      </c>
      <c r="AB322" s="71">
        <f t="shared" si="34"/>
        <v>14.54</v>
      </c>
      <c r="AC322" s="72">
        <f>SUM($AG$6:AG322)</f>
        <v>22468872.098000005</v>
      </c>
      <c r="AD322" s="61" t="str">
        <f>VLOOKUP(C322, 'NORD SUD'!A:B, 2, FALSE)</f>
        <v>S</v>
      </c>
      <c r="AE322" s="67">
        <f>IF(AD322="N","",SUM(AF$5:$AF322))</f>
        <v>7918872.0979999984</v>
      </c>
      <c r="AF322" s="67">
        <f t="shared" si="35"/>
        <v>86517.64</v>
      </c>
      <c r="AG322" s="72">
        <f t="shared" si="39"/>
        <v>86517.64</v>
      </c>
      <c r="AH322" s="81"/>
      <c r="AI322" s="169">
        <v>1</v>
      </c>
      <c r="AJ322" s="169">
        <f>SUM($AI$6:AI322)</f>
        <v>317</v>
      </c>
      <c r="AK322" s="198" t="s">
        <v>1942</v>
      </c>
      <c r="AL322" s="158"/>
    </row>
    <row r="323" spans="1:998" s="13" customFormat="1">
      <c r="A323" s="62">
        <v>318</v>
      </c>
      <c r="B323" s="62" t="s">
        <v>556</v>
      </c>
      <c r="C323" s="62" t="s">
        <v>70</v>
      </c>
      <c r="D323" s="62" t="s">
        <v>70</v>
      </c>
      <c r="E323" s="62" t="s">
        <v>571</v>
      </c>
      <c r="F323" s="62"/>
      <c r="G323" s="63">
        <v>45820</v>
      </c>
      <c r="H323" s="64" t="s">
        <v>572</v>
      </c>
      <c r="I323" s="62" t="s">
        <v>5</v>
      </c>
      <c r="J323" s="62" t="s">
        <v>6</v>
      </c>
      <c r="K323" s="62" t="s">
        <v>5</v>
      </c>
      <c r="L323" s="62" t="s">
        <v>5</v>
      </c>
      <c r="M323" s="62" t="s">
        <v>5</v>
      </c>
      <c r="N323" s="62" t="s">
        <v>6</v>
      </c>
      <c r="O323" s="65">
        <v>1824.26</v>
      </c>
      <c r="P323" s="66">
        <v>53556</v>
      </c>
      <c r="Q323" s="65">
        <v>139850</v>
      </c>
      <c r="R323" s="65">
        <v>70000</v>
      </c>
      <c r="S323" s="67">
        <f t="shared" si="37"/>
        <v>50.05362888809438</v>
      </c>
      <c r="T323" s="67">
        <f t="shared" si="38"/>
        <v>69850</v>
      </c>
      <c r="U323" s="62" t="s">
        <v>6</v>
      </c>
      <c r="V323" s="62" t="s">
        <v>6</v>
      </c>
      <c r="W323" s="68">
        <v>2</v>
      </c>
      <c r="X323" s="69">
        <v>0</v>
      </c>
      <c r="Y323" s="61">
        <f>ROUND((S323/INDICI!$B$2*10),2)</f>
        <v>5.66</v>
      </c>
      <c r="Z323" s="61">
        <f>ROUND((O323/INDICI!$B$1*25),2)</f>
        <v>4.87</v>
      </c>
      <c r="AA323" s="70">
        <f t="shared" si="33"/>
        <v>4</v>
      </c>
      <c r="AB323" s="71">
        <f t="shared" si="34"/>
        <v>14.530000000000001</v>
      </c>
      <c r="AC323" s="72">
        <f>SUM($AG$6:AG323)</f>
        <v>22538722.098000005</v>
      </c>
      <c r="AD323" s="61" t="str">
        <f>VLOOKUP(C323, 'NORD SUD'!A:B, 2, FALSE)</f>
        <v>S</v>
      </c>
      <c r="AE323" s="67">
        <f>IF(AD323="N","",SUM(AF$5:$AF323))</f>
        <v>7988722.0979999984</v>
      </c>
      <c r="AF323" s="67">
        <f t="shared" si="35"/>
        <v>69850</v>
      </c>
      <c r="AG323" s="72">
        <f t="shared" si="39"/>
        <v>69850</v>
      </c>
      <c r="AH323" s="81"/>
      <c r="AI323" s="169">
        <v>1</v>
      </c>
      <c r="AJ323" s="169">
        <f>SUM($AI$6:AI323)</f>
        <v>318</v>
      </c>
      <c r="AK323" s="198" t="s">
        <v>1942</v>
      </c>
      <c r="AL323" s="158"/>
    </row>
    <row r="324" spans="1:998" s="27" customFormat="1">
      <c r="A324" s="62">
        <v>319</v>
      </c>
      <c r="B324" s="62" t="s">
        <v>236</v>
      </c>
      <c r="C324" s="62" t="s">
        <v>24</v>
      </c>
      <c r="D324" s="62" t="s">
        <v>24</v>
      </c>
      <c r="E324" s="62" t="s">
        <v>1441</v>
      </c>
      <c r="F324" s="62"/>
      <c r="G324" s="63">
        <v>45834</v>
      </c>
      <c r="H324" s="64">
        <v>0.6333333333333333</v>
      </c>
      <c r="I324" s="62" t="s">
        <v>5</v>
      </c>
      <c r="J324" s="62" t="s">
        <v>6</v>
      </c>
      <c r="K324" s="62" t="s">
        <v>5</v>
      </c>
      <c r="L324" s="62" t="s">
        <v>5</v>
      </c>
      <c r="M324" s="106" t="s">
        <v>5</v>
      </c>
      <c r="N324" s="62" t="s">
        <v>6</v>
      </c>
      <c r="O324" s="65">
        <v>1062.99</v>
      </c>
      <c r="P324" s="66">
        <v>25588</v>
      </c>
      <c r="Q324" s="65">
        <v>100000</v>
      </c>
      <c r="R324" s="65">
        <v>50000</v>
      </c>
      <c r="S324" s="67">
        <f t="shared" si="37"/>
        <v>50</v>
      </c>
      <c r="T324" s="67">
        <f t="shared" si="38"/>
        <v>50000</v>
      </c>
      <c r="U324" s="62" t="s">
        <v>6</v>
      </c>
      <c r="V324" s="62" t="s">
        <v>6</v>
      </c>
      <c r="W324" s="68">
        <v>1</v>
      </c>
      <c r="X324" s="69">
        <v>0</v>
      </c>
      <c r="Y324" s="61">
        <f>ROUND((S324/INDICI!$B$2*10),2)</f>
        <v>5.65</v>
      </c>
      <c r="Z324" s="61">
        <f>ROUND((O324/INDICI!$B$1*25),2)</f>
        <v>2.84</v>
      </c>
      <c r="AA324" s="70">
        <f t="shared" si="33"/>
        <v>6</v>
      </c>
      <c r="AB324" s="71">
        <f t="shared" si="34"/>
        <v>14.49</v>
      </c>
      <c r="AC324" s="72">
        <f>SUM($AG$6:AG324)</f>
        <v>22588722.098000005</v>
      </c>
      <c r="AD324" s="61" t="str">
        <f>VLOOKUP(C324, 'NORD SUD'!A:B, 2, FALSE)</f>
        <v>S</v>
      </c>
      <c r="AE324" s="67">
        <f>IF(AD324="N","",SUM(AF$5:$AF324))</f>
        <v>8038722.0979999984</v>
      </c>
      <c r="AF324" s="67">
        <f t="shared" si="35"/>
        <v>50000</v>
      </c>
      <c r="AG324" s="72">
        <f t="shared" si="39"/>
        <v>50000</v>
      </c>
      <c r="AH324" s="81"/>
      <c r="AI324" s="169">
        <v>1</v>
      </c>
      <c r="AJ324" s="169">
        <f>SUM($AI$6:AI324)</f>
        <v>319</v>
      </c>
      <c r="AK324" s="198" t="s">
        <v>1942</v>
      </c>
      <c r="AL324" s="158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13"/>
      <c r="JE324" s="13"/>
      <c r="JF324" s="13"/>
      <c r="JG324" s="13"/>
      <c r="JH324" s="13"/>
      <c r="JI324" s="13"/>
      <c r="JJ324" s="13"/>
      <c r="JK324" s="13"/>
      <c r="JL324" s="13"/>
      <c r="JM324" s="13"/>
      <c r="JN324" s="13"/>
      <c r="JO324" s="13"/>
      <c r="JP324" s="13"/>
      <c r="JQ324" s="13"/>
      <c r="JR324" s="13"/>
      <c r="JS324" s="13"/>
      <c r="JT324" s="13"/>
      <c r="JU324" s="13"/>
      <c r="JV324" s="13"/>
      <c r="JW324" s="13"/>
      <c r="JX324" s="13"/>
      <c r="JY324" s="13"/>
      <c r="JZ324" s="13"/>
      <c r="KA324" s="13"/>
      <c r="KB324" s="13"/>
      <c r="KC324" s="13"/>
      <c r="KD324" s="13"/>
      <c r="KE324" s="13"/>
      <c r="KF324" s="13"/>
      <c r="KG324" s="13"/>
      <c r="KH324" s="13"/>
      <c r="KI324" s="13"/>
      <c r="KJ324" s="13"/>
      <c r="KK324" s="13"/>
      <c r="KL324" s="13"/>
      <c r="KM324" s="13"/>
      <c r="KN324" s="13"/>
      <c r="KO324" s="13"/>
      <c r="KP324" s="13"/>
      <c r="KQ324" s="13"/>
      <c r="KR324" s="13"/>
      <c r="KS324" s="13"/>
      <c r="KT324" s="13"/>
      <c r="KU324" s="13"/>
      <c r="KV324" s="13"/>
      <c r="KW324" s="13"/>
      <c r="KX324" s="13"/>
      <c r="KY324" s="13"/>
      <c r="KZ324" s="13"/>
      <c r="LA324" s="13"/>
      <c r="LB324" s="13"/>
      <c r="LC324" s="13"/>
      <c r="LD324" s="13"/>
      <c r="LE324" s="13"/>
      <c r="LF324" s="13"/>
      <c r="LG324" s="13"/>
      <c r="LH324" s="13"/>
      <c r="LI324" s="13"/>
      <c r="LJ324" s="13"/>
      <c r="LK324" s="13"/>
      <c r="LL324" s="13"/>
      <c r="LM324" s="13"/>
      <c r="LN324" s="13"/>
      <c r="LO324" s="13"/>
      <c r="LP324" s="13"/>
      <c r="LQ324" s="13"/>
      <c r="LR324" s="13"/>
      <c r="LS324" s="13"/>
      <c r="LT324" s="13"/>
      <c r="LU324" s="13"/>
      <c r="LV324" s="13"/>
      <c r="LW324" s="13"/>
      <c r="LX324" s="13"/>
      <c r="LY324" s="13"/>
      <c r="LZ324" s="13"/>
      <c r="MA324" s="13"/>
      <c r="MB324" s="13"/>
      <c r="MC324" s="13"/>
      <c r="MD324" s="13"/>
      <c r="ME324" s="13"/>
      <c r="MF324" s="13"/>
      <c r="MG324" s="13"/>
      <c r="MH324" s="13"/>
      <c r="MI324" s="13"/>
      <c r="MJ324" s="13"/>
      <c r="MK324" s="13"/>
      <c r="ML324" s="13"/>
      <c r="MM324" s="13"/>
      <c r="MN324" s="13"/>
      <c r="MO324" s="13"/>
      <c r="MP324" s="13"/>
      <c r="MQ324" s="13"/>
      <c r="MR324" s="13"/>
      <c r="MS324" s="13"/>
      <c r="MT324" s="13"/>
      <c r="MU324" s="13"/>
      <c r="MV324" s="13"/>
      <c r="MW324" s="13"/>
      <c r="MX324" s="13"/>
      <c r="MY324" s="13"/>
      <c r="MZ324" s="13"/>
      <c r="NA324" s="13"/>
      <c r="NB324" s="13"/>
      <c r="NC324" s="13"/>
      <c r="ND324" s="13"/>
      <c r="NE324" s="13"/>
      <c r="NF324" s="13"/>
      <c r="NG324" s="13"/>
      <c r="NH324" s="13"/>
      <c r="NI324" s="13"/>
      <c r="NJ324" s="13"/>
      <c r="NK324" s="13"/>
      <c r="NL324" s="13"/>
      <c r="NM324" s="13"/>
      <c r="NN324" s="13"/>
      <c r="NO324" s="13"/>
      <c r="NP324" s="13"/>
      <c r="NQ324" s="13"/>
      <c r="NR324" s="13"/>
      <c r="NS324" s="13"/>
      <c r="NT324" s="13"/>
      <c r="NU324" s="13"/>
      <c r="NV324" s="13"/>
      <c r="NW324" s="13"/>
      <c r="NX324" s="13"/>
      <c r="NY324" s="13"/>
      <c r="NZ324" s="13"/>
      <c r="OA324" s="13"/>
      <c r="OB324" s="13"/>
      <c r="OC324" s="13"/>
      <c r="OD324" s="13"/>
      <c r="OE324" s="13"/>
      <c r="OF324" s="13"/>
      <c r="OG324" s="13"/>
      <c r="OH324" s="13"/>
      <c r="OI324" s="13"/>
      <c r="OJ324" s="13"/>
      <c r="OK324" s="13"/>
      <c r="OL324" s="13"/>
      <c r="OM324" s="13"/>
      <c r="ON324" s="13"/>
      <c r="OO324" s="13"/>
      <c r="OP324" s="13"/>
      <c r="OQ324" s="13"/>
      <c r="OR324" s="13"/>
      <c r="OS324" s="13"/>
      <c r="OT324" s="13"/>
      <c r="OU324" s="13"/>
      <c r="OV324" s="13"/>
      <c r="OW324" s="13"/>
      <c r="OX324" s="13"/>
      <c r="OY324" s="13"/>
      <c r="OZ324" s="13"/>
      <c r="PA324" s="13"/>
      <c r="PB324" s="13"/>
      <c r="PC324" s="13"/>
      <c r="PD324" s="13"/>
      <c r="PE324" s="13"/>
      <c r="PF324" s="13"/>
      <c r="PG324" s="13"/>
      <c r="PH324" s="13"/>
      <c r="PI324" s="13"/>
      <c r="PJ324" s="13"/>
      <c r="PK324" s="13"/>
      <c r="PL324" s="13"/>
      <c r="PM324" s="13"/>
      <c r="PN324" s="13"/>
      <c r="PO324" s="13"/>
      <c r="PP324" s="13"/>
      <c r="PQ324" s="13"/>
      <c r="PR324" s="13"/>
      <c r="PS324" s="13"/>
      <c r="PT324" s="13"/>
      <c r="PU324" s="13"/>
      <c r="PV324" s="13"/>
      <c r="PW324" s="13"/>
      <c r="PX324" s="13"/>
      <c r="PY324" s="13"/>
      <c r="PZ324" s="13"/>
      <c r="QA324" s="13"/>
      <c r="QB324" s="13"/>
      <c r="QC324" s="13"/>
      <c r="QD324" s="13"/>
      <c r="QE324" s="13"/>
      <c r="QF324" s="13"/>
      <c r="QG324" s="13"/>
      <c r="QH324" s="13"/>
      <c r="QI324" s="13"/>
      <c r="QJ324" s="13"/>
      <c r="QK324" s="13"/>
      <c r="QL324" s="13"/>
      <c r="QM324" s="13"/>
      <c r="QN324" s="13"/>
      <c r="QO324" s="13"/>
      <c r="QP324" s="13"/>
      <c r="QQ324" s="13"/>
      <c r="QR324" s="13"/>
      <c r="QS324" s="13"/>
      <c r="QT324" s="13"/>
      <c r="QU324" s="13"/>
      <c r="QV324" s="13"/>
      <c r="QW324" s="13"/>
      <c r="QX324" s="13"/>
      <c r="QY324" s="13"/>
      <c r="QZ324" s="13"/>
      <c r="RA324" s="13"/>
      <c r="RB324" s="13"/>
      <c r="RC324" s="13"/>
      <c r="RD324" s="13"/>
      <c r="RE324" s="13"/>
      <c r="RF324" s="13"/>
      <c r="RG324" s="13"/>
      <c r="RH324" s="13"/>
      <c r="RI324" s="13"/>
      <c r="RJ324" s="13"/>
      <c r="RK324" s="13"/>
      <c r="RL324" s="13"/>
      <c r="RM324" s="13"/>
      <c r="RN324" s="13"/>
      <c r="RO324" s="13"/>
      <c r="RP324" s="13"/>
      <c r="RQ324" s="13"/>
      <c r="RR324" s="13"/>
      <c r="RS324" s="13"/>
      <c r="RT324" s="13"/>
      <c r="RU324" s="13"/>
      <c r="RV324" s="13"/>
      <c r="RW324" s="13"/>
      <c r="RX324" s="13"/>
      <c r="RY324" s="13"/>
      <c r="RZ324" s="13"/>
      <c r="SA324" s="13"/>
      <c r="SB324" s="13"/>
      <c r="SC324" s="13"/>
      <c r="SD324" s="13"/>
      <c r="SE324" s="13"/>
      <c r="SF324" s="13"/>
      <c r="SG324" s="13"/>
      <c r="SH324" s="13"/>
      <c r="SI324" s="13"/>
      <c r="SJ324" s="13"/>
      <c r="SK324" s="13"/>
      <c r="SL324" s="13"/>
      <c r="SM324" s="13"/>
      <c r="SN324" s="13"/>
      <c r="SO324" s="13"/>
      <c r="SP324" s="13"/>
      <c r="SQ324" s="13"/>
      <c r="SR324" s="13"/>
      <c r="SS324" s="13"/>
      <c r="ST324" s="13"/>
      <c r="SU324" s="13"/>
      <c r="SV324" s="13"/>
      <c r="SW324" s="13"/>
      <c r="SX324" s="13"/>
      <c r="SY324" s="13"/>
      <c r="SZ324" s="13"/>
      <c r="TA324" s="13"/>
      <c r="TB324" s="13"/>
      <c r="TC324" s="13"/>
      <c r="TD324" s="13"/>
      <c r="TE324" s="13"/>
      <c r="TF324" s="13"/>
      <c r="TG324" s="13"/>
      <c r="TH324" s="13"/>
      <c r="TI324" s="13"/>
      <c r="TJ324" s="13"/>
      <c r="TK324" s="13"/>
      <c r="TL324" s="13"/>
      <c r="TM324" s="13"/>
      <c r="TN324" s="13"/>
      <c r="TO324" s="13"/>
      <c r="TP324" s="13"/>
      <c r="TQ324" s="13"/>
      <c r="TR324" s="13"/>
      <c r="TS324" s="13"/>
      <c r="TT324" s="13"/>
      <c r="TU324" s="13"/>
      <c r="TV324" s="13"/>
      <c r="TW324" s="13"/>
      <c r="TX324" s="13"/>
      <c r="TY324" s="13"/>
      <c r="TZ324" s="13"/>
      <c r="UA324" s="13"/>
      <c r="UB324" s="13"/>
      <c r="UC324" s="13"/>
      <c r="UD324" s="13"/>
      <c r="UE324" s="13"/>
      <c r="UF324" s="13"/>
      <c r="UG324" s="13"/>
      <c r="UH324" s="13"/>
      <c r="UI324" s="13"/>
      <c r="UJ324" s="13"/>
      <c r="UK324" s="13"/>
      <c r="UL324" s="13"/>
      <c r="UM324" s="13"/>
      <c r="UN324" s="13"/>
      <c r="UO324" s="13"/>
      <c r="UP324" s="13"/>
      <c r="UQ324" s="13"/>
      <c r="UR324" s="13"/>
      <c r="US324" s="13"/>
      <c r="UT324" s="13"/>
      <c r="UU324" s="13"/>
      <c r="UV324" s="13"/>
      <c r="UW324" s="13"/>
      <c r="UX324" s="13"/>
      <c r="UY324" s="13"/>
      <c r="UZ324" s="13"/>
      <c r="VA324" s="13"/>
      <c r="VB324" s="13"/>
      <c r="VC324" s="13"/>
      <c r="VD324" s="13"/>
      <c r="VE324" s="13"/>
      <c r="VF324" s="13"/>
      <c r="VG324" s="13"/>
      <c r="VH324" s="13"/>
      <c r="VI324" s="13"/>
      <c r="VJ324" s="13"/>
      <c r="VK324" s="13"/>
      <c r="VL324" s="13"/>
      <c r="VM324" s="13"/>
      <c r="VN324" s="13"/>
      <c r="VO324" s="13"/>
      <c r="VP324" s="13"/>
      <c r="VQ324" s="13"/>
      <c r="VR324" s="13"/>
      <c r="VS324" s="13"/>
      <c r="VT324" s="13"/>
      <c r="VU324" s="13"/>
      <c r="VV324" s="13"/>
      <c r="VW324" s="13"/>
      <c r="VX324" s="13"/>
      <c r="VY324" s="13"/>
      <c r="VZ324" s="13"/>
      <c r="WA324" s="13"/>
      <c r="WB324" s="13"/>
      <c r="WC324" s="13"/>
      <c r="WD324" s="13"/>
      <c r="WE324" s="13"/>
      <c r="WF324" s="13"/>
      <c r="WG324" s="13"/>
      <c r="WH324" s="13"/>
      <c r="WI324" s="13"/>
      <c r="WJ324" s="13"/>
      <c r="WK324" s="13"/>
      <c r="WL324" s="13"/>
      <c r="WM324" s="13"/>
      <c r="WN324" s="13"/>
      <c r="WO324" s="13"/>
      <c r="WP324" s="13"/>
      <c r="WQ324" s="13"/>
      <c r="WR324" s="13"/>
      <c r="WS324" s="13"/>
      <c r="WT324" s="13"/>
      <c r="WU324" s="13"/>
      <c r="WV324" s="13"/>
      <c r="WW324" s="13"/>
      <c r="WX324" s="13"/>
      <c r="WY324" s="13"/>
      <c r="WZ324" s="13"/>
      <c r="XA324" s="13"/>
      <c r="XB324" s="13"/>
      <c r="XC324" s="13"/>
      <c r="XD324" s="13"/>
      <c r="XE324" s="13"/>
      <c r="XF324" s="13"/>
      <c r="XG324" s="13"/>
      <c r="XH324" s="13"/>
      <c r="XI324" s="13"/>
      <c r="XJ324" s="13"/>
      <c r="XK324" s="13"/>
      <c r="XL324" s="13"/>
      <c r="XM324" s="13"/>
      <c r="XN324" s="13"/>
      <c r="XO324" s="13"/>
      <c r="XP324" s="13"/>
      <c r="XQ324" s="13"/>
      <c r="XR324" s="13"/>
      <c r="XS324" s="13"/>
      <c r="XT324" s="13"/>
      <c r="XU324" s="13"/>
      <c r="XV324" s="13"/>
      <c r="XW324" s="13"/>
      <c r="XX324" s="13"/>
      <c r="XY324" s="13"/>
      <c r="XZ324" s="13"/>
      <c r="YA324" s="13"/>
      <c r="YB324" s="13"/>
      <c r="YC324" s="13"/>
      <c r="YD324" s="13"/>
      <c r="YE324" s="13"/>
      <c r="YF324" s="13"/>
      <c r="YG324" s="13"/>
      <c r="YH324" s="13"/>
      <c r="YI324" s="13"/>
      <c r="YJ324" s="13"/>
      <c r="YK324" s="13"/>
      <c r="YL324" s="13"/>
      <c r="YM324" s="13"/>
      <c r="YN324" s="13"/>
      <c r="YO324" s="13"/>
      <c r="YP324" s="13"/>
      <c r="YQ324" s="13"/>
      <c r="YR324" s="13"/>
      <c r="YS324" s="13"/>
      <c r="YT324" s="13"/>
      <c r="YU324" s="13"/>
      <c r="YV324" s="13"/>
      <c r="YW324" s="13"/>
      <c r="YX324" s="13"/>
      <c r="YY324" s="13"/>
      <c r="YZ324" s="13"/>
      <c r="ZA324" s="13"/>
      <c r="ZB324" s="13"/>
      <c r="ZC324" s="13"/>
      <c r="ZD324" s="13"/>
      <c r="ZE324" s="13"/>
      <c r="ZF324" s="13"/>
      <c r="ZG324" s="13"/>
      <c r="ZH324" s="13"/>
      <c r="ZI324" s="13"/>
      <c r="ZJ324" s="13"/>
      <c r="ZK324" s="13"/>
      <c r="ZL324" s="13"/>
      <c r="ZM324" s="13"/>
      <c r="ZN324" s="13"/>
      <c r="ZO324" s="13"/>
      <c r="ZP324" s="13"/>
      <c r="ZQ324" s="13"/>
      <c r="ZR324" s="13"/>
      <c r="ZS324" s="13"/>
      <c r="ZT324" s="13"/>
      <c r="ZU324" s="13"/>
      <c r="ZV324" s="13"/>
      <c r="ZW324" s="13"/>
      <c r="ZX324" s="13"/>
      <c r="ZY324" s="13"/>
      <c r="ZZ324" s="13"/>
      <c r="AAA324" s="13"/>
      <c r="AAB324" s="13"/>
      <c r="AAC324" s="13"/>
      <c r="AAD324" s="13"/>
      <c r="AAE324" s="13"/>
      <c r="AAF324" s="13"/>
      <c r="AAG324" s="13"/>
      <c r="AAH324" s="13"/>
      <c r="AAI324" s="13"/>
      <c r="AAJ324" s="13"/>
      <c r="AAK324" s="13"/>
      <c r="AAL324" s="13"/>
      <c r="AAM324" s="13"/>
      <c r="AAN324" s="13"/>
      <c r="AAO324" s="13"/>
      <c r="AAP324" s="13"/>
      <c r="AAQ324" s="13"/>
      <c r="AAR324" s="13"/>
      <c r="AAS324" s="13"/>
      <c r="AAT324" s="13"/>
      <c r="AAU324" s="13"/>
      <c r="AAV324" s="13"/>
      <c r="AAW324" s="13"/>
      <c r="AAX324" s="13"/>
      <c r="AAY324" s="13"/>
      <c r="AAZ324" s="13"/>
      <c r="ABA324" s="13"/>
      <c r="ABB324" s="13"/>
      <c r="ABC324" s="13"/>
      <c r="ABD324" s="13"/>
      <c r="ABE324" s="13"/>
      <c r="ABF324" s="13"/>
      <c r="ABG324" s="13"/>
      <c r="ABH324" s="13"/>
      <c r="ABI324" s="13"/>
      <c r="ABJ324" s="13"/>
      <c r="ABK324" s="13"/>
      <c r="ABL324" s="13"/>
      <c r="ABM324" s="13"/>
      <c r="ABN324" s="13"/>
      <c r="ABO324" s="13"/>
      <c r="ABP324" s="13"/>
      <c r="ABQ324" s="13"/>
      <c r="ABR324" s="13"/>
      <c r="ABS324" s="13"/>
      <c r="ABT324" s="13"/>
      <c r="ABU324" s="13"/>
      <c r="ABV324" s="13"/>
      <c r="ABW324" s="13"/>
      <c r="ABX324" s="13"/>
      <c r="ABY324" s="13"/>
      <c r="ABZ324" s="13"/>
      <c r="ACA324" s="13"/>
      <c r="ACB324" s="13"/>
      <c r="ACC324" s="13"/>
      <c r="ACD324" s="13"/>
      <c r="ACE324" s="13"/>
      <c r="ACF324" s="13"/>
      <c r="ACG324" s="13"/>
      <c r="ACH324" s="13"/>
      <c r="ACI324" s="13"/>
      <c r="ACJ324" s="13"/>
      <c r="ACK324" s="13"/>
      <c r="ACL324" s="13"/>
      <c r="ACM324" s="13"/>
      <c r="ACN324" s="13"/>
      <c r="ACO324" s="13"/>
      <c r="ACP324" s="13"/>
      <c r="ACQ324" s="13"/>
      <c r="ACR324" s="13"/>
      <c r="ACS324" s="13"/>
      <c r="ACT324" s="13"/>
      <c r="ACU324" s="13"/>
      <c r="ACV324" s="13"/>
      <c r="ACW324" s="13"/>
      <c r="ACX324" s="13"/>
      <c r="ACY324" s="13"/>
      <c r="ACZ324" s="13"/>
      <c r="ADA324" s="13"/>
      <c r="ADB324" s="13"/>
      <c r="ADC324" s="13"/>
      <c r="ADD324" s="13"/>
      <c r="ADE324" s="13"/>
      <c r="ADF324" s="13"/>
      <c r="ADG324" s="13"/>
      <c r="ADH324" s="13"/>
      <c r="ADI324" s="13"/>
      <c r="ADJ324" s="13"/>
      <c r="ADK324" s="13"/>
      <c r="ADL324" s="13"/>
      <c r="ADM324" s="13"/>
      <c r="ADN324" s="13"/>
      <c r="ADO324" s="13"/>
      <c r="ADP324" s="13"/>
      <c r="ADQ324" s="13"/>
      <c r="ADR324" s="13"/>
      <c r="ADS324" s="13"/>
      <c r="ADT324" s="13"/>
      <c r="ADU324" s="13"/>
      <c r="ADV324" s="13"/>
      <c r="ADW324" s="13"/>
      <c r="ADX324" s="13"/>
      <c r="ADY324" s="13"/>
      <c r="ADZ324" s="13"/>
      <c r="AEA324" s="13"/>
      <c r="AEB324" s="13"/>
      <c r="AEC324" s="13"/>
      <c r="AED324" s="13"/>
      <c r="AEE324" s="13"/>
      <c r="AEF324" s="13"/>
      <c r="AEG324" s="13"/>
      <c r="AEH324" s="13"/>
      <c r="AEI324" s="13"/>
      <c r="AEJ324" s="13"/>
      <c r="AEK324" s="13"/>
      <c r="AEL324" s="13"/>
      <c r="AEM324" s="13"/>
      <c r="AEN324" s="13"/>
      <c r="AEO324" s="13"/>
      <c r="AEP324" s="13"/>
      <c r="AEQ324" s="13"/>
      <c r="AER324" s="13"/>
      <c r="AES324" s="13"/>
      <c r="AET324" s="13"/>
      <c r="AEU324" s="13"/>
      <c r="AEV324" s="13"/>
      <c r="AEW324" s="13"/>
      <c r="AEX324" s="13"/>
      <c r="AEY324" s="13"/>
      <c r="AEZ324" s="13"/>
      <c r="AFA324" s="13"/>
      <c r="AFB324" s="13"/>
      <c r="AFC324" s="13"/>
      <c r="AFD324" s="13"/>
      <c r="AFE324" s="13"/>
      <c r="AFF324" s="13"/>
      <c r="AFG324" s="13"/>
      <c r="AFH324" s="13"/>
      <c r="AFI324" s="13"/>
      <c r="AFJ324" s="13"/>
      <c r="AFK324" s="13"/>
      <c r="AFL324" s="13"/>
      <c r="AFM324" s="13"/>
      <c r="AFN324" s="13"/>
      <c r="AFO324" s="13"/>
      <c r="AFP324" s="13"/>
      <c r="AFQ324" s="13"/>
      <c r="AFR324" s="13"/>
      <c r="AFS324" s="13"/>
      <c r="AFT324" s="13"/>
      <c r="AFU324" s="13"/>
      <c r="AFV324" s="13"/>
      <c r="AFW324" s="13"/>
      <c r="AFX324" s="13"/>
      <c r="AFY324" s="13"/>
      <c r="AFZ324" s="13"/>
      <c r="AGA324" s="13"/>
      <c r="AGB324" s="13"/>
      <c r="AGC324" s="13"/>
      <c r="AGD324" s="13"/>
      <c r="AGE324" s="13"/>
      <c r="AGF324" s="13"/>
      <c r="AGG324" s="13"/>
      <c r="AGH324" s="13"/>
      <c r="AGI324" s="13"/>
      <c r="AGJ324" s="13"/>
      <c r="AGK324" s="13"/>
      <c r="AGL324" s="13"/>
      <c r="AGM324" s="13"/>
      <c r="AGN324" s="13"/>
      <c r="AGO324" s="13"/>
      <c r="AGP324" s="13"/>
      <c r="AGQ324" s="13"/>
      <c r="AGR324" s="13"/>
      <c r="AGS324" s="13"/>
      <c r="AGT324" s="13"/>
      <c r="AGU324" s="13"/>
      <c r="AGV324" s="13"/>
      <c r="AGW324" s="13"/>
      <c r="AGX324" s="13"/>
      <c r="AGY324" s="13"/>
      <c r="AGZ324" s="13"/>
      <c r="AHA324" s="13"/>
      <c r="AHB324" s="13"/>
      <c r="AHC324" s="13"/>
      <c r="AHD324" s="13"/>
      <c r="AHE324" s="13"/>
      <c r="AHF324" s="13"/>
      <c r="AHG324" s="13"/>
      <c r="AHH324" s="13"/>
      <c r="AHI324" s="13"/>
      <c r="AHJ324" s="13"/>
      <c r="AHK324" s="13"/>
      <c r="AHL324" s="13"/>
      <c r="AHM324" s="13"/>
      <c r="AHN324" s="13"/>
      <c r="AHO324" s="13"/>
      <c r="AHP324" s="13"/>
      <c r="AHQ324" s="13"/>
      <c r="AHR324" s="13"/>
      <c r="AHS324" s="13"/>
      <c r="AHT324" s="13"/>
      <c r="AHU324" s="13"/>
      <c r="AHV324" s="13"/>
      <c r="AHW324" s="13"/>
      <c r="AHX324" s="13"/>
      <c r="AHY324" s="13"/>
      <c r="AHZ324" s="13"/>
      <c r="AIA324" s="13"/>
      <c r="AIB324" s="13"/>
      <c r="AIC324" s="13"/>
      <c r="AID324" s="13"/>
      <c r="AIE324" s="13"/>
      <c r="AIF324" s="13"/>
      <c r="AIG324" s="13"/>
      <c r="AIH324" s="13"/>
      <c r="AII324" s="13"/>
      <c r="AIJ324" s="13"/>
      <c r="AIK324" s="13"/>
      <c r="AIL324" s="13"/>
      <c r="AIM324" s="13"/>
      <c r="AIN324" s="13"/>
      <c r="AIO324" s="13"/>
      <c r="AIP324" s="13"/>
      <c r="AIQ324" s="13"/>
      <c r="AIR324" s="13"/>
      <c r="AIS324" s="13"/>
      <c r="AIT324" s="13"/>
      <c r="AIU324" s="13"/>
      <c r="AIV324" s="13"/>
      <c r="AIW324" s="13"/>
      <c r="AIX324" s="13"/>
      <c r="AIY324" s="13"/>
      <c r="AIZ324" s="13"/>
      <c r="AJA324" s="13"/>
      <c r="AJB324" s="13"/>
      <c r="AJC324" s="13"/>
      <c r="AJD324" s="13"/>
      <c r="AJE324" s="13"/>
      <c r="AJF324" s="13"/>
      <c r="AJG324" s="13"/>
      <c r="AJH324" s="13"/>
      <c r="AJI324" s="13"/>
      <c r="AJJ324" s="13"/>
      <c r="AJK324" s="13"/>
      <c r="AJL324" s="13"/>
      <c r="AJM324" s="13"/>
      <c r="AJN324" s="13"/>
      <c r="AJO324" s="13"/>
      <c r="AJP324" s="13"/>
      <c r="AJQ324" s="13"/>
      <c r="AJR324" s="13"/>
      <c r="AJS324" s="13"/>
      <c r="AJT324" s="13"/>
      <c r="AJU324" s="13"/>
      <c r="AJV324" s="13"/>
      <c r="AJW324" s="13"/>
      <c r="AJX324" s="13"/>
      <c r="AJY324" s="13"/>
      <c r="AJZ324" s="13"/>
      <c r="AKA324" s="13"/>
      <c r="AKB324" s="13"/>
      <c r="AKC324" s="13"/>
      <c r="AKD324" s="13"/>
      <c r="AKE324" s="13"/>
      <c r="AKF324" s="13"/>
      <c r="AKG324" s="13"/>
      <c r="AKH324" s="13"/>
      <c r="AKI324" s="13"/>
      <c r="AKJ324" s="13"/>
      <c r="AKK324" s="13"/>
      <c r="AKL324" s="13"/>
      <c r="AKM324" s="13"/>
      <c r="AKN324" s="13"/>
      <c r="AKO324" s="13"/>
      <c r="AKP324" s="13"/>
      <c r="AKQ324" s="13"/>
      <c r="AKR324" s="13"/>
      <c r="AKS324" s="13"/>
      <c r="AKT324" s="13"/>
      <c r="AKU324" s="13"/>
      <c r="AKV324" s="13"/>
      <c r="AKW324" s="13"/>
      <c r="AKX324" s="13"/>
      <c r="AKY324" s="13"/>
      <c r="AKZ324" s="13"/>
      <c r="ALA324" s="13"/>
      <c r="ALB324" s="13"/>
      <c r="ALC324" s="13"/>
      <c r="ALD324" s="13"/>
      <c r="ALE324" s="13"/>
      <c r="ALF324" s="13"/>
      <c r="ALG324" s="13"/>
      <c r="ALH324" s="13"/>
      <c r="ALI324" s="13"/>
      <c r="ALJ324" s="13"/>
    </row>
    <row r="325" spans="1:998" s="27" customFormat="1">
      <c r="A325" s="62">
        <v>320</v>
      </c>
      <c r="B325" s="62" t="s">
        <v>175</v>
      </c>
      <c r="C325" s="62" t="s">
        <v>28</v>
      </c>
      <c r="D325" s="62" t="s">
        <v>28</v>
      </c>
      <c r="E325" s="62" t="s">
        <v>910</v>
      </c>
      <c r="F325" s="62"/>
      <c r="G325" s="63">
        <v>45834</v>
      </c>
      <c r="H325" s="64">
        <v>0.8125</v>
      </c>
      <c r="I325" s="62" t="s">
        <v>5</v>
      </c>
      <c r="J325" s="62" t="s">
        <v>6</v>
      </c>
      <c r="K325" s="62" t="s">
        <v>5</v>
      </c>
      <c r="L325" s="62" t="s">
        <v>5</v>
      </c>
      <c r="M325" s="62" t="s">
        <v>5</v>
      </c>
      <c r="N325" s="62" t="s">
        <v>6</v>
      </c>
      <c r="O325" s="65">
        <v>2520.17</v>
      </c>
      <c r="P325" s="66">
        <v>28133</v>
      </c>
      <c r="Q325" s="65">
        <v>130000</v>
      </c>
      <c r="R325" s="65">
        <v>20000</v>
      </c>
      <c r="S325" s="67">
        <f t="shared" si="37"/>
        <v>15.384615384615385</v>
      </c>
      <c r="T325" s="67">
        <f t="shared" si="38"/>
        <v>110000</v>
      </c>
      <c r="U325" s="62" t="s">
        <v>6</v>
      </c>
      <c r="V325" s="62" t="s">
        <v>6</v>
      </c>
      <c r="W325" s="68">
        <v>1</v>
      </c>
      <c r="X325" s="69">
        <v>0</v>
      </c>
      <c r="Y325" s="61">
        <f>ROUND((S325/INDICI!$B$2*10),2)</f>
        <v>1.74</v>
      </c>
      <c r="Z325" s="61">
        <f>ROUND((O325/INDICI!$B$1*25),2)</f>
        <v>6.73</v>
      </c>
      <c r="AA325" s="70">
        <f t="shared" si="33"/>
        <v>6</v>
      </c>
      <c r="AB325" s="71">
        <f t="shared" si="34"/>
        <v>14.47</v>
      </c>
      <c r="AC325" s="72">
        <f>SUM($AG$6:AG325)</f>
        <v>22698722.098000005</v>
      </c>
      <c r="AD325" s="61" t="str">
        <f>VLOOKUP(C325, 'NORD SUD'!A:B, 2, FALSE)</f>
        <v>S</v>
      </c>
      <c r="AE325" s="67">
        <f>IF(AD325="N","",SUM(AF$5:$AF325))</f>
        <v>8148722.0979999984</v>
      </c>
      <c r="AF325" s="67">
        <f t="shared" si="35"/>
        <v>110000</v>
      </c>
      <c r="AG325" s="72">
        <f t="shared" si="39"/>
        <v>110000</v>
      </c>
      <c r="AH325" s="81"/>
      <c r="AI325" s="169">
        <v>1</v>
      </c>
      <c r="AJ325" s="169">
        <f>SUM($AI$6:AI325)</f>
        <v>320</v>
      </c>
      <c r="AK325" s="198" t="s">
        <v>1942</v>
      </c>
      <c r="AL325" s="158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13"/>
      <c r="JE325" s="13"/>
      <c r="JF325" s="13"/>
      <c r="JG325" s="13"/>
      <c r="JH325" s="13"/>
      <c r="JI325" s="13"/>
      <c r="JJ325" s="13"/>
      <c r="JK325" s="13"/>
      <c r="JL325" s="13"/>
      <c r="JM325" s="13"/>
      <c r="JN325" s="13"/>
      <c r="JO325" s="13"/>
      <c r="JP325" s="13"/>
      <c r="JQ325" s="13"/>
      <c r="JR325" s="13"/>
      <c r="JS325" s="13"/>
      <c r="JT325" s="13"/>
      <c r="JU325" s="13"/>
      <c r="JV325" s="13"/>
      <c r="JW325" s="13"/>
      <c r="JX325" s="13"/>
      <c r="JY325" s="13"/>
      <c r="JZ325" s="13"/>
      <c r="KA325" s="13"/>
      <c r="KB325" s="13"/>
      <c r="KC325" s="13"/>
      <c r="KD325" s="13"/>
      <c r="KE325" s="13"/>
      <c r="KF325" s="13"/>
      <c r="KG325" s="13"/>
      <c r="KH325" s="13"/>
      <c r="KI325" s="13"/>
      <c r="KJ325" s="13"/>
      <c r="KK325" s="13"/>
      <c r="KL325" s="13"/>
      <c r="KM325" s="13"/>
      <c r="KN325" s="13"/>
      <c r="KO325" s="13"/>
      <c r="KP325" s="13"/>
      <c r="KQ325" s="13"/>
      <c r="KR325" s="13"/>
      <c r="KS325" s="13"/>
      <c r="KT325" s="13"/>
      <c r="KU325" s="13"/>
      <c r="KV325" s="13"/>
      <c r="KW325" s="13"/>
      <c r="KX325" s="13"/>
      <c r="KY325" s="13"/>
      <c r="KZ325" s="13"/>
      <c r="LA325" s="13"/>
      <c r="LB325" s="13"/>
      <c r="LC325" s="13"/>
      <c r="LD325" s="13"/>
      <c r="LE325" s="13"/>
      <c r="LF325" s="13"/>
      <c r="LG325" s="13"/>
      <c r="LH325" s="13"/>
      <c r="LI325" s="13"/>
      <c r="LJ325" s="13"/>
      <c r="LK325" s="13"/>
      <c r="LL325" s="13"/>
      <c r="LM325" s="13"/>
      <c r="LN325" s="13"/>
      <c r="LO325" s="13"/>
      <c r="LP325" s="13"/>
      <c r="LQ325" s="13"/>
      <c r="LR325" s="13"/>
      <c r="LS325" s="13"/>
      <c r="LT325" s="13"/>
      <c r="LU325" s="13"/>
      <c r="LV325" s="13"/>
      <c r="LW325" s="13"/>
      <c r="LX325" s="13"/>
      <c r="LY325" s="13"/>
      <c r="LZ325" s="13"/>
      <c r="MA325" s="13"/>
      <c r="MB325" s="13"/>
      <c r="MC325" s="13"/>
      <c r="MD325" s="13"/>
      <c r="ME325" s="13"/>
      <c r="MF325" s="13"/>
      <c r="MG325" s="13"/>
      <c r="MH325" s="13"/>
      <c r="MI325" s="13"/>
      <c r="MJ325" s="13"/>
      <c r="MK325" s="13"/>
      <c r="ML325" s="13"/>
      <c r="MM325" s="13"/>
      <c r="MN325" s="13"/>
      <c r="MO325" s="13"/>
      <c r="MP325" s="13"/>
      <c r="MQ325" s="13"/>
      <c r="MR325" s="13"/>
      <c r="MS325" s="13"/>
      <c r="MT325" s="13"/>
      <c r="MU325" s="13"/>
      <c r="MV325" s="13"/>
      <c r="MW325" s="13"/>
      <c r="MX325" s="13"/>
      <c r="MY325" s="13"/>
      <c r="MZ325" s="13"/>
      <c r="NA325" s="13"/>
      <c r="NB325" s="13"/>
      <c r="NC325" s="13"/>
      <c r="ND325" s="13"/>
      <c r="NE325" s="13"/>
      <c r="NF325" s="13"/>
      <c r="NG325" s="13"/>
      <c r="NH325" s="13"/>
      <c r="NI325" s="13"/>
      <c r="NJ325" s="13"/>
      <c r="NK325" s="13"/>
      <c r="NL325" s="13"/>
      <c r="NM325" s="13"/>
      <c r="NN325" s="13"/>
      <c r="NO325" s="13"/>
      <c r="NP325" s="13"/>
      <c r="NQ325" s="13"/>
      <c r="NR325" s="13"/>
      <c r="NS325" s="13"/>
      <c r="NT325" s="13"/>
      <c r="NU325" s="13"/>
      <c r="NV325" s="13"/>
      <c r="NW325" s="13"/>
      <c r="NX325" s="13"/>
      <c r="NY325" s="13"/>
      <c r="NZ325" s="13"/>
      <c r="OA325" s="13"/>
      <c r="OB325" s="13"/>
      <c r="OC325" s="13"/>
      <c r="OD325" s="13"/>
      <c r="OE325" s="13"/>
      <c r="OF325" s="13"/>
      <c r="OG325" s="13"/>
      <c r="OH325" s="13"/>
      <c r="OI325" s="13"/>
      <c r="OJ325" s="13"/>
      <c r="OK325" s="13"/>
      <c r="OL325" s="13"/>
      <c r="OM325" s="13"/>
      <c r="ON325" s="13"/>
      <c r="OO325" s="13"/>
      <c r="OP325" s="13"/>
      <c r="OQ325" s="13"/>
      <c r="OR325" s="13"/>
      <c r="OS325" s="13"/>
      <c r="OT325" s="13"/>
      <c r="OU325" s="13"/>
      <c r="OV325" s="13"/>
      <c r="OW325" s="13"/>
      <c r="OX325" s="13"/>
      <c r="OY325" s="13"/>
      <c r="OZ325" s="13"/>
      <c r="PA325" s="13"/>
      <c r="PB325" s="13"/>
      <c r="PC325" s="13"/>
      <c r="PD325" s="13"/>
      <c r="PE325" s="13"/>
      <c r="PF325" s="13"/>
      <c r="PG325" s="13"/>
      <c r="PH325" s="13"/>
      <c r="PI325" s="13"/>
      <c r="PJ325" s="13"/>
      <c r="PK325" s="13"/>
      <c r="PL325" s="13"/>
      <c r="PM325" s="13"/>
      <c r="PN325" s="13"/>
      <c r="PO325" s="13"/>
      <c r="PP325" s="13"/>
      <c r="PQ325" s="13"/>
      <c r="PR325" s="13"/>
      <c r="PS325" s="13"/>
      <c r="PT325" s="13"/>
      <c r="PU325" s="13"/>
      <c r="PV325" s="13"/>
      <c r="PW325" s="13"/>
      <c r="PX325" s="13"/>
      <c r="PY325" s="13"/>
      <c r="PZ325" s="13"/>
      <c r="QA325" s="13"/>
      <c r="QB325" s="13"/>
      <c r="QC325" s="13"/>
      <c r="QD325" s="13"/>
      <c r="QE325" s="13"/>
      <c r="QF325" s="13"/>
      <c r="QG325" s="13"/>
      <c r="QH325" s="13"/>
      <c r="QI325" s="13"/>
      <c r="QJ325" s="13"/>
      <c r="QK325" s="13"/>
      <c r="QL325" s="13"/>
      <c r="QM325" s="13"/>
      <c r="QN325" s="13"/>
      <c r="QO325" s="13"/>
      <c r="QP325" s="13"/>
      <c r="QQ325" s="13"/>
      <c r="QR325" s="13"/>
      <c r="QS325" s="13"/>
      <c r="QT325" s="13"/>
      <c r="QU325" s="13"/>
      <c r="QV325" s="13"/>
      <c r="QW325" s="13"/>
      <c r="QX325" s="13"/>
      <c r="QY325" s="13"/>
      <c r="QZ325" s="13"/>
      <c r="RA325" s="13"/>
      <c r="RB325" s="13"/>
      <c r="RC325" s="13"/>
      <c r="RD325" s="13"/>
      <c r="RE325" s="13"/>
      <c r="RF325" s="13"/>
      <c r="RG325" s="13"/>
      <c r="RH325" s="13"/>
      <c r="RI325" s="13"/>
      <c r="RJ325" s="13"/>
      <c r="RK325" s="13"/>
      <c r="RL325" s="13"/>
      <c r="RM325" s="13"/>
      <c r="RN325" s="13"/>
      <c r="RO325" s="13"/>
      <c r="RP325" s="13"/>
      <c r="RQ325" s="13"/>
      <c r="RR325" s="13"/>
      <c r="RS325" s="13"/>
      <c r="RT325" s="13"/>
      <c r="RU325" s="13"/>
      <c r="RV325" s="13"/>
      <c r="RW325" s="13"/>
      <c r="RX325" s="13"/>
      <c r="RY325" s="13"/>
      <c r="RZ325" s="13"/>
      <c r="SA325" s="13"/>
      <c r="SB325" s="13"/>
      <c r="SC325" s="13"/>
      <c r="SD325" s="13"/>
      <c r="SE325" s="13"/>
      <c r="SF325" s="13"/>
      <c r="SG325" s="13"/>
      <c r="SH325" s="13"/>
      <c r="SI325" s="13"/>
      <c r="SJ325" s="13"/>
      <c r="SK325" s="13"/>
      <c r="SL325" s="13"/>
      <c r="SM325" s="13"/>
      <c r="SN325" s="13"/>
      <c r="SO325" s="13"/>
      <c r="SP325" s="13"/>
      <c r="SQ325" s="13"/>
      <c r="SR325" s="13"/>
      <c r="SS325" s="13"/>
      <c r="ST325" s="13"/>
      <c r="SU325" s="13"/>
      <c r="SV325" s="13"/>
      <c r="SW325" s="13"/>
      <c r="SX325" s="13"/>
      <c r="SY325" s="13"/>
      <c r="SZ325" s="13"/>
      <c r="TA325" s="13"/>
      <c r="TB325" s="13"/>
      <c r="TC325" s="13"/>
      <c r="TD325" s="13"/>
      <c r="TE325" s="13"/>
      <c r="TF325" s="13"/>
      <c r="TG325" s="13"/>
      <c r="TH325" s="13"/>
      <c r="TI325" s="13"/>
      <c r="TJ325" s="13"/>
      <c r="TK325" s="13"/>
      <c r="TL325" s="13"/>
      <c r="TM325" s="13"/>
      <c r="TN325" s="13"/>
      <c r="TO325" s="13"/>
      <c r="TP325" s="13"/>
      <c r="TQ325" s="13"/>
      <c r="TR325" s="13"/>
      <c r="TS325" s="13"/>
      <c r="TT325" s="13"/>
      <c r="TU325" s="13"/>
      <c r="TV325" s="13"/>
      <c r="TW325" s="13"/>
      <c r="TX325" s="13"/>
      <c r="TY325" s="13"/>
      <c r="TZ325" s="13"/>
      <c r="UA325" s="13"/>
      <c r="UB325" s="13"/>
      <c r="UC325" s="13"/>
      <c r="UD325" s="13"/>
      <c r="UE325" s="13"/>
      <c r="UF325" s="13"/>
      <c r="UG325" s="13"/>
      <c r="UH325" s="13"/>
      <c r="UI325" s="13"/>
      <c r="UJ325" s="13"/>
      <c r="UK325" s="13"/>
      <c r="UL325" s="13"/>
      <c r="UM325" s="13"/>
      <c r="UN325" s="13"/>
      <c r="UO325" s="13"/>
      <c r="UP325" s="13"/>
      <c r="UQ325" s="13"/>
      <c r="UR325" s="13"/>
      <c r="US325" s="13"/>
      <c r="UT325" s="13"/>
      <c r="UU325" s="13"/>
      <c r="UV325" s="13"/>
      <c r="UW325" s="13"/>
      <c r="UX325" s="13"/>
      <c r="UY325" s="13"/>
      <c r="UZ325" s="13"/>
      <c r="VA325" s="13"/>
      <c r="VB325" s="13"/>
      <c r="VC325" s="13"/>
      <c r="VD325" s="13"/>
      <c r="VE325" s="13"/>
      <c r="VF325" s="13"/>
      <c r="VG325" s="13"/>
      <c r="VH325" s="13"/>
      <c r="VI325" s="13"/>
      <c r="VJ325" s="13"/>
      <c r="VK325" s="13"/>
      <c r="VL325" s="13"/>
      <c r="VM325" s="13"/>
      <c r="VN325" s="13"/>
      <c r="VO325" s="13"/>
      <c r="VP325" s="13"/>
      <c r="VQ325" s="13"/>
      <c r="VR325" s="13"/>
      <c r="VS325" s="13"/>
      <c r="VT325" s="13"/>
      <c r="VU325" s="13"/>
      <c r="VV325" s="13"/>
      <c r="VW325" s="13"/>
      <c r="VX325" s="13"/>
      <c r="VY325" s="13"/>
      <c r="VZ325" s="13"/>
      <c r="WA325" s="13"/>
      <c r="WB325" s="13"/>
      <c r="WC325" s="13"/>
      <c r="WD325" s="13"/>
      <c r="WE325" s="13"/>
      <c r="WF325" s="13"/>
      <c r="WG325" s="13"/>
      <c r="WH325" s="13"/>
      <c r="WI325" s="13"/>
      <c r="WJ325" s="13"/>
      <c r="WK325" s="13"/>
      <c r="WL325" s="13"/>
      <c r="WM325" s="13"/>
      <c r="WN325" s="13"/>
      <c r="WO325" s="13"/>
      <c r="WP325" s="13"/>
      <c r="WQ325" s="13"/>
      <c r="WR325" s="13"/>
      <c r="WS325" s="13"/>
      <c r="WT325" s="13"/>
      <c r="WU325" s="13"/>
      <c r="WV325" s="13"/>
      <c r="WW325" s="13"/>
      <c r="WX325" s="13"/>
      <c r="WY325" s="13"/>
      <c r="WZ325" s="13"/>
      <c r="XA325" s="13"/>
      <c r="XB325" s="13"/>
      <c r="XC325" s="13"/>
      <c r="XD325" s="13"/>
      <c r="XE325" s="13"/>
      <c r="XF325" s="13"/>
      <c r="XG325" s="13"/>
      <c r="XH325" s="13"/>
      <c r="XI325" s="13"/>
      <c r="XJ325" s="13"/>
      <c r="XK325" s="13"/>
      <c r="XL325" s="13"/>
      <c r="XM325" s="13"/>
      <c r="XN325" s="13"/>
      <c r="XO325" s="13"/>
      <c r="XP325" s="13"/>
      <c r="XQ325" s="13"/>
      <c r="XR325" s="13"/>
      <c r="XS325" s="13"/>
      <c r="XT325" s="13"/>
      <c r="XU325" s="13"/>
      <c r="XV325" s="13"/>
      <c r="XW325" s="13"/>
      <c r="XX325" s="13"/>
      <c r="XY325" s="13"/>
      <c r="XZ325" s="13"/>
      <c r="YA325" s="13"/>
      <c r="YB325" s="13"/>
      <c r="YC325" s="13"/>
      <c r="YD325" s="13"/>
      <c r="YE325" s="13"/>
      <c r="YF325" s="13"/>
      <c r="YG325" s="13"/>
      <c r="YH325" s="13"/>
      <c r="YI325" s="13"/>
      <c r="YJ325" s="13"/>
      <c r="YK325" s="13"/>
      <c r="YL325" s="13"/>
      <c r="YM325" s="13"/>
      <c r="YN325" s="13"/>
      <c r="YO325" s="13"/>
      <c r="YP325" s="13"/>
      <c r="YQ325" s="13"/>
      <c r="YR325" s="13"/>
      <c r="YS325" s="13"/>
      <c r="YT325" s="13"/>
      <c r="YU325" s="13"/>
      <c r="YV325" s="13"/>
      <c r="YW325" s="13"/>
      <c r="YX325" s="13"/>
      <c r="YY325" s="13"/>
      <c r="YZ325" s="13"/>
      <c r="ZA325" s="13"/>
      <c r="ZB325" s="13"/>
      <c r="ZC325" s="13"/>
      <c r="ZD325" s="13"/>
      <c r="ZE325" s="13"/>
      <c r="ZF325" s="13"/>
      <c r="ZG325" s="13"/>
      <c r="ZH325" s="13"/>
      <c r="ZI325" s="13"/>
      <c r="ZJ325" s="13"/>
      <c r="ZK325" s="13"/>
      <c r="ZL325" s="13"/>
      <c r="ZM325" s="13"/>
      <c r="ZN325" s="13"/>
      <c r="ZO325" s="13"/>
      <c r="ZP325" s="13"/>
      <c r="ZQ325" s="13"/>
      <c r="ZR325" s="13"/>
      <c r="ZS325" s="13"/>
      <c r="ZT325" s="13"/>
      <c r="ZU325" s="13"/>
      <c r="ZV325" s="13"/>
      <c r="ZW325" s="13"/>
      <c r="ZX325" s="13"/>
      <c r="ZY325" s="13"/>
      <c r="ZZ325" s="13"/>
      <c r="AAA325" s="13"/>
      <c r="AAB325" s="13"/>
      <c r="AAC325" s="13"/>
      <c r="AAD325" s="13"/>
      <c r="AAE325" s="13"/>
      <c r="AAF325" s="13"/>
      <c r="AAG325" s="13"/>
      <c r="AAH325" s="13"/>
      <c r="AAI325" s="13"/>
      <c r="AAJ325" s="13"/>
      <c r="AAK325" s="13"/>
      <c r="AAL325" s="13"/>
      <c r="AAM325" s="13"/>
      <c r="AAN325" s="13"/>
      <c r="AAO325" s="13"/>
      <c r="AAP325" s="13"/>
      <c r="AAQ325" s="13"/>
      <c r="AAR325" s="13"/>
      <c r="AAS325" s="13"/>
      <c r="AAT325" s="13"/>
      <c r="AAU325" s="13"/>
      <c r="AAV325" s="13"/>
      <c r="AAW325" s="13"/>
      <c r="AAX325" s="13"/>
      <c r="AAY325" s="13"/>
      <c r="AAZ325" s="13"/>
      <c r="ABA325" s="13"/>
      <c r="ABB325" s="13"/>
      <c r="ABC325" s="13"/>
      <c r="ABD325" s="13"/>
      <c r="ABE325" s="13"/>
      <c r="ABF325" s="13"/>
      <c r="ABG325" s="13"/>
      <c r="ABH325" s="13"/>
      <c r="ABI325" s="13"/>
      <c r="ABJ325" s="13"/>
      <c r="ABK325" s="13"/>
      <c r="ABL325" s="13"/>
      <c r="ABM325" s="13"/>
      <c r="ABN325" s="13"/>
      <c r="ABO325" s="13"/>
      <c r="ABP325" s="13"/>
      <c r="ABQ325" s="13"/>
      <c r="ABR325" s="13"/>
      <c r="ABS325" s="13"/>
      <c r="ABT325" s="13"/>
      <c r="ABU325" s="13"/>
      <c r="ABV325" s="13"/>
      <c r="ABW325" s="13"/>
      <c r="ABX325" s="13"/>
      <c r="ABY325" s="13"/>
      <c r="ABZ325" s="13"/>
      <c r="ACA325" s="13"/>
      <c r="ACB325" s="13"/>
      <c r="ACC325" s="13"/>
      <c r="ACD325" s="13"/>
      <c r="ACE325" s="13"/>
      <c r="ACF325" s="13"/>
      <c r="ACG325" s="13"/>
      <c r="ACH325" s="13"/>
      <c r="ACI325" s="13"/>
      <c r="ACJ325" s="13"/>
      <c r="ACK325" s="13"/>
      <c r="ACL325" s="13"/>
      <c r="ACM325" s="13"/>
      <c r="ACN325" s="13"/>
      <c r="ACO325" s="13"/>
      <c r="ACP325" s="13"/>
      <c r="ACQ325" s="13"/>
      <c r="ACR325" s="13"/>
      <c r="ACS325" s="13"/>
      <c r="ACT325" s="13"/>
      <c r="ACU325" s="13"/>
      <c r="ACV325" s="13"/>
      <c r="ACW325" s="13"/>
      <c r="ACX325" s="13"/>
      <c r="ACY325" s="13"/>
      <c r="ACZ325" s="13"/>
      <c r="ADA325" s="13"/>
      <c r="ADB325" s="13"/>
      <c r="ADC325" s="13"/>
      <c r="ADD325" s="13"/>
      <c r="ADE325" s="13"/>
      <c r="ADF325" s="13"/>
      <c r="ADG325" s="13"/>
      <c r="ADH325" s="13"/>
      <c r="ADI325" s="13"/>
      <c r="ADJ325" s="13"/>
      <c r="ADK325" s="13"/>
      <c r="ADL325" s="13"/>
      <c r="ADM325" s="13"/>
      <c r="ADN325" s="13"/>
      <c r="ADO325" s="13"/>
      <c r="ADP325" s="13"/>
      <c r="ADQ325" s="13"/>
      <c r="ADR325" s="13"/>
      <c r="ADS325" s="13"/>
      <c r="ADT325" s="13"/>
      <c r="ADU325" s="13"/>
      <c r="ADV325" s="13"/>
      <c r="ADW325" s="13"/>
      <c r="ADX325" s="13"/>
      <c r="ADY325" s="13"/>
      <c r="ADZ325" s="13"/>
      <c r="AEA325" s="13"/>
      <c r="AEB325" s="13"/>
      <c r="AEC325" s="13"/>
      <c r="AED325" s="13"/>
      <c r="AEE325" s="13"/>
      <c r="AEF325" s="13"/>
      <c r="AEG325" s="13"/>
      <c r="AEH325" s="13"/>
      <c r="AEI325" s="13"/>
      <c r="AEJ325" s="13"/>
      <c r="AEK325" s="13"/>
      <c r="AEL325" s="13"/>
      <c r="AEM325" s="13"/>
      <c r="AEN325" s="13"/>
      <c r="AEO325" s="13"/>
      <c r="AEP325" s="13"/>
      <c r="AEQ325" s="13"/>
      <c r="AER325" s="13"/>
      <c r="AES325" s="13"/>
      <c r="AET325" s="13"/>
      <c r="AEU325" s="13"/>
      <c r="AEV325" s="13"/>
      <c r="AEW325" s="13"/>
      <c r="AEX325" s="13"/>
      <c r="AEY325" s="13"/>
      <c r="AEZ325" s="13"/>
      <c r="AFA325" s="13"/>
      <c r="AFB325" s="13"/>
      <c r="AFC325" s="13"/>
      <c r="AFD325" s="13"/>
      <c r="AFE325" s="13"/>
      <c r="AFF325" s="13"/>
      <c r="AFG325" s="13"/>
      <c r="AFH325" s="13"/>
      <c r="AFI325" s="13"/>
      <c r="AFJ325" s="13"/>
      <c r="AFK325" s="13"/>
      <c r="AFL325" s="13"/>
      <c r="AFM325" s="13"/>
      <c r="AFN325" s="13"/>
      <c r="AFO325" s="13"/>
      <c r="AFP325" s="13"/>
      <c r="AFQ325" s="13"/>
      <c r="AFR325" s="13"/>
      <c r="AFS325" s="13"/>
      <c r="AFT325" s="13"/>
      <c r="AFU325" s="13"/>
      <c r="AFV325" s="13"/>
      <c r="AFW325" s="13"/>
      <c r="AFX325" s="13"/>
      <c r="AFY325" s="13"/>
      <c r="AFZ325" s="13"/>
      <c r="AGA325" s="13"/>
      <c r="AGB325" s="13"/>
      <c r="AGC325" s="13"/>
      <c r="AGD325" s="13"/>
      <c r="AGE325" s="13"/>
      <c r="AGF325" s="13"/>
      <c r="AGG325" s="13"/>
      <c r="AGH325" s="13"/>
      <c r="AGI325" s="13"/>
      <c r="AGJ325" s="13"/>
      <c r="AGK325" s="13"/>
      <c r="AGL325" s="13"/>
      <c r="AGM325" s="13"/>
      <c r="AGN325" s="13"/>
      <c r="AGO325" s="13"/>
      <c r="AGP325" s="13"/>
      <c r="AGQ325" s="13"/>
      <c r="AGR325" s="13"/>
      <c r="AGS325" s="13"/>
      <c r="AGT325" s="13"/>
      <c r="AGU325" s="13"/>
      <c r="AGV325" s="13"/>
      <c r="AGW325" s="13"/>
      <c r="AGX325" s="13"/>
      <c r="AGY325" s="13"/>
      <c r="AGZ325" s="13"/>
      <c r="AHA325" s="13"/>
      <c r="AHB325" s="13"/>
      <c r="AHC325" s="13"/>
      <c r="AHD325" s="13"/>
      <c r="AHE325" s="13"/>
      <c r="AHF325" s="13"/>
      <c r="AHG325" s="13"/>
      <c r="AHH325" s="13"/>
      <c r="AHI325" s="13"/>
      <c r="AHJ325" s="13"/>
      <c r="AHK325" s="13"/>
      <c r="AHL325" s="13"/>
      <c r="AHM325" s="13"/>
      <c r="AHN325" s="13"/>
      <c r="AHO325" s="13"/>
      <c r="AHP325" s="13"/>
      <c r="AHQ325" s="13"/>
      <c r="AHR325" s="13"/>
      <c r="AHS325" s="13"/>
      <c r="AHT325" s="13"/>
      <c r="AHU325" s="13"/>
      <c r="AHV325" s="13"/>
      <c r="AHW325" s="13"/>
      <c r="AHX325" s="13"/>
      <c r="AHY325" s="13"/>
      <c r="AHZ325" s="13"/>
      <c r="AIA325" s="13"/>
      <c r="AIB325" s="13"/>
      <c r="AIC325" s="13"/>
      <c r="AID325" s="13"/>
      <c r="AIE325" s="13"/>
      <c r="AIF325" s="13"/>
      <c r="AIG325" s="13"/>
      <c r="AIH325" s="13"/>
      <c r="AII325" s="13"/>
      <c r="AIJ325" s="13"/>
      <c r="AIK325" s="13"/>
      <c r="AIL325" s="13"/>
      <c r="AIM325" s="13"/>
      <c r="AIN325" s="13"/>
      <c r="AIO325" s="13"/>
      <c r="AIP325" s="13"/>
      <c r="AIQ325" s="13"/>
      <c r="AIR325" s="13"/>
      <c r="AIS325" s="13"/>
      <c r="AIT325" s="13"/>
      <c r="AIU325" s="13"/>
      <c r="AIV325" s="13"/>
      <c r="AIW325" s="13"/>
      <c r="AIX325" s="13"/>
      <c r="AIY325" s="13"/>
      <c r="AIZ325" s="13"/>
      <c r="AJA325" s="13"/>
      <c r="AJB325" s="13"/>
      <c r="AJC325" s="13"/>
      <c r="AJD325" s="13"/>
      <c r="AJE325" s="13"/>
      <c r="AJF325" s="13"/>
      <c r="AJG325" s="13"/>
      <c r="AJH325" s="13"/>
      <c r="AJI325" s="13"/>
      <c r="AJJ325" s="13"/>
      <c r="AJK325" s="13"/>
      <c r="AJL325" s="13"/>
      <c r="AJM325" s="13"/>
      <c r="AJN325" s="13"/>
      <c r="AJO325" s="13"/>
      <c r="AJP325" s="13"/>
      <c r="AJQ325" s="13"/>
      <c r="AJR325" s="13"/>
      <c r="AJS325" s="13"/>
      <c r="AJT325" s="13"/>
      <c r="AJU325" s="13"/>
      <c r="AJV325" s="13"/>
      <c r="AJW325" s="13"/>
      <c r="AJX325" s="13"/>
      <c r="AJY325" s="13"/>
      <c r="AJZ325" s="13"/>
      <c r="AKA325" s="13"/>
      <c r="AKB325" s="13"/>
      <c r="AKC325" s="13"/>
      <c r="AKD325" s="13"/>
      <c r="AKE325" s="13"/>
      <c r="AKF325" s="13"/>
      <c r="AKG325" s="13"/>
      <c r="AKH325" s="13"/>
      <c r="AKI325" s="13"/>
      <c r="AKJ325" s="13"/>
      <c r="AKK325" s="13"/>
      <c r="AKL325" s="13"/>
      <c r="AKM325" s="13"/>
      <c r="AKN325" s="13"/>
      <c r="AKO325" s="13"/>
      <c r="AKP325" s="13"/>
      <c r="AKQ325" s="13"/>
      <c r="AKR325" s="13"/>
      <c r="AKS325" s="13"/>
      <c r="AKT325" s="13"/>
      <c r="AKU325" s="13"/>
      <c r="AKV325" s="13"/>
      <c r="AKW325" s="13"/>
      <c r="AKX325" s="13"/>
      <c r="AKY325" s="13"/>
      <c r="AKZ325" s="13"/>
      <c r="ALA325" s="13"/>
      <c r="ALB325" s="13"/>
      <c r="ALC325" s="13"/>
      <c r="ALD325" s="13"/>
      <c r="ALE325" s="13"/>
      <c r="ALF325" s="13"/>
      <c r="ALG325" s="13"/>
      <c r="ALH325" s="13"/>
      <c r="ALI325" s="13"/>
      <c r="ALJ325" s="13"/>
    </row>
    <row r="326" spans="1:998" s="27" customFormat="1">
      <c r="A326" s="62">
        <v>321</v>
      </c>
      <c r="B326" s="62" t="s">
        <v>138</v>
      </c>
      <c r="C326" s="62" t="s">
        <v>18</v>
      </c>
      <c r="D326" s="62" t="s">
        <v>18</v>
      </c>
      <c r="E326" s="62" t="s">
        <v>154</v>
      </c>
      <c r="F326" s="62"/>
      <c r="G326" s="63">
        <v>45833</v>
      </c>
      <c r="H326" s="64">
        <v>0.45833333333333331</v>
      </c>
      <c r="I326" s="62" t="s">
        <v>5</v>
      </c>
      <c r="J326" s="62" t="s">
        <v>6</v>
      </c>
      <c r="K326" s="62" t="s">
        <v>5</v>
      </c>
      <c r="L326" s="62" t="s">
        <v>5</v>
      </c>
      <c r="M326" s="62" t="s">
        <v>5</v>
      </c>
      <c r="N326" s="62" t="s">
        <v>6</v>
      </c>
      <c r="O326" s="65">
        <v>809.72</v>
      </c>
      <c r="P326" s="66">
        <v>1976</v>
      </c>
      <c r="Q326" s="65">
        <v>79197.759999999995</v>
      </c>
      <c r="R326" s="65">
        <v>30000</v>
      </c>
      <c r="S326" s="67">
        <f t="shared" si="37"/>
        <v>37.879859228341815</v>
      </c>
      <c r="T326" s="67">
        <f t="shared" si="38"/>
        <v>49197.759999999995</v>
      </c>
      <c r="U326" s="62" t="s">
        <v>6</v>
      </c>
      <c r="V326" s="62" t="s">
        <v>6</v>
      </c>
      <c r="W326" s="68">
        <v>1</v>
      </c>
      <c r="X326" s="69">
        <v>0</v>
      </c>
      <c r="Y326" s="61">
        <f>ROUND((S326/INDICI!$B$2*10),2)</f>
        <v>4.28</v>
      </c>
      <c r="Z326" s="61">
        <f>ROUND((O326/INDICI!$B$1*25),2)</f>
        <v>2.16</v>
      </c>
      <c r="AA326" s="70">
        <f t="shared" ref="AA326:AA340" si="40">IF(X326&gt;1, 0, IF(P326&lt;=5000, 8, IF(P326&lt;=50000, 6, IF(P326&lt;=100000, 4, 2))))</f>
        <v>8</v>
      </c>
      <c r="AB326" s="71">
        <f t="shared" ref="AB326:AB340" si="41">SUM(X326:AA326)</f>
        <v>14.440000000000001</v>
      </c>
      <c r="AC326" s="72">
        <f>SUM($AG$6:AG326)</f>
        <v>22747919.858000007</v>
      </c>
      <c r="AD326" s="61" t="str">
        <f>VLOOKUP(C326, 'NORD SUD'!A:B, 2, FALSE)</f>
        <v>S</v>
      </c>
      <c r="AE326" s="67">
        <f>IF(AD326="N","",SUM(AF$5:$AF326))</f>
        <v>8197919.8579999981</v>
      </c>
      <c r="AF326" s="67">
        <f t="shared" ref="AF326:AF339" si="42">IF(AD326="N","",SUM(T326))</f>
        <v>49197.759999999995</v>
      </c>
      <c r="AG326" s="72">
        <f t="shared" ref="AG326:AG339" si="43">T326</f>
        <v>49197.759999999995</v>
      </c>
      <c r="AH326" s="81"/>
      <c r="AI326" s="169">
        <v>1</v>
      </c>
      <c r="AJ326" s="169">
        <f>SUM($AI$6:AI326)</f>
        <v>321</v>
      </c>
      <c r="AK326" s="198" t="s">
        <v>1942</v>
      </c>
      <c r="AL326" s="158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  <c r="JG326" s="13"/>
      <c r="JH326" s="13"/>
      <c r="JI326" s="13"/>
      <c r="JJ326" s="13"/>
      <c r="JK326" s="13"/>
      <c r="JL326" s="13"/>
      <c r="JM326" s="13"/>
      <c r="JN326" s="13"/>
      <c r="JO326" s="13"/>
      <c r="JP326" s="13"/>
      <c r="JQ326" s="13"/>
      <c r="JR326" s="13"/>
      <c r="JS326" s="13"/>
      <c r="JT326" s="13"/>
      <c r="JU326" s="13"/>
      <c r="JV326" s="13"/>
      <c r="JW326" s="13"/>
      <c r="JX326" s="13"/>
      <c r="JY326" s="13"/>
      <c r="JZ326" s="13"/>
      <c r="KA326" s="13"/>
      <c r="KB326" s="13"/>
      <c r="KC326" s="13"/>
      <c r="KD326" s="13"/>
      <c r="KE326" s="13"/>
      <c r="KF326" s="13"/>
      <c r="KG326" s="13"/>
      <c r="KH326" s="13"/>
      <c r="KI326" s="13"/>
      <c r="KJ326" s="13"/>
      <c r="KK326" s="13"/>
      <c r="KL326" s="13"/>
      <c r="KM326" s="13"/>
      <c r="KN326" s="13"/>
      <c r="KO326" s="13"/>
      <c r="KP326" s="13"/>
      <c r="KQ326" s="13"/>
      <c r="KR326" s="13"/>
      <c r="KS326" s="13"/>
      <c r="KT326" s="13"/>
      <c r="KU326" s="13"/>
      <c r="KV326" s="13"/>
      <c r="KW326" s="13"/>
      <c r="KX326" s="13"/>
      <c r="KY326" s="13"/>
      <c r="KZ326" s="13"/>
      <c r="LA326" s="13"/>
      <c r="LB326" s="13"/>
      <c r="LC326" s="13"/>
      <c r="LD326" s="13"/>
      <c r="LE326" s="13"/>
      <c r="LF326" s="13"/>
      <c r="LG326" s="13"/>
      <c r="LH326" s="13"/>
      <c r="LI326" s="13"/>
      <c r="LJ326" s="13"/>
      <c r="LK326" s="13"/>
      <c r="LL326" s="13"/>
      <c r="LM326" s="13"/>
      <c r="LN326" s="13"/>
      <c r="LO326" s="13"/>
      <c r="LP326" s="13"/>
      <c r="LQ326" s="13"/>
      <c r="LR326" s="13"/>
      <c r="LS326" s="13"/>
      <c r="LT326" s="13"/>
      <c r="LU326" s="13"/>
      <c r="LV326" s="13"/>
      <c r="LW326" s="13"/>
      <c r="LX326" s="13"/>
      <c r="LY326" s="13"/>
      <c r="LZ326" s="13"/>
      <c r="MA326" s="13"/>
      <c r="MB326" s="13"/>
      <c r="MC326" s="13"/>
      <c r="MD326" s="13"/>
      <c r="ME326" s="13"/>
      <c r="MF326" s="13"/>
      <c r="MG326" s="13"/>
      <c r="MH326" s="13"/>
      <c r="MI326" s="13"/>
      <c r="MJ326" s="13"/>
      <c r="MK326" s="13"/>
      <c r="ML326" s="13"/>
      <c r="MM326" s="13"/>
      <c r="MN326" s="13"/>
      <c r="MO326" s="13"/>
      <c r="MP326" s="13"/>
      <c r="MQ326" s="13"/>
      <c r="MR326" s="13"/>
      <c r="MS326" s="13"/>
      <c r="MT326" s="13"/>
      <c r="MU326" s="13"/>
      <c r="MV326" s="13"/>
      <c r="MW326" s="13"/>
      <c r="MX326" s="13"/>
      <c r="MY326" s="13"/>
      <c r="MZ326" s="13"/>
      <c r="NA326" s="13"/>
      <c r="NB326" s="13"/>
      <c r="NC326" s="13"/>
      <c r="ND326" s="13"/>
      <c r="NE326" s="13"/>
      <c r="NF326" s="13"/>
      <c r="NG326" s="13"/>
      <c r="NH326" s="13"/>
      <c r="NI326" s="13"/>
      <c r="NJ326" s="13"/>
      <c r="NK326" s="13"/>
      <c r="NL326" s="13"/>
      <c r="NM326" s="13"/>
      <c r="NN326" s="13"/>
      <c r="NO326" s="13"/>
      <c r="NP326" s="13"/>
      <c r="NQ326" s="13"/>
      <c r="NR326" s="13"/>
      <c r="NS326" s="13"/>
      <c r="NT326" s="13"/>
      <c r="NU326" s="13"/>
      <c r="NV326" s="13"/>
      <c r="NW326" s="13"/>
      <c r="NX326" s="13"/>
      <c r="NY326" s="13"/>
      <c r="NZ326" s="13"/>
      <c r="OA326" s="13"/>
      <c r="OB326" s="13"/>
      <c r="OC326" s="13"/>
      <c r="OD326" s="13"/>
      <c r="OE326" s="13"/>
      <c r="OF326" s="13"/>
      <c r="OG326" s="13"/>
      <c r="OH326" s="13"/>
      <c r="OI326" s="13"/>
      <c r="OJ326" s="13"/>
      <c r="OK326" s="13"/>
      <c r="OL326" s="13"/>
      <c r="OM326" s="13"/>
      <c r="ON326" s="13"/>
      <c r="OO326" s="13"/>
      <c r="OP326" s="13"/>
      <c r="OQ326" s="13"/>
      <c r="OR326" s="13"/>
      <c r="OS326" s="13"/>
      <c r="OT326" s="13"/>
      <c r="OU326" s="13"/>
      <c r="OV326" s="13"/>
      <c r="OW326" s="13"/>
      <c r="OX326" s="13"/>
      <c r="OY326" s="13"/>
      <c r="OZ326" s="13"/>
      <c r="PA326" s="13"/>
      <c r="PB326" s="13"/>
      <c r="PC326" s="13"/>
      <c r="PD326" s="13"/>
      <c r="PE326" s="13"/>
      <c r="PF326" s="13"/>
      <c r="PG326" s="13"/>
      <c r="PH326" s="13"/>
      <c r="PI326" s="13"/>
      <c r="PJ326" s="13"/>
      <c r="PK326" s="13"/>
      <c r="PL326" s="13"/>
      <c r="PM326" s="13"/>
      <c r="PN326" s="13"/>
      <c r="PO326" s="13"/>
      <c r="PP326" s="13"/>
      <c r="PQ326" s="13"/>
      <c r="PR326" s="13"/>
      <c r="PS326" s="13"/>
      <c r="PT326" s="13"/>
      <c r="PU326" s="13"/>
      <c r="PV326" s="13"/>
      <c r="PW326" s="13"/>
      <c r="PX326" s="13"/>
      <c r="PY326" s="13"/>
      <c r="PZ326" s="13"/>
      <c r="QA326" s="13"/>
      <c r="QB326" s="13"/>
      <c r="QC326" s="13"/>
      <c r="QD326" s="13"/>
      <c r="QE326" s="13"/>
      <c r="QF326" s="13"/>
      <c r="QG326" s="13"/>
      <c r="QH326" s="13"/>
      <c r="QI326" s="13"/>
      <c r="QJ326" s="13"/>
      <c r="QK326" s="13"/>
      <c r="QL326" s="13"/>
      <c r="QM326" s="13"/>
      <c r="QN326" s="13"/>
      <c r="QO326" s="13"/>
      <c r="QP326" s="13"/>
      <c r="QQ326" s="13"/>
      <c r="QR326" s="13"/>
      <c r="QS326" s="13"/>
      <c r="QT326" s="13"/>
      <c r="QU326" s="13"/>
      <c r="QV326" s="13"/>
      <c r="QW326" s="13"/>
      <c r="QX326" s="13"/>
      <c r="QY326" s="13"/>
      <c r="QZ326" s="13"/>
      <c r="RA326" s="13"/>
      <c r="RB326" s="13"/>
      <c r="RC326" s="13"/>
      <c r="RD326" s="13"/>
      <c r="RE326" s="13"/>
      <c r="RF326" s="13"/>
      <c r="RG326" s="13"/>
      <c r="RH326" s="13"/>
      <c r="RI326" s="13"/>
      <c r="RJ326" s="13"/>
      <c r="RK326" s="13"/>
      <c r="RL326" s="13"/>
      <c r="RM326" s="13"/>
      <c r="RN326" s="13"/>
      <c r="RO326" s="13"/>
      <c r="RP326" s="13"/>
      <c r="RQ326" s="13"/>
      <c r="RR326" s="13"/>
      <c r="RS326" s="13"/>
      <c r="RT326" s="13"/>
      <c r="RU326" s="13"/>
      <c r="RV326" s="13"/>
      <c r="RW326" s="13"/>
      <c r="RX326" s="13"/>
      <c r="RY326" s="13"/>
      <c r="RZ326" s="13"/>
      <c r="SA326" s="13"/>
      <c r="SB326" s="13"/>
      <c r="SC326" s="13"/>
      <c r="SD326" s="13"/>
      <c r="SE326" s="13"/>
      <c r="SF326" s="13"/>
      <c r="SG326" s="13"/>
      <c r="SH326" s="13"/>
      <c r="SI326" s="13"/>
      <c r="SJ326" s="13"/>
      <c r="SK326" s="13"/>
      <c r="SL326" s="13"/>
      <c r="SM326" s="13"/>
      <c r="SN326" s="13"/>
      <c r="SO326" s="13"/>
      <c r="SP326" s="13"/>
      <c r="SQ326" s="13"/>
      <c r="SR326" s="13"/>
      <c r="SS326" s="13"/>
      <c r="ST326" s="13"/>
      <c r="SU326" s="13"/>
      <c r="SV326" s="13"/>
      <c r="SW326" s="13"/>
      <c r="SX326" s="13"/>
      <c r="SY326" s="13"/>
      <c r="SZ326" s="13"/>
      <c r="TA326" s="13"/>
      <c r="TB326" s="13"/>
      <c r="TC326" s="13"/>
      <c r="TD326" s="13"/>
      <c r="TE326" s="13"/>
      <c r="TF326" s="13"/>
      <c r="TG326" s="13"/>
      <c r="TH326" s="13"/>
      <c r="TI326" s="13"/>
      <c r="TJ326" s="13"/>
      <c r="TK326" s="13"/>
      <c r="TL326" s="13"/>
      <c r="TM326" s="13"/>
      <c r="TN326" s="13"/>
      <c r="TO326" s="13"/>
      <c r="TP326" s="13"/>
      <c r="TQ326" s="13"/>
      <c r="TR326" s="13"/>
      <c r="TS326" s="13"/>
      <c r="TT326" s="13"/>
      <c r="TU326" s="13"/>
      <c r="TV326" s="13"/>
      <c r="TW326" s="13"/>
      <c r="TX326" s="13"/>
      <c r="TY326" s="13"/>
      <c r="TZ326" s="13"/>
      <c r="UA326" s="13"/>
      <c r="UB326" s="13"/>
      <c r="UC326" s="13"/>
      <c r="UD326" s="13"/>
      <c r="UE326" s="13"/>
      <c r="UF326" s="13"/>
      <c r="UG326" s="13"/>
      <c r="UH326" s="13"/>
      <c r="UI326" s="13"/>
      <c r="UJ326" s="13"/>
      <c r="UK326" s="13"/>
      <c r="UL326" s="13"/>
      <c r="UM326" s="13"/>
      <c r="UN326" s="13"/>
      <c r="UO326" s="13"/>
      <c r="UP326" s="13"/>
      <c r="UQ326" s="13"/>
      <c r="UR326" s="13"/>
      <c r="US326" s="13"/>
      <c r="UT326" s="13"/>
      <c r="UU326" s="13"/>
      <c r="UV326" s="13"/>
      <c r="UW326" s="13"/>
      <c r="UX326" s="13"/>
      <c r="UY326" s="13"/>
      <c r="UZ326" s="13"/>
      <c r="VA326" s="13"/>
      <c r="VB326" s="13"/>
      <c r="VC326" s="13"/>
      <c r="VD326" s="13"/>
      <c r="VE326" s="13"/>
      <c r="VF326" s="13"/>
      <c r="VG326" s="13"/>
      <c r="VH326" s="13"/>
      <c r="VI326" s="13"/>
      <c r="VJ326" s="13"/>
      <c r="VK326" s="13"/>
      <c r="VL326" s="13"/>
      <c r="VM326" s="13"/>
      <c r="VN326" s="13"/>
      <c r="VO326" s="13"/>
      <c r="VP326" s="13"/>
      <c r="VQ326" s="13"/>
      <c r="VR326" s="13"/>
      <c r="VS326" s="13"/>
      <c r="VT326" s="13"/>
      <c r="VU326" s="13"/>
      <c r="VV326" s="13"/>
      <c r="VW326" s="13"/>
      <c r="VX326" s="13"/>
      <c r="VY326" s="13"/>
      <c r="VZ326" s="13"/>
      <c r="WA326" s="13"/>
      <c r="WB326" s="13"/>
      <c r="WC326" s="13"/>
      <c r="WD326" s="13"/>
      <c r="WE326" s="13"/>
      <c r="WF326" s="13"/>
      <c r="WG326" s="13"/>
      <c r="WH326" s="13"/>
      <c r="WI326" s="13"/>
      <c r="WJ326" s="13"/>
      <c r="WK326" s="13"/>
      <c r="WL326" s="13"/>
      <c r="WM326" s="13"/>
      <c r="WN326" s="13"/>
      <c r="WO326" s="13"/>
      <c r="WP326" s="13"/>
      <c r="WQ326" s="13"/>
      <c r="WR326" s="13"/>
      <c r="WS326" s="13"/>
      <c r="WT326" s="13"/>
      <c r="WU326" s="13"/>
      <c r="WV326" s="13"/>
      <c r="WW326" s="13"/>
      <c r="WX326" s="13"/>
      <c r="WY326" s="13"/>
      <c r="WZ326" s="13"/>
      <c r="XA326" s="13"/>
      <c r="XB326" s="13"/>
      <c r="XC326" s="13"/>
      <c r="XD326" s="13"/>
      <c r="XE326" s="13"/>
      <c r="XF326" s="13"/>
      <c r="XG326" s="13"/>
      <c r="XH326" s="13"/>
      <c r="XI326" s="13"/>
      <c r="XJ326" s="13"/>
      <c r="XK326" s="13"/>
      <c r="XL326" s="13"/>
      <c r="XM326" s="13"/>
      <c r="XN326" s="13"/>
      <c r="XO326" s="13"/>
      <c r="XP326" s="13"/>
      <c r="XQ326" s="13"/>
      <c r="XR326" s="13"/>
      <c r="XS326" s="13"/>
      <c r="XT326" s="13"/>
      <c r="XU326" s="13"/>
      <c r="XV326" s="13"/>
      <c r="XW326" s="13"/>
      <c r="XX326" s="13"/>
      <c r="XY326" s="13"/>
      <c r="XZ326" s="13"/>
      <c r="YA326" s="13"/>
      <c r="YB326" s="13"/>
      <c r="YC326" s="13"/>
      <c r="YD326" s="13"/>
      <c r="YE326" s="13"/>
      <c r="YF326" s="13"/>
      <c r="YG326" s="13"/>
      <c r="YH326" s="13"/>
      <c r="YI326" s="13"/>
      <c r="YJ326" s="13"/>
      <c r="YK326" s="13"/>
      <c r="YL326" s="13"/>
      <c r="YM326" s="13"/>
      <c r="YN326" s="13"/>
      <c r="YO326" s="13"/>
      <c r="YP326" s="13"/>
      <c r="YQ326" s="13"/>
      <c r="YR326" s="13"/>
      <c r="YS326" s="13"/>
      <c r="YT326" s="13"/>
      <c r="YU326" s="13"/>
      <c r="YV326" s="13"/>
      <c r="YW326" s="13"/>
      <c r="YX326" s="13"/>
      <c r="YY326" s="13"/>
      <c r="YZ326" s="13"/>
      <c r="ZA326" s="13"/>
      <c r="ZB326" s="13"/>
      <c r="ZC326" s="13"/>
      <c r="ZD326" s="13"/>
      <c r="ZE326" s="13"/>
      <c r="ZF326" s="13"/>
      <c r="ZG326" s="13"/>
      <c r="ZH326" s="13"/>
      <c r="ZI326" s="13"/>
      <c r="ZJ326" s="13"/>
      <c r="ZK326" s="13"/>
      <c r="ZL326" s="13"/>
      <c r="ZM326" s="13"/>
      <c r="ZN326" s="13"/>
      <c r="ZO326" s="13"/>
      <c r="ZP326" s="13"/>
      <c r="ZQ326" s="13"/>
      <c r="ZR326" s="13"/>
      <c r="ZS326" s="13"/>
      <c r="ZT326" s="13"/>
      <c r="ZU326" s="13"/>
      <c r="ZV326" s="13"/>
      <c r="ZW326" s="13"/>
      <c r="ZX326" s="13"/>
      <c r="ZY326" s="13"/>
      <c r="ZZ326" s="13"/>
      <c r="AAA326" s="13"/>
      <c r="AAB326" s="13"/>
      <c r="AAC326" s="13"/>
      <c r="AAD326" s="13"/>
      <c r="AAE326" s="13"/>
      <c r="AAF326" s="13"/>
      <c r="AAG326" s="13"/>
      <c r="AAH326" s="13"/>
      <c r="AAI326" s="13"/>
      <c r="AAJ326" s="13"/>
      <c r="AAK326" s="13"/>
      <c r="AAL326" s="13"/>
      <c r="AAM326" s="13"/>
      <c r="AAN326" s="13"/>
      <c r="AAO326" s="13"/>
      <c r="AAP326" s="13"/>
      <c r="AAQ326" s="13"/>
      <c r="AAR326" s="13"/>
      <c r="AAS326" s="13"/>
      <c r="AAT326" s="13"/>
      <c r="AAU326" s="13"/>
      <c r="AAV326" s="13"/>
      <c r="AAW326" s="13"/>
      <c r="AAX326" s="13"/>
      <c r="AAY326" s="13"/>
      <c r="AAZ326" s="13"/>
      <c r="ABA326" s="13"/>
      <c r="ABB326" s="13"/>
      <c r="ABC326" s="13"/>
      <c r="ABD326" s="13"/>
      <c r="ABE326" s="13"/>
      <c r="ABF326" s="13"/>
      <c r="ABG326" s="13"/>
      <c r="ABH326" s="13"/>
      <c r="ABI326" s="13"/>
      <c r="ABJ326" s="13"/>
      <c r="ABK326" s="13"/>
      <c r="ABL326" s="13"/>
      <c r="ABM326" s="13"/>
      <c r="ABN326" s="13"/>
      <c r="ABO326" s="13"/>
      <c r="ABP326" s="13"/>
      <c r="ABQ326" s="13"/>
      <c r="ABR326" s="13"/>
      <c r="ABS326" s="13"/>
      <c r="ABT326" s="13"/>
      <c r="ABU326" s="13"/>
      <c r="ABV326" s="13"/>
      <c r="ABW326" s="13"/>
      <c r="ABX326" s="13"/>
      <c r="ABY326" s="13"/>
      <c r="ABZ326" s="13"/>
      <c r="ACA326" s="13"/>
      <c r="ACB326" s="13"/>
      <c r="ACC326" s="13"/>
      <c r="ACD326" s="13"/>
      <c r="ACE326" s="13"/>
      <c r="ACF326" s="13"/>
      <c r="ACG326" s="13"/>
      <c r="ACH326" s="13"/>
      <c r="ACI326" s="13"/>
      <c r="ACJ326" s="13"/>
      <c r="ACK326" s="13"/>
      <c r="ACL326" s="13"/>
      <c r="ACM326" s="13"/>
      <c r="ACN326" s="13"/>
      <c r="ACO326" s="13"/>
      <c r="ACP326" s="13"/>
      <c r="ACQ326" s="13"/>
      <c r="ACR326" s="13"/>
      <c r="ACS326" s="13"/>
      <c r="ACT326" s="13"/>
      <c r="ACU326" s="13"/>
      <c r="ACV326" s="13"/>
      <c r="ACW326" s="13"/>
      <c r="ACX326" s="13"/>
      <c r="ACY326" s="13"/>
      <c r="ACZ326" s="13"/>
      <c r="ADA326" s="13"/>
      <c r="ADB326" s="13"/>
      <c r="ADC326" s="13"/>
      <c r="ADD326" s="13"/>
      <c r="ADE326" s="13"/>
      <c r="ADF326" s="13"/>
      <c r="ADG326" s="13"/>
      <c r="ADH326" s="13"/>
      <c r="ADI326" s="13"/>
      <c r="ADJ326" s="13"/>
      <c r="ADK326" s="13"/>
      <c r="ADL326" s="13"/>
      <c r="ADM326" s="13"/>
      <c r="ADN326" s="13"/>
      <c r="ADO326" s="13"/>
      <c r="ADP326" s="13"/>
      <c r="ADQ326" s="13"/>
      <c r="ADR326" s="13"/>
      <c r="ADS326" s="13"/>
      <c r="ADT326" s="13"/>
      <c r="ADU326" s="13"/>
      <c r="ADV326" s="13"/>
      <c r="ADW326" s="13"/>
      <c r="ADX326" s="13"/>
      <c r="ADY326" s="13"/>
      <c r="ADZ326" s="13"/>
      <c r="AEA326" s="13"/>
      <c r="AEB326" s="13"/>
      <c r="AEC326" s="13"/>
      <c r="AED326" s="13"/>
      <c r="AEE326" s="13"/>
      <c r="AEF326" s="13"/>
      <c r="AEG326" s="13"/>
      <c r="AEH326" s="13"/>
      <c r="AEI326" s="13"/>
      <c r="AEJ326" s="13"/>
      <c r="AEK326" s="13"/>
      <c r="AEL326" s="13"/>
      <c r="AEM326" s="13"/>
      <c r="AEN326" s="13"/>
      <c r="AEO326" s="13"/>
      <c r="AEP326" s="13"/>
      <c r="AEQ326" s="13"/>
      <c r="AER326" s="13"/>
      <c r="AES326" s="13"/>
      <c r="AET326" s="13"/>
      <c r="AEU326" s="13"/>
      <c r="AEV326" s="13"/>
      <c r="AEW326" s="13"/>
      <c r="AEX326" s="13"/>
      <c r="AEY326" s="13"/>
      <c r="AEZ326" s="13"/>
      <c r="AFA326" s="13"/>
      <c r="AFB326" s="13"/>
      <c r="AFC326" s="13"/>
      <c r="AFD326" s="13"/>
      <c r="AFE326" s="13"/>
      <c r="AFF326" s="13"/>
      <c r="AFG326" s="13"/>
      <c r="AFH326" s="13"/>
      <c r="AFI326" s="13"/>
      <c r="AFJ326" s="13"/>
      <c r="AFK326" s="13"/>
      <c r="AFL326" s="13"/>
      <c r="AFM326" s="13"/>
      <c r="AFN326" s="13"/>
      <c r="AFO326" s="13"/>
      <c r="AFP326" s="13"/>
      <c r="AFQ326" s="13"/>
      <c r="AFR326" s="13"/>
      <c r="AFS326" s="13"/>
      <c r="AFT326" s="13"/>
      <c r="AFU326" s="13"/>
      <c r="AFV326" s="13"/>
      <c r="AFW326" s="13"/>
      <c r="AFX326" s="13"/>
      <c r="AFY326" s="13"/>
      <c r="AFZ326" s="13"/>
      <c r="AGA326" s="13"/>
      <c r="AGB326" s="13"/>
      <c r="AGC326" s="13"/>
      <c r="AGD326" s="13"/>
      <c r="AGE326" s="13"/>
      <c r="AGF326" s="13"/>
      <c r="AGG326" s="13"/>
      <c r="AGH326" s="13"/>
      <c r="AGI326" s="13"/>
      <c r="AGJ326" s="13"/>
      <c r="AGK326" s="13"/>
      <c r="AGL326" s="13"/>
      <c r="AGM326" s="13"/>
      <c r="AGN326" s="13"/>
      <c r="AGO326" s="13"/>
      <c r="AGP326" s="13"/>
      <c r="AGQ326" s="13"/>
      <c r="AGR326" s="13"/>
      <c r="AGS326" s="13"/>
      <c r="AGT326" s="13"/>
      <c r="AGU326" s="13"/>
      <c r="AGV326" s="13"/>
      <c r="AGW326" s="13"/>
      <c r="AGX326" s="13"/>
      <c r="AGY326" s="13"/>
      <c r="AGZ326" s="13"/>
      <c r="AHA326" s="13"/>
      <c r="AHB326" s="13"/>
      <c r="AHC326" s="13"/>
      <c r="AHD326" s="13"/>
      <c r="AHE326" s="13"/>
      <c r="AHF326" s="13"/>
      <c r="AHG326" s="13"/>
      <c r="AHH326" s="13"/>
      <c r="AHI326" s="13"/>
      <c r="AHJ326" s="13"/>
      <c r="AHK326" s="13"/>
      <c r="AHL326" s="13"/>
      <c r="AHM326" s="13"/>
      <c r="AHN326" s="13"/>
      <c r="AHO326" s="13"/>
      <c r="AHP326" s="13"/>
      <c r="AHQ326" s="13"/>
      <c r="AHR326" s="13"/>
      <c r="AHS326" s="13"/>
      <c r="AHT326" s="13"/>
      <c r="AHU326" s="13"/>
      <c r="AHV326" s="13"/>
      <c r="AHW326" s="13"/>
      <c r="AHX326" s="13"/>
      <c r="AHY326" s="13"/>
      <c r="AHZ326" s="13"/>
      <c r="AIA326" s="13"/>
      <c r="AIB326" s="13"/>
      <c r="AIC326" s="13"/>
      <c r="AID326" s="13"/>
      <c r="AIE326" s="13"/>
      <c r="AIF326" s="13"/>
      <c r="AIG326" s="13"/>
      <c r="AIH326" s="13"/>
      <c r="AII326" s="13"/>
      <c r="AIJ326" s="13"/>
      <c r="AIK326" s="13"/>
      <c r="AIL326" s="13"/>
      <c r="AIM326" s="13"/>
      <c r="AIN326" s="13"/>
      <c r="AIO326" s="13"/>
      <c r="AIP326" s="13"/>
      <c r="AIQ326" s="13"/>
      <c r="AIR326" s="13"/>
      <c r="AIS326" s="13"/>
      <c r="AIT326" s="13"/>
      <c r="AIU326" s="13"/>
      <c r="AIV326" s="13"/>
      <c r="AIW326" s="13"/>
      <c r="AIX326" s="13"/>
      <c r="AIY326" s="13"/>
      <c r="AIZ326" s="13"/>
      <c r="AJA326" s="13"/>
      <c r="AJB326" s="13"/>
      <c r="AJC326" s="13"/>
      <c r="AJD326" s="13"/>
      <c r="AJE326" s="13"/>
      <c r="AJF326" s="13"/>
      <c r="AJG326" s="13"/>
      <c r="AJH326" s="13"/>
      <c r="AJI326" s="13"/>
      <c r="AJJ326" s="13"/>
      <c r="AJK326" s="13"/>
      <c r="AJL326" s="13"/>
      <c r="AJM326" s="13"/>
      <c r="AJN326" s="13"/>
      <c r="AJO326" s="13"/>
      <c r="AJP326" s="13"/>
      <c r="AJQ326" s="13"/>
      <c r="AJR326" s="13"/>
      <c r="AJS326" s="13"/>
      <c r="AJT326" s="13"/>
      <c r="AJU326" s="13"/>
      <c r="AJV326" s="13"/>
      <c r="AJW326" s="13"/>
      <c r="AJX326" s="13"/>
      <c r="AJY326" s="13"/>
      <c r="AJZ326" s="13"/>
      <c r="AKA326" s="13"/>
      <c r="AKB326" s="13"/>
      <c r="AKC326" s="13"/>
      <c r="AKD326" s="13"/>
      <c r="AKE326" s="13"/>
      <c r="AKF326" s="13"/>
      <c r="AKG326" s="13"/>
      <c r="AKH326" s="13"/>
      <c r="AKI326" s="13"/>
      <c r="AKJ326" s="13"/>
      <c r="AKK326" s="13"/>
      <c r="AKL326" s="13"/>
      <c r="AKM326" s="13"/>
      <c r="AKN326" s="13"/>
      <c r="AKO326" s="13"/>
      <c r="AKP326" s="13"/>
      <c r="AKQ326" s="13"/>
      <c r="AKR326" s="13"/>
      <c r="AKS326" s="13"/>
      <c r="AKT326" s="13"/>
      <c r="AKU326" s="13"/>
      <c r="AKV326" s="13"/>
      <c r="AKW326" s="13"/>
      <c r="AKX326" s="13"/>
      <c r="AKY326" s="13"/>
      <c r="AKZ326" s="13"/>
      <c r="ALA326" s="13"/>
      <c r="ALB326" s="13"/>
      <c r="ALC326" s="13"/>
      <c r="ALD326" s="13"/>
      <c r="ALE326" s="13"/>
      <c r="ALF326" s="13"/>
      <c r="ALG326" s="13"/>
      <c r="ALH326" s="13"/>
      <c r="ALI326" s="13"/>
      <c r="ALJ326" s="13"/>
    </row>
    <row r="327" spans="1:998" s="27" customFormat="1">
      <c r="A327" s="62">
        <v>322</v>
      </c>
      <c r="B327" s="62" t="s">
        <v>857</v>
      </c>
      <c r="C327" s="62" t="s">
        <v>100</v>
      </c>
      <c r="D327" s="62" t="s">
        <v>100</v>
      </c>
      <c r="E327" s="62" t="s">
        <v>860</v>
      </c>
      <c r="F327" s="62"/>
      <c r="G327" s="63">
        <v>45832</v>
      </c>
      <c r="H327" s="64">
        <v>0.75</v>
      </c>
      <c r="I327" s="62" t="s">
        <v>5</v>
      </c>
      <c r="J327" s="62" t="s">
        <v>6</v>
      </c>
      <c r="K327" s="62" t="s">
        <v>5</v>
      </c>
      <c r="L327" s="62" t="s">
        <v>5</v>
      </c>
      <c r="M327" s="62" t="s">
        <v>5</v>
      </c>
      <c r="N327" s="62" t="s">
        <v>6</v>
      </c>
      <c r="O327" s="65">
        <v>2006.6889632107022</v>
      </c>
      <c r="P327" s="66">
        <v>3588</v>
      </c>
      <c r="Q327" s="65">
        <v>275000</v>
      </c>
      <c r="R327" s="65">
        <v>25000</v>
      </c>
      <c r="S327" s="67">
        <f t="shared" si="37"/>
        <v>9.0909090909090917</v>
      </c>
      <c r="T327" s="67">
        <f t="shared" si="38"/>
        <v>250000</v>
      </c>
      <c r="U327" s="62" t="s">
        <v>5</v>
      </c>
      <c r="V327" s="62" t="s">
        <v>5</v>
      </c>
      <c r="W327" s="68">
        <v>2</v>
      </c>
      <c r="X327" s="69">
        <v>0</v>
      </c>
      <c r="Y327" s="61">
        <f>ROUND((S327/INDICI!$B$2*10),2)</f>
        <v>1.03</v>
      </c>
      <c r="Z327" s="61">
        <f>ROUND((O327/INDICI!$B$1*25),2)</f>
        <v>5.36</v>
      </c>
      <c r="AA327" s="70">
        <f t="shared" si="40"/>
        <v>8</v>
      </c>
      <c r="AB327" s="71">
        <f t="shared" si="41"/>
        <v>14.39</v>
      </c>
      <c r="AC327" s="72">
        <f>SUM($AG$6:AG327)</f>
        <v>22997919.858000007</v>
      </c>
      <c r="AD327" s="61" t="str">
        <f>VLOOKUP(C327, 'NORD SUD'!A:B, 2, FALSE)</f>
        <v>S</v>
      </c>
      <c r="AE327" s="67">
        <f>IF(AD327="N","",SUM(AF$5:$AF327))</f>
        <v>8447919.8579999991</v>
      </c>
      <c r="AF327" s="67">
        <f t="shared" si="42"/>
        <v>250000</v>
      </c>
      <c r="AG327" s="72">
        <f t="shared" si="43"/>
        <v>250000</v>
      </c>
      <c r="AH327" s="81"/>
      <c r="AI327" s="169">
        <v>1</v>
      </c>
      <c r="AJ327" s="169">
        <f>SUM($AI$6:AI327)</f>
        <v>322</v>
      </c>
      <c r="AK327" s="198" t="s">
        <v>1942</v>
      </c>
      <c r="AL327" s="158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  <c r="JX327" s="13"/>
      <c r="JY327" s="13"/>
      <c r="JZ327" s="13"/>
      <c r="KA327" s="13"/>
      <c r="KB327" s="13"/>
      <c r="KC327" s="13"/>
      <c r="KD327" s="13"/>
      <c r="KE327" s="13"/>
      <c r="KF327" s="13"/>
      <c r="KG327" s="13"/>
      <c r="KH327" s="13"/>
      <c r="KI327" s="13"/>
      <c r="KJ327" s="13"/>
      <c r="KK327" s="13"/>
      <c r="KL327" s="13"/>
      <c r="KM327" s="13"/>
      <c r="KN327" s="13"/>
      <c r="KO327" s="13"/>
      <c r="KP327" s="13"/>
      <c r="KQ327" s="13"/>
      <c r="KR327" s="13"/>
      <c r="KS327" s="13"/>
      <c r="KT327" s="13"/>
      <c r="KU327" s="13"/>
      <c r="KV327" s="13"/>
      <c r="KW327" s="13"/>
      <c r="KX327" s="13"/>
      <c r="KY327" s="13"/>
      <c r="KZ327" s="13"/>
      <c r="LA327" s="13"/>
      <c r="LB327" s="13"/>
      <c r="LC327" s="13"/>
      <c r="LD327" s="13"/>
      <c r="LE327" s="13"/>
      <c r="LF327" s="13"/>
      <c r="LG327" s="13"/>
      <c r="LH327" s="13"/>
      <c r="LI327" s="13"/>
      <c r="LJ327" s="13"/>
      <c r="LK327" s="13"/>
      <c r="LL327" s="13"/>
      <c r="LM327" s="13"/>
      <c r="LN327" s="13"/>
      <c r="LO327" s="13"/>
      <c r="LP327" s="13"/>
      <c r="LQ327" s="13"/>
      <c r="LR327" s="13"/>
      <c r="LS327" s="13"/>
      <c r="LT327" s="13"/>
      <c r="LU327" s="13"/>
      <c r="LV327" s="13"/>
      <c r="LW327" s="13"/>
      <c r="LX327" s="13"/>
      <c r="LY327" s="13"/>
      <c r="LZ327" s="13"/>
      <c r="MA327" s="13"/>
      <c r="MB327" s="13"/>
      <c r="MC327" s="13"/>
      <c r="MD327" s="13"/>
      <c r="ME327" s="13"/>
      <c r="MF327" s="13"/>
      <c r="MG327" s="13"/>
      <c r="MH327" s="13"/>
      <c r="MI327" s="13"/>
      <c r="MJ327" s="13"/>
      <c r="MK327" s="13"/>
      <c r="ML327" s="13"/>
      <c r="MM327" s="13"/>
      <c r="MN327" s="13"/>
      <c r="MO327" s="13"/>
      <c r="MP327" s="13"/>
      <c r="MQ327" s="13"/>
      <c r="MR327" s="13"/>
      <c r="MS327" s="13"/>
      <c r="MT327" s="13"/>
      <c r="MU327" s="13"/>
      <c r="MV327" s="13"/>
      <c r="MW327" s="13"/>
      <c r="MX327" s="13"/>
      <c r="MY327" s="13"/>
      <c r="MZ327" s="13"/>
      <c r="NA327" s="13"/>
      <c r="NB327" s="13"/>
      <c r="NC327" s="13"/>
      <c r="ND327" s="13"/>
      <c r="NE327" s="13"/>
      <c r="NF327" s="13"/>
      <c r="NG327" s="13"/>
      <c r="NH327" s="13"/>
      <c r="NI327" s="13"/>
      <c r="NJ327" s="13"/>
      <c r="NK327" s="13"/>
      <c r="NL327" s="13"/>
      <c r="NM327" s="13"/>
      <c r="NN327" s="13"/>
      <c r="NO327" s="13"/>
      <c r="NP327" s="13"/>
      <c r="NQ327" s="13"/>
      <c r="NR327" s="13"/>
      <c r="NS327" s="13"/>
      <c r="NT327" s="13"/>
      <c r="NU327" s="13"/>
      <c r="NV327" s="13"/>
      <c r="NW327" s="13"/>
      <c r="NX327" s="13"/>
      <c r="NY327" s="13"/>
      <c r="NZ327" s="13"/>
      <c r="OA327" s="13"/>
      <c r="OB327" s="13"/>
      <c r="OC327" s="13"/>
      <c r="OD327" s="13"/>
      <c r="OE327" s="13"/>
      <c r="OF327" s="13"/>
      <c r="OG327" s="13"/>
      <c r="OH327" s="13"/>
      <c r="OI327" s="13"/>
      <c r="OJ327" s="13"/>
      <c r="OK327" s="13"/>
      <c r="OL327" s="13"/>
      <c r="OM327" s="13"/>
      <c r="ON327" s="13"/>
      <c r="OO327" s="13"/>
      <c r="OP327" s="13"/>
      <c r="OQ327" s="13"/>
      <c r="OR327" s="13"/>
      <c r="OS327" s="13"/>
      <c r="OT327" s="13"/>
      <c r="OU327" s="13"/>
      <c r="OV327" s="13"/>
      <c r="OW327" s="13"/>
      <c r="OX327" s="13"/>
      <c r="OY327" s="13"/>
      <c r="OZ327" s="13"/>
      <c r="PA327" s="13"/>
      <c r="PB327" s="13"/>
      <c r="PC327" s="13"/>
      <c r="PD327" s="13"/>
      <c r="PE327" s="13"/>
      <c r="PF327" s="13"/>
      <c r="PG327" s="13"/>
      <c r="PH327" s="13"/>
      <c r="PI327" s="13"/>
      <c r="PJ327" s="13"/>
      <c r="PK327" s="13"/>
      <c r="PL327" s="13"/>
      <c r="PM327" s="13"/>
      <c r="PN327" s="13"/>
      <c r="PO327" s="13"/>
      <c r="PP327" s="13"/>
      <c r="PQ327" s="13"/>
      <c r="PR327" s="13"/>
      <c r="PS327" s="13"/>
      <c r="PT327" s="13"/>
      <c r="PU327" s="13"/>
      <c r="PV327" s="13"/>
      <c r="PW327" s="13"/>
      <c r="PX327" s="13"/>
      <c r="PY327" s="13"/>
      <c r="PZ327" s="13"/>
      <c r="QA327" s="13"/>
      <c r="QB327" s="13"/>
      <c r="QC327" s="13"/>
      <c r="QD327" s="13"/>
      <c r="QE327" s="13"/>
      <c r="QF327" s="13"/>
      <c r="QG327" s="13"/>
      <c r="QH327" s="13"/>
      <c r="QI327" s="13"/>
      <c r="QJ327" s="13"/>
      <c r="QK327" s="13"/>
      <c r="QL327" s="13"/>
      <c r="QM327" s="13"/>
      <c r="QN327" s="13"/>
      <c r="QO327" s="13"/>
      <c r="QP327" s="13"/>
      <c r="QQ327" s="13"/>
      <c r="QR327" s="13"/>
      <c r="QS327" s="13"/>
      <c r="QT327" s="13"/>
      <c r="QU327" s="13"/>
      <c r="QV327" s="13"/>
      <c r="QW327" s="13"/>
      <c r="QX327" s="13"/>
      <c r="QY327" s="13"/>
      <c r="QZ327" s="13"/>
      <c r="RA327" s="13"/>
      <c r="RB327" s="13"/>
      <c r="RC327" s="13"/>
      <c r="RD327" s="13"/>
      <c r="RE327" s="13"/>
      <c r="RF327" s="13"/>
      <c r="RG327" s="13"/>
      <c r="RH327" s="13"/>
      <c r="RI327" s="13"/>
      <c r="RJ327" s="13"/>
      <c r="RK327" s="13"/>
      <c r="RL327" s="13"/>
      <c r="RM327" s="13"/>
      <c r="RN327" s="13"/>
      <c r="RO327" s="13"/>
      <c r="RP327" s="13"/>
      <c r="RQ327" s="13"/>
      <c r="RR327" s="13"/>
      <c r="RS327" s="13"/>
      <c r="RT327" s="13"/>
      <c r="RU327" s="13"/>
      <c r="RV327" s="13"/>
      <c r="RW327" s="13"/>
      <c r="RX327" s="13"/>
      <c r="RY327" s="13"/>
      <c r="RZ327" s="13"/>
      <c r="SA327" s="13"/>
      <c r="SB327" s="13"/>
      <c r="SC327" s="13"/>
      <c r="SD327" s="13"/>
      <c r="SE327" s="13"/>
      <c r="SF327" s="13"/>
      <c r="SG327" s="13"/>
      <c r="SH327" s="13"/>
      <c r="SI327" s="13"/>
      <c r="SJ327" s="13"/>
      <c r="SK327" s="13"/>
      <c r="SL327" s="13"/>
      <c r="SM327" s="13"/>
      <c r="SN327" s="13"/>
      <c r="SO327" s="13"/>
      <c r="SP327" s="13"/>
      <c r="SQ327" s="13"/>
      <c r="SR327" s="13"/>
      <c r="SS327" s="13"/>
      <c r="ST327" s="13"/>
      <c r="SU327" s="13"/>
      <c r="SV327" s="13"/>
      <c r="SW327" s="13"/>
      <c r="SX327" s="13"/>
      <c r="SY327" s="13"/>
      <c r="SZ327" s="13"/>
      <c r="TA327" s="13"/>
      <c r="TB327" s="13"/>
      <c r="TC327" s="13"/>
      <c r="TD327" s="13"/>
      <c r="TE327" s="13"/>
      <c r="TF327" s="13"/>
      <c r="TG327" s="13"/>
      <c r="TH327" s="13"/>
      <c r="TI327" s="13"/>
      <c r="TJ327" s="13"/>
      <c r="TK327" s="13"/>
      <c r="TL327" s="13"/>
      <c r="TM327" s="13"/>
      <c r="TN327" s="13"/>
      <c r="TO327" s="13"/>
      <c r="TP327" s="13"/>
      <c r="TQ327" s="13"/>
      <c r="TR327" s="13"/>
      <c r="TS327" s="13"/>
      <c r="TT327" s="13"/>
      <c r="TU327" s="13"/>
      <c r="TV327" s="13"/>
      <c r="TW327" s="13"/>
      <c r="TX327" s="13"/>
      <c r="TY327" s="13"/>
      <c r="TZ327" s="13"/>
      <c r="UA327" s="13"/>
      <c r="UB327" s="13"/>
      <c r="UC327" s="13"/>
      <c r="UD327" s="13"/>
      <c r="UE327" s="13"/>
      <c r="UF327" s="13"/>
      <c r="UG327" s="13"/>
      <c r="UH327" s="13"/>
      <c r="UI327" s="13"/>
      <c r="UJ327" s="13"/>
      <c r="UK327" s="13"/>
      <c r="UL327" s="13"/>
      <c r="UM327" s="13"/>
      <c r="UN327" s="13"/>
      <c r="UO327" s="13"/>
      <c r="UP327" s="13"/>
      <c r="UQ327" s="13"/>
      <c r="UR327" s="13"/>
      <c r="US327" s="13"/>
      <c r="UT327" s="13"/>
      <c r="UU327" s="13"/>
      <c r="UV327" s="13"/>
      <c r="UW327" s="13"/>
      <c r="UX327" s="13"/>
      <c r="UY327" s="13"/>
      <c r="UZ327" s="13"/>
      <c r="VA327" s="13"/>
      <c r="VB327" s="13"/>
      <c r="VC327" s="13"/>
      <c r="VD327" s="13"/>
      <c r="VE327" s="13"/>
      <c r="VF327" s="13"/>
      <c r="VG327" s="13"/>
      <c r="VH327" s="13"/>
      <c r="VI327" s="13"/>
      <c r="VJ327" s="13"/>
      <c r="VK327" s="13"/>
      <c r="VL327" s="13"/>
      <c r="VM327" s="13"/>
      <c r="VN327" s="13"/>
      <c r="VO327" s="13"/>
      <c r="VP327" s="13"/>
      <c r="VQ327" s="13"/>
      <c r="VR327" s="13"/>
      <c r="VS327" s="13"/>
      <c r="VT327" s="13"/>
      <c r="VU327" s="13"/>
      <c r="VV327" s="13"/>
      <c r="VW327" s="13"/>
      <c r="VX327" s="13"/>
      <c r="VY327" s="13"/>
      <c r="VZ327" s="13"/>
      <c r="WA327" s="13"/>
      <c r="WB327" s="13"/>
      <c r="WC327" s="13"/>
      <c r="WD327" s="13"/>
      <c r="WE327" s="13"/>
      <c r="WF327" s="13"/>
      <c r="WG327" s="13"/>
      <c r="WH327" s="13"/>
      <c r="WI327" s="13"/>
      <c r="WJ327" s="13"/>
      <c r="WK327" s="13"/>
      <c r="WL327" s="13"/>
      <c r="WM327" s="13"/>
      <c r="WN327" s="13"/>
      <c r="WO327" s="13"/>
      <c r="WP327" s="13"/>
      <c r="WQ327" s="13"/>
      <c r="WR327" s="13"/>
      <c r="WS327" s="13"/>
      <c r="WT327" s="13"/>
      <c r="WU327" s="13"/>
      <c r="WV327" s="13"/>
      <c r="WW327" s="13"/>
      <c r="WX327" s="13"/>
      <c r="WY327" s="13"/>
      <c r="WZ327" s="13"/>
      <c r="XA327" s="13"/>
      <c r="XB327" s="13"/>
      <c r="XC327" s="13"/>
      <c r="XD327" s="13"/>
      <c r="XE327" s="13"/>
      <c r="XF327" s="13"/>
      <c r="XG327" s="13"/>
      <c r="XH327" s="13"/>
      <c r="XI327" s="13"/>
      <c r="XJ327" s="13"/>
      <c r="XK327" s="13"/>
      <c r="XL327" s="13"/>
      <c r="XM327" s="13"/>
      <c r="XN327" s="13"/>
      <c r="XO327" s="13"/>
      <c r="XP327" s="13"/>
      <c r="XQ327" s="13"/>
      <c r="XR327" s="13"/>
      <c r="XS327" s="13"/>
      <c r="XT327" s="13"/>
      <c r="XU327" s="13"/>
      <c r="XV327" s="13"/>
      <c r="XW327" s="13"/>
      <c r="XX327" s="13"/>
      <c r="XY327" s="13"/>
      <c r="XZ327" s="13"/>
      <c r="YA327" s="13"/>
      <c r="YB327" s="13"/>
      <c r="YC327" s="13"/>
      <c r="YD327" s="13"/>
      <c r="YE327" s="13"/>
      <c r="YF327" s="13"/>
      <c r="YG327" s="13"/>
      <c r="YH327" s="13"/>
      <c r="YI327" s="13"/>
      <c r="YJ327" s="13"/>
      <c r="YK327" s="13"/>
      <c r="YL327" s="13"/>
      <c r="YM327" s="13"/>
      <c r="YN327" s="13"/>
      <c r="YO327" s="13"/>
      <c r="YP327" s="13"/>
      <c r="YQ327" s="13"/>
      <c r="YR327" s="13"/>
      <c r="YS327" s="13"/>
      <c r="YT327" s="13"/>
      <c r="YU327" s="13"/>
      <c r="YV327" s="13"/>
      <c r="YW327" s="13"/>
      <c r="YX327" s="13"/>
      <c r="YY327" s="13"/>
      <c r="YZ327" s="13"/>
      <c r="ZA327" s="13"/>
      <c r="ZB327" s="13"/>
      <c r="ZC327" s="13"/>
      <c r="ZD327" s="13"/>
      <c r="ZE327" s="13"/>
      <c r="ZF327" s="13"/>
      <c r="ZG327" s="13"/>
      <c r="ZH327" s="13"/>
      <c r="ZI327" s="13"/>
      <c r="ZJ327" s="13"/>
      <c r="ZK327" s="13"/>
      <c r="ZL327" s="13"/>
      <c r="ZM327" s="13"/>
      <c r="ZN327" s="13"/>
      <c r="ZO327" s="13"/>
      <c r="ZP327" s="13"/>
      <c r="ZQ327" s="13"/>
      <c r="ZR327" s="13"/>
      <c r="ZS327" s="13"/>
      <c r="ZT327" s="13"/>
      <c r="ZU327" s="13"/>
      <c r="ZV327" s="13"/>
      <c r="ZW327" s="13"/>
      <c r="ZX327" s="13"/>
      <c r="ZY327" s="13"/>
      <c r="ZZ327" s="13"/>
      <c r="AAA327" s="13"/>
      <c r="AAB327" s="13"/>
      <c r="AAC327" s="13"/>
      <c r="AAD327" s="13"/>
      <c r="AAE327" s="13"/>
      <c r="AAF327" s="13"/>
      <c r="AAG327" s="13"/>
      <c r="AAH327" s="13"/>
      <c r="AAI327" s="13"/>
      <c r="AAJ327" s="13"/>
      <c r="AAK327" s="13"/>
      <c r="AAL327" s="13"/>
      <c r="AAM327" s="13"/>
      <c r="AAN327" s="13"/>
      <c r="AAO327" s="13"/>
      <c r="AAP327" s="13"/>
      <c r="AAQ327" s="13"/>
      <c r="AAR327" s="13"/>
      <c r="AAS327" s="13"/>
      <c r="AAT327" s="13"/>
      <c r="AAU327" s="13"/>
      <c r="AAV327" s="13"/>
      <c r="AAW327" s="13"/>
      <c r="AAX327" s="13"/>
      <c r="AAY327" s="13"/>
      <c r="AAZ327" s="13"/>
      <c r="ABA327" s="13"/>
      <c r="ABB327" s="13"/>
      <c r="ABC327" s="13"/>
      <c r="ABD327" s="13"/>
      <c r="ABE327" s="13"/>
      <c r="ABF327" s="13"/>
      <c r="ABG327" s="13"/>
      <c r="ABH327" s="13"/>
      <c r="ABI327" s="13"/>
      <c r="ABJ327" s="13"/>
      <c r="ABK327" s="13"/>
      <c r="ABL327" s="13"/>
      <c r="ABM327" s="13"/>
      <c r="ABN327" s="13"/>
      <c r="ABO327" s="13"/>
      <c r="ABP327" s="13"/>
      <c r="ABQ327" s="13"/>
      <c r="ABR327" s="13"/>
      <c r="ABS327" s="13"/>
      <c r="ABT327" s="13"/>
      <c r="ABU327" s="13"/>
      <c r="ABV327" s="13"/>
      <c r="ABW327" s="13"/>
      <c r="ABX327" s="13"/>
      <c r="ABY327" s="13"/>
      <c r="ABZ327" s="13"/>
      <c r="ACA327" s="13"/>
      <c r="ACB327" s="13"/>
      <c r="ACC327" s="13"/>
      <c r="ACD327" s="13"/>
      <c r="ACE327" s="13"/>
      <c r="ACF327" s="13"/>
      <c r="ACG327" s="13"/>
      <c r="ACH327" s="13"/>
      <c r="ACI327" s="13"/>
      <c r="ACJ327" s="13"/>
      <c r="ACK327" s="13"/>
      <c r="ACL327" s="13"/>
      <c r="ACM327" s="13"/>
      <c r="ACN327" s="13"/>
      <c r="ACO327" s="13"/>
      <c r="ACP327" s="13"/>
      <c r="ACQ327" s="13"/>
      <c r="ACR327" s="13"/>
      <c r="ACS327" s="13"/>
      <c r="ACT327" s="13"/>
      <c r="ACU327" s="13"/>
      <c r="ACV327" s="13"/>
      <c r="ACW327" s="13"/>
      <c r="ACX327" s="13"/>
      <c r="ACY327" s="13"/>
      <c r="ACZ327" s="13"/>
      <c r="ADA327" s="13"/>
      <c r="ADB327" s="13"/>
      <c r="ADC327" s="13"/>
      <c r="ADD327" s="13"/>
      <c r="ADE327" s="13"/>
      <c r="ADF327" s="13"/>
      <c r="ADG327" s="13"/>
      <c r="ADH327" s="13"/>
      <c r="ADI327" s="13"/>
      <c r="ADJ327" s="13"/>
      <c r="ADK327" s="13"/>
      <c r="ADL327" s="13"/>
      <c r="ADM327" s="13"/>
      <c r="ADN327" s="13"/>
      <c r="ADO327" s="13"/>
      <c r="ADP327" s="13"/>
      <c r="ADQ327" s="13"/>
      <c r="ADR327" s="13"/>
      <c r="ADS327" s="13"/>
      <c r="ADT327" s="13"/>
      <c r="ADU327" s="13"/>
      <c r="ADV327" s="13"/>
      <c r="ADW327" s="13"/>
      <c r="ADX327" s="13"/>
      <c r="ADY327" s="13"/>
      <c r="ADZ327" s="13"/>
      <c r="AEA327" s="13"/>
      <c r="AEB327" s="13"/>
      <c r="AEC327" s="13"/>
      <c r="AED327" s="13"/>
      <c r="AEE327" s="13"/>
      <c r="AEF327" s="13"/>
      <c r="AEG327" s="13"/>
      <c r="AEH327" s="13"/>
      <c r="AEI327" s="13"/>
      <c r="AEJ327" s="13"/>
      <c r="AEK327" s="13"/>
      <c r="AEL327" s="13"/>
      <c r="AEM327" s="13"/>
      <c r="AEN327" s="13"/>
      <c r="AEO327" s="13"/>
      <c r="AEP327" s="13"/>
      <c r="AEQ327" s="13"/>
      <c r="AER327" s="13"/>
      <c r="AES327" s="13"/>
      <c r="AET327" s="13"/>
      <c r="AEU327" s="13"/>
      <c r="AEV327" s="13"/>
      <c r="AEW327" s="13"/>
      <c r="AEX327" s="13"/>
      <c r="AEY327" s="13"/>
      <c r="AEZ327" s="13"/>
      <c r="AFA327" s="13"/>
      <c r="AFB327" s="13"/>
      <c r="AFC327" s="13"/>
      <c r="AFD327" s="13"/>
      <c r="AFE327" s="13"/>
      <c r="AFF327" s="13"/>
      <c r="AFG327" s="13"/>
      <c r="AFH327" s="13"/>
      <c r="AFI327" s="13"/>
      <c r="AFJ327" s="13"/>
      <c r="AFK327" s="13"/>
      <c r="AFL327" s="13"/>
      <c r="AFM327" s="13"/>
      <c r="AFN327" s="13"/>
      <c r="AFO327" s="13"/>
      <c r="AFP327" s="13"/>
      <c r="AFQ327" s="13"/>
      <c r="AFR327" s="13"/>
      <c r="AFS327" s="13"/>
      <c r="AFT327" s="13"/>
      <c r="AFU327" s="13"/>
      <c r="AFV327" s="13"/>
      <c r="AFW327" s="13"/>
      <c r="AFX327" s="13"/>
      <c r="AFY327" s="13"/>
      <c r="AFZ327" s="13"/>
      <c r="AGA327" s="13"/>
      <c r="AGB327" s="13"/>
      <c r="AGC327" s="13"/>
      <c r="AGD327" s="13"/>
      <c r="AGE327" s="13"/>
      <c r="AGF327" s="13"/>
      <c r="AGG327" s="13"/>
      <c r="AGH327" s="13"/>
      <c r="AGI327" s="13"/>
      <c r="AGJ327" s="13"/>
      <c r="AGK327" s="13"/>
      <c r="AGL327" s="13"/>
      <c r="AGM327" s="13"/>
      <c r="AGN327" s="13"/>
      <c r="AGO327" s="13"/>
      <c r="AGP327" s="13"/>
      <c r="AGQ327" s="13"/>
      <c r="AGR327" s="13"/>
      <c r="AGS327" s="13"/>
      <c r="AGT327" s="13"/>
      <c r="AGU327" s="13"/>
      <c r="AGV327" s="13"/>
      <c r="AGW327" s="13"/>
      <c r="AGX327" s="13"/>
      <c r="AGY327" s="13"/>
      <c r="AGZ327" s="13"/>
      <c r="AHA327" s="13"/>
      <c r="AHB327" s="13"/>
      <c r="AHC327" s="13"/>
      <c r="AHD327" s="13"/>
      <c r="AHE327" s="13"/>
      <c r="AHF327" s="13"/>
      <c r="AHG327" s="13"/>
      <c r="AHH327" s="13"/>
      <c r="AHI327" s="13"/>
      <c r="AHJ327" s="13"/>
      <c r="AHK327" s="13"/>
      <c r="AHL327" s="13"/>
      <c r="AHM327" s="13"/>
      <c r="AHN327" s="13"/>
      <c r="AHO327" s="13"/>
      <c r="AHP327" s="13"/>
      <c r="AHQ327" s="13"/>
      <c r="AHR327" s="13"/>
      <c r="AHS327" s="13"/>
      <c r="AHT327" s="13"/>
      <c r="AHU327" s="13"/>
      <c r="AHV327" s="13"/>
      <c r="AHW327" s="13"/>
      <c r="AHX327" s="13"/>
      <c r="AHY327" s="13"/>
      <c r="AHZ327" s="13"/>
      <c r="AIA327" s="13"/>
      <c r="AIB327" s="13"/>
      <c r="AIC327" s="13"/>
      <c r="AID327" s="13"/>
      <c r="AIE327" s="13"/>
      <c r="AIF327" s="13"/>
      <c r="AIG327" s="13"/>
      <c r="AIH327" s="13"/>
      <c r="AII327" s="13"/>
      <c r="AIJ327" s="13"/>
      <c r="AIK327" s="13"/>
      <c r="AIL327" s="13"/>
      <c r="AIM327" s="13"/>
      <c r="AIN327" s="13"/>
      <c r="AIO327" s="13"/>
      <c r="AIP327" s="13"/>
      <c r="AIQ327" s="13"/>
      <c r="AIR327" s="13"/>
      <c r="AIS327" s="13"/>
      <c r="AIT327" s="13"/>
      <c r="AIU327" s="13"/>
      <c r="AIV327" s="13"/>
      <c r="AIW327" s="13"/>
      <c r="AIX327" s="13"/>
      <c r="AIY327" s="13"/>
      <c r="AIZ327" s="13"/>
      <c r="AJA327" s="13"/>
      <c r="AJB327" s="13"/>
      <c r="AJC327" s="13"/>
      <c r="AJD327" s="13"/>
      <c r="AJE327" s="13"/>
      <c r="AJF327" s="13"/>
      <c r="AJG327" s="13"/>
      <c r="AJH327" s="13"/>
      <c r="AJI327" s="13"/>
      <c r="AJJ327" s="13"/>
      <c r="AJK327" s="13"/>
      <c r="AJL327" s="13"/>
      <c r="AJM327" s="13"/>
      <c r="AJN327" s="13"/>
      <c r="AJO327" s="13"/>
      <c r="AJP327" s="13"/>
      <c r="AJQ327" s="13"/>
      <c r="AJR327" s="13"/>
      <c r="AJS327" s="13"/>
      <c r="AJT327" s="13"/>
      <c r="AJU327" s="13"/>
      <c r="AJV327" s="13"/>
      <c r="AJW327" s="13"/>
      <c r="AJX327" s="13"/>
      <c r="AJY327" s="13"/>
      <c r="AJZ327" s="13"/>
      <c r="AKA327" s="13"/>
      <c r="AKB327" s="13"/>
      <c r="AKC327" s="13"/>
      <c r="AKD327" s="13"/>
      <c r="AKE327" s="13"/>
      <c r="AKF327" s="13"/>
      <c r="AKG327" s="13"/>
      <c r="AKH327" s="13"/>
      <c r="AKI327" s="13"/>
      <c r="AKJ327" s="13"/>
      <c r="AKK327" s="13"/>
      <c r="AKL327" s="13"/>
      <c r="AKM327" s="13"/>
      <c r="AKN327" s="13"/>
      <c r="AKO327" s="13"/>
      <c r="AKP327" s="13"/>
      <c r="AKQ327" s="13"/>
      <c r="AKR327" s="13"/>
      <c r="AKS327" s="13"/>
      <c r="AKT327" s="13"/>
      <c r="AKU327" s="13"/>
      <c r="AKV327" s="13"/>
      <c r="AKW327" s="13"/>
      <c r="AKX327" s="13"/>
      <c r="AKY327" s="13"/>
      <c r="AKZ327" s="13"/>
      <c r="ALA327" s="13"/>
      <c r="ALB327" s="13"/>
      <c r="ALC327" s="13"/>
      <c r="ALD327" s="13"/>
      <c r="ALE327" s="13"/>
      <c r="ALF327" s="13"/>
      <c r="ALG327" s="13"/>
      <c r="ALH327" s="13"/>
      <c r="ALI327" s="13"/>
      <c r="ALJ327" s="13"/>
    </row>
    <row r="328" spans="1:998" s="27" customFormat="1">
      <c r="A328" s="62">
        <v>323</v>
      </c>
      <c r="B328" s="62" t="s">
        <v>138</v>
      </c>
      <c r="C328" s="62" t="s">
        <v>60</v>
      </c>
      <c r="D328" s="62" t="s">
        <v>60</v>
      </c>
      <c r="E328" s="62" t="s">
        <v>721</v>
      </c>
      <c r="F328" s="62"/>
      <c r="G328" s="63">
        <v>45833</v>
      </c>
      <c r="H328" s="64">
        <v>0.75624999999999998</v>
      </c>
      <c r="I328" s="62" t="s">
        <v>5</v>
      </c>
      <c r="J328" s="62" t="s">
        <v>6</v>
      </c>
      <c r="K328" s="62" t="s">
        <v>5</v>
      </c>
      <c r="L328" s="62" t="s">
        <v>5</v>
      </c>
      <c r="M328" s="62" t="s">
        <v>5</v>
      </c>
      <c r="N328" s="62" t="s">
        <v>6</v>
      </c>
      <c r="O328" s="65">
        <v>1754.03</v>
      </c>
      <c r="P328" s="66">
        <v>5017</v>
      </c>
      <c r="Q328" s="65">
        <v>122000</v>
      </c>
      <c r="R328" s="65">
        <v>40000</v>
      </c>
      <c r="S328" s="67">
        <f t="shared" si="37"/>
        <v>32.786885245901637</v>
      </c>
      <c r="T328" s="67">
        <f t="shared" si="38"/>
        <v>82000</v>
      </c>
      <c r="U328" s="62" t="s">
        <v>6</v>
      </c>
      <c r="V328" s="62" t="s">
        <v>6</v>
      </c>
      <c r="W328" s="62">
        <v>1</v>
      </c>
      <c r="X328" s="69">
        <v>0</v>
      </c>
      <c r="Y328" s="61">
        <f>ROUND((S328/INDICI!$B$2*10),2)</f>
        <v>3.7</v>
      </c>
      <c r="Z328" s="61">
        <f>ROUND((O328/INDICI!$B$1*25),2)</f>
        <v>4.68</v>
      </c>
      <c r="AA328" s="70">
        <f t="shared" si="40"/>
        <v>6</v>
      </c>
      <c r="AB328" s="71">
        <f t="shared" si="41"/>
        <v>14.379999999999999</v>
      </c>
      <c r="AC328" s="72">
        <f>SUM($AG$6:AG328)</f>
        <v>23079919.858000007</v>
      </c>
      <c r="AD328" s="61" t="str">
        <f>VLOOKUP(C328, 'NORD SUD'!A:B, 2, FALSE)</f>
        <v>S</v>
      </c>
      <c r="AE328" s="67">
        <f>IF(AD328="N","",SUM(AF$5:$AF328))</f>
        <v>8529919.8579999991</v>
      </c>
      <c r="AF328" s="67">
        <f t="shared" si="42"/>
        <v>82000</v>
      </c>
      <c r="AG328" s="72">
        <f t="shared" si="43"/>
        <v>82000</v>
      </c>
      <c r="AH328" s="81"/>
      <c r="AI328" s="169">
        <v>1</v>
      </c>
      <c r="AJ328" s="169">
        <f>SUM($AI$6:AI328)</f>
        <v>323</v>
      </c>
      <c r="AK328" s="198" t="s">
        <v>1942</v>
      </c>
      <c r="AL328" s="158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  <c r="JX328" s="13"/>
      <c r="JY328" s="13"/>
      <c r="JZ328" s="13"/>
      <c r="KA328" s="13"/>
      <c r="KB328" s="13"/>
      <c r="KC328" s="13"/>
      <c r="KD328" s="13"/>
      <c r="KE328" s="13"/>
      <c r="KF328" s="13"/>
      <c r="KG328" s="13"/>
      <c r="KH328" s="13"/>
      <c r="KI328" s="13"/>
      <c r="KJ328" s="13"/>
      <c r="KK328" s="13"/>
      <c r="KL328" s="13"/>
      <c r="KM328" s="13"/>
      <c r="KN328" s="13"/>
      <c r="KO328" s="13"/>
      <c r="KP328" s="13"/>
      <c r="KQ328" s="13"/>
      <c r="KR328" s="13"/>
      <c r="KS328" s="13"/>
      <c r="KT328" s="13"/>
      <c r="KU328" s="13"/>
      <c r="KV328" s="13"/>
      <c r="KW328" s="13"/>
      <c r="KX328" s="13"/>
      <c r="KY328" s="13"/>
      <c r="KZ328" s="13"/>
      <c r="LA328" s="13"/>
      <c r="LB328" s="13"/>
      <c r="LC328" s="13"/>
      <c r="LD328" s="13"/>
      <c r="LE328" s="13"/>
      <c r="LF328" s="13"/>
      <c r="LG328" s="13"/>
      <c r="LH328" s="13"/>
      <c r="LI328" s="13"/>
      <c r="LJ328" s="13"/>
      <c r="LK328" s="13"/>
      <c r="LL328" s="13"/>
      <c r="LM328" s="13"/>
      <c r="LN328" s="13"/>
      <c r="LO328" s="13"/>
      <c r="LP328" s="13"/>
      <c r="LQ328" s="13"/>
      <c r="LR328" s="13"/>
      <c r="LS328" s="13"/>
      <c r="LT328" s="13"/>
      <c r="LU328" s="13"/>
      <c r="LV328" s="13"/>
      <c r="LW328" s="13"/>
      <c r="LX328" s="13"/>
      <c r="LY328" s="13"/>
      <c r="LZ328" s="13"/>
      <c r="MA328" s="13"/>
      <c r="MB328" s="13"/>
      <c r="MC328" s="13"/>
      <c r="MD328" s="13"/>
      <c r="ME328" s="13"/>
      <c r="MF328" s="13"/>
      <c r="MG328" s="13"/>
      <c r="MH328" s="13"/>
      <c r="MI328" s="13"/>
      <c r="MJ328" s="13"/>
      <c r="MK328" s="13"/>
      <c r="ML328" s="13"/>
      <c r="MM328" s="13"/>
      <c r="MN328" s="13"/>
      <c r="MO328" s="13"/>
      <c r="MP328" s="13"/>
      <c r="MQ328" s="13"/>
      <c r="MR328" s="13"/>
      <c r="MS328" s="13"/>
      <c r="MT328" s="13"/>
      <c r="MU328" s="13"/>
      <c r="MV328" s="13"/>
      <c r="MW328" s="13"/>
      <c r="MX328" s="13"/>
      <c r="MY328" s="13"/>
      <c r="MZ328" s="13"/>
      <c r="NA328" s="13"/>
      <c r="NB328" s="13"/>
      <c r="NC328" s="13"/>
      <c r="ND328" s="13"/>
      <c r="NE328" s="13"/>
      <c r="NF328" s="13"/>
      <c r="NG328" s="13"/>
      <c r="NH328" s="13"/>
      <c r="NI328" s="13"/>
      <c r="NJ328" s="13"/>
      <c r="NK328" s="13"/>
      <c r="NL328" s="13"/>
      <c r="NM328" s="13"/>
      <c r="NN328" s="13"/>
      <c r="NO328" s="13"/>
      <c r="NP328" s="13"/>
      <c r="NQ328" s="13"/>
      <c r="NR328" s="13"/>
      <c r="NS328" s="13"/>
      <c r="NT328" s="13"/>
      <c r="NU328" s="13"/>
      <c r="NV328" s="13"/>
      <c r="NW328" s="13"/>
      <c r="NX328" s="13"/>
      <c r="NY328" s="13"/>
      <c r="NZ328" s="13"/>
      <c r="OA328" s="13"/>
      <c r="OB328" s="13"/>
      <c r="OC328" s="13"/>
      <c r="OD328" s="13"/>
      <c r="OE328" s="13"/>
      <c r="OF328" s="13"/>
      <c r="OG328" s="13"/>
      <c r="OH328" s="13"/>
      <c r="OI328" s="13"/>
      <c r="OJ328" s="13"/>
      <c r="OK328" s="13"/>
      <c r="OL328" s="13"/>
      <c r="OM328" s="13"/>
      <c r="ON328" s="13"/>
      <c r="OO328" s="13"/>
      <c r="OP328" s="13"/>
      <c r="OQ328" s="13"/>
      <c r="OR328" s="13"/>
      <c r="OS328" s="13"/>
      <c r="OT328" s="13"/>
      <c r="OU328" s="13"/>
      <c r="OV328" s="13"/>
      <c r="OW328" s="13"/>
      <c r="OX328" s="13"/>
      <c r="OY328" s="13"/>
      <c r="OZ328" s="13"/>
      <c r="PA328" s="13"/>
      <c r="PB328" s="13"/>
      <c r="PC328" s="13"/>
      <c r="PD328" s="13"/>
      <c r="PE328" s="13"/>
      <c r="PF328" s="13"/>
      <c r="PG328" s="13"/>
      <c r="PH328" s="13"/>
      <c r="PI328" s="13"/>
      <c r="PJ328" s="13"/>
      <c r="PK328" s="13"/>
      <c r="PL328" s="13"/>
      <c r="PM328" s="13"/>
      <c r="PN328" s="13"/>
      <c r="PO328" s="13"/>
      <c r="PP328" s="13"/>
      <c r="PQ328" s="13"/>
      <c r="PR328" s="13"/>
      <c r="PS328" s="13"/>
      <c r="PT328" s="13"/>
      <c r="PU328" s="13"/>
      <c r="PV328" s="13"/>
      <c r="PW328" s="13"/>
      <c r="PX328" s="13"/>
      <c r="PY328" s="13"/>
      <c r="PZ328" s="13"/>
      <c r="QA328" s="13"/>
      <c r="QB328" s="13"/>
      <c r="QC328" s="13"/>
      <c r="QD328" s="13"/>
      <c r="QE328" s="13"/>
      <c r="QF328" s="13"/>
      <c r="QG328" s="13"/>
      <c r="QH328" s="13"/>
      <c r="QI328" s="13"/>
      <c r="QJ328" s="13"/>
      <c r="QK328" s="13"/>
      <c r="QL328" s="13"/>
      <c r="QM328" s="13"/>
      <c r="QN328" s="13"/>
      <c r="QO328" s="13"/>
      <c r="QP328" s="13"/>
      <c r="QQ328" s="13"/>
      <c r="QR328" s="13"/>
      <c r="QS328" s="13"/>
      <c r="QT328" s="13"/>
      <c r="QU328" s="13"/>
      <c r="QV328" s="13"/>
      <c r="QW328" s="13"/>
      <c r="QX328" s="13"/>
      <c r="QY328" s="13"/>
      <c r="QZ328" s="13"/>
      <c r="RA328" s="13"/>
      <c r="RB328" s="13"/>
      <c r="RC328" s="13"/>
      <c r="RD328" s="13"/>
      <c r="RE328" s="13"/>
      <c r="RF328" s="13"/>
      <c r="RG328" s="13"/>
      <c r="RH328" s="13"/>
      <c r="RI328" s="13"/>
      <c r="RJ328" s="13"/>
      <c r="RK328" s="13"/>
      <c r="RL328" s="13"/>
      <c r="RM328" s="13"/>
      <c r="RN328" s="13"/>
      <c r="RO328" s="13"/>
      <c r="RP328" s="13"/>
      <c r="RQ328" s="13"/>
      <c r="RR328" s="13"/>
      <c r="RS328" s="13"/>
      <c r="RT328" s="13"/>
      <c r="RU328" s="13"/>
      <c r="RV328" s="13"/>
      <c r="RW328" s="13"/>
      <c r="RX328" s="13"/>
      <c r="RY328" s="13"/>
      <c r="RZ328" s="13"/>
      <c r="SA328" s="13"/>
      <c r="SB328" s="13"/>
      <c r="SC328" s="13"/>
      <c r="SD328" s="13"/>
      <c r="SE328" s="13"/>
      <c r="SF328" s="13"/>
      <c r="SG328" s="13"/>
      <c r="SH328" s="13"/>
      <c r="SI328" s="13"/>
      <c r="SJ328" s="13"/>
      <c r="SK328" s="13"/>
      <c r="SL328" s="13"/>
      <c r="SM328" s="13"/>
      <c r="SN328" s="13"/>
      <c r="SO328" s="13"/>
      <c r="SP328" s="13"/>
      <c r="SQ328" s="13"/>
      <c r="SR328" s="13"/>
      <c r="SS328" s="13"/>
      <c r="ST328" s="13"/>
      <c r="SU328" s="13"/>
      <c r="SV328" s="13"/>
      <c r="SW328" s="13"/>
      <c r="SX328" s="13"/>
      <c r="SY328" s="13"/>
      <c r="SZ328" s="13"/>
      <c r="TA328" s="13"/>
      <c r="TB328" s="13"/>
      <c r="TC328" s="13"/>
      <c r="TD328" s="13"/>
      <c r="TE328" s="13"/>
      <c r="TF328" s="13"/>
      <c r="TG328" s="13"/>
      <c r="TH328" s="13"/>
      <c r="TI328" s="13"/>
      <c r="TJ328" s="13"/>
      <c r="TK328" s="13"/>
      <c r="TL328" s="13"/>
      <c r="TM328" s="13"/>
      <c r="TN328" s="13"/>
      <c r="TO328" s="13"/>
      <c r="TP328" s="13"/>
      <c r="TQ328" s="13"/>
      <c r="TR328" s="13"/>
      <c r="TS328" s="13"/>
      <c r="TT328" s="13"/>
      <c r="TU328" s="13"/>
      <c r="TV328" s="13"/>
      <c r="TW328" s="13"/>
      <c r="TX328" s="13"/>
      <c r="TY328" s="13"/>
      <c r="TZ328" s="13"/>
      <c r="UA328" s="13"/>
      <c r="UB328" s="13"/>
      <c r="UC328" s="13"/>
      <c r="UD328" s="13"/>
      <c r="UE328" s="13"/>
      <c r="UF328" s="13"/>
      <c r="UG328" s="13"/>
      <c r="UH328" s="13"/>
      <c r="UI328" s="13"/>
      <c r="UJ328" s="13"/>
      <c r="UK328" s="13"/>
      <c r="UL328" s="13"/>
      <c r="UM328" s="13"/>
      <c r="UN328" s="13"/>
      <c r="UO328" s="13"/>
      <c r="UP328" s="13"/>
      <c r="UQ328" s="13"/>
      <c r="UR328" s="13"/>
      <c r="US328" s="13"/>
      <c r="UT328" s="13"/>
      <c r="UU328" s="13"/>
      <c r="UV328" s="13"/>
      <c r="UW328" s="13"/>
      <c r="UX328" s="13"/>
      <c r="UY328" s="13"/>
      <c r="UZ328" s="13"/>
      <c r="VA328" s="13"/>
      <c r="VB328" s="13"/>
      <c r="VC328" s="13"/>
      <c r="VD328" s="13"/>
      <c r="VE328" s="13"/>
      <c r="VF328" s="13"/>
      <c r="VG328" s="13"/>
      <c r="VH328" s="13"/>
      <c r="VI328" s="13"/>
      <c r="VJ328" s="13"/>
      <c r="VK328" s="13"/>
      <c r="VL328" s="13"/>
      <c r="VM328" s="13"/>
      <c r="VN328" s="13"/>
      <c r="VO328" s="13"/>
      <c r="VP328" s="13"/>
      <c r="VQ328" s="13"/>
      <c r="VR328" s="13"/>
      <c r="VS328" s="13"/>
      <c r="VT328" s="13"/>
      <c r="VU328" s="13"/>
      <c r="VV328" s="13"/>
      <c r="VW328" s="13"/>
      <c r="VX328" s="13"/>
      <c r="VY328" s="13"/>
      <c r="VZ328" s="13"/>
      <c r="WA328" s="13"/>
      <c r="WB328" s="13"/>
      <c r="WC328" s="13"/>
      <c r="WD328" s="13"/>
      <c r="WE328" s="13"/>
      <c r="WF328" s="13"/>
      <c r="WG328" s="13"/>
      <c r="WH328" s="13"/>
      <c r="WI328" s="13"/>
      <c r="WJ328" s="13"/>
      <c r="WK328" s="13"/>
      <c r="WL328" s="13"/>
      <c r="WM328" s="13"/>
      <c r="WN328" s="13"/>
      <c r="WO328" s="13"/>
      <c r="WP328" s="13"/>
      <c r="WQ328" s="13"/>
      <c r="WR328" s="13"/>
      <c r="WS328" s="13"/>
      <c r="WT328" s="13"/>
      <c r="WU328" s="13"/>
      <c r="WV328" s="13"/>
      <c r="WW328" s="13"/>
      <c r="WX328" s="13"/>
      <c r="WY328" s="13"/>
      <c r="WZ328" s="13"/>
      <c r="XA328" s="13"/>
      <c r="XB328" s="13"/>
      <c r="XC328" s="13"/>
      <c r="XD328" s="13"/>
      <c r="XE328" s="13"/>
      <c r="XF328" s="13"/>
      <c r="XG328" s="13"/>
      <c r="XH328" s="13"/>
      <c r="XI328" s="13"/>
      <c r="XJ328" s="13"/>
      <c r="XK328" s="13"/>
      <c r="XL328" s="13"/>
      <c r="XM328" s="13"/>
      <c r="XN328" s="13"/>
      <c r="XO328" s="13"/>
      <c r="XP328" s="13"/>
      <c r="XQ328" s="13"/>
      <c r="XR328" s="13"/>
      <c r="XS328" s="13"/>
      <c r="XT328" s="13"/>
      <c r="XU328" s="13"/>
      <c r="XV328" s="13"/>
      <c r="XW328" s="13"/>
      <c r="XX328" s="13"/>
      <c r="XY328" s="13"/>
      <c r="XZ328" s="13"/>
      <c r="YA328" s="13"/>
      <c r="YB328" s="13"/>
      <c r="YC328" s="13"/>
      <c r="YD328" s="13"/>
      <c r="YE328" s="13"/>
      <c r="YF328" s="13"/>
      <c r="YG328" s="13"/>
      <c r="YH328" s="13"/>
      <c r="YI328" s="13"/>
      <c r="YJ328" s="13"/>
      <c r="YK328" s="13"/>
      <c r="YL328" s="13"/>
      <c r="YM328" s="13"/>
      <c r="YN328" s="13"/>
      <c r="YO328" s="13"/>
      <c r="YP328" s="13"/>
      <c r="YQ328" s="13"/>
      <c r="YR328" s="13"/>
      <c r="YS328" s="13"/>
      <c r="YT328" s="13"/>
      <c r="YU328" s="13"/>
      <c r="YV328" s="13"/>
      <c r="YW328" s="13"/>
      <c r="YX328" s="13"/>
      <c r="YY328" s="13"/>
      <c r="YZ328" s="13"/>
      <c r="ZA328" s="13"/>
      <c r="ZB328" s="13"/>
      <c r="ZC328" s="13"/>
      <c r="ZD328" s="13"/>
      <c r="ZE328" s="13"/>
      <c r="ZF328" s="13"/>
      <c r="ZG328" s="13"/>
      <c r="ZH328" s="13"/>
      <c r="ZI328" s="13"/>
      <c r="ZJ328" s="13"/>
      <c r="ZK328" s="13"/>
      <c r="ZL328" s="13"/>
      <c r="ZM328" s="13"/>
      <c r="ZN328" s="13"/>
      <c r="ZO328" s="13"/>
      <c r="ZP328" s="13"/>
      <c r="ZQ328" s="13"/>
      <c r="ZR328" s="13"/>
      <c r="ZS328" s="13"/>
      <c r="ZT328" s="13"/>
      <c r="ZU328" s="13"/>
      <c r="ZV328" s="13"/>
      <c r="ZW328" s="13"/>
      <c r="ZX328" s="13"/>
      <c r="ZY328" s="13"/>
      <c r="ZZ328" s="13"/>
      <c r="AAA328" s="13"/>
      <c r="AAB328" s="13"/>
      <c r="AAC328" s="13"/>
      <c r="AAD328" s="13"/>
      <c r="AAE328" s="13"/>
      <c r="AAF328" s="13"/>
      <c r="AAG328" s="13"/>
      <c r="AAH328" s="13"/>
      <c r="AAI328" s="13"/>
      <c r="AAJ328" s="13"/>
      <c r="AAK328" s="13"/>
      <c r="AAL328" s="13"/>
      <c r="AAM328" s="13"/>
      <c r="AAN328" s="13"/>
      <c r="AAO328" s="13"/>
      <c r="AAP328" s="13"/>
      <c r="AAQ328" s="13"/>
      <c r="AAR328" s="13"/>
      <c r="AAS328" s="13"/>
      <c r="AAT328" s="13"/>
      <c r="AAU328" s="13"/>
      <c r="AAV328" s="13"/>
      <c r="AAW328" s="13"/>
      <c r="AAX328" s="13"/>
      <c r="AAY328" s="13"/>
      <c r="AAZ328" s="13"/>
      <c r="ABA328" s="13"/>
      <c r="ABB328" s="13"/>
      <c r="ABC328" s="13"/>
      <c r="ABD328" s="13"/>
      <c r="ABE328" s="13"/>
      <c r="ABF328" s="13"/>
      <c r="ABG328" s="13"/>
      <c r="ABH328" s="13"/>
      <c r="ABI328" s="13"/>
      <c r="ABJ328" s="13"/>
      <c r="ABK328" s="13"/>
      <c r="ABL328" s="13"/>
      <c r="ABM328" s="13"/>
      <c r="ABN328" s="13"/>
      <c r="ABO328" s="13"/>
      <c r="ABP328" s="13"/>
      <c r="ABQ328" s="13"/>
      <c r="ABR328" s="13"/>
      <c r="ABS328" s="13"/>
      <c r="ABT328" s="13"/>
      <c r="ABU328" s="13"/>
      <c r="ABV328" s="13"/>
      <c r="ABW328" s="13"/>
      <c r="ABX328" s="13"/>
      <c r="ABY328" s="13"/>
      <c r="ABZ328" s="13"/>
      <c r="ACA328" s="13"/>
      <c r="ACB328" s="13"/>
      <c r="ACC328" s="13"/>
      <c r="ACD328" s="13"/>
      <c r="ACE328" s="13"/>
      <c r="ACF328" s="13"/>
      <c r="ACG328" s="13"/>
      <c r="ACH328" s="13"/>
      <c r="ACI328" s="13"/>
      <c r="ACJ328" s="13"/>
      <c r="ACK328" s="13"/>
      <c r="ACL328" s="13"/>
      <c r="ACM328" s="13"/>
      <c r="ACN328" s="13"/>
      <c r="ACO328" s="13"/>
      <c r="ACP328" s="13"/>
      <c r="ACQ328" s="13"/>
      <c r="ACR328" s="13"/>
      <c r="ACS328" s="13"/>
      <c r="ACT328" s="13"/>
      <c r="ACU328" s="13"/>
      <c r="ACV328" s="13"/>
      <c r="ACW328" s="13"/>
      <c r="ACX328" s="13"/>
      <c r="ACY328" s="13"/>
      <c r="ACZ328" s="13"/>
      <c r="ADA328" s="13"/>
      <c r="ADB328" s="13"/>
      <c r="ADC328" s="13"/>
      <c r="ADD328" s="13"/>
      <c r="ADE328" s="13"/>
      <c r="ADF328" s="13"/>
      <c r="ADG328" s="13"/>
      <c r="ADH328" s="13"/>
      <c r="ADI328" s="13"/>
      <c r="ADJ328" s="13"/>
      <c r="ADK328" s="13"/>
      <c r="ADL328" s="13"/>
      <c r="ADM328" s="13"/>
      <c r="ADN328" s="13"/>
      <c r="ADO328" s="13"/>
      <c r="ADP328" s="13"/>
      <c r="ADQ328" s="13"/>
      <c r="ADR328" s="13"/>
      <c r="ADS328" s="13"/>
      <c r="ADT328" s="13"/>
      <c r="ADU328" s="13"/>
      <c r="ADV328" s="13"/>
      <c r="ADW328" s="13"/>
      <c r="ADX328" s="13"/>
      <c r="ADY328" s="13"/>
      <c r="ADZ328" s="13"/>
      <c r="AEA328" s="13"/>
      <c r="AEB328" s="13"/>
      <c r="AEC328" s="13"/>
      <c r="AED328" s="13"/>
      <c r="AEE328" s="13"/>
      <c r="AEF328" s="13"/>
      <c r="AEG328" s="13"/>
      <c r="AEH328" s="13"/>
      <c r="AEI328" s="13"/>
      <c r="AEJ328" s="13"/>
      <c r="AEK328" s="13"/>
      <c r="AEL328" s="13"/>
      <c r="AEM328" s="13"/>
      <c r="AEN328" s="13"/>
      <c r="AEO328" s="13"/>
      <c r="AEP328" s="13"/>
      <c r="AEQ328" s="13"/>
      <c r="AER328" s="13"/>
      <c r="AES328" s="13"/>
      <c r="AET328" s="13"/>
      <c r="AEU328" s="13"/>
      <c r="AEV328" s="13"/>
      <c r="AEW328" s="13"/>
      <c r="AEX328" s="13"/>
      <c r="AEY328" s="13"/>
      <c r="AEZ328" s="13"/>
      <c r="AFA328" s="13"/>
      <c r="AFB328" s="13"/>
      <c r="AFC328" s="13"/>
      <c r="AFD328" s="13"/>
      <c r="AFE328" s="13"/>
      <c r="AFF328" s="13"/>
      <c r="AFG328" s="13"/>
      <c r="AFH328" s="13"/>
      <c r="AFI328" s="13"/>
      <c r="AFJ328" s="13"/>
      <c r="AFK328" s="13"/>
      <c r="AFL328" s="13"/>
      <c r="AFM328" s="13"/>
      <c r="AFN328" s="13"/>
      <c r="AFO328" s="13"/>
      <c r="AFP328" s="13"/>
      <c r="AFQ328" s="13"/>
      <c r="AFR328" s="13"/>
      <c r="AFS328" s="13"/>
      <c r="AFT328" s="13"/>
      <c r="AFU328" s="13"/>
      <c r="AFV328" s="13"/>
      <c r="AFW328" s="13"/>
      <c r="AFX328" s="13"/>
      <c r="AFY328" s="13"/>
      <c r="AFZ328" s="13"/>
      <c r="AGA328" s="13"/>
      <c r="AGB328" s="13"/>
      <c r="AGC328" s="13"/>
      <c r="AGD328" s="13"/>
      <c r="AGE328" s="13"/>
      <c r="AGF328" s="13"/>
      <c r="AGG328" s="13"/>
      <c r="AGH328" s="13"/>
      <c r="AGI328" s="13"/>
      <c r="AGJ328" s="13"/>
      <c r="AGK328" s="13"/>
      <c r="AGL328" s="13"/>
      <c r="AGM328" s="13"/>
      <c r="AGN328" s="13"/>
      <c r="AGO328" s="13"/>
      <c r="AGP328" s="13"/>
      <c r="AGQ328" s="13"/>
      <c r="AGR328" s="13"/>
      <c r="AGS328" s="13"/>
      <c r="AGT328" s="13"/>
      <c r="AGU328" s="13"/>
      <c r="AGV328" s="13"/>
      <c r="AGW328" s="13"/>
      <c r="AGX328" s="13"/>
      <c r="AGY328" s="13"/>
      <c r="AGZ328" s="13"/>
      <c r="AHA328" s="13"/>
      <c r="AHB328" s="13"/>
      <c r="AHC328" s="13"/>
      <c r="AHD328" s="13"/>
      <c r="AHE328" s="13"/>
      <c r="AHF328" s="13"/>
      <c r="AHG328" s="13"/>
      <c r="AHH328" s="13"/>
      <c r="AHI328" s="13"/>
      <c r="AHJ328" s="13"/>
      <c r="AHK328" s="13"/>
      <c r="AHL328" s="13"/>
      <c r="AHM328" s="13"/>
      <c r="AHN328" s="13"/>
      <c r="AHO328" s="13"/>
      <c r="AHP328" s="13"/>
      <c r="AHQ328" s="13"/>
      <c r="AHR328" s="13"/>
      <c r="AHS328" s="13"/>
      <c r="AHT328" s="13"/>
      <c r="AHU328" s="13"/>
      <c r="AHV328" s="13"/>
      <c r="AHW328" s="13"/>
      <c r="AHX328" s="13"/>
      <c r="AHY328" s="13"/>
      <c r="AHZ328" s="13"/>
      <c r="AIA328" s="13"/>
      <c r="AIB328" s="13"/>
      <c r="AIC328" s="13"/>
      <c r="AID328" s="13"/>
      <c r="AIE328" s="13"/>
      <c r="AIF328" s="13"/>
      <c r="AIG328" s="13"/>
      <c r="AIH328" s="13"/>
      <c r="AII328" s="13"/>
      <c r="AIJ328" s="13"/>
      <c r="AIK328" s="13"/>
      <c r="AIL328" s="13"/>
      <c r="AIM328" s="13"/>
      <c r="AIN328" s="13"/>
      <c r="AIO328" s="13"/>
      <c r="AIP328" s="13"/>
      <c r="AIQ328" s="13"/>
      <c r="AIR328" s="13"/>
      <c r="AIS328" s="13"/>
      <c r="AIT328" s="13"/>
      <c r="AIU328" s="13"/>
      <c r="AIV328" s="13"/>
      <c r="AIW328" s="13"/>
      <c r="AIX328" s="13"/>
      <c r="AIY328" s="13"/>
      <c r="AIZ328" s="13"/>
      <c r="AJA328" s="13"/>
      <c r="AJB328" s="13"/>
      <c r="AJC328" s="13"/>
      <c r="AJD328" s="13"/>
      <c r="AJE328" s="13"/>
      <c r="AJF328" s="13"/>
      <c r="AJG328" s="13"/>
      <c r="AJH328" s="13"/>
      <c r="AJI328" s="13"/>
      <c r="AJJ328" s="13"/>
      <c r="AJK328" s="13"/>
      <c r="AJL328" s="13"/>
      <c r="AJM328" s="13"/>
      <c r="AJN328" s="13"/>
      <c r="AJO328" s="13"/>
      <c r="AJP328" s="13"/>
      <c r="AJQ328" s="13"/>
      <c r="AJR328" s="13"/>
      <c r="AJS328" s="13"/>
      <c r="AJT328" s="13"/>
      <c r="AJU328" s="13"/>
      <c r="AJV328" s="13"/>
      <c r="AJW328" s="13"/>
      <c r="AJX328" s="13"/>
      <c r="AJY328" s="13"/>
      <c r="AJZ328" s="13"/>
      <c r="AKA328" s="13"/>
      <c r="AKB328" s="13"/>
      <c r="AKC328" s="13"/>
      <c r="AKD328" s="13"/>
      <c r="AKE328" s="13"/>
      <c r="AKF328" s="13"/>
      <c r="AKG328" s="13"/>
      <c r="AKH328" s="13"/>
      <c r="AKI328" s="13"/>
      <c r="AKJ328" s="13"/>
      <c r="AKK328" s="13"/>
      <c r="AKL328" s="13"/>
      <c r="AKM328" s="13"/>
      <c r="AKN328" s="13"/>
      <c r="AKO328" s="13"/>
      <c r="AKP328" s="13"/>
      <c r="AKQ328" s="13"/>
      <c r="AKR328" s="13"/>
      <c r="AKS328" s="13"/>
      <c r="AKT328" s="13"/>
      <c r="AKU328" s="13"/>
      <c r="AKV328" s="13"/>
      <c r="AKW328" s="13"/>
      <c r="AKX328" s="13"/>
      <c r="AKY328" s="13"/>
      <c r="AKZ328" s="13"/>
      <c r="ALA328" s="13"/>
      <c r="ALB328" s="13"/>
      <c r="ALC328" s="13"/>
      <c r="ALD328" s="13"/>
      <c r="ALE328" s="13"/>
      <c r="ALF328" s="13"/>
      <c r="ALG328" s="13"/>
      <c r="ALH328" s="13"/>
      <c r="ALI328" s="13"/>
      <c r="ALJ328" s="13"/>
    </row>
    <row r="329" spans="1:998" s="27" customFormat="1">
      <c r="A329" s="62">
        <v>324</v>
      </c>
      <c r="B329" s="62" t="s">
        <v>138</v>
      </c>
      <c r="C329" s="62" t="s">
        <v>60</v>
      </c>
      <c r="D329" s="62" t="s">
        <v>60</v>
      </c>
      <c r="E329" s="62" t="s">
        <v>740</v>
      </c>
      <c r="F329" s="62"/>
      <c r="G329" s="63">
        <v>45832</v>
      </c>
      <c r="H329" s="64">
        <v>0.52916666666666667</v>
      </c>
      <c r="I329" s="62" t="s">
        <v>5</v>
      </c>
      <c r="J329" s="62" t="s">
        <v>6</v>
      </c>
      <c r="K329" s="62" t="s">
        <v>5</v>
      </c>
      <c r="L329" s="62" t="s">
        <v>5</v>
      </c>
      <c r="M329" s="62" t="s">
        <v>5</v>
      </c>
      <c r="N329" s="62" t="s">
        <v>6</v>
      </c>
      <c r="O329" s="65">
        <v>3127.17</v>
      </c>
      <c r="P329" s="66">
        <v>8602</v>
      </c>
      <c r="Q329" s="65">
        <v>249201.11</v>
      </c>
      <c r="R329" s="65">
        <v>0</v>
      </c>
      <c r="S329" s="67">
        <f t="shared" si="37"/>
        <v>0</v>
      </c>
      <c r="T329" s="67">
        <f t="shared" si="38"/>
        <v>249201.11</v>
      </c>
      <c r="U329" s="62" t="s">
        <v>6</v>
      </c>
      <c r="V329" s="62" t="s">
        <v>6</v>
      </c>
      <c r="W329" s="62">
        <v>1</v>
      </c>
      <c r="X329" s="69">
        <v>0</v>
      </c>
      <c r="Y329" s="61">
        <f>ROUND((S329/INDICI!$B$2*10),2)</f>
        <v>0</v>
      </c>
      <c r="Z329" s="61">
        <f>ROUND((O329/INDICI!$B$1*25),2)</f>
        <v>8.35</v>
      </c>
      <c r="AA329" s="70">
        <f t="shared" si="40"/>
        <v>6</v>
      </c>
      <c r="AB329" s="71">
        <f t="shared" si="41"/>
        <v>14.35</v>
      </c>
      <c r="AC329" s="72">
        <f>SUM($AG$6:AG329)</f>
        <v>23329120.968000006</v>
      </c>
      <c r="AD329" s="61" t="str">
        <f>VLOOKUP(C329, 'NORD SUD'!A:B, 2, FALSE)</f>
        <v>S</v>
      </c>
      <c r="AE329" s="67">
        <f>IF(AD329="N","",SUM(AF$5:$AF329))</f>
        <v>8779120.9679999985</v>
      </c>
      <c r="AF329" s="67">
        <f t="shared" si="42"/>
        <v>249201.11</v>
      </c>
      <c r="AG329" s="72">
        <f t="shared" si="43"/>
        <v>249201.11</v>
      </c>
      <c r="AH329" s="81"/>
      <c r="AI329" s="169">
        <v>1</v>
      </c>
      <c r="AJ329" s="169">
        <f>SUM($AI$6:AI329)</f>
        <v>324</v>
      </c>
      <c r="AK329" s="198" t="s">
        <v>1942</v>
      </c>
      <c r="AL329" s="158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  <c r="JX329" s="13"/>
      <c r="JY329" s="13"/>
      <c r="JZ329" s="13"/>
      <c r="KA329" s="13"/>
      <c r="KB329" s="13"/>
      <c r="KC329" s="13"/>
      <c r="KD329" s="13"/>
      <c r="KE329" s="13"/>
      <c r="KF329" s="13"/>
      <c r="KG329" s="13"/>
      <c r="KH329" s="13"/>
      <c r="KI329" s="13"/>
      <c r="KJ329" s="13"/>
      <c r="KK329" s="13"/>
      <c r="KL329" s="13"/>
      <c r="KM329" s="13"/>
      <c r="KN329" s="13"/>
      <c r="KO329" s="13"/>
      <c r="KP329" s="13"/>
      <c r="KQ329" s="13"/>
      <c r="KR329" s="13"/>
      <c r="KS329" s="13"/>
      <c r="KT329" s="13"/>
      <c r="KU329" s="13"/>
      <c r="KV329" s="13"/>
      <c r="KW329" s="13"/>
      <c r="KX329" s="13"/>
      <c r="KY329" s="13"/>
      <c r="KZ329" s="13"/>
      <c r="LA329" s="13"/>
      <c r="LB329" s="13"/>
      <c r="LC329" s="13"/>
      <c r="LD329" s="13"/>
      <c r="LE329" s="13"/>
      <c r="LF329" s="13"/>
      <c r="LG329" s="13"/>
      <c r="LH329" s="13"/>
      <c r="LI329" s="13"/>
      <c r="LJ329" s="13"/>
      <c r="LK329" s="13"/>
      <c r="LL329" s="13"/>
      <c r="LM329" s="13"/>
      <c r="LN329" s="13"/>
      <c r="LO329" s="13"/>
      <c r="LP329" s="13"/>
      <c r="LQ329" s="13"/>
      <c r="LR329" s="13"/>
      <c r="LS329" s="13"/>
      <c r="LT329" s="13"/>
      <c r="LU329" s="13"/>
      <c r="LV329" s="13"/>
      <c r="LW329" s="13"/>
      <c r="LX329" s="13"/>
      <c r="LY329" s="13"/>
      <c r="LZ329" s="13"/>
      <c r="MA329" s="13"/>
      <c r="MB329" s="13"/>
      <c r="MC329" s="13"/>
      <c r="MD329" s="13"/>
      <c r="ME329" s="13"/>
      <c r="MF329" s="13"/>
      <c r="MG329" s="13"/>
      <c r="MH329" s="13"/>
      <c r="MI329" s="13"/>
      <c r="MJ329" s="13"/>
      <c r="MK329" s="13"/>
      <c r="ML329" s="13"/>
      <c r="MM329" s="13"/>
      <c r="MN329" s="13"/>
      <c r="MO329" s="13"/>
      <c r="MP329" s="13"/>
      <c r="MQ329" s="13"/>
      <c r="MR329" s="13"/>
      <c r="MS329" s="13"/>
      <c r="MT329" s="13"/>
      <c r="MU329" s="13"/>
      <c r="MV329" s="13"/>
      <c r="MW329" s="13"/>
      <c r="MX329" s="13"/>
      <c r="MY329" s="13"/>
      <c r="MZ329" s="13"/>
      <c r="NA329" s="13"/>
      <c r="NB329" s="13"/>
      <c r="NC329" s="13"/>
      <c r="ND329" s="13"/>
      <c r="NE329" s="13"/>
      <c r="NF329" s="13"/>
      <c r="NG329" s="13"/>
      <c r="NH329" s="13"/>
      <c r="NI329" s="13"/>
      <c r="NJ329" s="13"/>
      <c r="NK329" s="13"/>
      <c r="NL329" s="13"/>
      <c r="NM329" s="13"/>
      <c r="NN329" s="13"/>
      <c r="NO329" s="13"/>
      <c r="NP329" s="13"/>
      <c r="NQ329" s="13"/>
      <c r="NR329" s="13"/>
      <c r="NS329" s="13"/>
      <c r="NT329" s="13"/>
      <c r="NU329" s="13"/>
      <c r="NV329" s="13"/>
      <c r="NW329" s="13"/>
      <c r="NX329" s="13"/>
      <c r="NY329" s="13"/>
      <c r="NZ329" s="13"/>
      <c r="OA329" s="13"/>
      <c r="OB329" s="13"/>
      <c r="OC329" s="13"/>
      <c r="OD329" s="13"/>
      <c r="OE329" s="13"/>
      <c r="OF329" s="13"/>
      <c r="OG329" s="13"/>
      <c r="OH329" s="13"/>
      <c r="OI329" s="13"/>
      <c r="OJ329" s="13"/>
      <c r="OK329" s="13"/>
      <c r="OL329" s="13"/>
      <c r="OM329" s="13"/>
      <c r="ON329" s="13"/>
      <c r="OO329" s="13"/>
      <c r="OP329" s="13"/>
      <c r="OQ329" s="13"/>
      <c r="OR329" s="13"/>
      <c r="OS329" s="13"/>
      <c r="OT329" s="13"/>
      <c r="OU329" s="13"/>
      <c r="OV329" s="13"/>
      <c r="OW329" s="13"/>
      <c r="OX329" s="13"/>
      <c r="OY329" s="13"/>
      <c r="OZ329" s="13"/>
      <c r="PA329" s="13"/>
      <c r="PB329" s="13"/>
      <c r="PC329" s="13"/>
      <c r="PD329" s="13"/>
      <c r="PE329" s="13"/>
      <c r="PF329" s="13"/>
      <c r="PG329" s="13"/>
      <c r="PH329" s="13"/>
      <c r="PI329" s="13"/>
      <c r="PJ329" s="13"/>
      <c r="PK329" s="13"/>
      <c r="PL329" s="13"/>
      <c r="PM329" s="13"/>
      <c r="PN329" s="13"/>
      <c r="PO329" s="13"/>
      <c r="PP329" s="13"/>
      <c r="PQ329" s="13"/>
      <c r="PR329" s="13"/>
      <c r="PS329" s="13"/>
      <c r="PT329" s="13"/>
      <c r="PU329" s="13"/>
      <c r="PV329" s="13"/>
      <c r="PW329" s="13"/>
      <c r="PX329" s="13"/>
      <c r="PY329" s="13"/>
      <c r="PZ329" s="13"/>
      <c r="QA329" s="13"/>
      <c r="QB329" s="13"/>
      <c r="QC329" s="13"/>
      <c r="QD329" s="13"/>
      <c r="QE329" s="13"/>
      <c r="QF329" s="13"/>
      <c r="QG329" s="13"/>
      <c r="QH329" s="13"/>
      <c r="QI329" s="13"/>
      <c r="QJ329" s="13"/>
      <c r="QK329" s="13"/>
      <c r="QL329" s="13"/>
      <c r="QM329" s="13"/>
      <c r="QN329" s="13"/>
      <c r="QO329" s="13"/>
      <c r="QP329" s="13"/>
      <c r="QQ329" s="13"/>
      <c r="QR329" s="13"/>
      <c r="QS329" s="13"/>
      <c r="QT329" s="13"/>
      <c r="QU329" s="13"/>
      <c r="QV329" s="13"/>
      <c r="QW329" s="13"/>
      <c r="QX329" s="13"/>
      <c r="QY329" s="13"/>
      <c r="QZ329" s="13"/>
      <c r="RA329" s="13"/>
      <c r="RB329" s="13"/>
      <c r="RC329" s="13"/>
      <c r="RD329" s="13"/>
      <c r="RE329" s="13"/>
      <c r="RF329" s="13"/>
      <c r="RG329" s="13"/>
      <c r="RH329" s="13"/>
      <c r="RI329" s="13"/>
      <c r="RJ329" s="13"/>
      <c r="RK329" s="13"/>
      <c r="RL329" s="13"/>
      <c r="RM329" s="13"/>
      <c r="RN329" s="13"/>
      <c r="RO329" s="13"/>
      <c r="RP329" s="13"/>
      <c r="RQ329" s="13"/>
      <c r="RR329" s="13"/>
      <c r="RS329" s="13"/>
      <c r="RT329" s="13"/>
      <c r="RU329" s="13"/>
      <c r="RV329" s="13"/>
      <c r="RW329" s="13"/>
      <c r="RX329" s="13"/>
      <c r="RY329" s="13"/>
      <c r="RZ329" s="13"/>
      <c r="SA329" s="13"/>
      <c r="SB329" s="13"/>
      <c r="SC329" s="13"/>
      <c r="SD329" s="13"/>
      <c r="SE329" s="13"/>
      <c r="SF329" s="13"/>
      <c r="SG329" s="13"/>
      <c r="SH329" s="13"/>
      <c r="SI329" s="13"/>
      <c r="SJ329" s="13"/>
      <c r="SK329" s="13"/>
      <c r="SL329" s="13"/>
      <c r="SM329" s="13"/>
      <c r="SN329" s="13"/>
      <c r="SO329" s="13"/>
      <c r="SP329" s="13"/>
      <c r="SQ329" s="13"/>
      <c r="SR329" s="13"/>
      <c r="SS329" s="13"/>
      <c r="ST329" s="13"/>
      <c r="SU329" s="13"/>
      <c r="SV329" s="13"/>
      <c r="SW329" s="13"/>
      <c r="SX329" s="13"/>
      <c r="SY329" s="13"/>
      <c r="SZ329" s="13"/>
      <c r="TA329" s="13"/>
      <c r="TB329" s="13"/>
      <c r="TC329" s="13"/>
      <c r="TD329" s="13"/>
      <c r="TE329" s="13"/>
      <c r="TF329" s="13"/>
      <c r="TG329" s="13"/>
      <c r="TH329" s="13"/>
      <c r="TI329" s="13"/>
      <c r="TJ329" s="13"/>
      <c r="TK329" s="13"/>
      <c r="TL329" s="13"/>
      <c r="TM329" s="13"/>
      <c r="TN329" s="13"/>
      <c r="TO329" s="13"/>
      <c r="TP329" s="13"/>
      <c r="TQ329" s="13"/>
      <c r="TR329" s="13"/>
      <c r="TS329" s="13"/>
      <c r="TT329" s="13"/>
      <c r="TU329" s="13"/>
      <c r="TV329" s="13"/>
      <c r="TW329" s="13"/>
      <c r="TX329" s="13"/>
      <c r="TY329" s="13"/>
      <c r="TZ329" s="13"/>
      <c r="UA329" s="13"/>
      <c r="UB329" s="13"/>
      <c r="UC329" s="13"/>
      <c r="UD329" s="13"/>
      <c r="UE329" s="13"/>
      <c r="UF329" s="13"/>
      <c r="UG329" s="13"/>
      <c r="UH329" s="13"/>
      <c r="UI329" s="13"/>
      <c r="UJ329" s="13"/>
      <c r="UK329" s="13"/>
      <c r="UL329" s="13"/>
      <c r="UM329" s="13"/>
      <c r="UN329" s="13"/>
      <c r="UO329" s="13"/>
      <c r="UP329" s="13"/>
      <c r="UQ329" s="13"/>
      <c r="UR329" s="13"/>
      <c r="US329" s="13"/>
      <c r="UT329" s="13"/>
      <c r="UU329" s="13"/>
      <c r="UV329" s="13"/>
      <c r="UW329" s="13"/>
      <c r="UX329" s="13"/>
      <c r="UY329" s="13"/>
      <c r="UZ329" s="13"/>
      <c r="VA329" s="13"/>
      <c r="VB329" s="13"/>
      <c r="VC329" s="13"/>
      <c r="VD329" s="13"/>
      <c r="VE329" s="13"/>
      <c r="VF329" s="13"/>
      <c r="VG329" s="13"/>
      <c r="VH329" s="13"/>
      <c r="VI329" s="13"/>
      <c r="VJ329" s="13"/>
      <c r="VK329" s="13"/>
      <c r="VL329" s="13"/>
      <c r="VM329" s="13"/>
      <c r="VN329" s="13"/>
      <c r="VO329" s="13"/>
      <c r="VP329" s="13"/>
      <c r="VQ329" s="13"/>
      <c r="VR329" s="13"/>
      <c r="VS329" s="13"/>
      <c r="VT329" s="13"/>
      <c r="VU329" s="13"/>
      <c r="VV329" s="13"/>
      <c r="VW329" s="13"/>
      <c r="VX329" s="13"/>
      <c r="VY329" s="13"/>
      <c r="VZ329" s="13"/>
      <c r="WA329" s="13"/>
      <c r="WB329" s="13"/>
      <c r="WC329" s="13"/>
      <c r="WD329" s="13"/>
      <c r="WE329" s="13"/>
      <c r="WF329" s="13"/>
      <c r="WG329" s="13"/>
      <c r="WH329" s="13"/>
      <c r="WI329" s="13"/>
      <c r="WJ329" s="13"/>
      <c r="WK329" s="13"/>
      <c r="WL329" s="13"/>
      <c r="WM329" s="13"/>
      <c r="WN329" s="13"/>
      <c r="WO329" s="13"/>
      <c r="WP329" s="13"/>
      <c r="WQ329" s="13"/>
      <c r="WR329" s="13"/>
      <c r="WS329" s="13"/>
      <c r="WT329" s="13"/>
      <c r="WU329" s="13"/>
      <c r="WV329" s="13"/>
      <c r="WW329" s="13"/>
      <c r="WX329" s="13"/>
      <c r="WY329" s="13"/>
      <c r="WZ329" s="13"/>
      <c r="XA329" s="13"/>
      <c r="XB329" s="13"/>
      <c r="XC329" s="13"/>
      <c r="XD329" s="13"/>
      <c r="XE329" s="13"/>
      <c r="XF329" s="13"/>
      <c r="XG329" s="13"/>
      <c r="XH329" s="13"/>
      <c r="XI329" s="13"/>
      <c r="XJ329" s="13"/>
      <c r="XK329" s="13"/>
      <c r="XL329" s="13"/>
      <c r="XM329" s="13"/>
      <c r="XN329" s="13"/>
      <c r="XO329" s="13"/>
      <c r="XP329" s="13"/>
      <c r="XQ329" s="13"/>
      <c r="XR329" s="13"/>
      <c r="XS329" s="13"/>
      <c r="XT329" s="13"/>
      <c r="XU329" s="13"/>
      <c r="XV329" s="13"/>
      <c r="XW329" s="13"/>
      <c r="XX329" s="13"/>
      <c r="XY329" s="13"/>
      <c r="XZ329" s="13"/>
      <c r="YA329" s="13"/>
      <c r="YB329" s="13"/>
      <c r="YC329" s="13"/>
      <c r="YD329" s="13"/>
      <c r="YE329" s="13"/>
      <c r="YF329" s="13"/>
      <c r="YG329" s="13"/>
      <c r="YH329" s="13"/>
      <c r="YI329" s="13"/>
      <c r="YJ329" s="13"/>
      <c r="YK329" s="13"/>
      <c r="YL329" s="13"/>
      <c r="YM329" s="13"/>
      <c r="YN329" s="13"/>
      <c r="YO329" s="13"/>
      <c r="YP329" s="13"/>
      <c r="YQ329" s="13"/>
      <c r="YR329" s="13"/>
      <c r="YS329" s="13"/>
      <c r="YT329" s="13"/>
      <c r="YU329" s="13"/>
      <c r="YV329" s="13"/>
      <c r="YW329" s="13"/>
      <c r="YX329" s="13"/>
      <c r="YY329" s="13"/>
      <c r="YZ329" s="13"/>
      <c r="ZA329" s="13"/>
      <c r="ZB329" s="13"/>
      <c r="ZC329" s="13"/>
      <c r="ZD329" s="13"/>
      <c r="ZE329" s="13"/>
      <c r="ZF329" s="13"/>
      <c r="ZG329" s="13"/>
      <c r="ZH329" s="13"/>
      <c r="ZI329" s="13"/>
      <c r="ZJ329" s="13"/>
      <c r="ZK329" s="13"/>
      <c r="ZL329" s="13"/>
      <c r="ZM329" s="13"/>
      <c r="ZN329" s="13"/>
      <c r="ZO329" s="13"/>
      <c r="ZP329" s="13"/>
      <c r="ZQ329" s="13"/>
      <c r="ZR329" s="13"/>
      <c r="ZS329" s="13"/>
      <c r="ZT329" s="13"/>
      <c r="ZU329" s="13"/>
      <c r="ZV329" s="13"/>
      <c r="ZW329" s="13"/>
      <c r="ZX329" s="13"/>
      <c r="ZY329" s="13"/>
      <c r="ZZ329" s="13"/>
      <c r="AAA329" s="13"/>
      <c r="AAB329" s="13"/>
      <c r="AAC329" s="13"/>
      <c r="AAD329" s="13"/>
      <c r="AAE329" s="13"/>
      <c r="AAF329" s="13"/>
      <c r="AAG329" s="13"/>
      <c r="AAH329" s="13"/>
      <c r="AAI329" s="13"/>
      <c r="AAJ329" s="13"/>
      <c r="AAK329" s="13"/>
      <c r="AAL329" s="13"/>
      <c r="AAM329" s="13"/>
      <c r="AAN329" s="13"/>
      <c r="AAO329" s="13"/>
      <c r="AAP329" s="13"/>
      <c r="AAQ329" s="13"/>
      <c r="AAR329" s="13"/>
      <c r="AAS329" s="13"/>
      <c r="AAT329" s="13"/>
      <c r="AAU329" s="13"/>
      <c r="AAV329" s="13"/>
      <c r="AAW329" s="13"/>
      <c r="AAX329" s="13"/>
      <c r="AAY329" s="13"/>
      <c r="AAZ329" s="13"/>
      <c r="ABA329" s="13"/>
      <c r="ABB329" s="13"/>
      <c r="ABC329" s="13"/>
      <c r="ABD329" s="13"/>
      <c r="ABE329" s="13"/>
      <c r="ABF329" s="13"/>
      <c r="ABG329" s="13"/>
      <c r="ABH329" s="13"/>
      <c r="ABI329" s="13"/>
      <c r="ABJ329" s="13"/>
      <c r="ABK329" s="13"/>
      <c r="ABL329" s="13"/>
      <c r="ABM329" s="13"/>
      <c r="ABN329" s="13"/>
      <c r="ABO329" s="13"/>
      <c r="ABP329" s="13"/>
      <c r="ABQ329" s="13"/>
      <c r="ABR329" s="13"/>
      <c r="ABS329" s="13"/>
      <c r="ABT329" s="13"/>
      <c r="ABU329" s="13"/>
      <c r="ABV329" s="13"/>
      <c r="ABW329" s="13"/>
      <c r="ABX329" s="13"/>
      <c r="ABY329" s="13"/>
      <c r="ABZ329" s="13"/>
      <c r="ACA329" s="13"/>
      <c r="ACB329" s="13"/>
      <c r="ACC329" s="13"/>
      <c r="ACD329" s="13"/>
      <c r="ACE329" s="13"/>
      <c r="ACF329" s="13"/>
      <c r="ACG329" s="13"/>
      <c r="ACH329" s="13"/>
      <c r="ACI329" s="13"/>
      <c r="ACJ329" s="13"/>
      <c r="ACK329" s="13"/>
      <c r="ACL329" s="13"/>
      <c r="ACM329" s="13"/>
      <c r="ACN329" s="13"/>
      <c r="ACO329" s="13"/>
      <c r="ACP329" s="13"/>
      <c r="ACQ329" s="13"/>
      <c r="ACR329" s="13"/>
      <c r="ACS329" s="13"/>
      <c r="ACT329" s="13"/>
      <c r="ACU329" s="13"/>
      <c r="ACV329" s="13"/>
      <c r="ACW329" s="13"/>
      <c r="ACX329" s="13"/>
      <c r="ACY329" s="13"/>
      <c r="ACZ329" s="13"/>
      <c r="ADA329" s="13"/>
      <c r="ADB329" s="13"/>
      <c r="ADC329" s="13"/>
      <c r="ADD329" s="13"/>
      <c r="ADE329" s="13"/>
      <c r="ADF329" s="13"/>
      <c r="ADG329" s="13"/>
      <c r="ADH329" s="13"/>
      <c r="ADI329" s="13"/>
      <c r="ADJ329" s="13"/>
      <c r="ADK329" s="13"/>
      <c r="ADL329" s="13"/>
      <c r="ADM329" s="13"/>
      <c r="ADN329" s="13"/>
      <c r="ADO329" s="13"/>
      <c r="ADP329" s="13"/>
      <c r="ADQ329" s="13"/>
      <c r="ADR329" s="13"/>
      <c r="ADS329" s="13"/>
      <c r="ADT329" s="13"/>
      <c r="ADU329" s="13"/>
      <c r="ADV329" s="13"/>
      <c r="ADW329" s="13"/>
      <c r="ADX329" s="13"/>
      <c r="ADY329" s="13"/>
      <c r="ADZ329" s="13"/>
      <c r="AEA329" s="13"/>
      <c r="AEB329" s="13"/>
      <c r="AEC329" s="13"/>
      <c r="AED329" s="13"/>
      <c r="AEE329" s="13"/>
      <c r="AEF329" s="13"/>
      <c r="AEG329" s="13"/>
      <c r="AEH329" s="13"/>
      <c r="AEI329" s="13"/>
      <c r="AEJ329" s="13"/>
      <c r="AEK329" s="13"/>
      <c r="AEL329" s="13"/>
      <c r="AEM329" s="13"/>
      <c r="AEN329" s="13"/>
      <c r="AEO329" s="13"/>
      <c r="AEP329" s="13"/>
      <c r="AEQ329" s="13"/>
      <c r="AER329" s="13"/>
      <c r="AES329" s="13"/>
      <c r="AET329" s="13"/>
      <c r="AEU329" s="13"/>
      <c r="AEV329" s="13"/>
      <c r="AEW329" s="13"/>
      <c r="AEX329" s="13"/>
      <c r="AEY329" s="13"/>
      <c r="AEZ329" s="13"/>
      <c r="AFA329" s="13"/>
      <c r="AFB329" s="13"/>
      <c r="AFC329" s="13"/>
      <c r="AFD329" s="13"/>
      <c r="AFE329" s="13"/>
      <c r="AFF329" s="13"/>
      <c r="AFG329" s="13"/>
      <c r="AFH329" s="13"/>
      <c r="AFI329" s="13"/>
      <c r="AFJ329" s="13"/>
      <c r="AFK329" s="13"/>
      <c r="AFL329" s="13"/>
      <c r="AFM329" s="13"/>
      <c r="AFN329" s="13"/>
      <c r="AFO329" s="13"/>
      <c r="AFP329" s="13"/>
      <c r="AFQ329" s="13"/>
      <c r="AFR329" s="13"/>
      <c r="AFS329" s="13"/>
      <c r="AFT329" s="13"/>
      <c r="AFU329" s="13"/>
      <c r="AFV329" s="13"/>
      <c r="AFW329" s="13"/>
      <c r="AFX329" s="13"/>
      <c r="AFY329" s="13"/>
      <c r="AFZ329" s="13"/>
      <c r="AGA329" s="13"/>
      <c r="AGB329" s="13"/>
      <c r="AGC329" s="13"/>
      <c r="AGD329" s="13"/>
      <c r="AGE329" s="13"/>
      <c r="AGF329" s="13"/>
      <c r="AGG329" s="13"/>
      <c r="AGH329" s="13"/>
      <c r="AGI329" s="13"/>
      <c r="AGJ329" s="13"/>
      <c r="AGK329" s="13"/>
      <c r="AGL329" s="13"/>
      <c r="AGM329" s="13"/>
      <c r="AGN329" s="13"/>
      <c r="AGO329" s="13"/>
      <c r="AGP329" s="13"/>
      <c r="AGQ329" s="13"/>
      <c r="AGR329" s="13"/>
      <c r="AGS329" s="13"/>
      <c r="AGT329" s="13"/>
      <c r="AGU329" s="13"/>
      <c r="AGV329" s="13"/>
      <c r="AGW329" s="13"/>
      <c r="AGX329" s="13"/>
      <c r="AGY329" s="13"/>
      <c r="AGZ329" s="13"/>
      <c r="AHA329" s="13"/>
      <c r="AHB329" s="13"/>
      <c r="AHC329" s="13"/>
      <c r="AHD329" s="13"/>
      <c r="AHE329" s="13"/>
      <c r="AHF329" s="13"/>
      <c r="AHG329" s="13"/>
      <c r="AHH329" s="13"/>
      <c r="AHI329" s="13"/>
      <c r="AHJ329" s="13"/>
      <c r="AHK329" s="13"/>
      <c r="AHL329" s="13"/>
      <c r="AHM329" s="13"/>
      <c r="AHN329" s="13"/>
      <c r="AHO329" s="13"/>
      <c r="AHP329" s="13"/>
      <c r="AHQ329" s="13"/>
      <c r="AHR329" s="13"/>
      <c r="AHS329" s="13"/>
      <c r="AHT329" s="13"/>
      <c r="AHU329" s="13"/>
      <c r="AHV329" s="13"/>
      <c r="AHW329" s="13"/>
      <c r="AHX329" s="13"/>
      <c r="AHY329" s="13"/>
      <c r="AHZ329" s="13"/>
      <c r="AIA329" s="13"/>
      <c r="AIB329" s="13"/>
      <c r="AIC329" s="13"/>
      <c r="AID329" s="13"/>
      <c r="AIE329" s="13"/>
      <c r="AIF329" s="13"/>
      <c r="AIG329" s="13"/>
      <c r="AIH329" s="13"/>
      <c r="AII329" s="13"/>
      <c r="AIJ329" s="13"/>
      <c r="AIK329" s="13"/>
      <c r="AIL329" s="13"/>
      <c r="AIM329" s="13"/>
      <c r="AIN329" s="13"/>
      <c r="AIO329" s="13"/>
      <c r="AIP329" s="13"/>
      <c r="AIQ329" s="13"/>
      <c r="AIR329" s="13"/>
      <c r="AIS329" s="13"/>
      <c r="AIT329" s="13"/>
      <c r="AIU329" s="13"/>
      <c r="AIV329" s="13"/>
      <c r="AIW329" s="13"/>
      <c r="AIX329" s="13"/>
      <c r="AIY329" s="13"/>
      <c r="AIZ329" s="13"/>
      <c r="AJA329" s="13"/>
      <c r="AJB329" s="13"/>
      <c r="AJC329" s="13"/>
      <c r="AJD329" s="13"/>
      <c r="AJE329" s="13"/>
      <c r="AJF329" s="13"/>
      <c r="AJG329" s="13"/>
      <c r="AJH329" s="13"/>
      <c r="AJI329" s="13"/>
      <c r="AJJ329" s="13"/>
      <c r="AJK329" s="13"/>
      <c r="AJL329" s="13"/>
      <c r="AJM329" s="13"/>
      <c r="AJN329" s="13"/>
      <c r="AJO329" s="13"/>
      <c r="AJP329" s="13"/>
      <c r="AJQ329" s="13"/>
      <c r="AJR329" s="13"/>
      <c r="AJS329" s="13"/>
      <c r="AJT329" s="13"/>
      <c r="AJU329" s="13"/>
      <c r="AJV329" s="13"/>
      <c r="AJW329" s="13"/>
      <c r="AJX329" s="13"/>
      <c r="AJY329" s="13"/>
      <c r="AJZ329" s="13"/>
      <c r="AKA329" s="13"/>
      <c r="AKB329" s="13"/>
      <c r="AKC329" s="13"/>
      <c r="AKD329" s="13"/>
      <c r="AKE329" s="13"/>
      <c r="AKF329" s="13"/>
      <c r="AKG329" s="13"/>
      <c r="AKH329" s="13"/>
      <c r="AKI329" s="13"/>
      <c r="AKJ329" s="13"/>
      <c r="AKK329" s="13"/>
      <c r="AKL329" s="13"/>
      <c r="AKM329" s="13"/>
      <c r="AKN329" s="13"/>
      <c r="AKO329" s="13"/>
      <c r="AKP329" s="13"/>
      <c r="AKQ329" s="13"/>
      <c r="AKR329" s="13"/>
      <c r="AKS329" s="13"/>
      <c r="AKT329" s="13"/>
      <c r="AKU329" s="13"/>
      <c r="AKV329" s="13"/>
      <c r="AKW329" s="13"/>
      <c r="AKX329" s="13"/>
      <c r="AKY329" s="13"/>
      <c r="AKZ329" s="13"/>
      <c r="ALA329" s="13"/>
      <c r="ALB329" s="13"/>
      <c r="ALC329" s="13"/>
      <c r="ALD329" s="13"/>
      <c r="ALE329" s="13"/>
      <c r="ALF329" s="13"/>
      <c r="ALG329" s="13"/>
      <c r="ALH329" s="13"/>
      <c r="ALI329" s="13"/>
      <c r="ALJ329" s="13"/>
    </row>
    <row r="330" spans="1:998" s="27" customFormat="1">
      <c r="A330" s="62">
        <v>325</v>
      </c>
      <c r="B330" s="62" t="s">
        <v>1497</v>
      </c>
      <c r="C330" s="62" t="s">
        <v>82</v>
      </c>
      <c r="D330" s="62" t="s">
        <v>82</v>
      </c>
      <c r="E330" s="62" t="s">
        <v>1499</v>
      </c>
      <c r="F330" s="62"/>
      <c r="G330" s="63">
        <v>45828</v>
      </c>
      <c r="H330" s="64">
        <v>0.57708333333333295</v>
      </c>
      <c r="I330" s="62" t="s">
        <v>5</v>
      </c>
      <c r="J330" s="62" t="s">
        <v>6</v>
      </c>
      <c r="K330" s="62" t="s">
        <v>5</v>
      </c>
      <c r="L330" s="62" t="s">
        <v>5</v>
      </c>
      <c r="M330" s="62" t="s">
        <v>5</v>
      </c>
      <c r="N330" s="62" t="s">
        <v>6</v>
      </c>
      <c r="O330" s="65">
        <v>1933.7</v>
      </c>
      <c r="P330" s="66">
        <v>362</v>
      </c>
      <c r="Q330" s="65">
        <v>130000</v>
      </c>
      <c r="R330" s="65">
        <v>13500</v>
      </c>
      <c r="S330" s="104">
        <f t="shared" si="37"/>
        <v>10.384615384615385</v>
      </c>
      <c r="T330" s="104">
        <f t="shared" si="38"/>
        <v>116500</v>
      </c>
      <c r="U330" s="62" t="s">
        <v>6</v>
      </c>
      <c r="V330" s="62" t="s">
        <v>6</v>
      </c>
      <c r="W330" s="62">
        <v>1</v>
      </c>
      <c r="X330" s="69">
        <v>0</v>
      </c>
      <c r="Y330" s="61">
        <f>ROUND((S330/INDICI!$B$2*10),2)</f>
        <v>1.17</v>
      </c>
      <c r="Z330" s="61">
        <f>ROUND((O330/INDICI!$B$1*25),2)</f>
        <v>5.16</v>
      </c>
      <c r="AA330" s="70">
        <f t="shared" si="40"/>
        <v>8</v>
      </c>
      <c r="AB330" s="71">
        <f t="shared" si="41"/>
        <v>14.33</v>
      </c>
      <c r="AC330" s="72">
        <f>SUM($AG$6:AG330)</f>
        <v>23445620.968000006</v>
      </c>
      <c r="AD330" s="61" t="str">
        <f>VLOOKUP(C330, 'NORD SUD'!A:B, 2, FALSE)</f>
        <v>S</v>
      </c>
      <c r="AE330" s="67">
        <f>IF(AD330="N","",SUM(AF$5:$AF330))</f>
        <v>8895620.9679999985</v>
      </c>
      <c r="AF330" s="67">
        <f t="shared" si="42"/>
        <v>116500</v>
      </c>
      <c r="AG330" s="72">
        <f t="shared" si="43"/>
        <v>116500</v>
      </c>
      <c r="AH330" s="81"/>
      <c r="AI330" s="169">
        <v>1</v>
      </c>
      <c r="AJ330" s="169">
        <f>SUM($AI$6:AI330)</f>
        <v>325</v>
      </c>
      <c r="AK330" s="198" t="s">
        <v>1942</v>
      </c>
      <c r="AL330" s="158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  <c r="JX330" s="13"/>
      <c r="JY330" s="13"/>
      <c r="JZ330" s="13"/>
      <c r="KA330" s="13"/>
      <c r="KB330" s="13"/>
      <c r="KC330" s="13"/>
      <c r="KD330" s="13"/>
      <c r="KE330" s="13"/>
      <c r="KF330" s="13"/>
      <c r="KG330" s="13"/>
      <c r="KH330" s="13"/>
      <c r="KI330" s="13"/>
      <c r="KJ330" s="13"/>
      <c r="KK330" s="13"/>
      <c r="KL330" s="13"/>
      <c r="KM330" s="13"/>
      <c r="KN330" s="13"/>
      <c r="KO330" s="13"/>
      <c r="KP330" s="13"/>
      <c r="KQ330" s="13"/>
      <c r="KR330" s="13"/>
      <c r="KS330" s="13"/>
      <c r="KT330" s="13"/>
      <c r="KU330" s="13"/>
      <c r="KV330" s="13"/>
      <c r="KW330" s="13"/>
      <c r="KX330" s="13"/>
      <c r="KY330" s="13"/>
      <c r="KZ330" s="13"/>
      <c r="LA330" s="13"/>
      <c r="LB330" s="13"/>
      <c r="LC330" s="13"/>
      <c r="LD330" s="13"/>
      <c r="LE330" s="13"/>
      <c r="LF330" s="13"/>
      <c r="LG330" s="13"/>
      <c r="LH330" s="13"/>
      <c r="LI330" s="13"/>
      <c r="LJ330" s="13"/>
      <c r="LK330" s="13"/>
      <c r="LL330" s="13"/>
      <c r="LM330" s="13"/>
      <c r="LN330" s="13"/>
      <c r="LO330" s="13"/>
      <c r="LP330" s="13"/>
      <c r="LQ330" s="13"/>
      <c r="LR330" s="13"/>
      <c r="LS330" s="13"/>
      <c r="LT330" s="13"/>
      <c r="LU330" s="13"/>
      <c r="LV330" s="13"/>
      <c r="LW330" s="13"/>
      <c r="LX330" s="13"/>
      <c r="LY330" s="13"/>
      <c r="LZ330" s="13"/>
      <c r="MA330" s="13"/>
      <c r="MB330" s="13"/>
      <c r="MC330" s="13"/>
      <c r="MD330" s="13"/>
      <c r="ME330" s="13"/>
      <c r="MF330" s="13"/>
      <c r="MG330" s="13"/>
      <c r="MH330" s="13"/>
      <c r="MI330" s="13"/>
      <c r="MJ330" s="13"/>
      <c r="MK330" s="13"/>
      <c r="ML330" s="13"/>
      <c r="MM330" s="13"/>
      <c r="MN330" s="13"/>
      <c r="MO330" s="13"/>
      <c r="MP330" s="13"/>
      <c r="MQ330" s="13"/>
      <c r="MR330" s="13"/>
      <c r="MS330" s="13"/>
      <c r="MT330" s="13"/>
      <c r="MU330" s="13"/>
      <c r="MV330" s="13"/>
      <c r="MW330" s="13"/>
      <c r="MX330" s="13"/>
      <c r="MY330" s="13"/>
      <c r="MZ330" s="13"/>
      <c r="NA330" s="13"/>
      <c r="NB330" s="13"/>
      <c r="NC330" s="13"/>
      <c r="ND330" s="13"/>
      <c r="NE330" s="13"/>
      <c r="NF330" s="13"/>
      <c r="NG330" s="13"/>
      <c r="NH330" s="13"/>
      <c r="NI330" s="13"/>
      <c r="NJ330" s="13"/>
      <c r="NK330" s="13"/>
      <c r="NL330" s="13"/>
      <c r="NM330" s="13"/>
      <c r="NN330" s="13"/>
      <c r="NO330" s="13"/>
      <c r="NP330" s="13"/>
      <c r="NQ330" s="13"/>
      <c r="NR330" s="13"/>
      <c r="NS330" s="13"/>
      <c r="NT330" s="13"/>
      <c r="NU330" s="13"/>
      <c r="NV330" s="13"/>
      <c r="NW330" s="13"/>
      <c r="NX330" s="13"/>
      <c r="NY330" s="13"/>
      <c r="NZ330" s="13"/>
      <c r="OA330" s="13"/>
      <c r="OB330" s="13"/>
      <c r="OC330" s="13"/>
      <c r="OD330" s="13"/>
      <c r="OE330" s="13"/>
      <c r="OF330" s="13"/>
      <c r="OG330" s="13"/>
      <c r="OH330" s="13"/>
      <c r="OI330" s="13"/>
      <c r="OJ330" s="13"/>
      <c r="OK330" s="13"/>
      <c r="OL330" s="13"/>
      <c r="OM330" s="13"/>
      <c r="ON330" s="13"/>
      <c r="OO330" s="13"/>
      <c r="OP330" s="13"/>
      <c r="OQ330" s="13"/>
      <c r="OR330" s="13"/>
      <c r="OS330" s="13"/>
      <c r="OT330" s="13"/>
      <c r="OU330" s="13"/>
      <c r="OV330" s="13"/>
      <c r="OW330" s="13"/>
      <c r="OX330" s="13"/>
      <c r="OY330" s="13"/>
      <c r="OZ330" s="13"/>
      <c r="PA330" s="13"/>
      <c r="PB330" s="13"/>
      <c r="PC330" s="13"/>
      <c r="PD330" s="13"/>
      <c r="PE330" s="13"/>
      <c r="PF330" s="13"/>
      <c r="PG330" s="13"/>
      <c r="PH330" s="13"/>
      <c r="PI330" s="13"/>
      <c r="PJ330" s="13"/>
      <c r="PK330" s="13"/>
      <c r="PL330" s="13"/>
      <c r="PM330" s="13"/>
      <c r="PN330" s="13"/>
      <c r="PO330" s="13"/>
      <c r="PP330" s="13"/>
      <c r="PQ330" s="13"/>
      <c r="PR330" s="13"/>
      <c r="PS330" s="13"/>
      <c r="PT330" s="13"/>
      <c r="PU330" s="13"/>
      <c r="PV330" s="13"/>
      <c r="PW330" s="13"/>
      <c r="PX330" s="13"/>
      <c r="PY330" s="13"/>
      <c r="PZ330" s="13"/>
      <c r="QA330" s="13"/>
      <c r="QB330" s="13"/>
      <c r="QC330" s="13"/>
      <c r="QD330" s="13"/>
      <c r="QE330" s="13"/>
      <c r="QF330" s="13"/>
      <c r="QG330" s="13"/>
      <c r="QH330" s="13"/>
      <c r="QI330" s="13"/>
      <c r="QJ330" s="13"/>
      <c r="QK330" s="13"/>
      <c r="QL330" s="13"/>
      <c r="QM330" s="13"/>
      <c r="QN330" s="13"/>
      <c r="QO330" s="13"/>
      <c r="QP330" s="13"/>
      <c r="QQ330" s="13"/>
      <c r="QR330" s="13"/>
      <c r="QS330" s="13"/>
      <c r="QT330" s="13"/>
      <c r="QU330" s="13"/>
      <c r="QV330" s="13"/>
      <c r="QW330" s="13"/>
      <c r="QX330" s="13"/>
      <c r="QY330" s="13"/>
      <c r="QZ330" s="13"/>
      <c r="RA330" s="13"/>
      <c r="RB330" s="13"/>
      <c r="RC330" s="13"/>
      <c r="RD330" s="13"/>
      <c r="RE330" s="13"/>
      <c r="RF330" s="13"/>
      <c r="RG330" s="13"/>
      <c r="RH330" s="13"/>
      <c r="RI330" s="13"/>
      <c r="RJ330" s="13"/>
      <c r="RK330" s="13"/>
      <c r="RL330" s="13"/>
      <c r="RM330" s="13"/>
      <c r="RN330" s="13"/>
      <c r="RO330" s="13"/>
      <c r="RP330" s="13"/>
      <c r="RQ330" s="13"/>
      <c r="RR330" s="13"/>
      <c r="RS330" s="13"/>
      <c r="RT330" s="13"/>
      <c r="RU330" s="13"/>
      <c r="RV330" s="13"/>
      <c r="RW330" s="13"/>
      <c r="RX330" s="13"/>
      <c r="RY330" s="13"/>
      <c r="RZ330" s="13"/>
      <c r="SA330" s="13"/>
      <c r="SB330" s="13"/>
      <c r="SC330" s="13"/>
      <c r="SD330" s="13"/>
      <c r="SE330" s="13"/>
      <c r="SF330" s="13"/>
      <c r="SG330" s="13"/>
      <c r="SH330" s="13"/>
      <c r="SI330" s="13"/>
      <c r="SJ330" s="13"/>
      <c r="SK330" s="13"/>
      <c r="SL330" s="13"/>
      <c r="SM330" s="13"/>
      <c r="SN330" s="13"/>
      <c r="SO330" s="13"/>
      <c r="SP330" s="13"/>
      <c r="SQ330" s="13"/>
      <c r="SR330" s="13"/>
      <c r="SS330" s="13"/>
      <c r="ST330" s="13"/>
      <c r="SU330" s="13"/>
      <c r="SV330" s="13"/>
      <c r="SW330" s="13"/>
      <c r="SX330" s="13"/>
      <c r="SY330" s="13"/>
      <c r="SZ330" s="13"/>
      <c r="TA330" s="13"/>
      <c r="TB330" s="13"/>
      <c r="TC330" s="13"/>
      <c r="TD330" s="13"/>
      <c r="TE330" s="13"/>
      <c r="TF330" s="13"/>
      <c r="TG330" s="13"/>
      <c r="TH330" s="13"/>
      <c r="TI330" s="13"/>
      <c r="TJ330" s="13"/>
      <c r="TK330" s="13"/>
      <c r="TL330" s="13"/>
      <c r="TM330" s="13"/>
      <c r="TN330" s="13"/>
      <c r="TO330" s="13"/>
      <c r="TP330" s="13"/>
      <c r="TQ330" s="13"/>
      <c r="TR330" s="13"/>
      <c r="TS330" s="13"/>
      <c r="TT330" s="13"/>
      <c r="TU330" s="13"/>
      <c r="TV330" s="13"/>
      <c r="TW330" s="13"/>
      <c r="TX330" s="13"/>
      <c r="TY330" s="13"/>
      <c r="TZ330" s="13"/>
      <c r="UA330" s="13"/>
      <c r="UB330" s="13"/>
      <c r="UC330" s="13"/>
      <c r="UD330" s="13"/>
      <c r="UE330" s="13"/>
      <c r="UF330" s="13"/>
      <c r="UG330" s="13"/>
      <c r="UH330" s="13"/>
      <c r="UI330" s="13"/>
      <c r="UJ330" s="13"/>
      <c r="UK330" s="13"/>
      <c r="UL330" s="13"/>
      <c r="UM330" s="13"/>
      <c r="UN330" s="13"/>
      <c r="UO330" s="13"/>
      <c r="UP330" s="13"/>
      <c r="UQ330" s="13"/>
      <c r="UR330" s="13"/>
      <c r="US330" s="13"/>
      <c r="UT330" s="13"/>
      <c r="UU330" s="13"/>
      <c r="UV330" s="13"/>
      <c r="UW330" s="13"/>
      <c r="UX330" s="13"/>
      <c r="UY330" s="13"/>
      <c r="UZ330" s="13"/>
      <c r="VA330" s="13"/>
      <c r="VB330" s="13"/>
      <c r="VC330" s="13"/>
      <c r="VD330" s="13"/>
      <c r="VE330" s="13"/>
      <c r="VF330" s="13"/>
      <c r="VG330" s="13"/>
      <c r="VH330" s="13"/>
      <c r="VI330" s="13"/>
      <c r="VJ330" s="13"/>
      <c r="VK330" s="13"/>
      <c r="VL330" s="13"/>
      <c r="VM330" s="13"/>
      <c r="VN330" s="13"/>
      <c r="VO330" s="13"/>
      <c r="VP330" s="13"/>
      <c r="VQ330" s="13"/>
      <c r="VR330" s="13"/>
      <c r="VS330" s="13"/>
      <c r="VT330" s="13"/>
      <c r="VU330" s="13"/>
      <c r="VV330" s="13"/>
      <c r="VW330" s="13"/>
      <c r="VX330" s="13"/>
      <c r="VY330" s="13"/>
      <c r="VZ330" s="13"/>
      <c r="WA330" s="13"/>
      <c r="WB330" s="13"/>
      <c r="WC330" s="13"/>
      <c r="WD330" s="13"/>
      <c r="WE330" s="13"/>
      <c r="WF330" s="13"/>
      <c r="WG330" s="13"/>
      <c r="WH330" s="13"/>
      <c r="WI330" s="13"/>
      <c r="WJ330" s="13"/>
      <c r="WK330" s="13"/>
      <c r="WL330" s="13"/>
      <c r="WM330" s="13"/>
      <c r="WN330" s="13"/>
      <c r="WO330" s="13"/>
      <c r="WP330" s="13"/>
      <c r="WQ330" s="13"/>
      <c r="WR330" s="13"/>
      <c r="WS330" s="13"/>
      <c r="WT330" s="13"/>
      <c r="WU330" s="13"/>
      <c r="WV330" s="13"/>
      <c r="WW330" s="13"/>
      <c r="WX330" s="13"/>
      <c r="WY330" s="13"/>
      <c r="WZ330" s="13"/>
      <c r="XA330" s="13"/>
      <c r="XB330" s="13"/>
      <c r="XC330" s="13"/>
      <c r="XD330" s="13"/>
      <c r="XE330" s="13"/>
      <c r="XF330" s="13"/>
      <c r="XG330" s="13"/>
      <c r="XH330" s="13"/>
      <c r="XI330" s="13"/>
      <c r="XJ330" s="13"/>
      <c r="XK330" s="13"/>
      <c r="XL330" s="13"/>
      <c r="XM330" s="13"/>
      <c r="XN330" s="13"/>
      <c r="XO330" s="13"/>
      <c r="XP330" s="13"/>
      <c r="XQ330" s="13"/>
      <c r="XR330" s="13"/>
      <c r="XS330" s="13"/>
      <c r="XT330" s="13"/>
      <c r="XU330" s="13"/>
      <c r="XV330" s="13"/>
      <c r="XW330" s="13"/>
      <c r="XX330" s="13"/>
      <c r="XY330" s="13"/>
      <c r="XZ330" s="13"/>
      <c r="YA330" s="13"/>
      <c r="YB330" s="13"/>
      <c r="YC330" s="13"/>
      <c r="YD330" s="13"/>
      <c r="YE330" s="13"/>
      <c r="YF330" s="13"/>
      <c r="YG330" s="13"/>
      <c r="YH330" s="13"/>
      <c r="YI330" s="13"/>
      <c r="YJ330" s="13"/>
      <c r="YK330" s="13"/>
      <c r="YL330" s="13"/>
      <c r="YM330" s="13"/>
      <c r="YN330" s="13"/>
      <c r="YO330" s="13"/>
      <c r="YP330" s="13"/>
      <c r="YQ330" s="13"/>
      <c r="YR330" s="13"/>
      <c r="YS330" s="13"/>
      <c r="YT330" s="13"/>
      <c r="YU330" s="13"/>
      <c r="YV330" s="13"/>
      <c r="YW330" s="13"/>
      <c r="YX330" s="13"/>
      <c r="YY330" s="13"/>
      <c r="YZ330" s="13"/>
      <c r="ZA330" s="13"/>
      <c r="ZB330" s="13"/>
      <c r="ZC330" s="13"/>
      <c r="ZD330" s="13"/>
      <c r="ZE330" s="13"/>
      <c r="ZF330" s="13"/>
      <c r="ZG330" s="13"/>
      <c r="ZH330" s="13"/>
      <c r="ZI330" s="13"/>
      <c r="ZJ330" s="13"/>
      <c r="ZK330" s="13"/>
      <c r="ZL330" s="13"/>
      <c r="ZM330" s="13"/>
      <c r="ZN330" s="13"/>
      <c r="ZO330" s="13"/>
      <c r="ZP330" s="13"/>
      <c r="ZQ330" s="13"/>
      <c r="ZR330" s="13"/>
      <c r="ZS330" s="13"/>
      <c r="ZT330" s="13"/>
      <c r="ZU330" s="13"/>
      <c r="ZV330" s="13"/>
      <c r="ZW330" s="13"/>
      <c r="ZX330" s="13"/>
      <c r="ZY330" s="13"/>
      <c r="ZZ330" s="13"/>
      <c r="AAA330" s="13"/>
      <c r="AAB330" s="13"/>
      <c r="AAC330" s="13"/>
      <c r="AAD330" s="13"/>
      <c r="AAE330" s="13"/>
      <c r="AAF330" s="13"/>
      <c r="AAG330" s="13"/>
      <c r="AAH330" s="13"/>
      <c r="AAI330" s="13"/>
      <c r="AAJ330" s="13"/>
      <c r="AAK330" s="13"/>
      <c r="AAL330" s="13"/>
      <c r="AAM330" s="13"/>
      <c r="AAN330" s="13"/>
      <c r="AAO330" s="13"/>
      <c r="AAP330" s="13"/>
      <c r="AAQ330" s="13"/>
      <c r="AAR330" s="13"/>
      <c r="AAS330" s="13"/>
      <c r="AAT330" s="13"/>
      <c r="AAU330" s="13"/>
      <c r="AAV330" s="13"/>
      <c r="AAW330" s="13"/>
      <c r="AAX330" s="13"/>
      <c r="AAY330" s="13"/>
      <c r="AAZ330" s="13"/>
      <c r="ABA330" s="13"/>
      <c r="ABB330" s="13"/>
      <c r="ABC330" s="13"/>
      <c r="ABD330" s="13"/>
      <c r="ABE330" s="13"/>
      <c r="ABF330" s="13"/>
      <c r="ABG330" s="13"/>
      <c r="ABH330" s="13"/>
      <c r="ABI330" s="13"/>
      <c r="ABJ330" s="13"/>
      <c r="ABK330" s="13"/>
      <c r="ABL330" s="13"/>
      <c r="ABM330" s="13"/>
      <c r="ABN330" s="13"/>
      <c r="ABO330" s="13"/>
      <c r="ABP330" s="13"/>
      <c r="ABQ330" s="13"/>
      <c r="ABR330" s="13"/>
      <c r="ABS330" s="13"/>
      <c r="ABT330" s="13"/>
      <c r="ABU330" s="13"/>
      <c r="ABV330" s="13"/>
      <c r="ABW330" s="13"/>
      <c r="ABX330" s="13"/>
      <c r="ABY330" s="13"/>
      <c r="ABZ330" s="13"/>
      <c r="ACA330" s="13"/>
      <c r="ACB330" s="13"/>
      <c r="ACC330" s="13"/>
      <c r="ACD330" s="13"/>
      <c r="ACE330" s="13"/>
      <c r="ACF330" s="13"/>
      <c r="ACG330" s="13"/>
      <c r="ACH330" s="13"/>
      <c r="ACI330" s="13"/>
      <c r="ACJ330" s="13"/>
      <c r="ACK330" s="13"/>
      <c r="ACL330" s="13"/>
      <c r="ACM330" s="13"/>
      <c r="ACN330" s="13"/>
      <c r="ACO330" s="13"/>
      <c r="ACP330" s="13"/>
      <c r="ACQ330" s="13"/>
      <c r="ACR330" s="13"/>
      <c r="ACS330" s="13"/>
      <c r="ACT330" s="13"/>
      <c r="ACU330" s="13"/>
      <c r="ACV330" s="13"/>
      <c r="ACW330" s="13"/>
      <c r="ACX330" s="13"/>
      <c r="ACY330" s="13"/>
      <c r="ACZ330" s="13"/>
      <c r="ADA330" s="13"/>
      <c r="ADB330" s="13"/>
      <c r="ADC330" s="13"/>
      <c r="ADD330" s="13"/>
      <c r="ADE330" s="13"/>
      <c r="ADF330" s="13"/>
      <c r="ADG330" s="13"/>
      <c r="ADH330" s="13"/>
      <c r="ADI330" s="13"/>
      <c r="ADJ330" s="13"/>
      <c r="ADK330" s="13"/>
      <c r="ADL330" s="13"/>
      <c r="ADM330" s="13"/>
      <c r="ADN330" s="13"/>
      <c r="ADO330" s="13"/>
      <c r="ADP330" s="13"/>
      <c r="ADQ330" s="13"/>
      <c r="ADR330" s="13"/>
      <c r="ADS330" s="13"/>
      <c r="ADT330" s="13"/>
      <c r="ADU330" s="13"/>
      <c r="ADV330" s="13"/>
      <c r="ADW330" s="13"/>
      <c r="ADX330" s="13"/>
      <c r="ADY330" s="13"/>
      <c r="ADZ330" s="13"/>
      <c r="AEA330" s="13"/>
      <c r="AEB330" s="13"/>
      <c r="AEC330" s="13"/>
      <c r="AED330" s="13"/>
      <c r="AEE330" s="13"/>
      <c r="AEF330" s="13"/>
      <c r="AEG330" s="13"/>
      <c r="AEH330" s="13"/>
      <c r="AEI330" s="13"/>
      <c r="AEJ330" s="13"/>
      <c r="AEK330" s="13"/>
      <c r="AEL330" s="13"/>
      <c r="AEM330" s="13"/>
      <c r="AEN330" s="13"/>
      <c r="AEO330" s="13"/>
      <c r="AEP330" s="13"/>
      <c r="AEQ330" s="13"/>
      <c r="AER330" s="13"/>
      <c r="AES330" s="13"/>
      <c r="AET330" s="13"/>
      <c r="AEU330" s="13"/>
      <c r="AEV330" s="13"/>
      <c r="AEW330" s="13"/>
      <c r="AEX330" s="13"/>
      <c r="AEY330" s="13"/>
      <c r="AEZ330" s="13"/>
      <c r="AFA330" s="13"/>
      <c r="AFB330" s="13"/>
      <c r="AFC330" s="13"/>
      <c r="AFD330" s="13"/>
      <c r="AFE330" s="13"/>
      <c r="AFF330" s="13"/>
      <c r="AFG330" s="13"/>
      <c r="AFH330" s="13"/>
      <c r="AFI330" s="13"/>
      <c r="AFJ330" s="13"/>
      <c r="AFK330" s="13"/>
      <c r="AFL330" s="13"/>
      <c r="AFM330" s="13"/>
      <c r="AFN330" s="13"/>
      <c r="AFO330" s="13"/>
      <c r="AFP330" s="13"/>
      <c r="AFQ330" s="13"/>
      <c r="AFR330" s="13"/>
      <c r="AFS330" s="13"/>
      <c r="AFT330" s="13"/>
      <c r="AFU330" s="13"/>
      <c r="AFV330" s="13"/>
      <c r="AFW330" s="13"/>
      <c r="AFX330" s="13"/>
      <c r="AFY330" s="13"/>
      <c r="AFZ330" s="13"/>
      <c r="AGA330" s="13"/>
      <c r="AGB330" s="13"/>
      <c r="AGC330" s="13"/>
      <c r="AGD330" s="13"/>
      <c r="AGE330" s="13"/>
      <c r="AGF330" s="13"/>
      <c r="AGG330" s="13"/>
      <c r="AGH330" s="13"/>
      <c r="AGI330" s="13"/>
      <c r="AGJ330" s="13"/>
      <c r="AGK330" s="13"/>
      <c r="AGL330" s="13"/>
      <c r="AGM330" s="13"/>
      <c r="AGN330" s="13"/>
      <c r="AGO330" s="13"/>
      <c r="AGP330" s="13"/>
      <c r="AGQ330" s="13"/>
      <c r="AGR330" s="13"/>
      <c r="AGS330" s="13"/>
      <c r="AGT330" s="13"/>
      <c r="AGU330" s="13"/>
      <c r="AGV330" s="13"/>
      <c r="AGW330" s="13"/>
      <c r="AGX330" s="13"/>
      <c r="AGY330" s="13"/>
      <c r="AGZ330" s="13"/>
      <c r="AHA330" s="13"/>
      <c r="AHB330" s="13"/>
      <c r="AHC330" s="13"/>
      <c r="AHD330" s="13"/>
      <c r="AHE330" s="13"/>
      <c r="AHF330" s="13"/>
      <c r="AHG330" s="13"/>
      <c r="AHH330" s="13"/>
      <c r="AHI330" s="13"/>
      <c r="AHJ330" s="13"/>
      <c r="AHK330" s="13"/>
      <c r="AHL330" s="13"/>
      <c r="AHM330" s="13"/>
      <c r="AHN330" s="13"/>
      <c r="AHO330" s="13"/>
      <c r="AHP330" s="13"/>
      <c r="AHQ330" s="13"/>
      <c r="AHR330" s="13"/>
      <c r="AHS330" s="13"/>
      <c r="AHT330" s="13"/>
      <c r="AHU330" s="13"/>
      <c r="AHV330" s="13"/>
      <c r="AHW330" s="13"/>
      <c r="AHX330" s="13"/>
      <c r="AHY330" s="13"/>
      <c r="AHZ330" s="13"/>
      <c r="AIA330" s="13"/>
      <c r="AIB330" s="13"/>
      <c r="AIC330" s="13"/>
      <c r="AID330" s="13"/>
      <c r="AIE330" s="13"/>
      <c r="AIF330" s="13"/>
      <c r="AIG330" s="13"/>
      <c r="AIH330" s="13"/>
      <c r="AII330" s="13"/>
      <c r="AIJ330" s="13"/>
      <c r="AIK330" s="13"/>
      <c r="AIL330" s="13"/>
      <c r="AIM330" s="13"/>
      <c r="AIN330" s="13"/>
      <c r="AIO330" s="13"/>
      <c r="AIP330" s="13"/>
      <c r="AIQ330" s="13"/>
      <c r="AIR330" s="13"/>
      <c r="AIS330" s="13"/>
      <c r="AIT330" s="13"/>
      <c r="AIU330" s="13"/>
      <c r="AIV330" s="13"/>
      <c r="AIW330" s="13"/>
      <c r="AIX330" s="13"/>
      <c r="AIY330" s="13"/>
      <c r="AIZ330" s="13"/>
      <c r="AJA330" s="13"/>
      <c r="AJB330" s="13"/>
      <c r="AJC330" s="13"/>
      <c r="AJD330" s="13"/>
      <c r="AJE330" s="13"/>
      <c r="AJF330" s="13"/>
      <c r="AJG330" s="13"/>
      <c r="AJH330" s="13"/>
      <c r="AJI330" s="13"/>
      <c r="AJJ330" s="13"/>
      <c r="AJK330" s="13"/>
      <c r="AJL330" s="13"/>
      <c r="AJM330" s="13"/>
      <c r="AJN330" s="13"/>
      <c r="AJO330" s="13"/>
      <c r="AJP330" s="13"/>
      <c r="AJQ330" s="13"/>
      <c r="AJR330" s="13"/>
      <c r="AJS330" s="13"/>
      <c r="AJT330" s="13"/>
      <c r="AJU330" s="13"/>
      <c r="AJV330" s="13"/>
      <c r="AJW330" s="13"/>
      <c r="AJX330" s="13"/>
      <c r="AJY330" s="13"/>
      <c r="AJZ330" s="13"/>
      <c r="AKA330" s="13"/>
      <c r="AKB330" s="13"/>
      <c r="AKC330" s="13"/>
      <c r="AKD330" s="13"/>
      <c r="AKE330" s="13"/>
      <c r="AKF330" s="13"/>
      <c r="AKG330" s="13"/>
      <c r="AKH330" s="13"/>
      <c r="AKI330" s="13"/>
      <c r="AKJ330" s="13"/>
      <c r="AKK330" s="13"/>
      <c r="AKL330" s="13"/>
      <c r="AKM330" s="13"/>
      <c r="AKN330" s="13"/>
      <c r="AKO330" s="13"/>
      <c r="AKP330" s="13"/>
      <c r="AKQ330" s="13"/>
      <c r="AKR330" s="13"/>
      <c r="AKS330" s="13"/>
      <c r="AKT330" s="13"/>
      <c r="AKU330" s="13"/>
      <c r="AKV330" s="13"/>
      <c r="AKW330" s="13"/>
      <c r="AKX330" s="13"/>
      <c r="AKY330" s="13"/>
      <c r="AKZ330" s="13"/>
      <c r="ALA330" s="13"/>
      <c r="ALB330" s="13"/>
      <c r="ALC330" s="13"/>
      <c r="ALD330" s="13"/>
      <c r="ALE330" s="13"/>
      <c r="ALF330" s="13"/>
      <c r="ALG330" s="13"/>
      <c r="ALH330" s="13"/>
      <c r="ALI330" s="13"/>
      <c r="ALJ330" s="13"/>
    </row>
    <row r="331" spans="1:998" s="27" customFormat="1">
      <c r="A331" s="62">
        <v>326</v>
      </c>
      <c r="B331" s="62" t="s">
        <v>138</v>
      </c>
      <c r="C331" s="62" t="s">
        <v>60</v>
      </c>
      <c r="D331" s="62" t="s">
        <v>60</v>
      </c>
      <c r="E331" s="62" t="s">
        <v>741</v>
      </c>
      <c r="F331" s="62"/>
      <c r="G331" s="63">
        <v>45803</v>
      </c>
      <c r="H331" s="64">
        <v>0.38472222222222219</v>
      </c>
      <c r="I331" s="62" t="s">
        <v>5</v>
      </c>
      <c r="J331" s="62" t="s">
        <v>6</v>
      </c>
      <c r="K331" s="62" t="s">
        <v>5</v>
      </c>
      <c r="L331" s="62" t="s">
        <v>5</v>
      </c>
      <c r="M331" s="65" t="s">
        <v>5</v>
      </c>
      <c r="N331" s="62" t="s">
        <v>6</v>
      </c>
      <c r="O331" s="65">
        <v>957.11</v>
      </c>
      <c r="P331" s="66">
        <v>18911</v>
      </c>
      <c r="Q331" s="65">
        <v>150000</v>
      </c>
      <c r="R331" s="65">
        <v>76005</v>
      </c>
      <c r="S331" s="67">
        <f t="shared" si="37"/>
        <v>50.67</v>
      </c>
      <c r="T331" s="67">
        <f t="shared" si="38"/>
        <v>73995</v>
      </c>
      <c r="U331" s="62" t="s">
        <v>6</v>
      </c>
      <c r="V331" s="62" t="s">
        <v>6</v>
      </c>
      <c r="W331" s="62">
        <v>2</v>
      </c>
      <c r="X331" s="69">
        <v>0</v>
      </c>
      <c r="Y331" s="61">
        <f>ROUND((S331/INDICI!$B$2*10),2)</f>
        <v>5.73</v>
      </c>
      <c r="Z331" s="61">
        <f>ROUND((O331/INDICI!$B$1*25),2)</f>
        <v>2.56</v>
      </c>
      <c r="AA331" s="70">
        <f t="shared" si="40"/>
        <v>6</v>
      </c>
      <c r="AB331" s="71">
        <f t="shared" si="41"/>
        <v>14.290000000000001</v>
      </c>
      <c r="AC331" s="72">
        <f>SUM($AG$6:AG331)</f>
        <v>23519615.968000006</v>
      </c>
      <c r="AD331" s="61" t="str">
        <f>VLOOKUP(C331, 'NORD SUD'!A:B, 2, FALSE)</f>
        <v>S</v>
      </c>
      <c r="AE331" s="67">
        <f>IF(AD331="N","",SUM(AF$5:$AF331))</f>
        <v>8969615.9679999985</v>
      </c>
      <c r="AF331" s="67">
        <f t="shared" si="42"/>
        <v>73995</v>
      </c>
      <c r="AG331" s="72">
        <f t="shared" si="43"/>
        <v>73995</v>
      </c>
      <c r="AH331" s="81"/>
      <c r="AI331" s="169">
        <v>1</v>
      </c>
      <c r="AJ331" s="169">
        <f>SUM($AI$6:AI331)</f>
        <v>326</v>
      </c>
      <c r="AK331" s="198" t="s">
        <v>1942</v>
      </c>
      <c r="AL331" s="158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  <c r="JX331" s="13"/>
      <c r="JY331" s="13"/>
      <c r="JZ331" s="13"/>
      <c r="KA331" s="13"/>
      <c r="KB331" s="13"/>
      <c r="KC331" s="13"/>
      <c r="KD331" s="13"/>
      <c r="KE331" s="13"/>
      <c r="KF331" s="13"/>
      <c r="KG331" s="13"/>
      <c r="KH331" s="13"/>
      <c r="KI331" s="13"/>
      <c r="KJ331" s="13"/>
      <c r="KK331" s="13"/>
      <c r="KL331" s="13"/>
      <c r="KM331" s="13"/>
      <c r="KN331" s="13"/>
      <c r="KO331" s="13"/>
      <c r="KP331" s="13"/>
      <c r="KQ331" s="13"/>
      <c r="KR331" s="13"/>
      <c r="KS331" s="13"/>
      <c r="KT331" s="13"/>
      <c r="KU331" s="13"/>
      <c r="KV331" s="13"/>
      <c r="KW331" s="13"/>
      <c r="KX331" s="13"/>
      <c r="KY331" s="13"/>
      <c r="KZ331" s="13"/>
      <c r="LA331" s="13"/>
      <c r="LB331" s="13"/>
      <c r="LC331" s="13"/>
      <c r="LD331" s="13"/>
      <c r="LE331" s="13"/>
      <c r="LF331" s="13"/>
      <c r="LG331" s="13"/>
      <c r="LH331" s="13"/>
      <c r="LI331" s="13"/>
      <c r="LJ331" s="13"/>
      <c r="LK331" s="13"/>
      <c r="LL331" s="13"/>
      <c r="LM331" s="13"/>
      <c r="LN331" s="13"/>
      <c r="LO331" s="13"/>
      <c r="LP331" s="13"/>
      <c r="LQ331" s="13"/>
      <c r="LR331" s="13"/>
      <c r="LS331" s="13"/>
      <c r="LT331" s="13"/>
      <c r="LU331" s="13"/>
      <c r="LV331" s="13"/>
      <c r="LW331" s="13"/>
      <c r="LX331" s="13"/>
      <c r="LY331" s="13"/>
      <c r="LZ331" s="13"/>
      <c r="MA331" s="13"/>
      <c r="MB331" s="13"/>
      <c r="MC331" s="13"/>
      <c r="MD331" s="13"/>
      <c r="ME331" s="13"/>
      <c r="MF331" s="13"/>
      <c r="MG331" s="13"/>
      <c r="MH331" s="13"/>
      <c r="MI331" s="13"/>
      <c r="MJ331" s="13"/>
      <c r="MK331" s="13"/>
      <c r="ML331" s="13"/>
      <c r="MM331" s="13"/>
      <c r="MN331" s="13"/>
      <c r="MO331" s="13"/>
      <c r="MP331" s="13"/>
      <c r="MQ331" s="13"/>
      <c r="MR331" s="13"/>
      <c r="MS331" s="13"/>
      <c r="MT331" s="13"/>
      <c r="MU331" s="13"/>
      <c r="MV331" s="13"/>
      <c r="MW331" s="13"/>
      <c r="MX331" s="13"/>
      <c r="MY331" s="13"/>
      <c r="MZ331" s="13"/>
      <c r="NA331" s="13"/>
      <c r="NB331" s="13"/>
      <c r="NC331" s="13"/>
      <c r="ND331" s="13"/>
      <c r="NE331" s="13"/>
      <c r="NF331" s="13"/>
      <c r="NG331" s="13"/>
      <c r="NH331" s="13"/>
      <c r="NI331" s="13"/>
      <c r="NJ331" s="13"/>
      <c r="NK331" s="13"/>
      <c r="NL331" s="13"/>
      <c r="NM331" s="13"/>
      <c r="NN331" s="13"/>
      <c r="NO331" s="13"/>
      <c r="NP331" s="13"/>
      <c r="NQ331" s="13"/>
      <c r="NR331" s="13"/>
      <c r="NS331" s="13"/>
      <c r="NT331" s="13"/>
      <c r="NU331" s="13"/>
      <c r="NV331" s="13"/>
      <c r="NW331" s="13"/>
      <c r="NX331" s="13"/>
      <c r="NY331" s="13"/>
      <c r="NZ331" s="13"/>
      <c r="OA331" s="13"/>
      <c r="OB331" s="13"/>
      <c r="OC331" s="13"/>
      <c r="OD331" s="13"/>
      <c r="OE331" s="13"/>
      <c r="OF331" s="13"/>
      <c r="OG331" s="13"/>
      <c r="OH331" s="13"/>
      <c r="OI331" s="13"/>
      <c r="OJ331" s="13"/>
      <c r="OK331" s="13"/>
      <c r="OL331" s="13"/>
      <c r="OM331" s="13"/>
      <c r="ON331" s="13"/>
      <c r="OO331" s="13"/>
      <c r="OP331" s="13"/>
      <c r="OQ331" s="13"/>
      <c r="OR331" s="13"/>
      <c r="OS331" s="13"/>
      <c r="OT331" s="13"/>
      <c r="OU331" s="13"/>
      <c r="OV331" s="13"/>
      <c r="OW331" s="13"/>
      <c r="OX331" s="13"/>
      <c r="OY331" s="13"/>
      <c r="OZ331" s="13"/>
      <c r="PA331" s="13"/>
      <c r="PB331" s="13"/>
      <c r="PC331" s="13"/>
      <c r="PD331" s="13"/>
      <c r="PE331" s="13"/>
      <c r="PF331" s="13"/>
      <c r="PG331" s="13"/>
      <c r="PH331" s="13"/>
      <c r="PI331" s="13"/>
      <c r="PJ331" s="13"/>
      <c r="PK331" s="13"/>
      <c r="PL331" s="13"/>
      <c r="PM331" s="13"/>
      <c r="PN331" s="13"/>
      <c r="PO331" s="13"/>
      <c r="PP331" s="13"/>
      <c r="PQ331" s="13"/>
      <c r="PR331" s="13"/>
      <c r="PS331" s="13"/>
      <c r="PT331" s="13"/>
      <c r="PU331" s="13"/>
      <c r="PV331" s="13"/>
      <c r="PW331" s="13"/>
      <c r="PX331" s="13"/>
      <c r="PY331" s="13"/>
      <c r="PZ331" s="13"/>
      <c r="QA331" s="13"/>
      <c r="QB331" s="13"/>
      <c r="QC331" s="13"/>
      <c r="QD331" s="13"/>
      <c r="QE331" s="13"/>
      <c r="QF331" s="13"/>
      <c r="QG331" s="13"/>
      <c r="QH331" s="13"/>
      <c r="QI331" s="13"/>
      <c r="QJ331" s="13"/>
      <c r="QK331" s="13"/>
      <c r="QL331" s="13"/>
      <c r="QM331" s="13"/>
      <c r="QN331" s="13"/>
      <c r="QO331" s="13"/>
      <c r="QP331" s="13"/>
      <c r="QQ331" s="13"/>
      <c r="QR331" s="13"/>
      <c r="QS331" s="13"/>
      <c r="QT331" s="13"/>
      <c r="QU331" s="13"/>
      <c r="QV331" s="13"/>
      <c r="QW331" s="13"/>
      <c r="QX331" s="13"/>
      <c r="QY331" s="13"/>
      <c r="QZ331" s="13"/>
      <c r="RA331" s="13"/>
      <c r="RB331" s="13"/>
      <c r="RC331" s="13"/>
      <c r="RD331" s="13"/>
      <c r="RE331" s="13"/>
      <c r="RF331" s="13"/>
      <c r="RG331" s="13"/>
      <c r="RH331" s="13"/>
      <c r="RI331" s="13"/>
      <c r="RJ331" s="13"/>
      <c r="RK331" s="13"/>
      <c r="RL331" s="13"/>
      <c r="RM331" s="13"/>
      <c r="RN331" s="13"/>
      <c r="RO331" s="13"/>
      <c r="RP331" s="13"/>
      <c r="RQ331" s="13"/>
      <c r="RR331" s="13"/>
      <c r="RS331" s="13"/>
      <c r="RT331" s="13"/>
      <c r="RU331" s="13"/>
      <c r="RV331" s="13"/>
      <c r="RW331" s="13"/>
      <c r="RX331" s="13"/>
      <c r="RY331" s="13"/>
      <c r="RZ331" s="13"/>
      <c r="SA331" s="13"/>
      <c r="SB331" s="13"/>
      <c r="SC331" s="13"/>
      <c r="SD331" s="13"/>
      <c r="SE331" s="13"/>
      <c r="SF331" s="13"/>
      <c r="SG331" s="13"/>
      <c r="SH331" s="13"/>
      <c r="SI331" s="13"/>
      <c r="SJ331" s="13"/>
      <c r="SK331" s="13"/>
      <c r="SL331" s="13"/>
      <c r="SM331" s="13"/>
      <c r="SN331" s="13"/>
      <c r="SO331" s="13"/>
      <c r="SP331" s="13"/>
      <c r="SQ331" s="13"/>
      <c r="SR331" s="13"/>
      <c r="SS331" s="13"/>
      <c r="ST331" s="13"/>
      <c r="SU331" s="13"/>
      <c r="SV331" s="13"/>
      <c r="SW331" s="13"/>
      <c r="SX331" s="13"/>
      <c r="SY331" s="13"/>
      <c r="SZ331" s="13"/>
      <c r="TA331" s="13"/>
      <c r="TB331" s="13"/>
      <c r="TC331" s="13"/>
      <c r="TD331" s="13"/>
      <c r="TE331" s="13"/>
      <c r="TF331" s="13"/>
      <c r="TG331" s="13"/>
      <c r="TH331" s="13"/>
      <c r="TI331" s="13"/>
      <c r="TJ331" s="13"/>
      <c r="TK331" s="13"/>
      <c r="TL331" s="13"/>
      <c r="TM331" s="13"/>
      <c r="TN331" s="13"/>
      <c r="TO331" s="13"/>
      <c r="TP331" s="13"/>
      <c r="TQ331" s="13"/>
      <c r="TR331" s="13"/>
      <c r="TS331" s="13"/>
      <c r="TT331" s="13"/>
      <c r="TU331" s="13"/>
      <c r="TV331" s="13"/>
      <c r="TW331" s="13"/>
      <c r="TX331" s="13"/>
      <c r="TY331" s="13"/>
      <c r="TZ331" s="13"/>
      <c r="UA331" s="13"/>
      <c r="UB331" s="13"/>
      <c r="UC331" s="13"/>
      <c r="UD331" s="13"/>
      <c r="UE331" s="13"/>
      <c r="UF331" s="13"/>
      <c r="UG331" s="13"/>
      <c r="UH331" s="13"/>
      <c r="UI331" s="13"/>
      <c r="UJ331" s="13"/>
      <c r="UK331" s="13"/>
      <c r="UL331" s="13"/>
      <c r="UM331" s="13"/>
      <c r="UN331" s="13"/>
      <c r="UO331" s="13"/>
      <c r="UP331" s="13"/>
      <c r="UQ331" s="13"/>
      <c r="UR331" s="13"/>
      <c r="US331" s="13"/>
      <c r="UT331" s="13"/>
      <c r="UU331" s="13"/>
      <c r="UV331" s="13"/>
      <c r="UW331" s="13"/>
      <c r="UX331" s="13"/>
      <c r="UY331" s="13"/>
      <c r="UZ331" s="13"/>
      <c r="VA331" s="13"/>
      <c r="VB331" s="13"/>
      <c r="VC331" s="13"/>
      <c r="VD331" s="13"/>
      <c r="VE331" s="13"/>
      <c r="VF331" s="13"/>
      <c r="VG331" s="13"/>
      <c r="VH331" s="13"/>
      <c r="VI331" s="13"/>
      <c r="VJ331" s="13"/>
      <c r="VK331" s="13"/>
      <c r="VL331" s="13"/>
      <c r="VM331" s="13"/>
      <c r="VN331" s="13"/>
      <c r="VO331" s="13"/>
      <c r="VP331" s="13"/>
      <c r="VQ331" s="13"/>
      <c r="VR331" s="13"/>
      <c r="VS331" s="13"/>
      <c r="VT331" s="13"/>
      <c r="VU331" s="13"/>
      <c r="VV331" s="13"/>
      <c r="VW331" s="13"/>
      <c r="VX331" s="13"/>
      <c r="VY331" s="13"/>
      <c r="VZ331" s="13"/>
      <c r="WA331" s="13"/>
      <c r="WB331" s="13"/>
      <c r="WC331" s="13"/>
      <c r="WD331" s="13"/>
      <c r="WE331" s="13"/>
      <c r="WF331" s="13"/>
      <c r="WG331" s="13"/>
      <c r="WH331" s="13"/>
      <c r="WI331" s="13"/>
      <c r="WJ331" s="13"/>
      <c r="WK331" s="13"/>
      <c r="WL331" s="13"/>
      <c r="WM331" s="13"/>
      <c r="WN331" s="13"/>
      <c r="WO331" s="13"/>
      <c r="WP331" s="13"/>
      <c r="WQ331" s="13"/>
      <c r="WR331" s="13"/>
      <c r="WS331" s="13"/>
      <c r="WT331" s="13"/>
      <c r="WU331" s="13"/>
      <c r="WV331" s="13"/>
      <c r="WW331" s="13"/>
      <c r="WX331" s="13"/>
      <c r="WY331" s="13"/>
      <c r="WZ331" s="13"/>
      <c r="XA331" s="13"/>
      <c r="XB331" s="13"/>
      <c r="XC331" s="13"/>
      <c r="XD331" s="13"/>
      <c r="XE331" s="13"/>
      <c r="XF331" s="13"/>
      <c r="XG331" s="13"/>
      <c r="XH331" s="13"/>
      <c r="XI331" s="13"/>
      <c r="XJ331" s="13"/>
      <c r="XK331" s="13"/>
      <c r="XL331" s="13"/>
      <c r="XM331" s="13"/>
      <c r="XN331" s="13"/>
      <c r="XO331" s="13"/>
      <c r="XP331" s="13"/>
      <c r="XQ331" s="13"/>
      <c r="XR331" s="13"/>
      <c r="XS331" s="13"/>
      <c r="XT331" s="13"/>
      <c r="XU331" s="13"/>
      <c r="XV331" s="13"/>
      <c r="XW331" s="13"/>
      <c r="XX331" s="13"/>
      <c r="XY331" s="13"/>
      <c r="XZ331" s="13"/>
      <c r="YA331" s="13"/>
      <c r="YB331" s="13"/>
      <c r="YC331" s="13"/>
      <c r="YD331" s="13"/>
      <c r="YE331" s="13"/>
      <c r="YF331" s="13"/>
      <c r="YG331" s="13"/>
      <c r="YH331" s="13"/>
      <c r="YI331" s="13"/>
      <c r="YJ331" s="13"/>
      <c r="YK331" s="13"/>
      <c r="YL331" s="13"/>
      <c r="YM331" s="13"/>
      <c r="YN331" s="13"/>
      <c r="YO331" s="13"/>
      <c r="YP331" s="13"/>
      <c r="YQ331" s="13"/>
      <c r="YR331" s="13"/>
      <c r="YS331" s="13"/>
      <c r="YT331" s="13"/>
      <c r="YU331" s="13"/>
      <c r="YV331" s="13"/>
      <c r="YW331" s="13"/>
      <c r="YX331" s="13"/>
      <c r="YY331" s="13"/>
      <c r="YZ331" s="13"/>
      <c r="ZA331" s="13"/>
      <c r="ZB331" s="13"/>
      <c r="ZC331" s="13"/>
      <c r="ZD331" s="13"/>
      <c r="ZE331" s="13"/>
      <c r="ZF331" s="13"/>
      <c r="ZG331" s="13"/>
      <c r="ZH331" s="13"/>
      <c r="ZI331" s="13"/>
      <c r="ZJ331" s="13"/>
      <c r="ZK331" s="13"/>
      <c r="ZL331" s="13"/>
      <c r="ZM331" s="13"/>
      <c r="ZN331" s="13"/>
      <c r="ZO331" s="13"/>
      <c r="ZP331" s="13"/>
      <c r="ZQ331" s="13"/>
      <c r="ZR331" s="13"/>
      <c r="ZS331" s="13"/>
      <c r="ZT331" s="13"/>
      <c r="ZU331" s="13"/>
      <c r="ZV331" s="13"/>
      <c r="ZW331" s="13"/>
      <c r="ZX331" s="13"/>
      <c r="ZY331" s="13"/>
      <c r="ZZ331" s="13"/>
      <c r="AAA331" s="13"/>
      <c r="AAB331" s="13"/>
      <c r="AAC331" s="13"/>
      <c r="AAD331" s="13"/>
      <c r="AAE331" s="13"/>
      <c r="AAF331" s="13"/>
      <c r="AAG331" s="13"/>
      <c r="AAH331" s="13"/>
      <c r="AAI331" s="13"/>
      <c r="AAJ331" s="13"/>
      <c r="AAK331" s="13"/>
      <c r="AAL331" s="13"/>
      <c r="AAM331" s="13"/>
      <c r="AAN331" s="13"/>
      <c r="AAO331" s="13"/>
      <c r="AAP331" s="13"/>
      <c r="AAQ331" s="13"/>
      <c r="AAR331" s="13"/>
      <c r="AAS331" s="13"/>
      <c r="AAT331" s="13"/>
      <c r="AAU331" s="13"/>
      <c r="AAV331" s="13"/>
      <c r="AAW331" s="13"/>
      <c r="AAX331" s="13"/>
      <c r="AAY331" s="13"/>
      <c r="AAZ331" s="13"/>
      <c r="ABA331" s="13"/>
      <c r="ABB331" s="13"/>
      <c r="ABC331" s="13"/>
      <c r="ABD331" s="13"/>
      <c r="ABE331" s="13"/>
      <c r="ABF331" s="13"/>
      <c r="ABG331" s="13"/>
      <c r="ABH331" s="13"/>
      <c r="ABI331" s="13"/>
      <c r="ABJ331" s="13"/>
      <c r="ABK331" s="13"/>
      <c r="ABL331" s="13"/>
      <c r="ABM331" s="13"/>
      <c r="ABN331" s="13"/>
      <c r="ABO331" s="13"/>
      <c r="ABP331" s="13"/>
      <c r="ABQ331" s="13"/>
      <c r="ABR331" s="13"/>
      <c r="ABS331" s="13"/>
      <c r="ABT331" s="13"/>
      <c r="ABU331" s="13"/>
      <c r="ABV331" s="13"/>
      <c r="ABW331" s="13"/>
      <c r="ABX331" s="13"/>
      <c r="ABY331" s="13"/>
      <c r="ABZ331" s="13"/>
      <c r="ACA331" s="13"/>
      <c r="ACB331" s="13"/>
      <c r="ACC331" s="13"/>
      <c r="ACD331" s="13"/>
      <c r="ACE331" s="13"/>
      <c r="ACF331" s="13"/>
      <c r="ACG331" s="13"/>
      <c r="ACH331" s="13"/>
      <c r="ACI331" s="13"/>
      <c r="ACJ331" s="13"/>
      <c r="ACK331" s="13"/>
      <c r="ACL331" s="13"/>
      <c r="ACM331" s="13"/>
      <c r="ACN331" s="13"/>
      <c r="ACO331" s="13"/>
      <c r="ACP331" s="13"/>
      <c r="ACQ331" s="13"/>
      <c r="ACR331" s="13"/>
      <c r="ACS331" s="13"/>
      <c r="ACT331" s="13"/>
      <c r="ACU331" s="13"/>
      <c r="ACV331" s="13"/>
      <c r="ACW331" s="13"/>
      <c r="ACX331" s="13"/>
      <c r="ACY331" s="13"/>
      <c r="ACZ331" s="13"/>
      <c r="ADA331" s="13"/>
      <c r="ADB331" s="13"/>
      <c r="ADC331" s="13"/>
      <c r="ADD331" s="13"/>
      <c r="ADE331" s="13"/>
      <c r="ADF331" s="13"/>
      <c r="ADG331" s="13"/>
      <c r="ADH331" s="13"/>
      <c r="ADI331" s="13"/>
      <c r="ADJ331" s="13"/>
      <c r="ADK331" s="13"/>
      <c r="ADL331" s="13"/>
      <c r="ADM331" s="13"/>
      <c r="ADN331" s="13"/>
      <c r="ADO331" s="13"/>
      <c r="ADP331" s="13"/>
      <c r="ADQ331" s="13"/>
      <c r="ADR331" s="13"/>
      <c r="ADS331" s="13"/>
      <c r="ADT331" s="13"/>
      <c r="ADU331" s="13"/>
      <c r="ADV331" s="13"/>
      <c r="ADW331" s="13"/>
      <c r="ADX331" s="13"/>
      <c r="ADY331" s="13"/>
      <c r="ADZ331" s="13"/>
      <c r="AEA331" s="13"/>
      <c r="AEB331" s="13"/>
      <c r="AEC331" s="13"/>
      <c r="AED331" s="13"/>
      <c r="AEE331" s="13"/>
      <c r="AEF331" s="13"/>
      <c r="AEG331" s="13"/>
      <c r="AEH331" s="13"/>
      <c r="AEI331" s="13"/>
      <c r="AEJ331" s="13"/>
      <c r="AEK331" s="13"/>
      <c r="AEL331" s="13"/>
      <c r="AEM331" s="13"/>
      <c r="AEN331" s="13"/>
      <c r="AEO331" s="13"/>
      <c r="AEP331" s="13"/>
      <c r="AEQ331" s="13"/>
      <c r="AER331" s="13"/>
      <c r="AES331" s="13"/>
      <c r="AET331" s="13"/>
      <c r="AEU331" s="13"/>
      <c r="AEV331" s="13"/>
      <c r="AEW331" s="13"/>
      <c r="AEX331" s="13"/>
      <c r="AEY331" s="13"/>
      <c r="AEZ331" s="13"/>
      <c r="AFA331" s="13"/>
      <c r="AFB331" s="13"/>
      <c r="AFC331" s="13"/>
      <c r="AFD331" s="13"/>
      <c r="AFE331" s="13"/>
      <c r="AFF331" s="13"/>
      <c r="AFG331" s="13"/>
      <c r="AFH331" s="13"/>
      <c r="AFI331" s="13"/>
      <c r="AFJ331" s="13"/>
      <c r="AFK331" s="13"/>
      <c r="AFL331" s="13"/>
      <c r="AFM331" s="13"/>
      <c r="AFN331" s="13"/>
      <c r="AFO331" s="13"/>
      <c r="AFP331" s="13"/>
      <c r="AFQ331" s="13"/>
      <c r="AFR331" s="13"/>
      <c r="AFS331" s="13"/>
      <c r="AFT331" s="13"/>
      <c r="AFU331" s="13"/>
      <c r="AFV331" s="13"/>
      <c r="AFW331" s="13"/>
      <c r="AFX331" s="13"/>
      <c r="AFY331" s="13"/>
      <c r="AFZ331" s="13"/>
      <c r="AGA331" s="13"/>
      <c r="AGB331" s="13"/>
      <c r="AGC331" s="13"/>
      <c r="AGD331" s="13"/>
      <c r="AGE331" s="13"/>
      <c r="AGF331" s="13"/>
      <c r="AGG331" s="13"/>
      <c r="AGH331" s="13"/>
      <c r="AGI331" s="13"/>
      <c r="AGJ331" s="13"/>
      <c r="AGK331" s="13"/>
      <c r="AGL331" s="13"/>
      <c r="AGM331" s="13"/>
      <c r="AGN331" s="13"/>
      <c r="AGO331" s="13"/>
      <c r="AGP331" s="13"/>
      <c r="AGQ331" s="13"/>
      <c r="AGR331" s="13"/>
      <c r="AGS331" s="13"/>
      <c r="AGT331" s="13"/>
      <c r="AGU331" s="13"/>
      <c r="AGV331" s="13"/>
      <c r="AGW331" s="13"/>
      <c r="AGX331" s="13"/>
      <c r="AGY331" s="13"/>
      <c r="AGZ331" s="13"/>
      <c r="AHA331" s="13"/>
      <c r="AHB331" s="13"/>
      <c r="AHC331" s="13"/>
      <c r="AHD331" s="13"/>
      <c r="AHE331" s="13"/>
      <c r="AHF331" s="13"/>
      <c r="AHG331" s="13"/>
      <c r="AHH331" s="13"/>
      <c r="AHI331" s="13"/>
      <c r="AHJ331" s="13"/>
      <c r="AHK331" s="13"/>
      <c r="AHL331" s="13"/>
      <c r="AHM331" s="13"/>
      <c r="AHN331" s="13"/>
      <c r="AHO331" s="13"/>
      <c r="AHP331" s="13"/>
      <c r="AHQ331" s="13"/>
      <c r="AHR331" s="13"/>
      <c r="AHS331" s="13"/>
      <c r="AHT331" s="13"/>
      <c r="AHU331" s="13"/>
      <c r="AHV331" s="13"/>
      <c r="AHW331" s="13"/>
      <c r="AHX331" s="13"/>
      <c r="AHY331" s="13"/>
      <c r="AHZ331" s="13"/>
      <c r="AIA331" s="13"/>
      <c r="AIB331" s="13"/>
      <c r="AIC331" s="13"/>
      <c r="AID331" s="13"/>
      <c r="AIE331" s="13"/>
      <c r="AIF331" s="13"/>
      <c r="AIG331" s="13"/>
      <c r="AIH331" s="13"/>
      <c r="AII331" s="13"/>
      <c r="AIJ331" s="13"/>
      <c r="AIK331" s="13"/>
      <c r="AIL331" s="13"/>
      <c r="AIM331" s="13"/>
      <c r="AIN331" s="13"/>
      <c r="AIO331" s="13"/>
      <c r="AIP331" s="13"/>
      <c r="AIQ331" s="13"/>
      <c r="AIR331" s="13"/>
      <c r="AIS331" s="13"/>
      <c r="AIT331" s="13"/>
      <c r="AIU331" s="13"/>
      <c r="AIV331" s="13"/>
      <c r="AIW331" s="13"/>
      <c r="AIX331" s="13"/>
      <c r="AIY331" s="13"/>
      <c r="AIZ331" s="13"/>
      <c r="AJA331" s="13"/>
      <c r="AJB331" s="13"/>
      <c r="AJC331" s="13"/>
      <c r="AJD331" s="13"/>
      <c r="AJE331" s="13"/>
      <c r="AJF331" s="13"/>
      <c r="AJG331" s="13"/>
      <c r="AJH331" s="13"/>
      <c r="AJI331" s="13"/>
      <c r="AJJ331" s="13"/>
      <c r="AJK331" s="13"/>
      <c r="AJL331" s="13"/>
      <c r="AJM331" s="13"/>
      <c r="AJN331" s="13"/>
      <c r="AJO331" s="13"/>
      <c r="AJP331" s="13"/>
      <c r="AJQ331" s="13"/>
      <c r="AJR331" s="13"/>
      <c r="AJS331" s="13"/>
      <c r="AJT331" s="13"/>
      <c r="AJU331" s="13"/>
      <c r="AJV331" s="13"/>
      <c r="AJW331" s="13"/>
      <c r="AJX331" s="13"/>
      <c r="AJY331" s="13"/>
      <c r="AJZ331" s="13"/>
      <c r="AKA331" s="13"/>
      <c r="AKB331" s="13"/>
      <c r="AKC331" s="13"/>
      <c r="AKD331" s="13"/>
      <c r="AKE331" s="13"/>
      <c r="AKF331" s="13"/>
      <c r="AKG331" s="13"/>
      <c r="AKH331" s="13"/>
      <c r="AKI331" s="13"/>
      <c r="AKJ331" s="13"/>
      <c r="AKK331" s="13"/>
      <c r="AKL331" s="13"/>
      <c r="AKM331" s="13"/>
      <c r="AKN331" s="13"/>
      <c r="AKO331" s="13"/>
      <c r="AKP331" s="13"/>
      <c r="AKQ331" s="13"/>
      <c r="AKR331" s="13"/>
      <c r="AKS331" s="13"/>
      <c r="AKT331" s="13"/>
      <c r="AKU331" s="13"/>
      <c r="AKV331" s="13"/>
      <c r="AKW331" s="13"/>
      <c r="AKX331" s="13"/>
      <c r="AKY331" s="13"/>
      <c r="AKZ331" s="13"/>
      <c r="ALA331" s="13"/>
      <c r="ALB331" s="13"/>
      <c r="ALC331" s="13"/>
      <c r="ALD331" s="13"/>
      <c r="ALE331" s="13"/>
      <c r="ALF331" s="13"/>
      <c r="ALG331" s="13"/>
      <c r="ALH331" s="13"/>
      <c r="ALI331" s="13"/>
      <c r="ALJ331" s="13"/>
    </row>
    <row r="332" spans="1:998" s="27" customFormat="1">
      <c r="A332" s="62">
        <v>327</v>
      </c>
      <c r="B332" s="62" t="s">
        <v>1013</v>
      </c>
      <c r="C332" s="62" t="s">
        <v>56</v>
      </c>
      <c r="D332" s="62" t="s">
        <v>56</v>
      </c>
      <c r="E332" s="62" t="s">
        <v>1016</v>
      </c>
      <c r="F332" s="62"/>
      <c r="G332" s="63">
        <v>45834</v>
      </c>
      <c r="H332" s="64">
        <v>0.4055555555555555</v>
      </c>
      <c r="I332" s="62" t="s">
        <v>5</v>
      </c>
      <c r="J332" s="62" t="s">
        <v>6</v>
      </c>
      <c r="K332" s="62" t="s">
        <v>5</v>
      </c>
      <c r="L332" s="62" t="s">
        <v>5</v>
      </c>
      <c r="M332" s="62" t="s">
        <v>5</v>
      </c>
      <c r="N332" s="62" t="s">
        <v>6</v>
      </c>
      <c r="O332" s="65">
        <v>240.38</v>
      </c>
      <c r="P332" s="66">
        <v>832</v>
      </c>
      <c r="Q332" s="65">
        <v>137449.78</v>
      </c>
      <c r="R332" s="65">
        <v>68724.89</v>
      </c>
      <c r="S332" s="67">
        <f t="shared" si="37"/>
        <v>50</v>
      </c>
      <c r="T332" s="67">
        <f t="shared" si="38"/>
        <v>68724.89</v>
      </c>
      <c r="U332" s="62" t="s">
        <v>6</v>
      </c>
      <c r="V332" s="62" t="s">
        <v>6</v>
      </c>
      <c r="W332" s="68">
        <v>2</v>
      </c>
      <c r="X332" s="69">
        <v>0</v>
      </c>
      <c r="Y332" s="61">
        <f>ROUND((S332/INDICI!$B$2*10),2)</f>
        <v>5.65</v>
      </c>
      <c r="Z332" s="61">
        <f>ROUND((O332/INDICI!$B$1*25),2)</f>
        <v>0.64</v>
      </c>
      <c r="AA332" s="70">
        <f t="shared" si="40"/>
        <v>8</v>
      </c>
      <c r="AB332" s="71">
        <f t="shared" si="41"/>
        <v>14.29</v>
      </c>
      <c r="AC332" s="72">
        <f>SUM($AG$6:AG332)</f>
        <v>23588340.858000007</v>
      </c>
      <c r="AD332" s="61" t="str">
        <f>VLOOKUP(C332, 'NORD SUD'!A:B, 2, FALSE)</f>
        <v>S</v>
      </c>
      <c r="AE332" s="67">
        <f>IF(AD332="N","",SUM(AF$5:$AF332))</f>
        <v>9038340.8579999991</v>
      </c>
      <c r="AF332" s="67">
        <f t="shared" si="42"/>
        <v>68724.89</v>
      </c>
      <c r="AG332" s="72">
        <f t="shared" si="43"/>
        <v>68724.89</v>
      </c>
      <c r="AH332" s="81"/>
      <c r="AI332" s="169">
        <v>1</v>
      </c>
      <c r="AJ332" s="169">
        <f>SUM($AI$6:AI332)</f>
        <v>327</v>
      </c>
      <c r="AK332" s="198" t="s">
        <v>1942</v>
      </c>
      <c r="AL332" s="158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  <c r="JX332" s="13"/>
      <c r="JY332" s="13"/>
      <c r="JZ332" s="13"/>
      <c r="KA332" s="13"/>
      <c r="KB332" s="13"/>
      <c r="KC332" s="13"/>
      <c r="KD332" s="13"/>
      <c r="KE332" s="13"/>
      <c r="KF332" s="13"/>
      <c r="KG332" s="13"/>
      <c r="KH332" s="13"/>
      <c r="KI332" s="13"/>
      <c r="KJ332" s="13"/>
      <c r="KK332" s="13"/>
      <c r="KL332" s="13"/>
      <c r="KM332" s="13"/>
      <c r="KN332" s="13"/>
      <c r="KO332" s="13"/>
      <c r="KP332" s="13"/>
      <c r="KQ332" s="13"/>
      <c r="KR332" s="13"/>
      <c r="KS332" s="13"/>
      <c r="KT332" s="13"/>
      <c r="KU332" s="13"/>
      <c r="KV332" s="13"/>
      <c r="KW332" s="13"/>
      <c r="KX332" s="13"/>
      <c r="KY332" s="13"/>
      <c r="KZ332" s="13"/>
      <c r="LA332" s="13"/>
      <c r="LB332" s="13"/>
      <c r="LC332" s="13"/>
      <c r="LD332" s="13"/>
      <c r="LE332" s="13"/>
      <c r="LF332" s="13"/>
      <c r="LG332" s="13"/>
      <c r="LH332" s="13"/>
      <c r="LI332" s="13"/>
      <c r="LJ332" s="13"/>
      <c r="LK332" s="13"/>
      <c r="LL332" s="13"/>
      <c r="LM332" s="13"/>
      <c r="LN332" s="13"/>
      <c r="LO332" s="13"/>
      <c r="LP332" s="13"/>
      <c r="LQ332" s="13"/>
      <c r="LR332" s="13"/>
      <c r="LS332" s="13"/>
      <c r="LT332" s="13"/>
      <c r="LU332" s="13"/>
      <c r="LV332" s="13"/>
      <c r="LW332" s="13"/>
      <c r="LX332" s="13"/>
      <c r="LY332" s="13"/>
      <c r="LZ332" s="13"/>
      <c r="MA332" s="13"/>
      <c r="MB332" s="13"/>
      <c r="MC332" s="13"/>
      <c r="MD332" s="13"/>
      <c r="ME332" s="13"/>
      <c r="MF332" s="13"/>
      <c r="MG332" s="13"/>
      <c r="MH332" s="13"/>
      <c r="MI332" s="13"/>
      <c r="MJ332" s="13"/>
      <c r="MK332" s="13"/>
      <c r="ML332" s="13"/>
      <c r="MM332" s="13"/>
      <c r="MN332" s="13"/>
      <c r="MO332" s="13"/>
      <c r="MP332" s="13"/>
      <c r="MQ332" s="13"/>
      <c r="MR332" s="13"/>
      <c r="MS332" s="13"/>
      <c r="MT332" s="13"/>
      <c r="MU332" s="13"/>
      <c r="MV332" s="13"/>
      <c r="MW332" s="13"/>
      <c r="MX332" s="13"/>
      <c r="MY332" s="13"/>
      <c r="MZ332" s="13"/>
      <c r="NA332" s="13"/>
      <c r="NB332" s="13"/>
      <c r="NC332" s="13"/>
      <c r="ND332" s="13"/>
      <c r="NE332" s="13"/>
      <c r="NF332" s="13"/>
      <c r="NG332" s="13"/>
      <c r="NH332" s="13"/>
      <c r="NI332" s="13"/>
      <c r="NJ332" s="13"/>
      <c r="NK332" s="13"/>
      <c r="NL332" s="13"/>
      <c r="NM332" s="13"/>
      <c r="NN332" s="13"/>
      <c r="NO332" s="13"/>
      <c r="NP332" s="13"/>
      <c r="NQ332" s="13"/>
      <c r="NR332" s="13"/>
      <c r="NS332" s="13"/>
      <c r="NT332" s="13"/>
      <c r="NU332" s="13"/>
      <c r="NV332" s="13"/>
      <c r="NW332" s="13"/>
      <c r="NX332" s="13"/>
      <c r="NY332" s="13"/>
      <c r="NZ332" s="13"/>
      <c r="OA332" s="13"/>
      <c r="OB332" s="13"/>
      <c r="OC332" s="13"/>
      <c r="OD332" s="13"/>
      <c r="OE332" s="13"/>
      <c r="OF332" s="13"/>
      <c r="OG332" s="13"/>
      <c r="OH332" s="13"/>
      <c r="OI332" s="13"/>
      <c r="OJ332" s="13"/>
      <c r="OK332" s="13"/>
      <c r="OL332" s="13"/>
      <c r="OM332" s="13"/>
      <c r="ON332" s="13"/>
      <c r="OO332" s="13"/>
      <c r="OP332" s="13"/>
      <c r="OQ332" s="13"/>
      <c r="OR332" s="13"/>
      <c r="OS332" s="13"/>
      <c r="OT332" s="13"/>
      <c r="OU332" s="13"/>
      <c r="OV332" s="13"/>
      <c r="OW332" s="13"/>
      <c r="OX332" s="13"/>
      <c r="OY332" s="13"/>
      <c r="OZ332" s="13"/>
      <c r="PA332" s="13"/>
      <c r="PB332" s="13"/>
      <c r="PC332" s="13"/>
      <c r="PD332" s="13"/>
      <c r="PE332" s="13"/>
      <c r="PF332" s="13"/>
      <c r="PG332" s="13"/>
      <c r="PH332" s="13"/>
      <c r="PI332" s="13"/>
      <c r="PJ332" s="13"/>
      <c r="PK332" s="13"/>
      <c r="PL332" s="13"/>
      <c r="PM332" s="13"/>
      <c r="PN332" s="13"/>
      <c r="PO332" s="13"/>
      <c r="PP332" s="13"/>
      <c r="PQ332" s="13"/>
      <c r="PR332" s="13"/>
      <c r="PS332" s="13"/>
      <c r="PT332" s="13"/>
      <c r="PU332" s="13"/>
      <c r="PV332" s="13"/>
      <c r="PW332" s="13"/>
      <c r="PX332" s="13"/>
      <c r="PY332" s="13"/>
      <c r="PZ332" s="13"/>
      <c r="QA332" s="13"/>
      <c r="QB332" s="13"/>
      <c r="QC332" s="13"/>
      <c r="QD332" s="13"/>
      <c r="QE332" s="13"/>
      <c r="QF332" s="13"/>
      <c r="QG332" s="13"/>
      <c r="QH332" s="13"/>
      <c r="QI332" s="13"/>
      <c r="QJ332" s="13"/>
      <c r="QK332" s="13"/>
      <c r="QL332" s="13"/>
      <c r="QM332" s="13"/>
      <c r="QN332" s="13"/>
      <c r="QO332" s="13"/>
      <c r="QP332" s="13"/>
      <c r="QQ332" s="13"/>
      <c r="QR332" s="13"/>
      <c r="QS332" s="13"/>
      <c r="QT332" s="13"/>
      <c r="QU332" s="13"/>
      <c r="QV332" s="13"/>
      <c r="QW332" s="13"/>
      <c r="QX332" s="13"/>
      <c r="QY332" s="13"/>
      <c r="QZ332" s="13"/>
      <c r="RA332" s="13"/>
      <c r="RB332" s="13"/>
      <c r="RC332" s="13"/>
      <c r="RD332" s="13"/>
      <c r="RE332" s="13"/>
      <c r="RF332" s="13"/>
      <c r="RG332" s="13"/>
      <c r="RH332" s="13"/>
      <c r="RI332" s="13"/>
      <c r="RJ332" s="13"/>
      <c r="RK332" s="13"/>
      <c r="RL332" s="13"/>
      <c r="RM332" s="13"/>
      <c r="RN332" s="13"/>
      <c r="RO332" s="13"/>
      <c r="RP332" s="13"/>
      <c r="RQ332" s="13"/>
      <c r="RR332" s="13"/>
      <c r="RS332" s="13"/>
      <c r="RT332" s="13"/>
      <c r="RU332" s="13"/>
      <c r="RV332" s="13"/>
      <c r="RW332" s="13"/>
      <c r="RX332" s="13"/>
      <c r="RY332" s="13"/>
      <c r="RZ332" s="13"/>
      <c r="SA332" s="13"/>
      <c r="SB332" s="13"/>
      <c r="SC332" s="13"/>
      <c r="SD332" s="13"/>
      <c r="SE332" s="13"/>
      <c r="SF332" s="13"/>
      <c r="SG332" s="13"/>
      <c r="SH332" s="13"/>
      <c r="SI332" s="13"/>
      <c r="SJ332" s="13"/>
      <c r="SK332" s="13"/>
      <c r="SL332" s="13"/>
      <c r="SM332" s="13"/>
      <c r="SN332" s="13"/>
      <c r="SO332" s="13"/>
      <c r="SP332" s="13"/>
      <c r="SQ332" s="13"/>
      <c r="SR332" s="13"/>
      <c r="SS332" s="13"/>
      <c r="ST332" s="13"/>
      <c r="SU332" s="13"/>
      <c r="SV332" s="13"/>
      <c r="SW332" s="13"/>
      <c r="SX332" s="13"/>
      <c r="SY332" s="13"/>
      <c r="SZ332" s="13"/>
      <c r="TA332" s="13"/>
      <c r="TB332" s="13"/>
      <c r="TC332" s="13"/>
      <c r="TD332" s="13"/>
      <c r="TE332" s="13"/>
      <c r="TF332" s="13"/>
      <c r="TG332" s="13"/>
      <c r="TH332" s="13"/>
      <c r="TI332" s="13"/>
      <c r="TJ332" s="13"/>
      <c r="TK332" s="13"/>
      <c r="TL332" s="13"/>
      <c r="TM332" s="13"/>
      <c r="TN332" s="13"/>
      <c r="TO332" s="13"/>
      <c r="TP332" s="13"/>
      <c r="TQ332" s="13"/>
      <c r="TR332" s="13"/>
      <c r="TS332" s="13"/>
      <c r="TT332" s="13"/>
      <c r="TU332" s="13"/>
      <c r="TV332" s="13"/>
      <c r="TW332" s="13"/>
      <c r="TX332" s="13"/>
      <c r="TY332" s="13"/>
      <c r="TZ332" s="13"/>
      <c r="UA332" s="13"/>
      <c r="UB332" s="13"/>
      <c r="UC332" s="13"/>
      <c r="UD332" s="13"/>
      <c r="UE332" s="13"/>
      <c r="UF332" s="13"/>
      <c r="UG332" s="13"/>
      <c r="UH332" s="13"/>
      <c r="UI332" s="13"/>
      <c r="UJ332" s="13"/>
      <c r="UK332" s="13"/>
      <c r="UL332" s="13"/>
      <c r="UM332" s="13"/>
      <c r="UN332" s="13"/>
      <c r="UO332" s="13"/>
      <c r="UP332" s="13"/>
      <c r="UQ332" s="13"/>
      <c r="UR332" s="13"/>
      <c r="US332" s="13"/>
      <c r="UT332" s="13"/>
      <c r="UU332" s="13"/>
      <c r="UV332" s="13"/>
      <c r="UW332" s="13"/>
      <c r="UX332" s="13"/>
      <c r="UY332" s="13"/>
      <c r="UZ332" s="13"/>
      <c r="VA332" s="13"/>
      <c r="VB332" s="13"/>
      <c r="VC332" s="13"/>
      <c r="VD332" s="13"/>
      <c r="VE332" s="13"/>
      <c r="VF332" s="13"/>
      <c r="VG332" s="13"/>
      <c r="VH332" s="13"/>
      <c r="VI332" s="13"/>
      <c r="VJ332" s="13"/>
      <c r="VK332" s="13"/>
      <c r="VL332" s="13"/>
      <c r="VM332" s="13"/>
      <c r="VN332" s="13"/>
      <c r="VO332" s="13"/>
      <c r="VP332" s="13"/>
      <c r="VQ332" s="13"/>
      <c r="VR332" s="13"/>
      <c r="VS332" s="13"/>
      <c r="VT332" s="13"/>
      <c r="VU332" s="13"/>
      <c r="VV332" s="13"/>
      <c r="VW332" s="13"/>
      <c r="VX332" s="13"/>
      <c r="VY332" s="13"/>
      <c r="VZ332" s="13"/>
      <c r="WA332" s="13"/>
      <c r="WB332" s="13"/>
      <c r="WC332" s="13"/>
      <c r="WD332" s="13"/>
      <c r="WE332" s="13"/>
      <c r="WF332" s="13"/>
      <c r="WG332" s="13"/>
      <c r="WH332" s="13"/>
      <c r="WI332" s="13"/>
      <c r="WJ332" s="13"/>
      <c r="WK332" s="13"/>
      <c r="WL332" s="13"/>
      <c r="WM332" s="13"/>
      <c r="WN332" s="13"/>
      <c r="WO332" s="13"/>
      <c r="WP332" s="13"/>
      <c r="WQ332" s="13"/>
      <c r="WR332" s="13"/>
      <c r="WS332" s="13"/>
      <c r="WT332" s="13"/>
      <c r="WU332" s="13"/>
      <c r="WV332" s="13"/>
      <c r="WW332" s="13"/>
      <c r="WX332" s="13"/>
      <c r="WY332" s="13"/>
      <c r="WZ332" s="13"/>
      <c r="XA332" s="13"/>
      <c r="XB332" s="13"/>
      <c r="XC332" s="13"/>
      <c r="XD332" s="13"/>
      <c r="XE332" s="13"/>
      <c r="XF332" s="13"/>
      <c r="XG332" s="13"/>
      <c r="XH332" s="13"/>
      <c r="XI332" s="13"/>
      <c r="XJ332" s="13"/>
      <c r="XK332" s="13"/>
      <c r="XL332" s="13"/>
      <c r="XM332" s="13"/>
      <c r="XN332" s="13"/>
      <c r="XO332" s="13"/>
      <c r="XP332" s="13"/>
      <c r="XQ332" s="13"/>
      <c r="XR332" s="13"/>
      <c r="XS332" s="13"/>
      <c r="XT332" s="13"/>
      <c r="XU332" s="13"/>
      <c r="XV332" s="13"/>
      <c r="XW332" s="13"/>
      <c r="XX332" s="13"/>
      <c r="XY332" s="13"/>
      <c r="XZ332" s="13"/>
      <c r="YA332" s="13"/>
      <c r="YB332" s="13"/>
      <c r="YC332" s="13"/>
      <c r="YD332" s="13"/>
      <c r="YE332" s="13"/>
      <c r="YF332" s="13"/>
      <c r="YG332" s="13"/>
      <c r="YH332" s="13"/>
      <c r="YI332" s="13"/>
      <c r="YJ332" s="13"/>
      <c r="YK332" s="13"/>
      <c r="YL332" s="13"/>
      <c r="YM332" s="13"/>
      <c r="YN332" s="13"/>
      <c r="YO332" s="13"/>
      <c r="YP332" s="13"/>
      <c r="YQ332" s="13"/>
      <c r="YR332" s="13"/>
      <c r="YS332" s="13"/>
      <c r="YT332" s="13"/>
      <c r="YU332" s="13"/>
      <c r="YV332" s="13"/>
      <c r="YW332" s="13"/>
      <c r="YX332" s="13"/>
      <c r="YY332" s="13"/>
      <c r="YZ332" s="13"/>
      <c r="ZA332" s="13"/>
      <c r="ZB332" s="13"/>
      <c r="ZC332" s="13"/>
      <c r="ZD332" s="13"/>
      <c r="ZE332" s="13"/>
      <c r="ZF332" s="13"/>
      <c r="ZG332" s="13"/>
      <c r="ZH332" s="13"/>
      <c r="ZI332" s="13"/>
      <c r="ZJ332" s="13"/>
      <c r="ZK332" s="13"/>
      <c r="ZL332" s="13"/>
      <c r="ZM332" s="13"/>
      <c r="ZN332" s="13"/>
      <c r="ZO332" s="13"/>
      <c r="ZP332" s="13"/>
      <c r="ZQ332" s="13"/>
      <c r="ZR332" s="13"/>
      <c r="ZS332" s="13"/>
      <c r="ZT332" s="13"/>
      <c r="ZU332" s="13"/>
      <c r="ZV332" s="13"/>
      <c r="ZW332" s="13"/>
      <c r="ZX332" s="13"/>
      <c r="ZY332" s="13"/>
      <c r="ZZ332" s="13"/>
      <c r="AAA332" s="13"/>
      <c r="AAB332" s="13"/>
      <c r="AAC332" s="13"/>
      <c r="AAD332" s="13"/>
      <c r="AAE332" s="13"/>
      <c r="AAF332" s="13"/>
      <c r="AAG332" s="13"/>
      <c r="AAH332" s="13"/>
      <c r="AAI332" s="13"/>
      <c r="AAJ332" s="13"/>
      <c r="AAK332" s="13"/>
      <c r="AAL332" s="13"/>
      <c r="AAM332" s="13"/>
      <c r="AAN332" s="13"/>
      <c r="AAO332" s="13"/>
      <c r="AAP332" s="13"/>
      <c r="AAQ332" s="13"/>
      <c r="AAR332" s="13"/>
      <c r="AAS332" s="13"/>
      <c r="AAT332" s="13"/>
      <c r="AAU332" s="13"/>
      <c r="AAV332" s="13"/>
      <c r="AAW332" s="13"/>
      <c r="AAX332" s="13"/>
      <c r="AAY332" s="13"/>
      <c r="AAZ332" s="13"/>
      <c r="ABA332" s="13"/>
      <c r="ABB332" s="13"/>
      <c r="ABC332" s="13"/>
      <c r="ABD332" s="13"/>
      <c r="ABE332" s="13"/>
      <c r="ABF332" s="13"/>
      <c r="ABG332" s="13"/>
      <c r="ABH332" s="13"/>
      <c r="ABI332" s="13"/>
      <c r="ABJ332" s="13"/>
      <c r="ABK332" s="13"/>
      <c r="ABL332" s="13"/>
      <c r="ABM332" s="13"/>
      <c r="ABN332" s="13"/>
      <c r="ABO332" s="13"/>
      <c r="ABP332" s="13"/>
      <c r="ABQ332" s="13"/>
      <c r="ABR332" s="13"/>
      <c r="ABS332" s="13"/>
      <c r="ABT332" s="13"/>
      <c r="ABU332" s="13"/>
      <c r="ABV332" s="13"/>
      <c r="ABW332" s="13"/>
      <c r="ABX332" s="13"/>
      <c r="ABY332" s="13"/>
      <c r="ABZ332" s="13"/>
      <c r="ACA332" s="13"/>
      <c r="ACB332" s="13"/>
      <c r="ACC332" s="13"/>
      <c r="ACD332" s="13"/>
      <c r="ACE332" s="13"/>
      <c r="ACF332" s="13"/>
      <c r="ACG332" s="13"/>
      <c r="ACH332" s="13"/>
      <c r="ACI332" s="13"/>
      <c r="ACJ332" s="13"/>
      <c r="ACK332" s="13"/>
      <c r="ACL332" s="13"/>
      <c r="ACM332" s="13"/>
      <c r="ACN332" s="13"/>
      <c r="ACO332" s="13"/>
      <c r="ACP332" s="13"/>
      <c r="ACQ332" s="13"/>
      <c r="ACR332" s="13"/>
      <c r="ACS332" s="13"/>
      <c r="ACT332" s="13"/>
      <c r="ACU332" s="13"/>
      <c r="ACV332" s="13"/>
      <c r="ACW332" s="13"/>
      <c r="ACX332" s="13"/>
      <c r="ACY332" s="13"/>
      <c r="ACZ332" s="13"/>
      <c r="ADA332" s="13"/>
      <c r="ADB332" s="13"/>
      <c r="ADC332" s="13"/>
      <c r="ADD332" s="13"/>
      <c r="ADE332" s="13"/>
      <c r="ADF332" s="13"/>
      <c r="ADG332" s="13"/>
      <c r="ADH332" s="13"/>
      <c r="ADI332" s="13"/>
      <c r="ADJ332" s="13"/>
      <c r="ADK332" s="13"/>
      <c r="ADL332" s="13"/>
      <c r="ADM332" s="13"/>
      <c r="ADN332" s="13"/>
      <c r="ADO332" s="13"/>
      <c r="ADP332" s="13"/>
      <c r="ADQ332" s="13"/>
      <c r="ADR332" s="13"/>
      <c r="ADS332" s="13"/>
      <c r="ADT332" s="13"/>
      <c r="ADU332" s="13"/>
      <c r="ADV332" s="13"/>
      <c r="ADW332" s="13"/>
      <c r="ADX332" s="13"/>
      <c r="ADY332" s="13"/>
      <c r="ADZ332" s="13"/>
      <c r="AEA332" s="13"/>
      <c r="AEB332" s="13"/>
      <c r="AEC332" s="13"/>
      <c r="AED332" s="13"/>
      <c r="AEE332" s="13"/>
      <c r="AEF332" s="13"/>
      <c r="AEG332" s="13"/>
      <c r="AEH332" s="13"/>
      <c r="AEI332" s="13"/>
      <c r="AEJ332" s="13"/>
      <c r="AEK332" s="13"/>
      <c r="AEL332" s="13"/>
      <c r="AEM332" s="13"/>
      <c r="AEN332" s="13"/>
      <c r="AEO332" s="13"/>
      <c r="AEP332" s="13"/>
      <c r="AEQ332" s="13"/>
      <c r="AER332" s="13"/>
      <c r="AES332" s="13"/>
      <c r="AET332" s="13"/>
      <c r="AEU332" s="13"/>
      <c r="AEV332" s="13"/>
      <c r="AEW332" s="13"/>
      <c r="AEX332" s="13"/>
      <c r="AEY332" s="13"/>
      <c r="AEZ332" s="13"/>
      <c r="AFA332" s="13"/>
      <c r="AFB332" s="13"/>
      <c r="AFC332" s="13"/>
      <c r="AFD332" s="13"/>
      <c r="AFE332" s="13"/>
      <c r="AFF332" s="13"/>
      <c r="AFG332" s="13"/>
      <c r="AFH332" s="13"/>
      <c r="AFI332" s="13"/>
      <c r="AFJ332" s="13"/>
      <c r="AFK332" s="13"/>
      <c r="AFL332" s="13"/>
      <c r="AFM332" s="13"/>
      <c r="AFN332" s="13"/>
      <c r="AFO332" s="13"/>
      <c r="AFP332" s="13"/>
      <c r="AFQ332" s="13"/>
      <c r="AFR332" s="13"/>
      <c r="AFS332" s="13"/>
      <c r="AFT332" s="13"/>
      <c r="AFU332" s="13"/>
      <c r="AFV332" s="13"/>
      <c r="AFW332" s="13"/>
      <c r="AFX332" s="13"/>
      <c r="AFY332" s="13"/>
      <c r="AFZ332" s="13"/>
      <c r="AGA332" s="13"/>
      <c r="AGB332" s="13"/>
      <c r="AGC332" s="13"/>
      <c r="AGD332" s="13"/>
      <c r="AGE332" s="13"/>
      <c r="AGF332" s="13"/>
      <c r="AGG332" s="13"/>
      <c r="AGH332" s="13"/>
      <c r="AGI332" s="13"/>
      <c r="AGJ332" s="13"/>
      <c r="AGK332" s="13"/>
      <c r="AGL332" s="13"/>
      <c r="AGM332" s="13"/>
      <c r="AGN332" s="13"/>
      <c r="AGO332" s="13"/>
      <c r="AGP332" s="13"/>
      <c r="AGQ332" s="13"/>
      <c r="AGR332" s="13"/>
      <c r="AGS332" s="13"/>
      <c r="AGT332" s="13"/>
      <c r="AGU332" s="13"/>
      <c r="AGV332" s="13"/>
      <c r="AGW332" s="13"/>
      <c r="AGX332" s="13"/>
      <c r="AGY332" s="13"/>
      <c r="AGZ332" s="13"/>
      <c r="AHA332" s="13"/>
      <c r="AHB332" s="13"/>
      <c r="AHC332" s="13"/>
      <c r="AHD332" s="13"/>
      <c r="AHE332" s="13"/>
      <c r="AHF332" s="13"/>
      <c r="AHG332" s="13"/>
      <c r="AHH332" s="13"/>
      <c r="AHI332" s="13"/>
      <c r="AHJ332" s="13"/>
      <c r="AHK332" s="13"/>
      <c r="AHL332" s="13"/>
      <c r="AHM332" s="13"/>
      <c r="AHN332" s="13"/>
      <c r="AHO332" s="13"/>
      <c r="AHP332" s="13"/>
      <c r="AHQ332" s="13"/>
      <c r="AHR332" s="13"/>
      <c r="AHS332" s="13"/>
      <c r="AHT332" s="13"/>
      <c r="AHU332" s="13"/>
      <c r="AHV332" s="13"/>
      <c r="AHW332" s="13"/>
      <c r="AHX332" s="13"/>
      <c r="AHY332" s="13"/>
      <c r="AHZ332" s="13"/>
      <c r="AIA332" s="13"/>
      <c r="AIB332" s="13"/>
      <c r="AIC332" s="13"/>
      <c r="AID332" s="13"/>
      <c r="AIE332" s="13"/>
      <c r="AIF332" s="13"/>
      <c r="AIG332" s="13"/>
      <c r="AIH332" s="13"/>
      <c r="AII332" s="13"/>
      <c r="AIJ332" s="13"/>
      <c r="AIK332" s="13"/>
      <c r="AIL332" s="13"/>
      <c r="AIM332" s="13"/>
      <c r="AIN332" s="13"/>
      <c r="AIO332" s="13"/>
      <c r="AIP332" s="13"/>
      <c r="AIQ332" s="13"/>
      <c r="AIR332" s="13"/>
      <c r="AIS332" s="13"/>
      <c r="AIT332" s="13"/>
      <c r="AIU332" s="13"/>
      <c r="AIV332" s="13"/>
      <c r="AIW332" s="13"/>
      <c r="AIX332" s="13"/>
      <c r="AIY332" s="13"/>
      <c r="AIZ332" s="13"/>
      <c r="AJA332" s="13"/>
      <c r="AJB332" s="13"/>
      <c r="AJC332" s="13"/>
      <c r="AJD332" s="13"/>
      <c r="AJE332" s="13"/>
      <c r="AJF332" s="13"/>
      <c r="AJG332" s="13"/>
      <c r="AJH332" s="13"/>
      <c r="AJI332" s="13"/>
      <c r="AJJ332" s="13"/>
      <c r="AJK332" s="13"/>
      <c r="AJL332" s="13"/>
      <c r="AJM332" s="13"/>
      <c r="AJN332" s="13"/>
      <c r="AJO332" s="13"/>
      <c r="AJP332" s="13"/>
      <c r="AJQ332" s="13"/>
      <c r="AJR332" s="13"/>
      <c r="AJS332" s="13"/>
      <c r="AJT332" s="13"/>
      <c r="AJU332" s="13"/>
      <c r="AJV332" s="13"/>
      <c r="AJW332" s="13"/>
      <c r="AJX332" s="13"/>
      <c r="AJY332" s="13"/>
      <c r="AJZ332" s="13"/>
      <c r="AKA332" s="13"/>
      <c r="AKB332" s="13"/>
      <c r="AKC332" s="13"/>
      <c r="AKD332" s="13"/>
      <c r="AKE332" s="13"/>
      <c r="AKF332" s="13"/>
      <c r="AKG332" s="13"/>
      <c r="AKH332" s="13"/>
      <c r="AKI332" s="13"/>
      <c r="AKJ332" s="13"/>
      <c r="AKK332" s="13"/>
      <c r="AKL332" s="13"/>
      <c r="AKM332" s="13"/>
      <c r="AKN332" s="13"/>
      <c r="AKO332" s="13"/>
      <c r="AKP332" s="13"/>
      <c r="AKQ332" s="13"/>
      <c r="AKR332" s="13"/>
      <c r="AKS332" s="13"/>
      <c r="AKT332" s="13"/>
      <c r="AKU332" s="13"/>
      <c r="AKV332" s="13"/>
      <c r="AKW332" s="13"/>
      <c r="AKX332" s="13"/>
      <c r="AKY332" s="13"/>
      <c r="AKZ332" s="13"/>
      <c r="ALA332" s="13"/>
      <c r="ALB332" s="13"/>
      <c r="ALC332" s="13"/>
      <c r="ALD332" s="13"/>
      <c r="ALE332" s="13"/>
      <c r="ALF332" s="13"/>
      <c r="ALG332" s="13"/>
      <c r="ALH332" s="13"/>
      <c r="ALI332" s="13"/>
      <c r="ALJ332" s="13"/>
    </row>
    <row r="333" spans="1:998" s="27" customFormat="1">
      <c r="A333" s="62">
        <v>328</v>
      </c>
      <c r="B333" s="62" t="s">
        <v>1497</v>
      </c>
      <c r="C333" s="62" t="s">
        <v>82</v>
      </c>
      <c r="D333" s="62" t="s">
        <v>82</v>
      </c>
      <c r="E333" s="62" t="s">
        <v>1501</v>
      </c>
      <c r="F333" s="62"/>
      <c r="G333" s="63">
        <v>45828</v>
      </c>
      <c r="H333" s="64">
        <v>0.41180555555555598</v>
      </c>
      <c r="I333" s="62" t="s">
        <v>5</v>
      </c>
      <c r="J333" s="62" t="s">
        <v>6</v>
      </c>
      <c r="K333" s="62" t="s">
        <v>5</v>
      </c>
      <c r="L333" s="62" t="s">
        <v>5</v>
      </c>
      <c r="M333" s="62" t="s">
        <v>5</v>
      </c>
      <c r="N333" s="62" t="s">
        <v>6</v>
      </c>
      <c r="O333" s="65">
        <v>985.57</v>
      </c>
      <c r="P333" s="66">
        <v>20800</v>
      </c>
      <c r="Q333" s="65">
        <v>305000</v>
      </c>
      <c r="R333" s="65">
        <v>152500</v>
      </c>
      <c r="S333" s="104">
        <f t="shared" si="37"/>
        <v>50</v>
      </c>
      <c r="T333" s="104">
        <f t="shared" si="38"/>
        <v>152500</v>
      </c>
      <c r="U333" s="62" t="s">
        <v>6</v>
      </c>
      <c r="V333" s="62" t="s">
        <v>6</v>
      </c>
      <c r="W333" s="62">
        <v>1</v>
      </c>
      <c r="X333" s="69">
        <v>0</v>
      </c>
      <c r="Y333" s="61">
        <f>ROUND((S333/INDICI!$B$2*10),2)</f>
        <v>5.65</v>
      </c>
      <c r="Z333" s="61">
        <f>ROUND((O333/INDICI!$B$1*25),2)</f>
        <v>2.63</v>
      </c>
      <c r="AA333" s="70">
        <f t="shared" si="40"/>
        <v>6</v>
      </c>
      <c r="AB333" s="71">
        <f t="shared" si="41"/>
        <v>14.280000000000001</v>
      </c>
      <c r="AC333" s="72">
        <f>SUM($AG$6:AG333)</f>
        <v>23740840.858000007</v>
      </c>
      <c r="AD333" s="61" t="str">
        <f>VLOOKUP(C333, 'NORD SUD'!A:B, 2, FALSE)</f>
        <v>S</v>
      </c>
      <c r="AE333" s="67">
        <f>IF(AD333="N","",SUM(AF$5:$AF333))</f>
        <v>9190840.8579999991</v>
      </c>
      <c r="AF333" s="67">
        <f t="shared" si="42"/>
        <v>152500</v>
      </c>
      <c r="AG333" s="72">
        <f t="shared" si="43"/>
        <v>152500</v>
      </c>
      <c r="AH333" s="81"/>
      <c r="AI333" s="169">
        <v>1</v>
      </c>
      <c r="AJ333" s="169">
        <f>SUM($AI$6:AI333)</f>
        <v>328</v>
      </c>
      <c r="AK333" s="198" t="s">
        <v>1942</v>
      </c>
      <c r="AL333" s="163"/>
      <c r="AM333" s="28"/>
      <c r="AN333" s="28"/>
      <c r="AO333" s="28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  <c r="JX333" s="13"/>
      <c r="JY333" s="13"/>
      <c r="JZ333" s="13"/>
      <c r="KA333" s="13"/>
      <c r="KB333" s="13"/>
      <c r="KC333" s="13"/>
      <c r="KD333" s="13"/>
      <c r="KE333" s="13"/>
      <c r="KF333" s="13"/>
      <c r="KG333" s="13"/>
      <c r="KH333" s="13"/>
      <c r="KI333" s="13"/>
      <c r="KJ333" s="13"/>
      <c r="KK333" s="13"/>
      <c r="KL333" s="13"/>
      <c r="KM333" s="13"/>
      <c r="KN333" s="13"/>
      <c r="KO333" s="13"/>
      <c r="KP333" s="13"/>
      <c r="KQ333" s="13"/>
      <c r="KR333" s="13"/>
      <c r="KS333" s="13"/>
      <c r="KT333" s="13"/>
      <c r="KU333" s="13"/>
      <c r="KV333" s="13"/>
      <c r="KW333" s="13"/>
      <c r="KX333" s="13"/>
      <c r="KY333" s="13"/>
      <c r="KZ333" s="13"/>
      <c r="LA333" s="13"/>
      <c r="LB333" s="13"/>
      <c r="LC333" s="13"/>
      <c r="LD333" s="13"/>
      <c r="LE333" s="13"/>
      <c r="LF333" s="13"/>
      <c r="LG333" s="13"/>
      <c r="LH333" s="13"/>
      <c r="LI333" s="13"/>
      <c r="LJ333" s="13"/>
      <c r="LK333" s="13"/>
      <c r="LL333" s="13"/>
      <c r="LM333" s="13"/>
      <c r="LN333" s="13"/>
      <c r="LO333" s="13"/>
      <c r="LP333" s="13"/>
      <c r="LQ333" s="13"/>
      <c r="LR333" s="13"/>
      <c r="LS333" s="13"/>
      <c r="LT333" s="13"/>
      <c r="LU333" s="13"/>
      <c r="LV333" s="13"/>
      <c r="LW333" s="13"/>
      <c r="LX333" s="13"/>
      <c r="LY333" s="13"/>
      <c r="LZ333" s="13"/>
      <c r="MA333" s="13"/>
      <c r="MB333" s="13"/>
      <c r="MC333" s="13"/>
      <c r="MD333" s="13"/>
      <c r="ME333" s="13"/>
      <c r="MF333" s="13"/>
      <c r="MG333" s="13"/>
      <c r="MH333" s="13"/>
      <c r="MI333" s="13"/>
      <c r="MJ333" s="13"/>
      <c r="MK333" s="13"/>
      <c r="ML333" s="13"/>
      <c r="MM333" s="13"/>
      <c r="MN333" s="13"/>
      <c r="MO333" s="13"/>
      <c r="MP333" s="13"/>
      <c r="MQ333" s="13"/>
      <c r="MR333" s="13"/>
      <c r="MS333" s="13"/>
      <c r="MT333" s="13"/>
      <c r="MU333" s="13"/>
      <c r="MV333" s="13"/>
      <c r="MW333" s="13"/>
      <c r="MX333" s="13"/>
      <c r="MY333" s="13"/>
      <c r="MZ333" s="13"/>
      <c r="NA333" s="13"/>
      <c r="NB333" s="13"/>
      <c r="NC333" s="13"/>
      <c r="ND333" s="13"/>
      <c r="NE333" s="13"/>
      <c r="NF333" s="13"/>
      <c r="NG333" s="13"/>
      <c r="NH333" s="13"/>
      <c r="NI333" s="13"/>
      <c r="NJ333" s="13"/>
      <c r="NK333" s="13"/>
      <c r="NL333" s="13"/>
      <c r="NM333" s="13"/>
      <c r="NN333" s="13"/>
      <c r="NO333" s="13"/>
      <c r="NP333" s="13"/>
      <c r="NQ333" s="13"/>
      <c r="NR333" s="13"/>
      <c r="NS333" s="13"/>
      <c r="NT333" s="13"/>
      <c r="NU333" s="13"/>
      <c r="NV333" s="13"/>
      <c r="NW333" s="13"/>
      <c r="NX333" s="13"/>
      <c r="NY333" s="13"/>
      <c r="NZ333" s="13"/>
      <c r="OA333" s="13"/>
      <c r="OB333" s="13"/>
      <c r="OC333" s="13"/>
      <c r="OD333" s="13"/>
      <c r="OE333" s="13"/>
      <c r="OF333" s="13"/>
      <c r="OG333" s="13"/>
      <c r="OH333" s="13"/>
      <c r="OI333" s="13"/>
      <c r="OJ333" s="13"/>
      <c r="OK333" s="13"/>
      <c r="OL333" s="13"/>
      <c r="OM333" s="13"/>
      <c r="ON333" s="13"/>
      <c r="OO333" s="13"/>
      <c r="OP333" s="13"/>
      <c r="OQ333" s="13"/>
      <c r="OR333" s="13"/>
      <c r="OS333" s="13"/>
      <c r="OT333" s="13"/>
      <c r="OU333" s="13"/>
      <c r="OV333" s="13"/>
      <c r="OW333" s="13"/>
      <c r="OX333" s="13"/>
      <c r="OY333" s="13"/>
      <c r="OZ333" s="13"/>
      <c r="PA333" s="13"/>
      <c r="PB333" s="13"/>
      <c r="PC333" s="13"/>
      <c r="PD333" s="13"/>
      <c r="PE333" s="13"/>
      <c r="PF333" s="13"/>
      <c r="PG333" s="13"/>
      <c r="PH333" s="13"/>
      <c r="PI333" s="13"/>
      <c r="PJ333" s="13"/>
      <c r="PK333" s="13"/>
      <c r="PL333" s="13"/>
      <c r="PM333" s="13"/>
      <c r="PN333" s="13"/>
      <c r="PO333" s="13"/>
      <c r="PP333" s="13"/>
      <c r="PQ333" s="13"/>
      <c r="PR333" s="13"/>
      <c r="PS333" s="13"/>
      <c r="PT333" s="13"/>
      <c r="PU333" s="13"/>
      <c r="PV333" s="13"/>
      <c r="PW333" s="13"/>
      <c r="PX333" s="13"/>
      <c r="PY333" s="13"/>
      <c r="PZ333" s="13"/>
      <c r="QA333" s="13"/>
      <c r="QB333" s="13"/>
      <c r="QC333" s="13"/>
      <c r="QD333" s="13"/>
      <c r="QE333" s="13"/>
      <c r="QF333" s="13"/>
      <c r="QG333" s="13"/>
      <c r="QH333" s="13"/>
      <c r="QI333" s="13"/>
      <c r="QJ333" s="13"/>
      <c r="QK333" s="13"/>
      <c r="QL333" s="13"/>
      <c r="QM333" s="13"/>
      <c r="QN333" s="13"/>
      <c r="QO333" s="13"/>
      <c r="QP333" s="13"/>
      <c r="QQ333" s="13"/>
      <c r="QR333" s="13"/>
      <c r="QS333" s="13"/>
      <c r="QT333" s="13"/>
      <c r="QU333" s="13"/>
      <c r="QV333" s="13"/>
      <c r="QW333" s="13"/>
      <c r="QX333" s="13"/>
      <c r="QY333" s="13"/>
      <c r="QZ333" s="13"/>
      <c r="RA333" s="13"/>
      <c r="RB333" s="13"/>
      <c r="RC333" s="13"/>
      <c r="RD333" s="13"/>
      <c r="RE333" s="13"/>
      <c r="RF333" s="13"/>
      <c r="RG333" s="13"/>
      <c r="RH333" s="13"/>
      <c r="RI333" s="13"/>
      <c r="RJ333" s="13"/>
      <c r="RK333" s="13"/>
      <c r="RL333" s="13"/>
      <c r="RM333" s="13"/>
      <c r="RN333" s="13"/>
      <c r="RO333" s="13"/>
      <c r="RP333" s="13"/>
      <c r="RQ333" s="13"/>
      <c r="RR333" s="13"/>
      <c r="RS333" s="13"/>
      <c r="RT333" s="13"/>
      <c r="RU333" s="13"/>
      <c r="RV333" s="13"/>
      <c r="RW333" s="13"/>
      <c r="RX333" s="13"/>
      <c r="RY333" s="13"/>
      <c r="RZ333" s="13"/>
      <c r="SA333" s="13"/>
      <c r="SB333" s="13"/>
      <c r="SC333" s="13"/>
      <c r="SD333" s="13"/>
      <c r="SE333" s="13"/>
      <c r="SF333" s="13"/>
      <c r="SG333" s="13"/>
      <c r="SH333" s="13"/>
      <c r="SI333" s="13"/>
      <c r="SJ333" s="13"/>
      <c r="SK333" s="13"/>
      <c r="SL333" s="13"/>
      <c r="SM333" s="13"/>
      <c r="SN333" s="13"/>
      <c r="SO333" s="13"/>
      <c r="SP333" s="13"/>
      <c r="SQ333" s="13"/>
      <c r="SR333" s="13"/>
      <c r="SS333" s="13"/>
      <c r="ST333" s="13"/>
      <c r="SU333" s="13"/>
      <c r="SV333" s="13"/>
      <c r="SW333" s="13"/>
      <c r="SX333" s="13"/>
      <c r="SY333" s="13"/>
      <c r="SZ333" s="13"/>
      <c r="TA333" s="13"/>
      <c r="TB333" s="13"/>
      <c r="TC333" s="13"/>
      <c r="TD333" s="13"/>
      <c r="TE333" s="13"/>
      <c r="TF333" s="13"/>
      <c r="TG333" s="13"/>
      <c r="TH333" s="13"/>
      <c r="TI333" s="13"/>
      <c r="TJ333" s="13"/>
      <c r="TK333" s="13"/>
      <c r="TL333" s="13"/>
      <c r="TM333" s="13"/>
      <c r="TN333" s="13"/>
      <c r="TO333" s="13"/>
      <c r="TP333" s="13"/>
      <c r="TQ333" s="13"/>
      <c r="TR333" s="13"/>
      <c r="TS333" s="13"/>
      <c r="TT333" s="13"/>
      <c r="TU333" s="13"/>
      <c r="TV333" s="13"/>
      <c r="TW333" s="13"/>
      <c r="TX333" s="13"/>
      <c r="TY333" s="13"/>
      <c r="TZ333" s="13"/>
      <c r="UA333" s="13"/>
      <c r="UB333" s="13"/>
      <c r="UC333" s="13"/>
      <c r="UD333" s="13"/>
      <c r="UE333" s="13"/>
      <c r="UF333" s="13"/>
      <c r="UG333" s="13"/>
      <c r="UH333" s="13"/>
      <c r="UI333" s="13"/>
      <c r="UJ333" s="13"/>
      <c r="UK333" s="13"/>
      <c r="UL333" s="13"/>
      <c r="UM333" s="13"/>
      <c r="UN333" s="13"/>
      <c r="UO333" s="13"/>
      <c r="UP333" s="13"/>
      <c r="UQ333" s="13"/>
      <c r="UR333" s="13"/>
      <c r="US333" s="13"/>
      <c r="UT333" s="13"/>
      <c r="UU333" s="13"/>
      <c r="UV333" s="13"/>
      <c r="UW333" s="13"/>
      <c r="UX333" s="13"/>
      <c r="UY333" s="13"/>
      <c r="UZ333" s="13"/>
      <c r="VA333" s="13"/>
      <c r="VB333" s="13"/>
      <c r="VC333" s="13"/>
      <c r="VD333" s="13"/>
      <c r="VE333" s="13"/>
      <c r="VF333" s="13"/>
      <c r="VG333" s="13"/>
      <c r="VH333" s="13"/>
      <c r="VI333" s="13"/>
      <c r="VJ333" s="13"/>
      <c r="VK333" s="13"/>
      <c r="VL333" s="13"/>
      <c r="VM333" s="13"/>
      <c r="VN333" s="13"/>
      <c r="VO333" s="13"/>
      <c r="VP333" s="13"/>
      <c r="VQ333" s="13"/>
      <c r="VR333" s="13"/>
      <c r="VS333" s="13"/>
      <c r="VT333" s="13"/>
      <c r="VU333" s="13"/>
      <c r="VV333" s="13"/>
      <c r="VW333" s="13"/>
      <c r="VX333" s="13"/>
      <c r="VY333" s="13"/>
      <c r="VZ333" s="13"/>
      <c r="WA333" s="13"/>
      <c r="WB333" s="13"/>
      <c r="WC333" s="13"/>
      <c r="WD333" s="13"/>
      <c r="WE333" s="13"/>
      <c r="WF333" s="13"/>
      <c r="WG333" s="13"/>
      <c r="WH333" s="13"/>
      <c r="WI333" s="13"/>
      <c r="WJ333" s="13"/>
      <c r="WK333" s="13"/>
      <c r="WL333" s="13"/>
      <c r="WM333" s="13"/>
      <c r="WN333" s="13"/>
      <c r="WO333" s="13"/>
      <c r="WP333" s="13"/>
      <c r="WQ333" s="13"/>
      <c r="WR333" s="13"/>
      <c r="WS333" s="13"/>
      <c r="WT333" s="13"/>
      <c r="WU333" s="13"/>
      <c r="WV333" s="13"/>
      <c r="WW333" s="13"/>
      <c r="WX333" s="13"/>
      <c r="WY333" s="13"/>
      <c r="WZ333" s="13"/>
      <c r="XA333" s="13"/>
      <c r="XB333" s="13"/>
      <c r="XC333" s="13"/>
      <c r="XD333" s="13"/>
      <c r="XE333" s="13"/>
      <c r="XF333" s="13"/>
      <c r="XG333" s="13"/>
      <c r="XH333" s="13"/>
      <c r="XI333" s="13"/>
      <c r="XJ333" s="13"/>
      <c r="XK333" s="13"/>
      <c r="XL333" s="13"/>
      <c r="XM333" s="13"/>
      <c r="XN333" s="13"/>
      <c r="XO333" s="13"/>
      <c r="XP333" s="13"/>
      <c r="XQ333" s="13"/>
      <c r="XR333" s="13"/>
      <c r="XS333" s="13"/>
      <c r="XT333" s="13"/>
      <c r="XU333" s="13"/>
      <c r="XV333" s="13"/>
      <c r="XW333" s="13"/>
      <c r="XX333" s="13"/>
      <c r="XY333" s="13"/>
      <c r="XZ333" s="13"/>
      <c r="YA333" s="13"/>
      <c r="YB333" s="13"/>
      <c r="YC333" s="13"/>
      <c r="YD333" s="13"/>
      <c r="YE333" s="13"/>
      <c r="YF333" s="13"/>
      <c r="YG333" s="13"/>
      <c r="YH333" s="13"/>
      <c r="YI333" s="13"/>
      <c r="YJ333" s="13"/>
      <c r="YK333" s="13"/>
      <c r="YL333" s="13"/>
      <c r="YM333" s="13"/>
      <c r="YN333" s="13"/>
      <c r="YO333" s="13"/>
      <c r="YP333" s="13"/>
      <c r="YQ333" s="13"/>
      <c r="YR333" s="13"/>
      <c r="YS333" s="13"/>
      <c r="YT333" s="13"/>
      <c r="YU333" s="13"/>
      <c r="YV333" s="13"/>
      <c r="YW333" s="13"/>
      <c r="YX333" s="13"/>
      <c r="YY333" s="13"/>
      <c r="YZ333" s="13"/>
      <c r="ZA333" s="13"/>
      <c r="ZB333" s="13"/>
      <c r="ZC333" s="13"/>
      <c r="ZD333" s="13"/>
      <c r="ZE333" s="13"/>
      <c r="ZF333" s="13"/>
      <c r="ZG333" s="13"/>
      <c r="ZH333" s="13"/>
      <c r="ZI333" s="13"/>
      <c r="ZJ333" s="13"/>
      <c r="ZK333" s="13"/>
      <c r="ZL333" s="13"/>
      <c r="ZM333" s="13"/>
      <c r="ZN333" s="13"/>
      <c r="ZO333" s="13"/>
      <c r="ZP333" s="13"/>
      <c r="ZQ333" s="13"/>
      <c r="ZR333" s="13"/>
      <c r="ZS333" s="13"/>
      <c r="ZT333" s="13"/>
      <c r="ZU333" s="13"/>
      <c r="ZV333" s="13"/>
      <c r="ZW333" s="13"/>
      <c r="ZX333" s="13"/>
      <c r="ZY333" s="13"/>
      <c r="ZZ333" s="13"/>
      <c r="AAA333" s="13"/>
      <c r="AAB333" s="13"/>
      <c r="AAC333" s="13"/>
      <c r="AAD333" s="13"/>
      <c r="AAE333" s="13"/>
      <c r="AAF333" s="13"/>
      <c r="AAG333" s="13"/>
      <c r="AAH333" s="13"/>
      <c r="AAI333" s="13"/>
      <c r="AAJ333" s="13"/>
      <c r="AAK333" s="13"/>
      <c r="AAL333" s="13"/>
      <c r="AAM333" s="13"/>
      <c r="AAN333" s="13"/>
      <c r="AAO333" s="13"/>
      <c r="AAP333" s="13"/>
      <c r="AAQ333" s="13"/>
      <c r="AAR333" s="13"/>
      <c r="AAS333" s="13"/>
      <c r="AAT333" s="13"/>
      <c r="AAU333" s="13"/>
      <c r="AAV333" s="13"/>
      <c r="AAW333" s="13"/>
      <c r="AAX333" s="13"/>
      <c r="AAY333" s="13"/>
      <c r="AAZ333" s="13"/>
      <c r="ABA333" s="13"/>
      <c r="ABB333" s="13"/>
      <c r="ABC333" s="13"/>
      <c r="ABD333" s="13"/>
      <c r="ABE333" s="13"/>
      <c r="ABF333" s="13"/>
      <c r="ABG333" s="13"/>
      <c r="ABH333" s="13"/>
      <c r="ABI333" s="13"/>
      <c r="ABJ333" s="13"/>
      <c r="ABK333" s="13"/>
      <c r="ABL333" s="13"/>
      <c r="ABM333" s="13"/>
      <c r="ABN333" s="13"/>
      <c r="ABO333" s="13"/>
      <c r="ABP333" s="13"/>
      <c r="ABQ333" s="13"/>
      <c r="ABR333" s="13"/>
      <c r="ABS333" s="13"/>
      <c r="ABT333" s="13"/>
      <c r="ABU333" s="13"/>
      <c r="ABV333" s="13"/>
      <c r="ABW333" s="13"/>
      <c r="ABX333" s="13"/>
      <c r="ABY333" s="13"/>
      <c r="ABZ333" s="13"/>
      <c r="ACA333" s="13"/>
      <c r="ACB333" s="13"/>
      <c r="ACC333" s="13"/>
      <c r="ACD333" s="13"/>
      <c r="ACE333" s="13"/>
      <c r="ACF333" s="13"/>
      <c r="ACG333" s="13"/>
      <c r="ACH333" s="13"/>
      <c r="ACI333" s="13"/>
      <c r="ACJ333" s="13"/>
      <c r="ACK333" s="13"/>
      <c r="ACL333" s="13"/>
      <c r="ACM333" s="13"/>
      <c r="ACN333" s="13"/>
      <c r="ACO333" s="13"/>
      <c r="ACP333" s="13"/>
      <c r="ACQ333" s="13"/>
      <c r="ACR333" s="13"/>
      <c r="ACS333" s="13"/>
      <c r="ACT333" s="13"/>
      <c r="ACU333" s="13"/>
      <c r="ACV333" s="13"/>
      <c r="ACW333" s="13"/>
      <c r="ACX333" s="13"/>
      <c r="ACY333" s="13"/>
      <c r="ACZ333" s="13"/>
      <c r="ADA333" s="13"/>
      <c r="ADB333" s="13"/>
      <c r="ADC333" s="13"/>
      <c r="ADD333" s="13"/>
      <c r="ADE333" s="13"/>
      <c r="ADF333" s="13"/>
      <c r="ADG333" s="13"/>
      <c r="ADH333" s="13"/>
      <c r="ADI333" s="13"/>
      <c r="ADJ333" s="13"/>
      <c r="ADK333" s="13"/>
      <c r="ADL333" s="13"/>
      <c r="ADM333" s="13"/>
      <c r="ADN333" s="13"/>
      <c r="ADO333" s="13"/>
      <c r="ADP333" s="13"/>
      <c r="ADQ333" s="13"/>
      <c r="ADR333" s="13"/>
      <c r="ADS333" s="13"/>
      <c r="ADT333" s="13"/>
      <c r="ADU333" s="13"/>
      <c r="ADV333" s="13"/>
      <c r="ADW333" s="13"/>
      <c r="ADX333" s="13"/>
      <c r="ADY333" s="13"/>
      <c r="ADZ333" s="13"/>
      <c r="AEA333" s="13"/>
      <c r="AEB333" s="13"/>
      <c r="AEC333" s="13"/>
      <c r="AED333" s="13"/>
      <c r="AEE333" s="13"/>
      <c r="AEF333" s="13"/>
      <c r="AEG333" s="13"/>
      <c r="AEH333" s="13"/>
      <c r="AEI333" s="13"/>
      <c r="AEJ333" s="13"/>
      <c r="AEK333" s="13"/>
      <c r="AEL333" s="13"/>
      <c r="AEM333" s="13"/>
      <c r="AEN333" s="13"/>
      <c r="AEO333" s="13"/>
      <c r="AEP333" s="13"/>
      <c r="AEQ333" s="13"/>
      <c r="AER333" s="13"/>
      <c r="AES333" s="13"/>
      <c r="AET333" s="13"/>
      <c r="AEU333" s="13"/>
      <c r="AEV333" s="13"/>
      <c r="AEW333" s="13"/>
      <c r="AEX333" s="13"/>
      <c r="AEY333" s="13"/>
      <c r="AEZ333" s="13"/>
      <c r="AFA333" s="13"/>
      <c r="AFB333" s="13"/>
      <c r="AFC333" s="13"/>
      <c r="AFD333" s="13"/>
      <c r="AFE333" s="13"/>
      <c r="AFF333" s="13"/>
      <c r="AFG333" s="13"/>
      <c r="AFH333" s="13"/>
      <c r="AFI333" s="13"/>
      <c r="AFJ333" s="13"/>
      <c r="AFK333" s="13"/>
      <c r="AFL333" s="13"/>
      <c r="AFM333" s="13"/>
      <c r="AFN333" s="13"/>
      <c r="AFO333" s="13"/>
      <c r="AFP333" s="13"/>
      <c r="AFQ333" s="13"/>
      <c r="AFR333" s="13"/>
      <c r="AFS333" s="13"/>
      <c r="AFT333" s="13"/>
      <c r="AFU333" s="13"/>
      <c r="AFV333" s="13"/>
      <c r="AFW333" s="13"/>
      <c r="AFX333" s="13"/>
      <c r="AFY333" s="13"/>
      <c r="AFZ333" s="13"/>
      <c r="AGA333" s="13"/>
      <c r="AGB333" s="13"/>
      <c r="AGC333" s="13"/>
      <c r="AGD333" s="13"/>
      <c r="AGE333" s="13"/>
      <c r="AGF333" s="13"/>
      <c r="AGG333" s="13"/>
      <c r="AGH333" s="13"/>
      <c r="AGI333" s="13"/>
      <c r="AGJ333" s="13"/>
      <c r="AGK333" s="13"/>
      <c r="AGL333" s="13"/>
      <c r="AGM333" s="13"/>
      <c r="AGN333" s="13"/>
      <c r="AGO333" s="13"/>
      <c r="AGP333" s="13"/>
      <c r="AGQ333" s="13"/>
      <c r="AGR333" s="13"/>
      <c r="AGS333" s="13"/>
      <c r="AGT333" s="13"/>
      <c r="AGU333" s="13"/>
      <c r="AGV333" s="13"/>
      <c r="AGW333" s="13"/>
      <c r="AGX333" s="13"/>
      <c r="AGY333" s="13"/>
      <c r="AGZ333" s="13"/>
      <c r="AHA333" s="13"/>
      <c r="AHB333" s="13"/>
      <c r="AHC333" s="13"/>
      <c r="AHD333" s="13"/>
      <c r="AHE333" s="13"/>
      <c r="AHF333" s="13"/>
      <c r="AHG333" s="13"/>
      <c r="AHH333" s="13"/>
      <c r="AHI333" s="13"/>
      <c r="AHJ333" s="13"/>
      <c r="AHK333" s="13"/>
      <c r="AHL333" s="13"/>
      <c r="AHM333" s="13"/>
      <c r="AHN333" s="13"/>
      <c r="AHO333" s="13"/>
      <c r="AHP333" s="13"/>
      <c r="AHQ333" s="13"/>
      <c r="AHR333" s="13"/>
      <c r="AHS333" s="13"/>
      <c r="AHT333" s="13"/>
      <c r="AHU333" s="13"/>
      <c r="AHV333" s="13"/>
      <c r="AHW333" s="13"/>
      <c r="AHX333" s="13"/>
      <c r="AHY333" s="13"/>
      <c r="AHZ333" s="13"/>
      <c r="AIA333" s="13"/>
      <c r="AIB333" s="13"/>
      <c r="AIC333" s="13"/>
      <c r="AID333" s="13"/>
      <c r="AIE333" s="13"/>
      <c r="AIF333" s="13"/>
      <c r="AIG333" s="13"/>
      <c r="AIH333" s="13"/>
      <c r="AII333" s="13"/>
      <c r="AIJ333" s="13"/>
      <c r="AIK333" s="13"/>
      <c r="AIL333" s="13"/>
      <c r="AIM333" s="13"/>
      <c r="AIN333" s="13"/>
      <c r="AIO333" s="13"/>
      <c r="AIP333" s="13"/>
      <c r="AIQ333" s="13"/>
      <c r="AIR333" s="13"/>
      <c r="AIS333" s="13"/>
      <c r="AIT333" s="13"/>
      <c r="AIU333" s="13"/>
      <c r="AIV333" s="13"/>
      <c r="AIW333" s="13"/>
      <c r="AIX333" s="13"/>
      <c r="AIY333" s="13"/>
      <c r="AIZ333" s="13"/>
      <c r="AJA333" s="13"/>
      <c r="AJB333" s="13"/>
      <c r="AJC333" s="13"/>
      <c r="AJD333" s="13"/>
      <c r="AJE333" s="13"/>
      <c r="AJF333" s="13"/>
      <c r="AJG333" s="13"/>
      <c r="AJH333" s="13"/>
      <c r="AJI333" s="13"/>
      <c r="AJJ333" s="13"/>
      <c r="AJK333" s="13"/>
      <c r="AJL333" s="13"/>
      <c r="AJM333" s="13"/>
      <c r="AJN333" s="13"/>
      <c r="AJO333" s="13"/>
      <c r="AJP333" s="13"/>
      <c r="AJQ333" s="13"/>
      <c r="AJR333" s="13"/>
      <c r="AJS333" s="13"/>
      <c r="AJT333" s="13"/>
      <c r="AJU333" s="13"/>
      <c r="AJV333" s="13"/>
      <c r="AJW333" s="13"/>
      <c r="AJX333" s="13"/>
      <c r="AJY333" s="13"/>
      <c r="AJZ333" s="13"/>
      <c r="AKA333" s="13"/>
      <c r="AKB333" s="13"/>
      <c r="AKC333" s="13"/>
      <c r="AKD333" s="13"/>
      <c r="AKE333" s="13"/>
      <c r="AKF333" s="13"/>
      <c r="AKG333" s="13"/>
      <c r="AKH333" s="13"/>
      <c r="AKI333" s="13"/>
      <c r="AKJ333" s="13"/>
      <c r="AKK333" s="13"/>
      <c r="AKL333" s="13"/>
      <c r="AKM333" s="13"/>
      <c r="AKN333" s="13"/>
      <c r="AKO333" s="13"/>
      <c r="AKP333" s="13"/>
      <c r="AKQ333" s="13"/>
      <c r="AKR333" s="13"/>
      <c r="AKS333" s="13"/>
      <c r="AKT333" s="13"/>
      <c r="AKU333" s="13"/>
      <c r="AKV333" s="13"/>
      <c r="AKW333" s="13"/>
      <c r="AKX333" s="13"/>
      <c r="AKY333" s="13"/>
      <c r="AKZ333" s="13"/>
      <c r="ALA333" s="13"/>
      <c r="ALB333" s="13"/>
      <c r="ALC333" s="13"/>
      <c r="ALD333" s="13"/>
      <c r="ALE333" s="13"/>
      <c r="ALF333" s="13"/>
      <c r="ALG333" s="13"/>
      <c r="ALH333" s="13"/>
      <c r="ALI333" s="13"/>
      <c r="ALJ333" s="13"/>
    </row>
    <row r="334" spans="1:998" s="27" customFormat="1">
      <c r="A334" s="62">
        <v>329</v>
      </c>
      <c r="B334" s="62" t="s">
        <v>274</v>
      </c>
      <c r="C334" s="62" t="s">
        <v>39</v>
      </c>
      <c r="D334" s="62" t="s">
        <v>39</v>
      </c>
      <c r="E334" s="62" t="s">
        <v>1532</v>
      </c>
      <c r="F334" s="62"/>
      <c r="G334" s="63">
        <v>45813</v>
      </c>
      <c r="H334" s="64">
        <v>0.45763888888888887</v>
      </c>
      <c r="I334" s="62" t="s">
        <v>5</v>
      </c>
      <c r="J334" s="62" t="s">
        <v>6</v>
      </c>
      <c r="K334" s="62" t="s">
        <v>5</v>
      </c>
      <c r="L334" s="62" t="s">
        <v>5</v>
      </c>
      <c r="M334" s="62" t="s">
        <v>5</v>
      </c>
      <c r="N334" s="62" t="s">
        <v>6</v>
      </c>
      <c r="O334" s="65">
        <v>1415.86</v>
      </c>
      <c r="P334" s="66">
        <v>2472</v>
      </c>
      <c r="Q334" s="65">
        <v>295000</v>
      </c>
      <c r="R334" s="65">
        <v>64900</v>
      </c>
      <c r="S334" s="67">
        <f t="shared" si="37"/>
        <v>22</v>
      </c>
      <c r="T334" s="67">
        <f t="shared" si="38"/>
        <v>230100</v>
      </c>
      <c r="U334" s="62" t="s">
        <v>6</v>
      </c>
      <c r="V334" s="62" t="s">
        <v>6</v>
      </c>
      <c r="W334" s="68">
        <v>1</v>
      </c>
      <c r="X334" s="69">
        <v>0</v>
      </c>
      <c r="Y334" s="61">
        <f>ROUND((S334/INDICI!$B$2*10),2)</f>
        <v>2.4900000000000002</v>
      </c>
      <c r="Z334" s="61">
        <f>ROUND((O334/INDICI!$B$1*25),2)</f>
        <v>3.78</v>
      </c>
      <c r="AA334" s="70">
        <f t="shared" si="40"/>
        <v>8</v>
      </c>
      <c r="AB334" s="71">
        <f t="shared" si="41"/>
        <v>14.27</v>
      </c>
      <c r="AC334" s="72">
        <f>SUM($AG$6:AG334)</f>
        <v>23970940.858000007</v>
      </c>
      <c r="AD334" s="61" t="str">
        <f>VLOOKUP(C334, 'NORD SUD'!A:B, 2, FALSE)</f>
        <v>S</v>
      </c>
      <c r="AE334" s="67">
        <f>IF(AD334="N","",SUM(AF$5:$AF334))</f>
        <v>9420940.8579999991</v>
      </c>
      <c r="AF334" s="67">
        <f t="shared" si="42"/>
        <v>230100</v>
      </c>
      <c r="AG334" s="72">
        <f t="shared" si="43"/>
        <v>230100</v>
      </c>
      <c r="AH334" s="174"/>
      <c r="AI334" s="169">
        <v>1</v>
      </c>
      <c r="AJ334" s="169">
        <f>SUM($AI$6:AI334)</f>
        <v>329</v>
      </c>
      <c r="AK334" s="198" t="s">
        <v>1942</v>
      </c>
      <c r="AL334" s="162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  <c r="IV334" s="19"/>
      <c r="IW334" s="19"/>
      <c r="IX334" s="19"/>
      <c r="IY334" s="19"/>
      <c r="IZ334" s="19"/>
      <c r="JA334" s="19"/>
      <c r="JB334" s="19"/>
      <c r="JC334" s="19"/>
      <c r="JD334" s="19"/>
      <c r="JE334" s="19"/>
      <c r="JF334" s="19"/>
      <c r="JG334" s="19"/>
      <c r="JH334" s="19"/>
      <c r="JI334" s="19"/>
      <c r="JJ334" s="19"/>
      <c r="JK334" s="19"/>
      <c r="JL334" s="19"/>
      <c r="JM334" s="19"/>
      <c r="JN334" s="19"/>
      <c r="JO334" s="19"/>
      <c r="JP334" s="19"/>
      <c r="JQ334" s="19"/>
      <c r="JR334" s="19"/>
      <c r="JS334" s="19"/>
      <c r="JT334" s="19"/>
      <c r="JU334" s="19"/>
      <c r="JV334" s="19"/>
      <c r="JW334" s="19"/>
      <c r="JX334" s="19"/>
      <c r="JY334" s="19"/>
      <c r="JZ334" s="19"/>
      <c r="KA334" s="19"/>
      <c r="KB334" s="19"/>
      <c r="KC334" s="19"/>
      <c r="KD334" s="19"/>
      <c r="KE334" s="19"/>
      <c r="KF334" s="19"/>
      <c r="KG334" s="19"/>
      <c r="KH334" s="19"/>
      <c r="KI334" s="19"/>
      <c r="KJ334" s="19"/>
      <c r="KK334" s="19"/>
      <c r="KL334" s="19"/>
      <c r="KM334" s="19"/>
      <c r="KN334" s="19"/>
      <c r="KO334" s="19"/>
      <c r="KP334" s="19"/>
      <c r="KQ334" s="19"/>
      <c r="KR334" s="19"/>
      <c r="KS334" s="19"/>
      <c r="KT334" s="19"/>
      <c r="KU334" s="19"/>
      <c r="KV334" s="19"/>
      <c r="KW334" s="19"/>
      <c r="KX334" s="19"/>
      <c r="KY334" s="19"/>
      <c r="KZ334" s="19"/>
      <c r="LA334" s="19"/>
      <c r="LB334" s="19"/>
      <c r="LC334" s="19"/>
      <c r="LD334" s="19"/>
      <c r="LE334" s="19"/>
      <c r="LF334" s="19"/>
      <c r="LG334" s="19"/>
      <c r="LH334" s="19"/>
      <c r="LI334" s="19"/>
      <c r="LJ334" s="19"/>
      <c r="LK334" s="19"/>
      <c r="LL334" s="19"/>
      <c r="LM334" s="19"/>
      <c r="LN334" s="19"/>
      <c r="LO334" s="19"/>
      <c r="LP334" s="19"/>
      <c r="LQ334" s="19"/>
      <c r="LR334" s="19"/>
      <c r="LS334" s="19"/>
      <c r="LT334" s="19"/>
      <c r="LU334" s="19"/>
      <c r="LV334" s="19"/>
      <c r="LW334" s="19"/>
      <c r="LX334" s="19"/>
      <c r="LY334" s="19"/>
      <c r="LZ334" s="19"/>
      <c r="MA334" s="19"/>
      <c r="MB334" s="19"/>
      <c r="MC334" s="19"/>
      <c r="MD334" s="19"/>
      <c r="ME334" s="19"/>
      <c r="MF334" s="19"/>
      <c r="MG334" s="19"/>
      <c r="MH334" s="19"/>
      <c r="MI334" s="19"/>
      <c r="MJ334" s="19"/>
      <c r="MK334" s="19"/>
      <c r="ML334" s="19"/>
      <c r="MM334" s="19"/>
      <c r="MN334" s="19"/>
      <c r="MO334" s="19"/>
      <c r="MP334" s="19"/>
      <c r="MQ334" s="19"/>
      <c r="MR334" s="19"/>
      <c r="MS334" s="19"/>
      <c r="MT334" s="19"/>
      <c r="MU334" s="19"/>
      <c r="MV334" s="19"/>
      <c r="MW334" s="19"/>
      <c r="MX334" s="19"/>
      <c r="MY334" s="19"/>
      <c r="MZ334" s="19"/>
      <c r="NA334" s="19"/>
      <c r="NB334" s="19"/>
      <c r="NC334" s="19"/>
      <c r="ND334" s="19"/>
      <c r="NE334" s="19"/>
      <c r="NF334" s="19"/>
      <c r="NG334" s="19"/>
      <c r="NH334" s="19"/>
      <c r="NI334" s="19"/>
      <c r="NJ334" s="19"/>
      <c r="NK334" s="19"/>
      <c r="NL334" s="19"/>
      <c r="NM334" s="19"/>
      <c r="NN334" s="19"/>
      <c r="NO334" s="19"/>
      <c r="NP334" s="19"/>
      <c r="NQ334" s="19"/>
      <c r="NR334" s="19"/>
      <c r="NS334" s="19"/>
      <c r="NT334" s="19"/>
      <c r="NU334" s="19"/>
      <c r="NV334" s="19"/>
      <c r="NW334" s="19"/>
      <c r="NX334" s="19"/>
      <c r="NY334" s="19"/>
      <c r="NZ334" s="19"/>
      <c r="OA334" s="19"/>
      <c r="OB334" s="19"/>
      <c r="OC334" s="19"/>
      <c r="OD334" s="19"/>
      <c r="OE334" s="19"/>
      <c r="OF334" s="19"/>
      <c r="OG334" s="19"/>
      <c r="OH334" s="19"/>
      <c r="OI334" s="19"/>
      <c r="OJ334" s="19"/>
      <c r="OK334" s="19"/>
      <c r="OL334" s="19"/>
      <c r="OM334" s="19"/>
      <c r="ON334" s="19"/>
      <c r="OO334" s="19"/>
      <c r="OP334" s="19"/>
      <c r="OQ334" s="19"/>
      <c r="OR334" s="19"/>
      <c r="OS334" s="19"/>
      <c r="OT334" s="19"/>
      <c r="OU334" s="19"/>
      <c r="OV334" s="19"/>
      <c r="OW334" s="19"/>
      <c r="OX334" s="19"/>
      <c r="OY334" s="19"/>
      <c r="OZ334" s="19"/>
      <c r="PA334" s="19"/>
      <c r="PB334" s="19"/>
      <c r="PC334" s="19"/>
      <c r="PD334" s="19"/>
      <c r="PE334" s="19"/>
      <c r="PF334" s="19"/>
      <c r="PG334" s="19"/>
      <c r="PH334" s="19"/>
      <c r="PI334" s="19"/>
      <c r="PJ334" s="19"/>
      <c r="PK334" s="19"/>
      <c r="PL334" s="19"/>
      <c r="PM334" s="19"/>
      <c r="PN334" s="19"/>
      <c r="PO334" s="19"/>
      <c r="PP334" s="19"/>
      <c r="PQ334" s="19"/>
      <c r="PR334" s="19"/>
      <c r="PS334" s="19"/>
      <c r="PT334" s="19"/>
      <c r="PU334" s="19"/>
      <c r="PV334" s="19"/>
      <c r="PW334" s="19"/>
      <c r="PX334" s="19"/>
      <c r="PY334" s="19"/>
      <c r="PZ334" s="19"/>
      <c r="QA334" s="19"/>
      <c r="QB334" s="19"/>
      <c r="QC334" s="19"/>
      <c r="QD334" s="19"/>
      <c r="QE334" s="19"/>
      <c r="QF334" s="19"/>
      <c r="QG334" s="19"/>
      <c r="QH334" s="19"/>
      <c r="QI334" s="19"/>
      <c r="QJ334" s="19"/>
      <c r="QK334" s="19"/>
      <c r="QL334" s="19"/>
      <c r="QM334" s="19"/>
      <c r="QN334" s="19"/>
      <c r="QO334" s="19"/>
      <c r="QP334" s="19"/>
      <c r="QQ334" s="19"/>
      <c r="QR334" s="19"/>
      <c r="QS334" s="19"/>
      <c r="QT334" s="19"/>
      <c r="QU334" s="19"/>
      <c r="QV334" s="19"/>
      <c r="QW334" s="19"/>
      <c r="QX334" s="19"/>
      <c r="QY334" s="19"/>
      <c r="QZ334" s="19"/>
      <c r="RA334" s="19"/>
      <c r="RB334" s="19"/>
      <c r="RC334" s="19"/>
      <c r="RD334" s="19"/>
      <c r="RE334" s="19"/>
      <c r="RF334" s="19"/>
      <c r="RG334" s="19"/>
      <c r="RH334" s="19"/>
      <c r="RI334" s="19"/>
      <c r="RJ334" s="19"/>
      <c r="RK334" s="19"/>
      <c r="RL334" s="19"/>
      <c r="RM334" s="19"/>
      <c r="RN334" s="19"/>
      <c r="RO334" s="19"/>
      <c r="RP334" s="19"/>
      <c r="RQ334" s="19"/>
      <c r="RR334" s="19"/>
      <c r="RS334" s="19"/>
      <c r="RT334" s="19"/>
      <c r="RU334" s="19"/>
      <c r="RV334" s="19"/>
      <c r="RW334" s="19"/>
      <c r="RX334" s="19"/>
      <c r="RY334" s="19"/>
      <c r="RZ334" s="19"/>
      <c r="SA334" s="19"/>
      <c r="SB334" s="19"/>
      <c r="SC334" s="19"/>
      <c r="SD334" s="19"/>
      <c r="SE334" s="19"/>
      <c r="SF334" s="19"/>
      <c r="SG334" s="19"/>
      <c r="SH334" s="19"/>
      <c r="SI334" s="19"/>
      <c r="SJ334" s="19"/>
      <c r="SK334" s="19"/>
      <c r="SL334" s="19"/>
      <c r="SM334" s="19"/>
      <c r="SN334" s="19"/>
      <c r="SO334" s="19"/>
      <c r="SP334" s="19"/>
      <c r="SQ334" s="19"/>
      <c r="SR334" s="19"/>
      <c r="SS334" s="19"/>
      <c r="ST334" s="19"/>
      <c r="SU334" s="19"/>
      <c r="SV334" s="19"/>
      <c r="SW334" s="19"/>
      <c r="SX334" s="19"/>
      <c r="SY334" s="19"/>
      <c r="SZ334" s="19"/>
      <c r="TA334" s="19"/>
      <c r="TB334" s="19"/>
      <c r="TC334" s="19"/>
      <c r="TD334" s="19"/>
      <c r="TE334" s="19"/>
      <c r="TF334" s="19"/>
      <c r="TG334" s="19"/>
      <c r="TH334" s="19"/>
      <c r="TI334" s="19"/>
      <c r="TJ334" s="19"/>
      <c r="TK334" s="19"/>
      <c r="TL334" s="19"/>
      <c r="TM334" s="19"/>
      <c r="TN334" s="19"/>
      <c r="TO334" s="19"/>
      <c r="TP334" s="19"/>
      <c r="TQ334" s="19"/>
      <c r="TR334" s="19"/>
      <c r="TS334" s="19"/>
      <c r="TT334" s="19"/>
      <c r="TU334" s="19"/>
      <c r="TV334" s="19"/>
      <c r="TW334" s="19"/>
      <c r="TX334" s="19"/>
      <c r="TY334" s="19"/>
      <c r="TZ334" s="19"/>
      <c r="UA334" s="19"/>
      <c r="UB334" s="19"/>
      <c r="UC334" s="19"/>
      <c r="UD334" s="19"/>
      <c r="UE334" s="19"/>
      <c r="UF334" s="19"/>
      <c r="UG334" s="19"/>
      <c r="UH334" s="19"/>
      <c r="UI334" s="19"/>
      <c r="UJ334" s="19"/>
      <c r="UK334" s="19"/>
      <c r="UL334" s="19"/>
      <c r="UM334" s="19"/>
      <c r="UN334" s="19"/>
      <c r="UO334" s="19"/>
      <c r="UP334" s="19"/>
      <c r="UQ334" s="19"/>
      <c r="UR334" s="19"/>
      <c r="US334" s="19"/>
      <c r="UT334" s="19"/>
      <c r="UU334" s="19"/>
      <c r="UV334" s="19"/>
      <c r="UW334" s="19"/>
      <c r="UX334" s="19"/>
      <c r="UY334" s="19"/>
      <c r="UZ334" s="19"/>
      <c r="VA334" s="19"/>
      <c r="VB334" s="19"/>
      <c r="VC334" s="19"/>
      <c r="VD334" s="19"/>
      <c r="VE334" s="19"/>
      <c r="VF334" s="19"/>
      <c r="VG334" s="19"/>
      <c r="VH334" s="19"/>
      <c r="VI334" s="19"/>
      <c r="VJ334" s="19"/>
      <c r="VK334" s="19"/>
      <c r="VL334" s="19"/>
      <c r="VM334" s="19"/>
      <c r="VN334" s="19"/>
      <c r="VO334" s="19"/>
      <c r="VP334" s="19"/>
      <c r="VQ334" s="19"/>
      <c r="VR334" s="19"/>
      <c r="VS334" s="19"/>
      <c r="VT334" s="19"/>
      <c r="VU334" s="19"/>
      <c r="VV334" s="19"/>
      <c r="VW334" s="19"/>
      <c r="VX334" s="19"/>
      <c r="VY334" s="19"/>
      <c r="VZ334" s="19"/>
      <c r="WA334" s="19"/>
      <c r="WB334" s="19"/>
      <c r="WC334" s="19"/>
      <c r="WD334" s="19"/>
      <c r="WE334" s="19"/>
      <c r="WF334" s="19"/>
      <c r="WG334" s="19"/>
      <c r="WH334" s="19"/>
      <c r="WI334" s="19"/>
      <c r="WJ334" s="19"/>
      <c r="WK334" s="19"/>
      <c r="WL334" s="19"/>
      <c r="WM334" s="19"/>
      <c r="WN334" s="19"/>
      <c r="WO334" s="19"/>
      <c r="WP334" s="19"/>
      <c r="WQ334" s="19"/>
      <c r="WR334" s="19"/>
      <c r="WS334" s="19"/>
      <c r="WT334" s="19"/>
      <c r="WU334" s="19"/>
      <c r="WV334" s="19"/>
      <c r="WW334" s="19"/>
      <c r="WX334" s="19"/>
      <c r="WY334" s="19"/>
      <c r="WZ334" s="19"/>
      <c r="XA334" s="19"/>
      <c r="XB334" s="19"/>
      <c r="XC334" s="19"/>
      <c r="XD334" s="19"/>
      <c r="XE334" s="19"/>
      <c r="XF334" s="19"/>
      <c r="XG334" s="19"/>
      <c r="XH334" s="19"/>
      <c r="XI334" s="19"/>
      <c r="XJ334" s="19"/>
      <c r="XK334" s="19"/>
      <c r="XL334" s="19"/>
      <c r="XM334" s="19"/>
      <c r="XN334" s="19"/>
      <c r="XO334" s="19"/>
      <c r="XP334" s="19"/>
      <c r="XQ334" s="19"/>
      <c r="XR334" s="19"/>
      <c r="XS334" s="19"/>
      <c r="XT334" s="19"/>
      <c r="XU334" s="19"/>
      <c r="XV334" s="19"/>
      <c r="XW334" s="19"/>
      <c r="XX334" s="19"/>
      <c r="XY334" s="19"/>
      <c r="XZ334" s="19"/>
      <c r="YA334" s="19"/>
      <c r="YB334" s="19"/>
      <c r="YC334" s="19"/>
      <c r="YD334" s="19"/>
      <c r="YE334" s="19"/>
      <c r="YF334" s="19"/>
      <c r="YG334" s="19"/>
      <c r="YH334" s="19"/>
      <c r="YI334" s="19"/>
      <c r="YJ334" s="19"/>
      <c r="YK334" s="19"/>
      <c r="YL334" s="19"/>
      <c r="YM334" s="19"/>
      <c r="YN334" s="19"/>
      <c r="YO334" s="19"/>
      <c r="YP334" s="19"/>
      <c r="YQ334" s="19"/>
      <c r="YR334" s="19"/>
      <c r="YS334" s="19"/>
      <c r="YT334" s="19"/>
      <c r="YU334" s="19"/>
      <c r="YV334" s="19"/>
      <c r="YW334" s="19"/>
      <c r="YX334" s="19"/>
      <c r="YY334" s="19"/>
      <c r="YZ334" s="19"/>
      <c r="ZA334" s="19"/>
      <c r="ZB334" s="19"/>
      <c r="ZC334" s="19"/>
      <c r="ZD334" s="19"/>
      <c r="ZE334" s="19"/>
      <c r="ZF334" s="19"/>
      <c r="ZG334" s="19"/>
      <c r="ZH334" s="19"/>
      <c r="ZI334" s="19"/>
      <c r="ZJ334" s="19"/>
      <c r="ZK334" s="19"/>
      <c r="ZL334" s="19"/>
      <c r="ZM334" s="19"/>
      <c r="ZN334" s="19"/>
      <c r="ZO334" s="19"/>
      <c r="ZP334" s="19"/>
      <c r="ZQ334" s="19"/>
      <c r="ZR334" s="19"/>
      <c r="ZS334" s="19"/>
      <c r="ZT334" s="19"/>
      <c r="ZU334" s="19"/>
      <c r="ZV334" s="19"/>
      <c r="ZW334" s="19"/>
      <c r="ZX334" s="19"/>
      <c r="ZY334" s="19"/>
      <c r="ZZ334" s="19"/>
      <c r="AAA334" s="19"/>
      <c r="AAB334" s="19"/>
      <c r="AAC334" s="19"/>
      <c r="AAD334" s="19"/>
      <c r="AAE334" s="19"/>
      <c r="AAF334" s="19"/>
      <c r="AAG334" s="19"/>
      <c r="AAH334" s="19"/>
      <c r="AAI334" s="19"/>
      <c r="AAJ334" s="19"/>
      <c r="AAK334" s="19"/>
      <c r="AAL334" s="19"/>
      <c r="AAM334" s="19"/>
      <c r="AAN334" s="19"/>
      <c r="AAO334" s="19"/>
      <c r="AAP334" s="19"/>
      <c r="AAQ334" s="19"/>
      <c r="AAR334" s="19"/>
      <c r="AAS334" s="19"/>
      <c r="AAT334" s="19"/>
      <c r="AAU334" s="19"/>
      <c r="AAV334" s="19"/>
      <c r="AAW334" s="19"/>
      <c r="AAX334" s="19"/>
      <c r="AAY334" s="19"/>
      <c r="AAZ334" s="19"/>
      <c r="ABA334" s="19"/>
      <c r="ABB334" s="19"/>
      <c r="ABC334" s="19"/>
      <c r="ABD334" s="19"/>
      <c r="ABE334" s="19"/>
      <c r="ABF334" s="19"/>
      <c r="ABG334" s="19"/>
      <c r="ABH334" s="19"/>
      <c r="ABI334" s="19"/>
      <c r="ABJ334" s="19"/>
      <c r="ABK334" s="19"/>
      <c r="ABL334" s="19"/>
      <c r="ABM334" s="19"/>
      <c r="ABN334" s="19"/>
      <c r="ABO334" s="19"/>
      <c r="ABP334" s="19"/>
      <c r="ABQ334" s="19"/>
      <c r="ABR334" s="19"/>
      <c r="ABS334" s="19"/>
      <c r="ABT334" s="19"/>
      <c r="ABU334" s="19"/>
      <c r="ABV334" s="19"/>
      <c r="ABW334" s="19"/>
      <c r="ABX334" s="19"/>
      <c r="ABY334" s="19"/>
      <c r="ABZ334" s="19"/>
      <c r="ACA334" s="19"/>
      <c r="ACB334" s="19"/>
      <c r="ACC334" s="19"/>
      <c r="ACD334" s="19"/>
      <c r="ACE334" s="19"/>
      <c r="ACF334" s="19"/>
      <c r="ACG334" s="19"/>
      <c r="ACH334" s="19"/>
      <c r="ACI334" s="19"/>
      <c r="ACJ334" s="19"/>
      <c r="ACK334" s="19"/>
      <c r="ACL334" s="19"/>
      <c r="ACM334" s="19"/>
      <c r="ACN334" s="19"/>
      <c r="ACO334" s="19"/>
      <c r="ACP334" s="19"/>
      <c r="ACQ334" s="19"/>
      <c r="ACR334" s="19"/>
      <c r="ACS334" s="19"/>
      <c r="ACT334" s="19"/>
      <c r="ACU334" s="19"/>
      <c r="ACV334" s="19"/>
      <c r="ACW334" s="19"/>
      <c r="ACX334" s="19"/>
      <c r="ACY334" s="19"/>
      <c r="ACZ334" s="19"/>
      <c r="ADA334" s="19"/>
      <c r="ADB334" s="19"/>
      <c r="ADC334" s="19"/>
      <c r="ADD334" s="19"/>
      <c r="ADE334" s="19"/>
      <c r="ADF334" s="19"/>
      <c r="ADG334" s="19"/>
      <c r="ADH334" s="19"/>
      <c r="ADI334" s="19"/>
      <c r="ADJ334" s="19"/>
      <c r="ADK334" s="19"/>
      <c r="ADL334" s="19"/>
      <c r="ADM334" s="19"/>
      <c r="ADN334" s="19"/>
      <c r="ADO334" s="19"/>
      <c r="ADP334" s="19"/>
      <c r="ADQ334" s="19"/>
      <c r="ADR334" s="19"/>
      <c r="ADS334" s="19"/>
      <c r="ADT334" s="19"/>
      <c r="ADU334" s="19"/>
      <c r="ADV334" s="19"/>
      <c r="ADW334" s="19"/>
      <c r="ADX334" s="19"/>
      <c r="ADY334" s="19"/>
      <c r="ADZ334" s="19"/>
      <c r="AEA334" s="19"/>
      <c r="AEB334" s="19"/>
      <c r="AEC334" s="19"/>
      <c r="AED334" s="19"/>
      <c r="AEE334" s="19"/>
      <c r="AEF334" s="19"/>
      <c r="AEG334" s="19"/>
      <c r="AEH334" s="19"/>
      <c r="AEI334" s="19"/>
      <c r="AEJ334" s="19"/>
      <c r="AEK334" s="19"/>
      <c r="AEL334" s="19"/>
      <c r="AEM334" s="19"/>
      <c r="AEN334" s="19"/>
      <c r="AEO334" s="19"/>
      <c r="AEP334" s="19"/>
      <c r="AEQ334" s="19"/>
      <c r="AER334" s="19"/>
      <c r="AES334" s="19"/>
      <c r="AET334" s="19"/>
      <c r="AEU334" s="19"/>
      <c r="AEV334" s="19"/>
      <c r="AEW334" s="19"/>
      <c r="AEX334" s="19"/>
      <c r="AEY334" s="19"/>
      <c r="AEZ334" s="19"/>
      <c r="AFA334" s="19"/>
      <c r="AFB334" s="19"/>
      <c r="AFC334" s="19"/>
      <c r="AFD334" s="19"/>
      <c r="AFE334" s="19"/>
      <c r="AFF334" s="19"/>
      <c r="AFG334" s="19"/>
      <c r="AFH334" s="19"/>
      <c r="AFI334" s="19"/>
      <c r="AFJ334" s="19"/>
      <c r="AFK334" s="19"/>
      <c r="AFL334" s="19"/>
      <c r="AFM334" s="19"/>
      <c r="AFN334" s="19"/>
      <c r="AFO334" s="19"/>
      <c r="AFP334" s="19"/>
      <c r="AFQ334" s="19"/>
      <c r="AFR334" s="19"/>
      <c r="AFS334" s="19"/>
      <c r="AFT334" s="19"/>
      <c r="AFU334" s="19"/>
      <c r="AFV334" s="19"/>
      <c r="AFW334" s="19"/>
      <c r="AFX334" s="19"/>
      <c r="AFY334" s="19"/>
      <c r="AFZ334" s="19"/>
      <c r="AGA334" s="19"/>
      <c r="AGB334" s="19"/>
      <c r="AGC334" s="19"/>
      <c r="AGD334" s="19"/>
      <c r="AGE334" s="19"/>
      <c r="AGF334" s="19"/>
      <c r="AGG334" s="19"/>
      <c r="AGH334" s="19"/>
      <c r="AGI334" s="19"/>
      <c r="AGJ334" s="19"/>
      <c r="AGK334" s="19"/>
      <c r="AGL334" s="19"/>
      <c r="AGM334" s="19"/>
      <c r="AGN334" s="19"/>
      <c r="AGO334" s="19"/>
      <c r="AGP334" s="19"/>
      <c r="AGQ334" s="19"/>
      <c r="AGR334" s="19"/>
      <c r="AGS334" s="19"/>
      <c r="AGT334" s="19"/>
      <c r="AGU334" s="19"/>
      <c r="AGV334" s="19"/>
      <c r="AGW334" s="19"/>
      <c r="AGX334" s="19"/>
      <c r="AGY334" s="19"/>
      <c r="AGZ334" s="19"/>
      <c r="AHA334" s="19"/>
      <c r="AHB334" s="19"/>
      <c r="AHC334" s="19"/>
      <c r="AHD334" s="19"/>
      <c r="AHE334" s="19"/>
      <c r="AHF334" s="19"/>
      <c r="AHG334" s="19"/>
      <c r="AHH334" s="19"/>
      <c r="AHI334" s="19"/>
      <c r="AHJ334" s="19"/>
      <c r="AHK334" s="19"/>
      <c r="AHL334" s="19"/>
      <c r="AHM334" s="19"/>
      <c r="AHN334" s="19"/>
      <c r="AHO334" s="19"/>
      <c r="AHP334" s="19"/>
      <c r="AHQ334" s="19"/>
      <c r="AHR334" s="19"/>
      <c r="AHS334" s="19"/>
      <c r="AHT334" s="19"/>
      <c r="AHU334" s="19"/>
      <c r="AHV334" s="19"/>
      <c r="AHW334" s="19"/>
      <c r="AHX334" s="19"/>
      <c r="AHY334" s="19"/>
      <c r="AHZ334" s="19"/>
      <c r="AIA334" s="19"/>
      <c r="AIB334" s="19"/>
      <c r="AIC334" s="19"/>
      <c r="AID334" s="19"/>
      <c r="AIE334" s="19"/>
      <c r="AIF334" s="19"/>
      <c r="AIG334" s="19"/>
      <c r="AIH334" s="19"/>
      <c r="AII334" s="19"/>
      <c r="AIJ334" s="19"/>
      <c r="AIK334" s="19"/>
      <c r="AIL334" s="19"/>
      <c r="AIM334" s="19"/>
      <c r="AIN334" s="19"/>
      <c r="AIO334" s="19"/>
      <c r="AIP334" s="19"/>
      <c r="AIQ334" s="19"/>
      <c r="AIR334" s="19"/>
      <c r="AIS334" s="19"/>
      <c r="AIT334" s="19"/>
      <c r="AIU334" s="19"/>
      <c r="AIV334" s="19"/>
      <c r="AIW334" s="19"/>
      <c r="AIX334" s="19"/>
      <c r="AIY334" s="19"/>
      <c r="AIZ334" s="19"/>
      <c r="AJA334" s="19"/>
      <c r="AJB334" s="19"/>
      <c r="AJC334" s="19"/>
      <c r="AJD334" s="19"/>
      <c r="AJE334" s="19"/>
      <c r="AJF334" s="19"/>
      <c r="AJG334" s="19"/>
      <c r="AJH334" s="19"/>
      <c r="AJI334" s="19"/>
      <c r="AJJ334" s="19"/>
      <c r="AJK334" s="19"/>
      <c r="AJL334" s="19"/>
      <c r="AJM334" s="19"/>
      <c r="AJN334" s="19"/>
      <c r="AJO334" s="19"/>
      <c r="AJP334" s="19"/>
      <c r="AJQ334" s="19"/>
      <c r="AJR334" s="19"/>
      <c r="AJS334" s="19"/>
      <c r="AJT334" s="19"/>
      <c r="AJU334" s="19"/>
      <c r="AJV334" s="19"/>
      <c r="AJW334" s="19"/>
      <c r="AJX334" s="19"/>
      <c r="AJY334" s="19"/>
      <c r="AJZ334" s="19"/>
      <c r="AKA334" s="19"/>
      <c r="AKB334" s="19"/>
      <c r="AKC334" s="19"/>
      <c r="AKD334" s="19"/>
      <c r="AKE334" s="19"/>
      <c r="AKF334" s="19"/>
      <c r="AKG334" s="19"/>
      <c r="AKH334" s="19"/>
      <c r="AKI334" s="19"/>
      <c r="AKJ334" s="19"/>
      <c r="AKK334" s="19"/>
      <c r="AKL334" s="19"/>
      <c r="AKM334" s="19"/>
      <c r="AKN334" s="19"/>
      <c r="AKO334" s="19"/>
      <c r="AKP334" s="19"/>
      <c r="AKQ334" s="19"/>
      <c r="AKR334" s="19"/>
      <c r="AKS334" s="19"/>
      <c r="AKT334" s="19"/>
      <c r="AKU334" s="19"/>
      <c r="AKV334" s="19"/>
      <c r="AKW334" s="19"/>
      <c r="AKX334" s="19"/>
      <c r="AKY334" s="19"/>
      <c r="AKZ334" s="19"/>
      <c r="ALA334" s="19"/>
      <c r="ALB334" s="19"/>
      <c r="ALC334" s="19"/>
      <c r="ALD334" s="19"/>
      <c r="ALE334" s="19"/>
      <c r="ALF334" s="19"/>
      <c r="ALG334" s="19"/>
      <c r="ALH334" s="19"/>
      <c r="ALI334" s="19"/>
      <c r="ALJ334" s="19"/>
    </row>
    <row r="335" spans="1:998" s="27" customFormat="1">
      <c r="A335" s="62">
        <v>330</v>
      </c>
      <c r="B335" s="62" t="s">
        <v>175</v>
      </c>
      <c r="C335" s="62" t="s">
        <v>57</v>
      </c>
      <c r="D335" s="62" t="s">
        <v>57</v>
      </c>
      <c r="E335" s="62" t="s">
        <v>601</v>
      </c>
      <c r="F335" s="62"/>
      <c r="G335" s="63">
        <v>45833</v>
      </c>
      <c r="H335" s="64" t="s">
        <v>602</v>
      </c>
      <c r="I335" s="62" t="s">
        <v>5</v>
      </c>
      <c r="J335" s="62" t="s">
        <v>6</v>
      </c>
      <c r="K335" s="62" t="s">
        <v>5</v>
      </c>
      <c r="L335" s="62" t="s">
        <v>5</v>
      </c>
      <c r="M335" s="62" t="s">
        <v>5</v>
      </c>
      <c r="N335" s="62" t="s">
        <v>6</v>
      </c>
      <c r="O335" s="65">
        <v>2061.86</v>
      </c>
      <c r="P335" s="66">
        <v>485</v>
      </c>
      <c r="Q335" s="65">
        <v>73648.240000000005</v>
      </c>
      <c r="R335" s="65">
        <v>5000</v>
      </c>
      <c r="S335" s="67">
        <f t="shared" si="37"/>
        <v>6.7890284954535227</v>
      </c>
      <c r="T335" s="67">
        <f t="shared" si="38"/>
        <v>68648.240000000005</v>
      </c>
      <c r="U335" s="62" t="s">
        <v>6</v>
      </c>
      <c r="V335" s="62" t="s">
        <v>6</v>
      </c>
      <c r="W335" s="68">
        <v>1</v>
      </c>
      <c r="X335" s="69">
        <v>0</v>
      </c>
      <c r="Y335" s="61">
        <f>ROUND((S335/INDICI!$B$2*10),2)</f>
        <v>0.77</v>
      </c>
      <c r="Z335" s="61">
        <f>ROUND((O335/INDICI!$B$1*25),2)</f>
        <v>5.5</v>
      </c>
      <c r="AA335" s="70">
        <f t="shared" si="40"/>
        <v>8</v>
      </c>
      <c r="AB335" s="71">
        <f t="shared" si="41"/>
        <v>14.27</v>
      </c>
      <c r="AC335" s="72">
        <f>SUM($AG$6:AG335)</f>
        <v>24039589.098000005</v>
      </c>
      <c r="AD335" s="61" t="str">
        <f>VLOOKUP(C335, 'NORD SUD'!A:B, 2, FALSE)</f>
        <v>S</v>
      </c>
      <c r="AE335" s="67">
        <f>IF(AD335="N","",SUM(AF$5:$AF335))</f>
        <v>9489589.0979999993</v>
      </c>
      <c r="AF335" s="67">
        <f t="shared" si="42"/>
        <v>68648.240000000005</v>
      </c>
      <c r="AG335" s="72">
        <f t="shared" si="43"/>
        <v>68648.240000000005</v>
      </c>
      <c r="AH335" s="81"/>
      <c r="AI335" s="169">
        <v>1</v>
      </c>
      <c r="AJ335" s="169">
        <f>SUM($AI$6:AI335)</f>
        <v>330</v>
      </c>
      <c r="AK335" s="198" t="s">
        <v>1942</v>
      </c>
      <c r="AL335" s="158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  <c r="JX335" s="13"/>
      <c r="JY335" s="13"/>
      <c r="JZ335" s="13"/>
      <c r="KA335" s="13"/>
      <c r="KB335" s="13"/>
      <c r="KC335" s="13"/>
      <c r="KD335" s="13"/>
      <c r="KE335" s="13"/>
      <c r="KF335" s="13"/>
      <c r="KG335" s="13"/>
      <c r="KH335" s="13"/>
      <c r="KI335" s="13"/>
      <c r="KJ335" s="13"/>
      <c r="KK335" s="13"/>
      <c r="KL335" s="13"/>
      <c r="KM335" s="13"/>
      <c r="KN335" s="13"/>
      <c r="KO335" s="13"/>
      <c r="KP335" s="13"/>
      <c r="KQ335" s="13"/>
      <c r="KR335" s="13"/>
      <c r="KS335" s="13"/>
      <c r="KT335" s="13"/>
      <c r="KU335" s="13"/>
      <c r="KV335" s="13"/>
      <c r="KW335" s="13"/>
      <c r="KX335" s="13"/>
      <c r="KY335" s="13"/>
      <c r="KZ335" s="13"/>
      <c r="LA335" s="13"/>
      <c r="LB335" s="13"/>
      <c r="LC335" s="13"/>
      <c r="LD335" s="13"/>
      <c r="LE335" s="13"/>
      <c r="LF335" s="13"/>
      <c r="LG335" s="13"/>
      <c r="LH335" s="13"/>
      <c r="LI335" s="13"/>
      <c r="LJ335" s="13"/>
      <c r="LK335" s="13"/>
      <c r="LL335" s="13"/>
      <c r="LM335" s="13"/>
      <c r="LN335" s="13"/>
      <c r="LO335" s="13"/>
      <c r="LP335" s="13"/>
      <c r="LQ335" s="13"/>
      <c r="LR335" s="13"/>
      <c r="LS335" s="13"/>
      <c r="LT335" s="13"/>
      <c r="LU335" s="13"/>
      <c r="LV335" s="13"/>
      <c r="LW335" s="13"/>
      <c r="LX335" s="13"/>
      <c r="LY335" s="13"/>
      <c r="LZ335" s="13"/>
      <c r="MA335" s="13"/>
      <c r="MB335" s="13"/>
      <c r="MC335" s="13"/>
      <c r="MD335" s="13"/>
      <c r="ME335" s="13"/>
      <c r="MF335" s="13"/>
      <c r="MG335" s="13"/>
      <c r="MH335" s="13"/>
      <c r="MI335" s="13"/>
      <c r="MJ335" s="13"/>
      <c r="MK335" s="13"/>
      <c r="ML335" s="13"/>
      <c r="MM335" s="13"/>
      <c r="MN335" s="13"/>
      <c r="MO335" s="13"/>
      <c r="MP335" s="13"/>
      <c r="MQ335" s="13"/>
      <c r="MR335" s="13"/>
      <c r="MS335" s="13"/>
      <c r="MT335" s="13"/>
      <c r="MU335" s="13"/>
      <c r="MV335" s="13"/>
      <c r="MW335" s="13"/>
      <c r="MX335" s="13"/>
      <c r="MY335" s="13"/>
      <c r="MZ335" s="13"/>
      <c r="NA335" s="13"/>
      <c r="NB335" s="13"/>
      <c r="NC335" s="13"/>
      <c r="ND335" s="13"/>
      <c r="NE335" s="13"/>
      <c r="NF335" s="13"/>
      <c r="NG335" s="13"/>
      <c r="NH335" s="13"/>
      <c r="NI335" s="13"/>
      <c r="NJ335" s="13"/>
      <c r="NK335" s="13"/>
      <c r="NL335" s="13"/>
      <c r="NM335" s="13"/>
      <c r="NN335" s="13"/>
      <c r="NO335" s="13"/>
      <c r="NP335" s="13"/>
      <c r="NQ335" s="13"/>
      <c r="NR335" s="13"/>
      <c r="NS335" s="13"/>
      <c r="NT335" s="13"/>
      <c r="NU335" s="13"/>
      <c r="NV335" s="13"/>
      <c r="NW335" s="13"/>
      <c r="NX335" s="13"/>
      <c r="NY335" s="13"/>
      <c r="NZ335" s="13"/>
      <c r="OA335" s="13"/>
      <c r="OB335" s="13"/>
      <c r="OC335" s="13"/>
      <c r="OD335" s="13"/>
      <c r="OE335" s="13"/>
      <c r="OF335" s="13"/>
      <c r="OG335" s="13"/>
      <c r="OH335" s="13"/>
      <c r="OI335" s="13"/>
      <c r="OJ335" s="13"/>
      <c r="OK335" s="13"/>
      <c r="OL335" s="13"/>
      <c r="OM335" s="13"/>
      <c r="ON335" s="13"/>
      <c r="OO335" s="13"/>
      <c r="OP335" s="13"/>
      <c r="OQ335" s="13"/>
      <c r="OR335" s="13"/>
      <c r="OS335" s="13"/>
      <c r="OT335" s="13"/>
      <c r="OU335" s="13"/>
      <c r="OV335" s="13"/>
      <c r="OW335" s="13"/>
      <c r="OX335" s="13"/>
      <c r="OY335" s="13"/>
      <c r="OZ335" s="13"/>
      <c r="PA335" s="13"/>
      <c r="PB335" s="13"/>
      <c r="PC335" s="13"/>
      <c r="PD335" s="13"/>
      <c r="PE335" s="13"/>
      <c r="PF335" s="13"/>
      <c r="PG335" s="13"/>
      <c r="PH335" s="13"/>
      <c r="PI335" s="13"/>
      <c r="PJ335" s="13"/>
      <c r="PK335" s="13"/>
      <c r="PL335" s="13"/>
      <c r="PM335" s="13"/>
      <c r="PN335" s="13"/>
      <c r="PO335" s="13"/>
      <c r="PP335" s="13"/>
      <c r="PQ335" s="13"/>
      <c r="PR335" s="13"/>
      <c r="PS335" s="13"/>
      <c r="PT335" s="13"/>
      <c r="PU335" s="13"/>
      <c r="PV335" s="13"/>
      <c r="PW335" s="13"/>
      <c r="PX335" s="13"/>
      <c r="PY335" s="13"/>
      <c r="PZ335" s="13"/>
      <c r="QA335" s="13"/>
      <c r="QB335" s="13"/>
      <c r="QC335" s="13"/>
      <c r="QD335" s="13"/>
      <c r="QE335" s="13"/>
      <c r="QF335" s="13"/>
      <c r="QG335" s="13"/>
      <c r="QH335" s="13"/>
      <c r="QI335" s="13"/>
      <c r="QJ335" s="13"/>
      <c r="QK335" s="13"/>
      <c r="QL335" s="13"/>
      <c r="QM335" s="13"/>
      <c r="QN335" s="13"/>
      <c r="QO335" s="13"/>
      <c r="QP335" s="13"/>
      <c r="QQ335" s="13"/>
      <c r="QR335" s="13"/>
      <c r="QS335" s="13"/>
      <c r="QT335" s="13"/>
      <c r="QU335" s="13"/>
      <c r="QV335" s="13"/>
      <c r="QW335" s="13"/>
      <c r="QX335" s="13"/>
      <c r="QY335" s="13"/>
      <c r="QZ335" s="13"/>
      <c r="RA335" s="13"/>
      <c r="RB335" s="13"/>
      <c r="RC335" s="13"/>
      <c r="RD335" s="13"/>
      <c r="RE335" s="13"/>
      <c r="RF335" s="13"/>
      <c r="RG335" s="13"/>
      <c r="RH335" s="13"/>
      <c r="RI335" s="13"/>
      <c r="RJ335" s="13"/>
      <c r="RK335" s="13"/>
      <c r="RL335" s="13"/>
      <c r="RM335" s="13"/>
      <c r="RN335" s="13"/>
      <c r="RO335" s="13"/>
      <c r="RP335" s="13"/>
      <c r="RQ335" s="13"/>
      <c r="RR335" s="13"/>
      <c r="RS335" s="13"/>
      <c r="RT335" s="13"/>
      <c r="RU335" s="13"/>
      <c r="RV335" s="13"/>
      <c r="RW335" s="13"/>
      <c r="RX335" s="13"/>
      <c r="RY335" s="13"/>
      <c r="RZ335" s="13"/>
      <c r="SA335" s="13"/>
      <c r="SB335" s="13"/>
      <c r="SC335" s="13"/>
      <c r="SD335" s="13"/>
      <c r="SE335" s="13"/>
      <c r="SF335" s="13"/>
      <c r="SG335" s="13"/>
      <c r="SH335" s="13"/>
      <c r="SI335" s="13"/>
      <c r="SJ335" s="13"/>
      <c r="SK335" s="13"/>
      <c r="SL335" s="13"/>
      <c r="SM335" s="13"/>
      <c r="SN335" s="13"/>
      <c r="SO335" s="13"/>
      <c r="SP335" s="13"/>
      <c r="SQ335" s="13"/>
      <c r="SR335" s="13"/>
      <c r="SS335" s="13"/>
      <c r="ST335" s="13"/>
      <c r="SU335" s="13"/>
      <c r="SV335" s="13"/>
      <c r="SW335" s="13"/>
      <c r="SX335" s="13"/>
      <c r="SY335" s="13"/>
      <c r="SZ335" s="13"/>
      <c r="TA335" s="13"/>
      <c r="TB335" s="13"/>
      <c r="TC335" s="13"/>
      <c r="TD335" s="13"/>
      <c r="TE335" s="13"/>
      <c r="TF335" s="13"/>
      <c r="TG335" s="13"/>
      <c r="TH335" s="13"/>
      <c r="TI335" s="13"/>
      <c r="TJ335" s="13"/>
      <c r="TK335" s="13"/>
      <c r="TL335" s="13"/>
      <c r="TM335" s="13"/>
      <c r="TN335" s="13"/>
      <c r="TO335" s="13"/>
      <c r="TP335" s="13"/>
      <c r="TQ335" s="13"/>
      <c r="TR335" s="13"/>
      <c r="TS335" s="13"/>
      <c r="TT335" s="13"/>
      <c r="TU335" s="13"/>
      <c r="TV335" s="13"/>
      <c r="TW335" s="13"/>
      <c r="TX335" s="13"/>
      <c r="TY335" s="13"/>
      <c r="TZ335" s="13"/>
      <c r="UA335" s="13"/>
      <c r="UB335" s="13"/>
      <c r="UC335" s="13"/>
      <c r="UD335" s="13"/>
      <c r="UE335" s="13"/>
      <c r="UF335" s="13"/>
      <c r="UG335" s="13"/>
      <c r="UH335" s="13"/>
      <c r="UI335" s="13"/>
      <c r="UJ335" s="13"/>
      <c r="UK335" s="13"/>
      <c r="UL335" s="13"/>
      <c r="UM335" s="13"/>
      <c r="UN335" s="13"/>
      <c r="UO335" s="13"/>
      <c r="UP335" s="13"/>
      <c r="UQ335" s="13"/>
      <c r="UR335" s="13"/>
      <c r="US335" s="13"/>
      <c r="UT335" s="13"/>
      <c r="UU335" s="13"/>
      <c r="UV335" s="13"/>
      <c r="UW335" s="13"/>
      <c r="UX335" s="13"/>
      <c r="UY335" s="13"/>
      <c r="UZ335" s="13"/>
      <c r="VA335" s="13"/>
      <c r="VB335" s="13"/>
      <c r="VC335" s="13"/>
      <c r="VD335" s="13"/>
      <c r="VE335" s="13"/>
      <c r="VF335" s="13"/>
      <c r="VG335" s="13"/>
      <c r="VH335" s="13"/>
      <c r="VI335" s="13"/>
      <c r="VJ335" s="13"/>
      <c r="VK335" s="13"/>
      <c r="VL335" s="13"/>
      <c r="VM335" s="13"/>
      <c r="VN335" s="13"/>
      <c r="VO335" s="13"/>
      <c r="VP335" s="13"/>
      <c r="VQ335" s="13"/>
      <c r="VR335" s="13"/>
      <c r="VS335" s="13"/>
      <c r="VT335" s="13"/>
      <c r="VU335" s="13"/>
      <c r="VV335" s="13"/>
      <c r="VW335" s="13"/>
      <c r="VX335" s="13"/>
      <c r="VY335" s="13"/>
      <c r="VZ335" s="13"/>
      <c r="WA335" s="13"/>
      <c r="WB335" s="13"/>
      <c r="WC335" s="13"/>
      <c r="WD335" s="13"/>
      <c r="WE335" s="13"/>
      <c r="WF335" s="13"/>
      <c r="WG335" s="13"/>
      <c r="WH335" s="13"/>
      <c r="WI335" s="13"/>
      <c r="WJ335" s="13"/>
      <c r="WK335" s="13"/>
      <c r="WL335" s="13"/>
      <c r="WM335" s="13"/>
      <c r="WN335" s="13"/>
      <c r="WO335" s="13"/>
      <c r="WP335" s="13"/>
      <c r="WQ335" s="13"/>
      <c r="WR335" s="13"/>
      <c r="WS335" s="13"/>
      <c r="WT335" s="13"/>
      <c r="WU335" s="13"/>
      <c r="WV335" s="13"/>
      <c r="WW335" s="13"/>
      <c r="WX335" s="13"/>
      <c r="WY335" s="13"/>
      <c r="WZ335" s="13"/>
      <c r="XA335" s="13"/>
      <c r="XB335" s="13"/>
      <c r="XC335" s="13"/>
      <c r="XD335" s="13"/>
      <c r="XE335" s="13"/>
      <c r="XF335" s="13"/>
      <c r="XG335" s="13"/>
      <c r="XH335" s="13"/>
      <c r="XI335" s="13"/>
      <c r="XJ335" s="13"/>
      <c r="XK335" s="13"/>
      <c r="XL335" s="13"/>
      <c r="XM335" s="13"/>
      <c r="XN335" s="13"/>
      <c r="XO335" s="13"/>
      <c r="XP335" s="13"/>
      <c r="XQ335" s="13"/>
      <c r="XR335" s="13"/>
      <c r="XS335" s="13"/>
      <c r="XT335" s="13"/>
      <c r="XU335" s="13"/>
      <c r="XV335" s="13"/>
      <c r="XW335" s="13"/>
      <c r="XX335" s="13"/>
      <c r="XY335" s="13"/>
      <c r="XZ335" s="13"/>
      <c r="YA335" s="13"/>
      <c r="YB335" s="13"/>
      <c r="YC335" s="13"/>
      <c r="YD335" s="13"/>
      <c r="YE335" s="13"/>
      <c r="YF335" s="13"/>
      <c r="YG335" s="13"/>
      <c r="YH335" s="13"/>
      <c r="YI335" s="13"/>
      <c r="YJ335" s="13"/>
      <c r="YK335" s="13"/>
      <c r="YL335" s="13"/>
      <c r="YM335" s="13"/>
      <c r="YN335" s="13"/>
      <c r="YO335" s="13"/>
      <c r="YP335" s="13"/>
      <c r="YQ335" s="13"/>
      <c r="YR335" s="13"/>
      <c r="YS335" s="13"/>
      <c r="YT335" s="13"/>
      <c r="YU335" s="13"/>
      <c r="YV335" s="13"/>
      <c r="YW335" s="13"/>
      <c r="YX335" s="13"/>
      <c r="YY335" s="13"/>
      <c r="YZ335" s="13"/>
      <c r="ZA335" s="13"/>
      <c r="ZB335" s="13"/>
      <c r="ZC335" s="13"/>
      <c r="ZD335" s="13"/>
      <c r="ZE335" s="13"/>
      <c r="ZF335" s="13"/>
      <c r="ZG335" s="13"/>
      <c r="ZH335" s="13"/>
      <c r="ZI335" s="13"/>
      <c r="ZJ335" s="13"/>
      <c r="ZK335" s="13"/>
      <c r="ZL335" s="13"/>
      <c r="ZM335" s="13"/>
      <c r="ZN335" s="13"/>
      <c r="ZO335" s="13"/>
      <c r="ZP335" s="13"/>
      <c r="ZQ335" s="13"/>
      <c r="ZR335" s="13"/>
      <c r="ZS335" s="13"/>
      <c r="ZT335" s="13"/>
      <c r="ZU335" s="13"/>
      <c r="ZV335" s="13"/>
      <c r="ZW335" s="13"/>
      <c r="ZX335" s="13"/>
      <c r="ZY335" s="13"/>
      <c r="ZZ335" s="13"/>
      <c r="AAA335" s="13"/>
      <c r="AAB335" s="13"/>
      <c r="AAC335" s="13"/>
      <c r="AAD335" s="13"/>
      <c r="AAE335" s="13"/>
      <c r="AAF335" s="13"/>
      <c r="AAG335" s="13"/>
      <c r="AAH335" s="13"/>
      <c r="AAI335" s="13"/>
      <c r="AAJ335" s="13"/>
      <c r="AAK335" s="13"/>
      <c r="AAL335" s="13"/>
      <c r="AAM335" s="13"/>
      <c r="AAN335" s="13"/>
      <c r="AAO335" s="13"/>
      <c r="AAP335" s="13"/>
      <c r="AAQ335" s="13"/>
      <c r="AAR335" s="13"/>
      <c r="AAS335" s="13"/>
      <c r="AAT335" s="13"/>
      <c r="AAU335" s="13"/>
      <c r="AAV335" s="13"/>
      <c r="AAW335" s="13"/>
      <c r="AAX335" s="13"/>
      <c r="AAY335" s="13"/>
      <c r="AAZ335" s="13"/>
      <c r="ABA335" s="13"/>
      <c r="ABB335" s="13"/>
      <c r="ABC335" s="13"/>
      <c r="ABD335" s="13"/>
      <c r="ABE335" s="13"/>
      <c r="ABF335" s="13"/>
      <c r="ABG335" s="13"/>
      <c r="ABH335" s="13"/>
      <c r="ABI335" s="13"/>
      <c r="ABJ335" s="13"/>
      <c r="ABK335" s="13"/>
      <c r="ABL335" s="13"/>
      <c r="ABM335" s="13"/>
      <c r="ABN335" s="13"/>
      <c r="ABO335" s="13"/>
      <c r="ABP335" s="13"/>
      <c r="ABQ335" s="13"/>
      <c r="ABR335" s="13"/>
      <c r="ABS335" s="13"/>
      <c r="ABT335" s="13"/>
      <c r="ABU335" s="13"/>
      <c r="ABV335" s="13"/>
      <c r="ABW335" s="13"/>
      <c r="ABX335" s="13"/>
      <c r="ABY335" s="13"/>
      <c r="ABZ335" s="13"/>
      <c r="ACA335" s="13"/>
      <c r="ACB335" s="13"/>
      <c r="ACC335" s="13"/>
      <c r="ACD335" s="13"/>
      <c r="ACE335" s="13"/>
      <c r="ACF335" s="13"/>
      <c r="ACG335" s="13"/>
      <c r="ACH335" s="13"/>
      <c r="ACI335" s="13"/>
      <c r="ACJ335" s="13"/>
      <c r="ACK335" s="13"/>
      <c r="ACL335" s="13"/>
      <c r="ACM335" s="13"/>
      <c r="ACN335" s="13"/>
      <c r="ACO335" s="13"/>
      <c r="ACP335" s="13"/>
      <c r="ACQ335" s="13"/>
      <c r="ACR335" s="13"/>
      <c r="ACS335" s="13"/>
      <c r="ACT335" s="13"/>
      <c r="ACU335" s="13"/>
      <c r="ACV335" s="13"/>
      <c r="ACW335" s="13"/>
      <c r="ACX335" s="13"/>
      <c r="ACY335" s="13"/>
      <c r="ACZ335" s="13"/>
      <c r="ADA335" s="13"/>
      <c r="ADB335" s="13"/>
      <c r="ADC335" s="13"/>
      <c r="ADD335" s="13"/>
      <c r="ADE335" s="13"/>
      <c r="ADF335" s="13"/>
      <c r="ADG335" s="13"/>
      <c r="ADH335" s="13"/>
      <c r="ADI335" s="13"/>
      <c r="ADJ335" s="13"/>
      <c r="ADK335" s="13"/>
      <c r="ADL335" s="13"/>
      <c r="ADM335" s="13"/>
      <c r="ADN335" s="13"/>
      <c r="ADO335" s="13"/>
      <c r="ADP335" s="13"/>
      <c r="ADQ335" s="13"/>
      <c r="ADR335" s="13"/>
      <c r="ADS335" s="13"/>
      <c r="ADT335" s="13"/>
      <c r="ADU335" s="13"/>
      <c r="ADV335" s="13"/>
      <c r="ADW335" s="13"/>
      <c r="ADX335" s="13"/>
      <c r="ADY335" s="13"/>
      <c r="ADZ335" s="13"/>
      <c r="AEA335" s="13"/>
      <c r="AEB335" s="13"/>
      <c r="AEC335" s="13"/>
      <c r="AED335" s="13"/>
      <c r="AEE335" s="13"/>
      <c r="AEF335" s="13"/>
      <c r="AEG335" s="13"/>
      <c r="AEH335" s="13"/>
      <c r="AEI335" s="13"/>
      <c r="AEJ335" s="13"/>
      <c r="AEK335" s="13"/>
      <c r="AEL335" s="13"/>
      <c r="AEM335" s="13"/>
      <c r="AEN335" s="13"/>
      <c r="AEO335" s="13"/>
      <c r="AEP335" s="13"/>
      <c r="AEQ335" s="13"/>
      <c r="AER335" s="13"/>
      <c r="AES335" s="13"/>
      <c r="AET335" s="13"/>
      <c r="AEU335" s="13"/>
      <c r="AEV335" s="13"/>
      <c r="AEW335" s="13"/>
      <c r="AEX335" s="13"/>
      <c r="AEY335" s="13"/>
      <c r="AEZ335" s="13"/>
      <c r="AFA335" s="13"/>
      <c r="AFB335" s="13"/>
      <c r="AFC335" s="13"/>
      <c r="AFD335" s="13"/>
      <c r="AFE335" s="13"/>
      <c r="AFF335" s="13"/>
      <c r="AFG335" s="13"/>
      <c r="AFH335" s="13"/>
      <c r="AFI335" s="13"/>
      <c r="AFJ335" s="13"/>
      <c r="AFK335" s="13"/>
      <c r="AFL335" s="13"/>
      <c r="AFM335" s="13"/>
      <c r="AFN335" s="13"/>
      <c r="AFO335" s="13"/>
      <c r="AFP335" s="13"/>
      <c r="AFQ335" s="13"/>
      <c r="AFR335" s="13"/>
      <c r="AFS335" s="13"/>
      <c r="AFT335" s="13"/>
      <c r="AFU335" s="13"/>
      <c r="AFV335" s="13"/>
      <c r="AFW335" s="13"/>
      <c r="AFX335" s="13"/>
      <c r="AFY335" s="13"/>
      <c r="AFZ335" s="13"/>
      <c r="AGA335" s="13"/>
      <c r="AGB335" s="13"/>
      <c r="AGC335" s="13"/>
      <c r="AGD335" s="13"/>
      <c r="AGE335" s="13"/>
      <c r="AGF335" s="13"/>
      <c r="AGG335" s="13"/>
      <c r="AGH335" s="13"/>
      <c r="AGI335" s="13"/>
      <c r="AGJ335" s="13"/>
      <c r="AGK335" s="13"/>
      <c r="AGL335" s="13"/>
      <c r="AGM335" s="13"/>
      <c r="AGN335" s="13"/>
      <c r="AGO335" s="13"/>
      <c r="AGP335" s="13"/>
      <c r="AGQ335" s="13"/>
      <c r="AGR335" s="13"/>
      <c r="AGS335" s="13"/>
      <c r="AGT335" s="13"/>
      <c r="AGU335" s="13"/>
      <c r="AGV335" s="13"/>
      <c r="AGW335" s="13"/>
      <c r="AGX335" s="13"/>
      <c r="AGY335" s="13"/>
      <c r="AGZ335" s="13"/>
      <c r="AHA335" s="13"/>
      <c r="AHB335" s="13"/>
      <c r="AHC335" s="13"/>
      <c r="AHD335" s="13"/>
      <c r="AHE335" s="13"/>
      <c r="AHF335" s="13"/>
      <c r="AHG335" s="13"/>
      <c r="AHH335" s="13"/>
      <c r="AHI335" s="13"/>
      <c r="AHJ335" s="13"/>
      <c r="AHK335" s="13"/>
      <c r="AHL335" s="13"/>
      <c r="AHM335" s="13"/>
      <c r="AHN335" s="13"/>
      <c r="AHO335" s="13"/>
      <c r="AHP335" s="13"/>
      <c r="AHQ335" s="13"/>
      <c r="AHR335" s="13"/>
      <c r="AHS335" s="13"/>
      <c r="AHT335" s="13"/>
      <c r="AHU335" s="13"/>
      <c r="AHV335" s="13"/>
      <c r="AHW335" s="13"/>
      <c r="AHX335" s="13"/>
      <c r="AHY335" s="13"/>
      <c r="AHZ335" s="13"/>
      <c r="AIA335" s="13"/>
      <c r="AIB335" s="13"/>
      <c r="AIC335" s="13"/>
      <c r="AID335" s="13"/>
      <c r="AIE335" s="13"/>
      <c r="AIF335" s="13"/>
      <c r="AIG335" s="13"/>
      <c r="AIH335" s="13"/>
      <c r="AII335" s="13"/>
      <c r="AIJ335" s="13"/>
      <c r="AIK335" s="13"/>
      <c r="AIL335" s="13"/>
      <c r="AIM335" s="13"/>
      <c r="AIN335" s="13"/>
      <c r="AIO335" s="13"/>
      <c r="AIP335" s="13"/>
      <c r="AIQ335" s="13"/>
      <c r="AIR335" s="13"/>
      <c r="AIS335" s="13"/>
      <c r="AIT335" s="13"/>
      <c r="AIU335" s="13"/>
      <c r="AIV335" s="13"/>
      <c r="AIW335" s="13"/>
      <c r="AIX335" s="13"/>
      <c r="AIY335" s="13"/>
      <c r="AIZ335" s="13"/>
      <c r="AJA335" s="13"/>
      <c r="AJB335" s="13"/>
      <c r="AJC335" s="13"/>
      <c r="AJD335" s="13"/>
      <c r="AJE335" s="13"/>
      <c r="AJF335" s="13"/>
      <c r="AJG335" s="13"/>
      <c r="AJH335" s="13"/>
      <c r="AJI335" s="13"/>
      <c r="AJJ335" s="13"/>
      <c r="AJK335" s="13"/>
      <c r="AJL335" s="13"/>
      <c r="AJM335" s="13"/>
      <c r="AJN335" s="13"/>
      <c r="AJO335" s="13"/>
      <c r="AJP335" s="13"/>
      <c r="AJQ335" s="13"/>
      <c r="AJR335" s="13"/>
      <c r="AJS335" s="13"/>
      <c r="AJT335" s="13"/>
      <c r="AJU335" s="13"/>
      <c r="AJV335" s="13"/>
      <c r="AJW335" s="13"/>
      <c r="AJX335" s="13"/>
      <c r="AJY335" s="13"/>
      <c r="AJZ335" s="13"/>
      <c r="AKA335" s="13"/>
      <c r="AKB335" s="13"/>
      <c r="AKC335" s="13"/>
      <c r="AKD335" s="13"/>
      <c r="AKE335" s="13"/>
      <c r="AKF335" s="13"/>
      <c r="AKG335" s="13"/>
      <c r="AKH335" s="13"/>
      <c r="AKI335" s="13"/>
      <c r="AKJ335" s="13"/>
      <c r="AKK335" s="13"/>
      <c r="AKL335" s="13"/>
      <c r="AKM335" s="13"/>
      <c r="AKN335" s="13"/>
      <c r="AKO335" s="13"/>
      <c r="AKP335" s="13"/>
      <c r="AKQ335" s="13"/>
      <c r="AKR335" s="13"/>
      <c r="AKS335" s="13"/>
      <c r="AKT335" s="13"/>
      <c r="AKU335" s="13"/>
      <c r="AKV335" s="13"/>
      <c r="AKW335" s="13"/>
      <c r="AKX335" s="13"/>
      <c r="AKY335" s="13"/>
      <c r="AKZ335" s="13"/>
      <c r="ALA335" s="13"/>
      <c r="ALB335" s="13"/>
      <c r="ALC335" s="13"/>
      <c r="ALD335" s="13"/>
      <c r="ALE335" s="13"/>
      <c r="ALF335" s="13"/>
      <c r="ALG335" s="13"/>
      <c r="ALH335" s="13"/>
      <c r="ALI335" s="13"/>
      <c r="ALJ335" s="13"/>
    </row>
    <row r="336" spans="1:998" s="27" customFormat="1">
      <c r="A336" s="62">
        <v>331</v>
      </c>
      <c r="B336" s="62" t="s">
        <v>138</v>
      </c>
      <c r="C336" s="62" t="s">
        <v>60</v>
      </c>
      <c r="D336" s="62" t="s">
        <v>60</v>
      </c>
      <c r="E336" s="62" t="s">
        <v>730</v>
      </c>
      <c r="F336" s="62"/>
      <c r="G336" s="63">
        <v>45828</v>
      </c>
      <c r="H336" s="64">
        <v>0.53749999999999998</v>
      </c>
      <c r="I336" s="62" t="s">
        <v>5</v>
      </c>
      <c r="J336" s="62" t="s">
        <v>6</v>
      </c>
      <c r="K336" s="62" t="s">
        <v>5</v>
      </c>
      <c r="L336" s="62" t="s">
        <v>5</v>
      </c>
      <c r="M336" s="62" t="s">
        <v>5</v>
      </c>
      <c r="N336" s="62" t="s">
        <v>6</v>
      </c>
      <c r="O336" s="65">
        <v>547.79999999999995</v>
      </c>
      <c r="P336" s="66">
        <v>6024</v>
      </c>
      <c r="Q336" s="65">
        <v>55000</v>
      </c>
      <c r="R336" s="65">
        <v>33000</v>
      </c>
      <c r="S336" s="67">
        <f t="shared" si="37"/>
        <v>60</v>
      </c>
      <c r="T336" s="67">
        <f t="shared" si="38"/>
        <v>22000</v>
      </c>
      <c r="U336" s="62" t="s">
        <v>6</v>
      </c>
      <c r="V336" s="62" t="s">
        <v>6</v>
      </c>
      <c r="W336" s="62">
        <v>1</v>
      </c>
      <c r="X336" s="69">
        <v>0</v>
      </c>
      <c r="Y336" s="61">
        <f>ROUND((S336/INDICI!$B$2*10),2)</f>
        <v>6.78</v>
      </c>
      <c r="Z336" s="61">
        <f>ROUND((O336/INDICI!$B$1*25),2)</f>
        <v>1.46</v>
      </c>
      <c r="AA336" s="70">
        <f t="shared" si="40"/>
        <v>6</v>
      </c>
      <c r="AB336" s="71">
        <f t="shared" si="41"/>
        <v>14.24</v>
      </c>
      <c r="AC336" s="72">
        <f>SUM($AG$6:AG336)</f>
        <v>24061589.098000005</v>
      </c>
      <c r="AD336" s="61" t="str">
        <f>VLOOKUP(C336, 'NORD SUD'!A:B, 2, FALSE)</f>
        <v>S</v>
      </c>
      <c r="AE336" s="67">
        <f>IF(AD336="N","",SUM(AF$5:$AF336))</f>
        <v>9511589.0979999993</v>
      </c>
      <c r="AF336" s="67">
        <f t="shared" si="42"/>
        <v>22000</v>
      </c>
      <c r="AG336" s="72">
        <f t="shared" si="43"/>
        <v>22000</v>
      </c>
      <c r="AH336" s="81"/>
      <c r="AI336" s="169">
        <v>1</v>
      </c>
      <c r="AJ336" s="169">
        <f>SUM($AI$6:AI336)</f>
        <v>331</v>
      </c>
      <c r="AK336" s="198" t="s">
        <v>1942</v>
      </c>
      <c r="AL336" s="158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  <c r="JX336" s="13"/>
      <c r="JY336" s="13"/>
      <c r="JZ336" s="13"/>
      <c r="KA336" s="13"/>
      <c r="KB336" s="13"/>
      <c r="KC336" s="13"/>
      <c r="KD336" s="13"/>
      <c r="KE336" s="13"/>
      <c r="KF336" s="13"/>
      <c r="KG336" s="13"/>
      <c r="KH336" s="13"/>
      <c r="KI336" s="13"/>
      <c r="KJ336" s="13"/>
      <c r="KK336" s="13"/>
      <c r="KL336" s="13"/>
      <c r="KM336" s="13"/>
      <c r="KN336" s="13"/>
      <c r="KO336" s="13"/>
      <c r="KP336" s="13"/>
      <c r="KQ336" s="13"/>
      <c r="KR336" s="13"/>
      <c r="KS336" s="13"/>
      <c r="KT336" s="13"/>
      <c r="KU336" s="13"/>
      <c r="KV336" s="13"/>
      <c r="KW336" s="13"/>
      <c r="KX336" s="13"/>
      <c r="KY336" s="13"/>
      <c r="KZ336" s="13"/>
      <c r="LA336" s="13"/>
      <c r="LB336" s="13"/>
      <c r="LC336" s="13"/>
      <c r="LD336" s="13"/>
      <c r="LE336" s="13"/>
      <c r="LF336" s="13"/>
      <c r="LG336" s="13"/>
      <c r="LH336" s="13"/>
      <c r="LI336" s="13"/>
      <c r="LJ336" s="13"/>
      <c r="LK336" s="13"/>
      <c r="LL336" s="13"/>
      <c r="LM336" s="13"/>
      <c r="LN336" s="13"/>
      <c r="LO336" s="13"/>
      <c r="LP336" s="13"/>
      <c r="LQ336" s="13"/>
      <c r="LR336" s="13"/>
      <c r="LS336" s="13"/>
      <c r="LT336" s="13"/>
      <c r="LU336" s="13"/>
      <c r="LV336" s="13"/>
      <c r="LW336" s="13"/>
      <c r="LX336" s="13"/>
      <c r="LY336" s="13"/>
      <c r="LZ336" s="13"/>
      <c r="MA336" s="13"/>
      <c r="MB336" s="13"/>
      <c r="MC336" s="13"/>
      <c r="MD336" s="13"/>
      <c r="ME336" s="13"/>
      <c r="MF336" s="13"/>
      <c r="MG336" s="13"/>
      <c r="MH336" s="13"/>
      <c r="MI336" s="13"/>
      <c r="MJ336" s="13"/>
      <c r="MK336" s="13"/>
      <c r="ML336" s="13"/>
      <c r="MM336" s="13"/>
      <c r="MN336" s="13"/>
      <c r="MO336" s="13"/>
      <c r="MP336" s="13"/>
      <c r="MQ336" s="13"/>
      <c r="MR336" s="13"/>
      <c r="MS336" s="13"/>
      <c r="MT336" s="13"/>
      <c r="MU336" s="13"/>
      <c r="MV336" s="13"/>
      <c r="MW336" s="13"/>
      <c r="MX336" s="13"/>
      <c r="MY336" s="13"/>
      <c r="MZ336" s="13"/>
      <c r="NA336" s="13"/>
      <c r="NB336" s="13"/>
      <c r="NC336" s="13"/>
      <c r="ND336" s="13"/>
      <c r="NE336" s="13"/>
      <c r="NF336" s="13"/>
      <c r="NG336" s="13"/>
      <c r="NH336" s="13"/>
      <c r="NI336" s="13"/>
      <c r="NJ336" s="13"/>
      <c r="NK336" s="13"/>
      <c r="NL336" s="13"/>
      <c r="NM336" s="13"/>
      <c r="NN336" s="13"/>
      <c r="NO336" s="13"/>
      <c r="NP336" s="13"/>
      <c r="NQ336" s="13"/>
      <c r="NR336" s="13"/>
      <c r="NS336" s="13"/>
      <c r="NT336" s="13"/>
      <c r="NU336" s="13"/>
      <c r="NV336" s="13"/>
      <c r="NW336" s="13"/>
      <c r="NX336" s="13"/>
      <c r="NY336" s="13"/>
      <c r="NZ336" s="13"/>
      <c r="OA336" s="13"/>
      <c r="OB336" s="13"/>
      <c r="OC336" s="13"/>
      <c r="OD336" s="13"/>
      <c r="OE336" s="13"/>
      <c r="OF336" s="13"/>
      <c r="OG336" s="13"/>
      <c r="OH336" s="13"/>
      <c r="OI336" s="13"/>
      <c r="OJ336" s="13"/>
      <c r="OK336" s="13"/>
      <c r="OL336" s="13"/>
      <c r="OM336" s="13"/>
      <c r="ON336" s="13"/>
      <c r="OO336" s="13"/>
      <c r="OP336" s="13"/>
      <c r="OQ336" s="13"/>
      <c r="OR336" s="13"/>
      <c r="OS336" s="13"/>
      <c r="OT336" s="13"/>
      <c r="OU336" s="13"/>
      <c r="OV336" s="13"/>
      <c r="OW336" s="13"/>
      <c r="OX336" s="13"/>
      <c r="OY336" s="13"/>
      <c r="OZ336" s="13"/>
      <c r="PA336" s="13"/>
      <c r="PB336" s="13"/>
      <c r="PC336" s="13"/>
      <c r="PD336" s="13"/>
      <c r="PE336" s="13"/>
      <c r="PF336" s="13"/>
      <c r="PG336" s="13"/>
      <c r="PH336" s="13"/>
      <c r="PI336" s="13"/>
      <c r="PJ336" s="13"/>
      <c r="PK336" s="13"/>
      <c r="PL336" s="13"/>
      <c r="PM336" s="13"/>
      <c r="PN336" s="13"/>
      <c r="PO336" s="13"/>
      <c r="PP336" s="13"/>
      <c r="PQ336" s="13"/>
      <c r="PR336" s="13"/>
      <c r="PS336" s="13"/>
      <c r="PT336" s="13"/>
      <c r="PU336" s="13"/>
      <c r="PV336" s="13"/>
      <c r="PW336" s="13"/>
      <c r="PX336" s="13"/>
      <c r="PY336" s="13"/>
      <c r="PZ336" s="13"/>
      <c r="QA336" s="13"/>
      <c r="QB336" s="13"/>
      <c r="QC336" s="13"/>
      <c r="QD336" s="13"/>
      <c r="QE336" s="13"/>
      <c r="QF336" s="13"/>
      <c r="QG336" s="13"/>
      <c r="QH336" s="13"/>
      <c r="QI336" s="13"/>
      <c r="QJ336" s="13"/>
      <c r="QK336" s="13"/>
      <c r="QL336" s="13"/>
      <c r="QM336" s="13"/>
      <c r="QN336" s="13"/>
      <c r="QO336" s="13"/>
      <c r="QP336" s="13"/>
      <c r="QQ336" s="13"/>
      <c r="QR336" s="13"/>
      <c r="QS336" s="13"/>
      <c r="QT336" s="13"/>
      <c r="QU336" s="13"/>
      <c r="QV336" s="13"/>
      <c r="QW336" s="13"/>
      <c r="QX336" s="13"/>
      <c r="QY336" s="13"/>
      <c r="QZ336" s="13"/>
      <c r="RA336" s="13"/>
      <c r="RB336" s="13"/>
      <c r="RC336" s="13"/>
      <c r="RD336" s="13"/>
      <c r="RE336" s="13"/>
      <c r="RF336" s="13"/>
      <c r="RG336" s="13"/>
      <c r="RH336" s="13"/>
      <c r="RI336" s="13"/>
      <c r="RJ336" s="13"/>
      <c r="RK336" s="13"/>
      <c r="RL336" s="13"/>
      <c r="RM336" s="13"/>
      <c r="RN336" s="13"/>
      <c r="RO336" s="13"/>
      <c r="RP336" s="13"/>
      <c r="RQ336" s="13"/>
      <c r="RR336" s="13"/>
      <c r="RS336" s="13"/>
      <c r="RT336" s="13"/>
      <c r="RU336" s="13"/>
      <c r="RV336" s="13"/>
      <c r="RW336" s="13"/>
      <c r="RX336" s="13"/>
      <c r="RY336" s="13"/>
      <c r="RZ336" s="13"/>
      <c r="SA336" s="13"/>
      <c r="SB336" s="13"/>
      <c r="SC336" s="13"/>
      <c r="SD336" s="13"/>
      <c r="SE336" s="13"/>
      <c r="SF336" s="13"/>
      <c r="SG336" s="13"/>
      <c r="SH336" s="13"/>
      <c r="SI336" s="13"/>
      <c r="SJ336" s="13"/>
      <c r="SK336" s="13"/>
      <c r="SL336" s="13"/>
      <c r="SM336" s="13"/>
      <c r="SN336" s="13"/>
      <c r="SO336" s="13"/>
      <c r="SP336" s="13"/>
      <c r="SQ336" s="13"/>
      <c r="SR336" s="13"/>
      <c r="SS336" s="13"/>
      <c r="ST336" s="13"/>
      <c r="SU336" s="13"/>
      <c r="SV336" s="13"/>
      <c r="SW336" s="13"/>
      <c r="SX336" s="13"/>
      <c r="SY336" s="13"/>
      <c r="SZ336" s="13"/>
      <c r="TA336" s="13"/>
      <c r="TB336" s="13"/>
      <c r="TC336" s="13"/>
      <c r="TD336" s="13"/>
      <c r="TE336" s="13"/>
      <c r="TF336" s="13"/>
      <c r="TG336" s="13"/>
      <c r="TH336" s="13"/>
      <c r="TI336" s="13"/>
      <c r="TJ336" s="13"/>
      <c r="TK336" s="13"/>
      <c r="TL336" s="13"/>
      <c r="TM336" s="13"/>
      <c r="TN336" s="13"/>
      <c r="TO336" s="13"/>
      <c r="TP336" s="13"/>
      <c r="TQ336" s="13"/>
      <c r="TR336" s="13"/>
      <c r="TS336" s="13"/>
      <c r="TT336" s="13"/>
      <c r="TU336" s="13"/>
      <c r="TV336" s="13"/>
      <c r="TW336" s="13"/>
      <c r="TX336" s="13"/>
      <c r="TY336" s="13"/>
      <c r="TZ336" s="13"/>
      <c r="UA336" s="13"/>
      <c r="UB336" s="13"/>
      <c r="UC336" s="13"/>
      <c r="UD336" s="13"/>
      <c r="UE336" s="13"/>
      <c r="UF336" s="13"/>
      <c r="UG336" s="13"/>
      <c r="UH336" s="13"/>
      <c r="UI336" s="13"/>
      <c r="UJ336" s="13"/>
      <c r="UK336" s="13"/>
      <c r="UL336" s="13"/>
      <c r="UM336" s="13"/>
      <c r="UN336" s="13"/>
      <c r="UO336" s="13"/>
      <c r="UP336" s="13"/>
      <c r="UQ336" s="13"/>
      <c r="UR336" s="13"/>
      <c r="US336" s="13"/>
      <c r="UT336" s="13"/>
      <c r="UU336" s="13"/>
      <c r="UV336" s="13"/>
      <c r="UW336" s="13"/>
      <c r="UX336" s="13"/>
      <c r="UY336" s="13"/>
      <c r="UZ336" s="13"/>
      <c r="VA336" s="13"/>
      <c r="VB336" s="13"/>
      <c r="VC336" s="13"/>
      <c r="VD336" s="13"/>
      <c r="VE336" s="13"/>
      <c r="VF336" s="13"/>
      <c r="VG336" s="13"/>
      <c r="VH336" s="13"/>
      <c r="VI336" s="13"/>
      <c r="VJ336" s="13"/>
      <c r="VK336" s="13"/>
      <c r="VL336" s="13"/>
      <c r="VM336" s="13"/>
      <c r="VN336" s="13"/>
      <c r="VO336" s="13"/>
      <c r="VP336" s="13"/>
      <c r="VQ336" s="13"/>
      <c r="VR336" s="13"/>
      <c r="VS336" s="13"/>
      <c r="VT336" s="13"/>
      <c r="VU336" s="13"/>
      <c r="VV336" s="13"/>
      <c r="VW336" s="13"/>
      <c r="VX336" s="13"/>
      <c r="VY336" s="13"/>
      <c r="VZ336" s="13"/>
      <c r="WA336" s="13"/>
      <c r="WB336" s="13"/>
      <c r="WC336" s="13"/>
      <c r="WD336" s="13"/>
      <c r="WE336" s="13"/>
      <c r="WF336" s="13"/>
      <c r="WG336" s="13"/>
      <c r="WH336" s="13"/>
      <c r="WI336" s="13"/>
      <c r="WJ336" s="13"/>
      <c r="WK336" s="13"/>
      <c r="WL336" s="13"/>
      <c r="WM336" s="13"/>
      <c r="WN336" s="13"/>
      <c r="WO336" s="13"/>
      <c r="WP336" s="13"/>
      <c r="WQ336" s="13"/>
      <c r="WR336" s="13"/>
      <c r="WS336" s="13"/>
      <c r="WT336" s="13"/>
      <c r="WU336" s="13"/>
      <c r="WV336" s="13"/>
      <c r="WW336" s="13"/>
      <c r="WX336" s="13"/>
      <c r="WY336" s="13"/>
      <c r="WZ336" s="13"/>
      <c r="XA336" s="13"/>
      <c r="XB336" s="13"/>
      <c r="XC336" s="13"/>
      <c r="XD336" s="13"/>
      <c r="XE336" s="13"/>
      <c r="XF336" s="13"/>
      <c r="XG336" s="13"/>
      <c r="XH336" s="13"/>
      <c r="XI336" s="13"/>
      <c r="XJ336" s="13"/>
      <c r="XK336" s="13"/>
      <c r="XL336" s="13"/>
      <c r="XM336" s="13"/>
      <c r="XN336" s="13"/>
      <c r="XO336" s="13"/>
      <c r="XP336" s="13"/>
      <c r="XQ336" s="13"/>
      <c r="XR336" s="13"/>
      <c r="XS336" s="13"/>
      <c r="XT336" s="13"/>
      <c r="XU336" s="13"/>
      <c r="XV336" s="13"/>
      <c r="XW336" s="13"/>
      <c r="XX336" s="13"/>
      <c r="XY336" s="13"/>
      <c r="XZ336" s="13"/>
      <c r="YA336" s="13"/>
      <c r="YB336" s="13"/>
      <c r="YC336" s="13"/>
      <c r="YD336" s="13"/>
      <c r="YE336" s="13"/>
      <c r="YF336" s="13"/>
      <c r="YG336" s="13"/>
      <c r="YH336" s="13"/>
      <c r="YI336" s="13"/>
      <c r="YJ336" s="13"/>
      <c r="YK336" s="13"/>
      <c r="YL336" s="13"/>
      <c r="YM336" s="13"/>
      <c r="YN336" s="13"/>
      <c r="YO336" s="13"/>
      <c r="YP336" s="13"/>
      <c r="YQ336" s="13"/>
      <c r="YR336" s="13"/>
      <c r="YS336" s="13"/>
      <c r="YT336" s="13"/>
      <c r="YU336" s="13"/>
      <c r="YV336" s="13"/>
      <c r="YW336" s="13"/>
      <c r="YX336" s="13"/>
      <c r="YY336" s="13"/>
      <c r="YZ336" s="13"/>
      <c r="ZA336" s="13"/>
      <c r="ZB336" s="13"/>
      <c r="ZC336" s="13"/>
      <c r="ZD336" s="13"/>
      <c r="ZE336" s="13"/>
      <c r="ZF336" s="13"/>
      <c r="ZG336" s="13"/>
      <c r="ZH336" s="13"/>
      <c r="ZI336" s="13"/>
      <c r="ZJ336" s="13"/>
      <c r="ZK336" s="13"/>
      <c r="ZL336" s="13"/>
      <c r="ZM336" s="13"/>
      <c r="ZN336" s="13"/>
      <c r="ZO336" s="13"/>
      <c r="ZP336" s="13"/>
      <c r="ZQ336" s="13"/>
      <c r="ZR336" s="13"/>
      <c r="ZS336" s="13"/>
      <c r="ZT336" s="13"/>
      <c r="ZU336" s="13"/>
      <c r="ZV336" s="13"/>
      <c r="ZW336" s="13"/>
      <c r="ZX336" s="13"/>
      <c r="ZY336" s="13"/>
      <c r="ZZ336" s="13"/>
      <c r="AAA336" s="13"/>
      <c r="AAB336" s="13"/>
      <c r="AAC336" s="13"/>
      <c r="AAD336" s="13"/>
      <c r="AAE336" s="13"/>
      <c r="AAF336" s="13"/>
      <c r="AAG336" s="13"/>
      <c r="AAH336" s="13"/>
      <c r="AAI336" s="13"/>
      <c r="AAJ336" s="13"/>
      <c r="AAK336" s="13"/>
      <c r="AAL336" s="13"/>
      <c r="AAM336" s="13"/>
      <c r="AAN336" s="13"/>
      <c r="AAO336" s="13"/>
      <c r="AAP336" s="13"/>
      <c r="AAQ336" s="13"/>
      <c r="AAR336" s="13"/>
      <c r="AAS336" s="13"/>
      <c r="AAT336" s="13"/>
      <c r="AAU336" s="13"/>
      <c r="AAV336" s="13"/>
      <c r="AAW336" s="13"/>
      <c r="AAX336" s="13"/>
      <c r="AAY336" s="13"/>
      <c r="AAZ336" s="13"/>
      <c r="ABA336" s="13"/>
      <c r="ABB336" s="13"/>
      <c r="ABC336" s="13"/>
      <c r="ABD336" s="13"/>
      <c r="ABE336" s="13"/>
      <c r="ABF336" s="13"/>
      <c r="ABG336" s="13"/>
      <c r="ABH336" s="13"/>
      <c r="ABI336" s="13"/>
      <c r="ABJ336" s="13"/>
      <c r="ABK336" s="13"/>
      <c r="ABL336" s="13"/>
      <c r="ABM336" s="13"/>
      <c r="ABN336" s="13"/>
      <c r="ABO336" s="13"/>
      <c r="ABP336" s="13"/>
      <c r="ABQ336" s="13"/>
      <c r="ABR336" s="13"/>
      <c r="ABS336" s="13"/>
      <c r="ABT336" s="13"/>
      <c r="ABU336" s="13"/>
      <c r="ABV336" s="13"/>
      <c r="ABW336" s="13"/>
      <c r="ABX336" s="13"/>
      <c r="ABY336" s="13"/>
      <c r="ABZ336" s="13"/>
      <c r="ACA336" s="13"/>
      <c r="ACB336" s="13"/>
      <c r="ACC336" s="13"/>
      <c r="ACD336" s="13"/>
      <c r="ACE336" s="13"/>
      <c r="ACF336" s="13"/>
      <c r="ACG336" s="13"/>
      <c r="ACH336" s="13"/>
      <c r="ACI336" s="13"/>
      <c r="ACJ336" s="13"/>
      <c r="ACK336" s="13"/>
      <c r="ACL336" s="13"/>
      <c r="ACM336" s="13"/>
      <c r="ACN336" s="13"/>
      <c r="ACO336" s="13"/>
      <c r="ACP336" s="13"/>
      <c r="ACQ336" s="13"/>
      <c r="ACR336" s="13"/>
      <c r="ACS336" s="13"/>
      <c r="ACT336" s="13"/>
      <c r="ACU336" s="13"/>
      <c r="ACV336" s="13"/>
      <c r="ACW336" s="13"/>
      <c r="ACX336" s="13"/>
      <c r="ACY336" s="13"/>
      <c r="ACZ336" s="13"/>
      <c r="ADA336" s="13"/>
      <c r="ADB336" s="13"/>
      <c r="ADC336" s="13"/>
      <c r="ADD336" s="13"/>
      <c r="ADE336" s="13"/>
      <c r="ADF336" s="13"/>
      <c r="ADG336" s="13"/>
      <c r="ADH336" s="13"/>
      <c r="ADI336" s="13"/>
      <c r="ADJ336" s="13"/>
      <c r="ADK336" s="13"/>
      <c r="ADL336" s="13"/>
      <c r="ADM336" s="13"/>
      <c r="ADN336" s="13"/>
      <c r="ADO336" s="13"/>
      <c r="ADP336" s="13"/>
      <c r="ADQ336" s="13"/>
      <c r="ADR336" s="13"/>
      <c r="ADS336" s="13"/>
      <c r="ADT336" s="13"/>
      <c r="ADU336" s="13"/>
      <c r="ADV336" s="13"/>
      <c r="ADW336" s="13"/>
      <c r="ADX336" s="13"/>
      <c r="ADY336" s="13"/>
      <c r="ADZ336" s="13"/>
      <c r="AEA336" s="13"/>
      <c r="AEB336" s="13"/>
      <c r="AEC336" s="13"/>
      <c r="AED336" s="13"/>
      <c r="AEE336" s="13"/>
      <c r="AEF336" s="13"/>
      <c r="AEG336" s="13"/>
      <c r="AEH336" s="13"/>
      <c r="AEI336" s="13"/>
      <c r="AEJ336" s="13"/>
      <c r="AEK336" s="13"/>
      <c r="AEL336" s="13"/>
      <c r="AEM336" s="13"/>
      <c r="AEN336" s="13"/>
      <c r="AEO336" s="13"/>
      <c r="AEP336" s="13"/>
      <c r="AEQ336" s="13"/>
      <c r="AER336" s="13"/>
      <c r="AES336" s="13"/>
      <c r="AET336" s="13"/>
      <c r="AEU336" s="13"/>
      <c r="AEV336" s="13"/>
      <c r="AEW336" s="13"/>
      <c r="AEX336" s="13"/>
      <c r="AEY336" s="13"/>
      <c r="AEZ336" s="13"/>
      <c r="AFA336" s="13"/>
      <c r="AFB336" s="13"/>
      <c r="AFC336" s="13"/>
      <c r="AFD336" s="13"/>
      <c r="AFE336" s="13"/>
      <c r="AFF336" s="13"/>
      <c r="AFG336" s="13"/>
      <c r="AFH336" s="13"/>
      <c r="AFI336" s="13"/>
      <c r="AFJ336" s="13"/>
      <c r="AFK336" s="13"/>
      <c r="AFL336" s="13"/>
      <c r="AFM336" s="13"/>
      <c r="AFN336" s="13"/>
      <c r="AFO336" s="13"/>
      <c r="AFP336" s="13"/>
      <c r="AFQ336" s="13"/>
      <c r="AFR336" s="13"/>
      <c r="AFS336" s="13"/>
      <c r="AFT336" s="13"/>
      <c r="AFU336" s="13"/>
      <c r="AFV336" s="13"/>
      <c r="AFW336" s="13"/>
      <c r="AFX336" s="13"/>
      <c r="AFY336" s="13"/>
      <c r="AFZ336" s="13"/>
      <c r="AGA336" s="13"/>
      <c r="AGB336" s="13"/>
      <c r="AGC336" s="13"/>
      <c r="AGD336" s="13"/>
      <c r="AGE336" s="13"/>
      <c r="AGF336" s="13"/>
      <c r="AGG336" s="13"/>
      <c r="AGH336" s="13"/>
      <c r="AGI336" s="13"/>
      <c r="AGJ336" s="13"/>
      <c r="AGK336" s="13"/>
      <c r="AGL336" s="13"/>
      <c r="AGM336" s="13"/>
      <c r="AGN336" s="13"/>
      <c r="AGO336" s="13"/>
      <c r="AGP336" s="13"/>
      <c r="AGQ336" s="13"/>
      <c r="AGR336" s="13"/>
      <c r="AGS336" s="13"/>
      <c r="AGT336" s="13"/>
      <c r="AGU336" s="13"/>
      <c r="AGV336" s="13"/>
      <c r="AGW336" s="13"/>
      <c r="AGX336" s="13"/>
      <c r="AGY336" s="13"/>
      <c r="AGZ336" s="13"/>
      <c r="AHA336" s="13"/>
      <c r="AHB336" s="13"/>
      <c r="AHC336" s="13"/>
      <c r="AHD336" s="13"/>
      <c r="AHE336" s="13"/>
      <c r="AHF336" s="13"/>
      <c r="AHG336" s="13"/>
      <c r="AHH336" s="13"/>
      <c r="AHI336" s="13"/>
      <c r="AHJ336" s="13"/>
      <c r="AHK336" s="13"/>
      <c r="AHL336" s="13"/>
      <c r="AHM336" s="13"/>
      <c r="AHN336" s="13"/>
      <c r="AHO336" s="13"/>
      <c r="AHP336" s="13"/>
      <c r="AHQ336" s="13"/>
      <c r="AHR336" s="13"/>
      <c r="AHS336" s="13"/>
      <c r="AHT336" s="13"/>
      <c r="AHU336" s="13"/>
      <c r="AHV336" s="13"/>
      <c r="AHW336" s="13"/>
      <c r="AHX336" s="13"/>
      <c r="AHY336" s="13"/>
      <c r="AHZ336" s="13"/>
      <c r="AIA336" s="13"/>
      <c r="AIB336" s="13"/>
      <c r="AIC336" s="13"/>
      <c r="AID336" s="13"/>
      <c r="AIE336" s="13"/>
      <c r="AIF336" s="13"/>
      <c r="AIG336" s="13"/>
      <c r="AIH336" s="13"/>
      <c r="AII336" s="13"/>
      <c r="AIJ336" s="13"/>
      <c r="AIK336" s="13"/>
      <c r="AIL336" s="13"/>
      <c r="AIM336" s="13"/>
      <c r="AIN336" s="13"/>
      <c r="AIO336" s="13"/>
      <c r="AIP336" s="13"/>
      <c r="AIQ336" s="13"/>
      <c r="AIR336" s="13"/>
      <c r="AIS336" s="13"/>
      <c r="AIT336" s="13"/>
      <c r="AIU336" s="13"/>
      <c r="AIV336" s="13"/>
      <c r="AIW336" s="13"/>
      <c r="AIX336" s="13"/>
      <c r="AIY336" s="13"/>
      <c r="AIZ336" s="13"/>
      <c r="AJA336" s="13"/>
      <c r="AJB336" s="13"/>
      <c r="AJC336" s="13"/>
      <c r="AJD336" s="13"/>
      <c r="AJE336" s="13"/>
      <c r="AJF336" s="13"/>
      <c r="AJG336" s="13"/>
      <c r="AJH336" s="13"/>
      <c r="AJI336" s="13"/>
      <c r="AJJ336" s="13"/>
      <c r="AJK336" s="13"/>
      <c r="AJL336" s="13"/>
      <c r="AJM336" s="13"/>
      <c r="AJN336" s="13"/>
      <c r="AJO336" s="13"/>
      <c r="AJP336" s="13"/>
      <c r="AJQ336" s="13"/>
      <c r="AJR336" s="13"/>
      <c r="AJS336" s="13"/>
      <c r="AJT336" s="13"/>
      <c r="AJU336" s="13"/>
      <c r="AJV336" s="13"/>
      <c r="AJW336" s="13"/>
      <c r="AJX336" s="13"/>
      <c r="AJY336" s="13"/>
      <c r="AJZ336" s="13"/>
      <c r="AKA336" s="13"/>
      <c r="AKB336" s="13"/>
      <c r="AKC336" s="13"/>
      <c r="AKD336" s="13"/>
      <c r="AKE336" s="13"/>
      <c r="AKF336" s="13"/>
      <c r="AKG336" s="13"/>
      <c r="AKH336" s="13"/>
      <c r="AKI336" s="13"/>
      <c r="AKJ336" s="13"/>
      <c r="AKK336" s="13"/>
      <c r="AKL336" s="13"/>
      <c r="AKM336" s="13"/>
      <c r="AKN336" s="13"/>
      <c r="AKO336" s="13"/>
      <c r="AKP336" s="13"/>
      <c r="AKQ336" s="13"/>
      <c r="AKR336" s="13"/>
      <c r="AKS336" s="13"/>
      <c r="AKT336" s="13"/>
      <c r="AKU336" s="13"/>
      <c r="AKV336" s="13"/>
      <c r="AKW336" s="13"/>
      <c r="AKX336" s="13"/>
      <c r="AKY336" s="13"/>
      <c r="AKZ336" s="13"/>
      <c r="ALA336" s="13"/>
      <c r="ALB336" s="13"/>
      <c r="ALC336" s="13"/>
      <c r="ALD336" s="13"/>
      <c r="ALE336" s="13"/>
      <c r="ALF336" s="13"/>
      <c r="ALG336" s="13"/>
      <c r="ALH336" s="13"/>
      <c r="ALI336" s="13"/>
      <c r="ALJ336" s="13"/>
    </row>
    <row r="337" spans="1:998" s="27" customFormat="1">
      <c r="A337" s="62">
        <v>332</v>
      </c>
      <c r="B337" s="62" t="s">
        <v>138</v>
      </c>
      <c r="C337" s="62" t="s">
        <v>14</v>
      </c>
      <c r="D337" s="62" t="s">
        <v>14</v>
      </c>
      <c r="E337" s="62" t="s">
        <v>1655</v>
      </c>
      <c r="F337" s="62"/>
      <c r="G337" s="63">
        <v>45834</v>
      </c>
      <c r="H337" s="64">
        <v>0.46111111111111114</v>
      </c>
      <c r="I337" s="62" t="s">
        <v>5</v>
      </c>
      <c r="J337" s="62" t="s">
        <v>6</v>
      </c>
      <c r="K337" s="62" t="s">
        <v>5</v>
      </c>
      <c r="L337" s="62" t="s">
        <v>5</v>
      </c>
      <c r="M337" s="65" t="s">
        <v>5</v>
      </c>
      <c r="N337" s="62" t="s">
        <v>6</v>
      </c>
      <c r="O337" s="65">
        <v>737.1</v>
      </c>
      <c r="P337" s="66">
        <v>1628</v>
      </c>
      <c r="Q337" s="65">
        <v>80000</v>
      </c>
      <c r="R337" s="65">
        <v>30000</v>
      </c>
      <c r="S337" s="67">
        <f t="shared" si="37"/>
        <v>37.5</v>
      </c>
      <c r="T337" s="67">
        <f t="shared" si="38"/>
        <v>50000</v>
      </c>
      <c r="U337" s="62" t="s">
        <v>6</v>
      </c>
      <c r="V337" s="62" t="s">
        <v>6</v>
      </c>
      <c r="W337" s="68">
        <v>2</v>
      </c>
      <c r="X337" s="69">
        <v>0</v>
      </c>
      <c r="Y337" s="61">
        <f>ROUND((S337/INDICI!$B$2*10),2)</f>
        <v>4.24</v>
      </c>
      <c r="Z337" s="61">
        <f>ROUND((O337/INDICI!$B$1*25),2)</f>
        <v>1.97</v>
      </c>
      <c r="AA337" s="70">
        <f t="shared" si="40"/>
        <v>8</v>
      </c>
      <c r="AB337" s="71">
        <f t="shared" si="41"/>
        <v>14.21</v>
      </c>
      <c r="AC337" s="72">
        <f>SUM($AG$6:AG337)</f>
        <v>24111589.098000005</v>
      </c>
      <c r="AD337" s="61" t="str">
        <f>VLOOKUP(C337, 'NORD SUD'!A:B, 2, FALSE)</f>
        <v>S</v>
      </c>
      <c r="AE337" s="67">
        <f>IF(AD337="N","",SUM(AF$5:$AF337))</f>
        <v>9561589.0979999993</v>
      </c>
      <c r="AF337" s="67">
        <f t="shared" si="42"/>
        <v>50000</v>
      </c>
      <c r="AG337" s="72">
        <f t="shared" si="43"/>
        <v>50000</v>
      </c>
      <c r="AH337" s="81"/>
      <c r="AI337" s="169">
        <v>1</v>
      </c>
      <c r="AJ337" s="169">
        <f>SUM($AI$6:AI337)</f>
        <v>332</v>
      </c>
      <c r="AK337" s="198" t="s">
        <v>1942</v>
      </c>
      <c r="AL337" s="158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  <c r="JX337" s="13"/>
      <c r="JY337" s="13"/>
      <c r="JZ337" s="13"/>
      <c r="KA337" s="13"/>
      <c r="KB337" s="13"/>
      <c r="KC337" s="13"/>
      <c r="KD337" s="13"/>
      <c r="KE337" s="13"/>
      <c r="KF337" s="13"/>
      <c r="KG337" s="13"/>
      <c r="KH337" s="13"/>
      <c r="KI337" s="13"/>
      <c r="KJ337" s="13"/>
      <c r="KK337" s="13"/>
      <c r="KL337" s="13"/>
      <c r="KM337" s="13"/>
      <c r="KN337" s="13"/>
      <c r="KO337" s="13"/>
      <c r="KP337" s="13"/>
      <c r="KQ337" s="13"/>
      <c r="KR337" s="13"/>
      <c r="KS337" s="13"/>
      <c r="KT337" s="13"/>
      <c r="KU337" s="13"/>
      <c r="KV337" s="13"/>
      <c r="KW337" s="13"/>
      <c r="KX337" s="13"/>
      <c r="KY337" s="13"/>
      <c r="KZ337" s="13"/>
      <c r="LA337" s="13"/>
      <c r="LB337" s="13"/>
      <c r="LC337" s="13"/>
      <c r="LD337" s="13"/>
      <c r="LE337" s="13"/>
      <c r="LF337" s="13"/>
      <c r="LG337" s="13"/>
      <c r="LH337" s="13"/>
      <c r="LI337" s="13"/>
      <c r="LJ337" s="13"/>
      <c r="LK337" s="13"/>
      <c r="LL337" s="13"/>
      <c r="LM337" s="13"/>
      <c r="LN337" s="13"/>
      <c r="LO337" s="13"/>
      <c r="LP337" s="13"/>
      <c r="LQ337" s="13"/>
      <c r="LR337" s="13"/>
      <c r="LS337" s="13"/>
      <c r="LT337" s="13"/>
      <c r="LU337" s="13"/>
      <c r="LV337" s="13"/>
      <c r="LW337" s="13"/>
      <c r="LX337" s="13"/>
      <c r="LY337" s="13"/>
      <c r="LZ337" s="13"/>
      <c r="MA337" s="13"/>
      <c r="MB337" s="13"/>
      <c r="MC337" s="13"/>
      <c r="MD337" s="13"/>
      <c r="ME337" s="13"/>
      <c r="MF337" s="13"/>
      <c r="MG337" s="13"/>
      <c r="MH337" s="13"/>
      <c r="MI337" s="13"/>
      <c r="MJ337" s="13"/>
      <c r="MK337" s="13"/>
      <c r="ML337" s="13"/>
      <c r="MM337" s="13"/>
      <c r="MN337" s="13"/>
      <c r="MO337" s="13"/>
      <c r="MP337" s="13"/>
      <c r="MQ337" s="13"/>
      <c r="MR337" s="13"/>
      <c r="MS337" s="13"/>
      <c r="MT337" s="13"/>
      <c r="MU337" s="13"/>
      <c r="MV337" s="13"/>
      <c r="MW337" s="13"/>
      <c r="MX337" s="13"/>
      <c r="MY337" s="13"/>
      <c r="MZ337" s="13"/>
      <c r="NA337" s="13"/>
      <c r="NB337" s="13"/>
      <c r="NC337" s="13"/>
      <c r="ND337" s="13"/>
      <c r="NE337" s="13"/>
      <c r="NF337" s="13"/>
      <c r="NG337" s="13"/>
      <c r="NH337" s="13"/>
      <c r="NI337" s="13"/>
      <c r="NJ337" s="13"/>
      <c r="NK337" s="13"/>
      <c r="NL337" s="13"/>
      <c r="NM337" s="13"/>
      <c r="NN337" s="13"/>
      <c r="NO337" s="13"/>
      <c r="NP337" s="13"/>
      <c r="NQ337" s="13"/>
      <c r="NR337" s="13"/>
      <c r="NS337" s="13"/>
      <c r="NT337" s="13"/>
      <c r="NU337" s="13"/>
      <c r="NV337" s="13"/>
      <c r="NW337" s="13"/>
      <c r="NX337" s="13"/>
      <c r="NY337" s="13"/>
      <c r="NZ337" s="13"/>
      <c r="OA337" s="13"/>
      <c r="OB337" s="13"/>
      <c r="OC337" s="13"/>
      <c r="OD337" s="13"/>
      <c r="OE337" s="13"/>
      <c r="OF337" s="13"/>
      <c r="OG337" s="13"/>
      <c r="OH337" s="13"/>
      <c r="OI337" s="13"/>
      <c r="OJ337" s="13"/>
      <c r="OK337" s="13"/>
      <c r="OL337" s="13"/>
      <c r="OM337" s="13"/>
      <c r="ON337" s="13"/>
      <c r="OO337" s="13"/>
      <c r="OP337" s="13"/>
      <c r="OQ337" s="13"/>
      <c r="OR337" s="13"/>
      <c r="OS337" s="13"/>
      <c r="OT337" s="13"/>
      <c r="OU337" s="13"/>
      <c r="OV337" s="13"/>
      <c r="OW337" s="13"/>
      <c r="OX337" s="13"/>
      <c r="OY337" s="13"/>
      <c r="OZ337" s="13"/>
      <c r="PA337" s="13"/>
      <c r="PB337" s="13"/>
      <c r="PC337" s="13"/>
      <c r="PD337" s="13"/>
      <c r="PE337" s="13"/>
      <c r="PF337" s="13"/>
      <c r="PG337" s="13"/>
      <c r="PH337" s="13"/>
      <c r="PI337" s="13"/>
      <c r="PJ337" s="13"/>
      <c r="PK337" s="13"/>
      <c r="PL337" s="13"/>
      <c r="PM337" s="13"/>
      <c r="PN337" s="13"/>
      <c r="PO337" s="13"/>
      <c r="PP337" s="13"/>
      <c r="PQ337" s="13"/>
      <c r="PR337" s="13"/>
      <c r="PS337" s="13"/>
      <c r="PT337" s="13"/>
      <c r="PU337" s="13"/>
      <c r="PV337" s="13"/>
      <c r="PW337" s="13"/>
      <c r="PX337" s="13"/>
      <c r="PY337" s="13"/>
      <c r="PZ337" s="13"/>
      <c r="QA337" s="13"/>
      <c r="QB337" s="13"/>
      <c r="QC337" s="13"/>
      <c r="QD337" s="13"/>
      <c r="QE337" s="13"/>
      <c r="QF337" s="13"/>
      <c r="QG337" s="13"/>
      <c r="QH337" s="13"/>
      <c r="QI337" s="13"/>
      <c r="QJ337" s="13"/>
      <c r="QK337" s="13"/>
      <c r="QL337" s="13"/>
      <c r="QM337" s="13"/>
      <c r="QN337" s="13"/>
      <c r="QO337" s="13"/>
      <c r="QP337" s="13"/>
      <c r="QQ337" s="13"/>
      <c r="QR337" s="13"/>
      <c r="QS337" s="13"/>
      <c r="QT337" s="13"/>
      <c r="QU337" s="13"/>
      <c r="QV337" s="13"/>
      <c r="QW337" s="13"/>
      <c r="QX337" s="13"/>
      <c r="QY337" s="13"/>
      <c r="QZ337" s="13"/>
      <c r="RA337" s="13"/>
      <c r="RB337" s="13"/>
      <c r="RC337" s="13"/>
      <c r="RD337" s="13"/>
      <c r="RE337" s="13"/>
      <c r="RF337" s="13"/>
      <c r="RG337" s="13"/>
      <c r="RH337" s="13"/>
      <c r="RI337" s="13"/>
      <c r="RJ337" s="13"/>
      <c r="RK337" s="13"/>
      <c r="RL337" s="13"/>
      <c r="RM337" s="13"/>
      <c r="RN337" s="13"/>
      <c r="RO337" s="13"/>
      <c r="RP337" s="13"/>
      <c r="RQ337" s="13"/>
      <c r="RR337" s="13"/>
      <c r="RS337" s="13"/>
      <c r="RT337" s="13"/>
      <c r="RU337" s="13"/>
      <c r="RV337" s="13"/>
      <c r="RW337" s="13"/>
      <c r="RX337" s="13"/>
      <c r="RY337" s="13"/>
      <c r="RZ337" s="13"/>
      <c r="SA337" s="13"/>
      <c r="SB337" s="13"/>
      <c r="SC337" s="13"/>
      <c r="SD337" s="13"/>
      <c r="SE337" s="13"/>
      <c r="SF337" s="13"/>
      <c r="SG337" s="13"/>
      <c r="SH337" s="13"/>
      <c r="SI337" s="13"/>
      <c r="SJ337" s="13"/>
      <c r="SK337" s="13"/>
      <c r="SL337" s="13"/>
      <c r="SM337" s="13"/>
      <c r="SN337" s="13"/>
      <c r="SO337" s="13"/>
      <c r="SP337" s="13"/>
      <c r="SQ337" s="13"/>
      <c r="SR337" s="13"/>
      <c r="SS337" s="13"/>
      <c r="ST337" s="13"/>
      <c r="SU337" s="13"/>
      <c r="SV337" s="13"/>
      <c r="SW337" s="13"/>
      <c r="SX337" s="13"/>
      <c r="SY337" s="13"/>
      <c r="SZ337" s="13"/>
      <c r="TA337" s="13"/>
      <c r="TB337" s="13"/>
      <c r="TC337" s="13"/>
      <c r="TD337" s="13"/>
      <c r="TE337" s="13"/>
      <c r="TF337" s="13"/>
      <c r="TG337" s="13"/>
      <c r="TH337" s="13"/>
      <c r="TI337" s="13"/>
      <c r="TJ337" s="13"/>
      <c r="TK337" s="13"/>
      <c r="TL337" s="13"/>
      <c r="TM337" s="13"/>
      <c r="TN337" s="13"/>
      <c r="TO337" s="13"/>
      <c r="TP337" s="13"/>
      <c r="TQ337" s="13"/>
      <c r="TR337" s="13"/>
      <c r="TS337" s="13"/>
      <c r="TT337" s="13"/>
      <c r="TU337" s="13"/>
      <c r="TV337" s="13"/>
      <c r="TW337" s="13"/>
      <c r="TX337" s="13"/>
      <c r="TY337" s="13"/>
      <c r="TZ337" s="13"/>
      <c r="UA337" s="13"/>
      <c r="UB337" s="13"/>
      <c r="UC337" s="13"/>
      <c r="UD337" s="13"/>
      <c r="UE337" s="13"/>
      <c r="UF337" s="13"/>
      <c r="UG337" s="13"/>
      <c r="UH337" s="13"/>
      <c r="UI337" s="13"/>
      <c r="UJ337" s="13"/>
      <c r="UK337" s="13"/>
      <c r="UL337" s="13"/>
      <c r="UM337" s="13"/>
      <c r="UN337" s="13"/>
      <c r="UO337" s="13"/>
      <c r="UP337" s="13"/>
      <c r="UQ337" s="13"/>
      <c r="UR337" s="13"/>
      <c r="US337" s="13"/>
      <c r="UT337" s="13"/>
      <c r="UU337" s="13"/>
      <c r="UV337" s="13"/>
      <c r="UW337" s="13"/>
      <c r="UX337" s="13"/>
      <c r="UY337" s="13"/>
      <c r="UZ337" s="13"/>
      <c r="VA337" s="13"/>
      <c r="VB337" s="13"/>
      <c r="VC337" s="13"/>
      <c r="VD337" s="13"/>
      <c r="VE337" s="13"/>
      <c r="VF337" s="13"/>
      <c r="VG337" s="13"/>
      <c r="VH337" s="13"/>
      <c r="VI337" s="13"/>
      <c r="VJ337" s="13"/>
      <c r="VK337" s="13"/>
      <c r="VL337" s="13"/>
      <c r="VM337" s="13"/>
      <c r="VN337" s="13"/>
      <c r="VO337" s="13"/>
      <c r="VP337" s="13"/>
      <c r="VQ337" s="13"/>
      <c r="VR337" s="13"/>
      <c r="VS337" s="13"/>
      <c r="VT337" s="13"/>
      <c r="VU337" s="13"/>
      <c r="VV337" s="13"/>
      <c r="VW337" s="13"/>
      <c r="VX337" s="13"/>
      <c r="VY337" s="13"/>
      <c r="VZ337" s="13"/>
      <c r="WA337" s="13"/>
      <c r="WB337" s="13"/>
      <c r="WC337" s="13"/>
      <c r="WD337" s="13"/>
      <c r="WE337" s="13"/>
      <c r="WF337" s="13"/>
      <c r="WG337" s="13"/>
      <c r="WH337" s="13"/>
      <c r="WI337" s="13"/>
      <c r="WJ337" s="13"/>
      <c r="WK337" s="13"/>
      <c r="WL337" s="13"/>
      <c r="WM337" s="13"/>
      <c r="WN337" s="13"/>
      <c r="WO337" s="13"/>
      <c r="WP337" s="13"/>
      <c r="WQ337" s="13"/>
      <c r="WR337" s="13"/>
      <c r="WS337" s="13"/>
      <c r="WT337" s="13"/>
      <c r="WU337" s="13"/>
      <c r="WV337" s="13"/>
      <c r="WW337" s="13"/>
      <c r="WX337" s="13"/>
      <c r="WY337" s="13"/>
      <c r="WZ337" s="13"/>
      <c r="XA337" s="13"/>
      <c r="XB337" s="13"/>
      <c r="XC337" s="13"/>
      <c r="XD337" s="13"/>
      <c r="XE337" s="13"/>
      <c r="XF337" s="13"/>
      <c r="XG337" s="13"/>
      <c r="XH337" s="13"/>
      <c r="XI337" s="13"/>
      <c r="XJ337" s="13"/>
      <c r="XK337" s="13"/>
      <c r="XL337" s="13"/>
      <c r="XM337" s="13"/>
      <c r="XN337" s="13"/>
      <c r="XO337" s="13"/>
      <c r="XP337" s="13"/>
      <c r="XQ337" s="13"/>
      <c r="XR337" s="13"/>
      <c r="XS337" s="13"/>
      <c r="XT337" s="13"/>
      <c r="XU337" s="13"/>
      <c r="XV337" s="13"/>
      <c r="XW337" s="13"/>
      <c r="XX337" s="13"/>
      <c r="XY337" s="13"/>
      <c r="XZ337" s="13"/>
      <c r="YA337" s="13"/>
      <c r="YB337" s="13"/>
      <c r="YC337" s="13"/>
      <c r="YD337" s="13"/>
      <c r="YE337" s="13"/>
      <c r="YF337" s="13"/>
      <c r="YG337" s="13"/>
      <c r="YH337" s="13"/>
      <c r="YI337" s="13"/>
      <c r="YJ337" s="13"/>
      <c r="YK337" s="13"/>
      <c r="YL337" s="13"/>
      <c r="YM337" s="13"/>
      <c r="YN337" s="13"/>
      <c r="YO337" s="13"/>
      <c r="YP337" s="13"/>
      <c r="YQ337" s="13"/>
      <c r="YR337" s="13"/>
      <c r="YS337" s="13"/>
      <c r="YT337" s="13"/>
      <c r="YU337" s="13"/>
      <c r="YV337" s="13"/>
      <c r="YW337" s="13"/>
      <c r="YX337" s="13"/>
      <c r="YY337" s="13"/>
      <c r="YZ337" s="13"/>
      <c r="ZA337" s="13"/>
      <c r="ZB337" s="13"/>
      <c r="ZC337" s="13"/>
      <c r="ZD337" s="13"/>
      <c r="ZE337" s="13"/>
      <c r="ZF337" s="13"/>
      <c r="ZG337" s="13"/>
      <c r="ZH337" s="13"/>
      <c r="ZI337" s="13"/>
      <c r="ZJ337" s="13"/>
      <c r="ZK337" s="13"/>
      <c r="ZL337" s="13"/>
      <c r="ZM337" s="13"/>
      <c r="ZN337" s="13"/>
      <c r="ZO337" s="13"/>
      <c r="ZP337" s="13"/>
      <c r="ZQ337" s="13"/>
      <c r="ZR337" s="13"/>
      <c r="ZS337" s="13"/>
      <c r="ZT337" s="13"/>
      <c r="ZU337" s="13"/>
      <c r="ZV337" s="13"/>
      <c r="ZW337" s="13"/>
      <c r="ZX337" s="13"/>
      <c r="ZY337" s="13"/>
      <c r="ZZ337" s="13"/>
      <c r="AAA337" s="13"/>
      <c r="AAB337" s="13"/>
      <c r="AAC337" s="13"/>
      <c r="AAD337" s="13"/>
      <c r="AAE337" s="13"/>
      <c r="AAF337" s="13"/>
      <c r="AAG337" s="13"/>
      <c r="AAH337" s="13"/>
      <c r="AAI337" s="13"/>
      <c r="AAJ337" s="13"/>
      <c r="AAK337" s="13"/>
      <c r="AAL337" s="13"/>
      <c r="AAM337" s="13"/>
      <c r="AAN337" s="13"/>
      <c r="AAO337" s="13"/>
      <c r="AAP337" s="13"/>
      <c r="AAQ337" s="13"/>
      <c r="AAR337" s="13"/>
      <c r="AAS337" s="13"/>
      <c r="AAT337" s="13"/>
      <c r="AAU337" s="13"/>
      <c r="AAV337" s="13"/>
      <c r="AAW337" s="13"/>
      <c r="AAX337" s="13"/>
      <c r="AAY337" s="13"/>
      <c r="AAZ337" s="13"/>
      <c r="ABA337" s="13"/>
      <c r="ABB337" s="13"/>
      <c r="ABC337" s="13"/>
      <c r="ABD337" s="13"/>
      <c r="ABE337" s="13"/>
      <c r="ABF337" s="13"/>
      <c r="ABG337" s="13"/>
      <c r="ABH337" s="13"/>
      <c r="ABI337" s="13"/>
      <c r="ABJ337" s="13"/>
      <c r="ABK337" s="13"/>
      <c r="ABL337" s="13"/>
      <c r="ABM337" s="13"/>
      <c r="ABN337" s="13"/>
      <c r="ABO337" s="13"/>
      <c r="ABP337" s="13"/>
      <c r="ABQ337" s="13"/>
      <c r="ABR337" s="13"/>
      <c r="ABS337" s="13"/>
      <c r="ABT337" s="13"/>
      <c r="ABU337" s="13"/>
      <c r="ABV337" s="13"/>
      <c r="ABW337" s="13"/>
      <c r="ABX337" s="13"/>
      <c r="ABY337" s="13"/>
      <c r="ABZ337" s="13"/>
      <c r="ACA337" s="13"/>
      <c r="ACB337" s="13"/>
      <c r="ACC337" s="13"/>
      <c r="ACD337" s="13"/>
      <c r="ACE337" s="13"/>
      <c r="ACF337" s="13"/>
      <c r="ACG337" s="13"/>
      <c r="ACH337" s="13"/>
      <c r="ACI337" s="13"/>
      <c r="ACJ337" s="13"/>
      <c r="ACK337" s="13"/>
      <c r="ACL337" s="13"/>
      <c r="ACM337" s="13"/>
      <c r="ACN337" s="13"/>
      <c r="ACO337" s="13"/>
      <c r="ACP337" s="13"/>
      <c r="ACQ337" s="13"/>
      <c r="ACR337" s="13"/>
      <c r="ACS337" s="13"/>
      <c r="ACT337" s="13"/>
      <c r="ACU337" s="13"/>
      <c r="ACV337" s="13"/>
      <c r="ACW337" s="13"/>
      <c r="ACX337" s="13"/>
      <c r="ACY337" s="13"/>
      <c r="ACZ337" s="13"/>
      <c r="ADA337" s="13"/>
      <c r="ADB337" s="13"/>
      <c r="ADC337" s="13"/>
      <c r="ADD337" s="13"/>
      <c r="ADE337" s="13"/>
      <c r="ADF337" s="13"/>
      <c r="ADG337" s="13"/>
      <c r="ADH337" s="13"/>
      <c r="ADI337" s="13"/>
      <c r="ADJ337" s="13"/>
      <c r="ADK337" s="13"/>
      <c r="ADL337" s="13"/>
      <c r="ADM337" s="13"/>
      <c r="ADN337" s="13"/>
      <c r="ADO337" s="13"/>
      <c r="ADP337" s="13"/>
      <c r="ADQ337" s="13"/>
      <c r="ADR337" s="13"/>
      <c r="ADS337" s="13"/>
      <c r="ADT337" s="13"/>
      <c r="ADU337" s="13"/>
      <c r="ADV337" s="13"/>
      <c r="ADW337" s="13"/>
      <c r="ADX337" s="13"/>
      <c r="ADY337" s="13"/>
      <c r="ADZ337" s="13"/>
      <c r="AEA337" s="13"/>
      <c r="AEB337" s="13"/>
      <c r="AEC337" s="13"/>
      <c r="AED337" s="13"/>
      <c r="AEE337" s="13"/>
      <c r="AEF337" s="13"/>
      <c r="AEG337" s="13"/>
      <c r="AEH337" s="13"/>
      <c r="AEI337" s="13"/>
      <c r="AEJ337" s="13"/>
      <c r="AEK337" s="13"/>
      <c r="AEL337" s="13"/>
      <c r="AEM337" s="13"/>
      <c r="AEN337" s="13"/>
      <c r="AEO337" s="13"/>
      <c r="AEP337" s="13"/>
      <c r="AEQ337" s="13"/>
      <c r="AER337" s="13"/>
      <c r="AES337" s="13"/>
      <c r="AET337" s="13"/>
      <c r="AEU337" s="13"/>
      <c r="AEV337" s="13"/>
      <c r="AEW337" s="13"/>
      <c r="AEX337" s="13"/>
      <c r="AEY337" s="13"/>
      <c r="AEZ337" s="13"/>
      <c r="AFA337" s="13"/>
      <c r="AFB337" s="13"/>
      <c r="AFC337" s="13"/>
      <c r="AFD337" s="13"/>
      <c r="AFE337" s="13"/>
      <c r="AFF337" s="13"/>
      <c r="AFG337" s="13"/>
      <c r="AFH337" s="13"/>
      <c r="AFI337" s="13"/>
      <c r="AFJ337" s="13"/>
      <c r="AFK337" s="13"/>
      <c r="AFL337" s="13"/>
      <c r="AFM337" s="13"/>
      <c r="AFN337" s="13"/>
      <c r="AFO337" s="13"/>
      <c r="AFP337" s="13"/>
      <c r="AFQ337" s="13"/>
      <c r="AFR337" s="13"/>
      <c r="AFS337" s="13"/>
      <c r="AFT337" s="13"/>
      <c r="AFU337" s="13"/>
      <c r="AFV337" s="13"/>
      <c r="AFW337" s="13"/>
      <c r="AFX337" s="13"/>
      <c r="AFY337" s="13"/>
      <c r="AFZ337" s="13"/>
      <c r="AGA337" s="13"/>
      <c r="AGB337" s="13"/>
      <c r="AGC337" s="13"/>
      <c r="AGD337" s="13"/>
      <c r="AGE337" s="13"/>
      <c r="AGF337" s="13"/>
      <c r="AGG337" s="13"/>
      <c r="AGH337" s="13"/>
      <c r="AGI337" s="13"/>
      <c r="AGJ337" s="13"/>
      <c r="AGK337" s="13"/>
      <c r="AGL337" s="13"/>
      <c r="AGM337" s="13"/>
      <c r="AGN337" s="13"/>
      <c r="AGO337" s="13"/>
      <c r="AGP337" s="13"/>
      <c r="AGQ337" s="13"/>
      <c r="AGR337" s="13"/>
      <c r="AGS337" s="13"/>
      <c r="AGT337" s="13"/>
      <c r="AGU337" s="13"/>
      <c r="AGV337" s="13"/>
      <c r="AGW337" s="13"/>
      <c r="AGX337" s="13"/>
      <c r="AGY337" s="13"/>
      <c r="AGZ337" s="13"/>
      <c r="AHA337" s="13"/>
      <c r="AHB337" s="13"/>
      <c r="AHC337" s="13"/>
      <c r="AHD337" s="13"/>
      <c r="AHE337" s="13"/>
      <c r="AHF337" s="13"/>
      <c r="AHG337" s="13"/>
      <c r="AHH337" s="13"/>
      <c r="AHI337" s="13"/>
      <c r="AHJ337" s="13"/>
      <c r="AHK337" s="13"/>
      <c r="AHL337" s="13"/>
      <c r="AHM337" s="13"/>
      <c r="AHN337" s="13"/>
      <c r="AHO337" s="13"/>
      <c r="AHP337" s="13"/>
      <c r="AHQ337" s="13"/>
      <c r="AHR337" s="13"/>
      <c r="AHS337" s="13"/>
      <c r="AHT337" s="13"/>
      <c r="AHU337" s="13"/>
      <c r="AHV337" s="13"/>
      <c r="AHW337" s="13"/>
      <c r="AHX337" s="13"/>
      <c r="AHY337" s="13"/>
      <c r="AHZ337" s="13"/>
      <c r="AIA337" s="13"/>
      <c r="AIB337" s="13"/>
      <c r="AIC337" s="13"/>
      <c r="AID337" s="13"/>
      <c r="AIE337" s="13"/>
      <c r="AIF337" s="13"/>
      <c r="AIG337" s="13"/>
      <c r="AIH337" s="13"/>
      <c r="AII337" s="13"/>
      <c r="AIJ337" s="13"/>
      <c r="AIK337" s="13"/>
      <c r="AIL337" s="13"/>
      <c r="AIM337" s="13"/>
      <c r="AIN337" s="13"/>
      <c r="AIO337" s="13"/>
      <c r="AIP337" s="13"/>
      <c r="AIQ337" s="13"/>
      <c r="AIR337" s="13"/>
      <c r="AIS337" s="13"/>
      <c r="AIT337" s="13"/>
      <c r="AIU337" s="13"/>
      <c r="AIV337" s="13"/>
      <c r="AIW337" s="13"/>
      <c r="AIX337" s="13"/>
      <c r="AIY337" s="13"/>
      <c r="AIZ337" s="13"/>
      <c r="AJA337" s="13"/>
      <c r="AJB337" s="13"/>
      <c r="AJC337" s="13"/>
      <c r="AJD337" s="13"/>
      <c r="AJE337" s="13"/>
      <c r="AJF337" s="13"/>
      <c r="AJG337" s="13"/>
      <c r="AJH337" s="13"/>
      <c r="AJI337" s="13"/>
      <c r="AJJ337" s="13"/>
      <c r="AJK337" s="13"/>
      <c r="AJL337" s="13"/>
      <c r="AJM337" s="13"/>
      <c r="AJN337" s="13"/>
      <c r="AJO337" s="13"/>
      <c r="AJP337" s="13"/>
      <c r="AJQ337" s="13"/>
      <c r="AJR337" s="13"/>
      <c r="AJS337" s="13"/>
      <c r="AJT337" s="13"/>
      <c r="AJU337" s="13"/>
      <c r="AJV337" s="13"/>
      <c r="AJW337" s="13"/>
      <c r="AJX337" s="13"/>
      <c r="AJY337" s="13"/>
      <c r="AJZ337" s="13"/>
      <c r="AKA337" s="13"/>
      <c r="AKB337" s="13"/>
      <c r="AKC337" s="13"/>
      <c r="AKD337" s="13"/>
      <c r="AKE337" s="13"/>
      <c r="AKF337" s="13"/>
      <c r="AKG337" s="13"/>
      <c r="AKH337" s="13"/>
      <c r="AKI337" s="13"/>
      <c r="AKJ337" s="13"/>
      <c r="AKK337" s="13"/>
      <c r="AKL337" s="13"/>
      <c r="AKM337" s="13"/>
      <c r="AKN337" s="13"/>
      <c r="AKO337" s="13"/>
      <c r="AKP337" s="13"/>
      <c r="AKQ337" s="13"/>
      <c r="AKR337" s="13"/>
      <c r="AKS337" s="13"/>
      <c r="AKT337" s="13"/>
      <c r="AKU337" s="13"/>
      <c r="AKV337" s="13"/>
      <c r="AKW337" s="13"/>
      <c r="AKX337" s="13"/>
      <c r="AKY337" s="13"/>
      <c r="AKZ337" s="13"/>
      <c r="ALA337" s="13"/>
      <c r="ALB337" s="13"/>
      <c r="ALC337" s="13"/>
      <c r="ALD337" s="13"/>
      <c r="ALE337" s="13"/>
      <c r="ALF337" s="13"/>
      <c r="ALG337" s="13"/>
      <c r="ALH337" s="13"/>
      <c r="ALI337" s="13"/>
      <c r="ALJ337" s="13"/>
    </row>
    <row r="338" spans="1:998" s="27" customFormat="1">
      <c r="A338" s="62">
        <v>333</v>
      </c>
      <c r="B338" s="62" t="s">
        <v>138</v>
      </c>
      <c r="C338" s="62" t="s">
        <v>81</v>
      </c>
      <c r="D338" s="62" t="s">
        <v>81</v>
      </c>
      <c r="E338" s="62" t="s">
        <v>1906</v>
      </c>
      <c r="F338" s="62"/>
      <c r="G338" s="63">
        <v>45834</v>
      </c>
      <c r="H338" s="64" t="s">
        <v>1907</v>
      </c>
      <c r="I338" s="62" t="s">
        <v>5</v>
      </c>
      <c r="J338" s="62" t="s">
        <v>6</v>
      </c>
      <c r="K338" s="62" t="s">
        <v>5</v>
      </c>
      <c r="L338" s="62" t="s">
        <v>5</v>
      </c>
      <c r="M338" s="62" t="s">
        <v>5</v>
      </c>
      <c r="N338" s="62" t="s">
        <v>6</v>
      </c>
      <c r="O338" s="73">
        <v>1315.79</v>
      </c>
      <c r="P338" s="66">
        <v>2660</v>
      </c>
      <c r="Q338" s="65">
        <v>62958.05</v>
      </c>
      <c r="R338" s="65">
        <v>15000</v>
      </c>
      <c r="S338" s="67">
        <f t="shared" si="37"/>
        <v>23.825388492813865</v>
      </c>
      <c r="T338" s="67">
        <f t="shared" si="38"/>
        <v>47958.05</v>
      </c>
      <c r="U338" s="62" t="s">
        <v>6</v>
      </c>
      <c r="V338" s="62" t="s">
        <v>6</v>
      </c>
      <c r="W338" s="68">
        <v>1</v>
      </c>
      <c r="X338" s="69">
        <v>0</v>
      </c>
      <c r="Y338" s="61">
        <f>ROUND((S338/INDICI!$B$2*10),2)</f>
        <v>2.69</v>
      </c>
      <c r="Z338" s="61">
        <f>ROUND((O338/INDICI!$B$1*25),2)</f>
        <v>3.51</v>
      </c>
      <c r="AA338" s="70">
        <f t="shared" si="40"/>
        <v>8</v>
      </c>
      <c r="AB338" s="71">
        <f t="shared" si="41"/>
        <v>14.2</v>
      </c>
      <c r="AC338" s="72">
        <f>SUM($AG$6:AG338)</f>
        <v>24159547.148000006</v>
      </c>
      <c r="AD338" s="61" t="str">
        <f>VLOOKUP(C338, 'NORD SUD'!A:B, 2, FALSE)</f>
        <v>S</v>
      </c>
      <c r="AE338" s="67">
        <f>IF(AD338="N","",SUM(AF$5:$AF338))</f>
        <v>9609547.148</v>
      </c>
      <c r="AF338" s="67">
        <f t="shared" si="42"/>
        <v>47958.05</v>
      </c>
      <c r="AG338" s="72">
        <f t="shared" si="43"/>
        <v>47958.05</v>
      </c>
      <c r="AH338" s="81"/>
      <c r="AI338" s="169">
        <v>1</v>
      </c>
      <c r="AJ338" s="169">
        <f>SUM($AI$6:AI338)</f>
        <v>333</v>
      </c>
      <c r="AK338" s="198" t="s">
        <v>1942</v>
      </c>
      <c r="AL338" s="158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  <c r="JX338" s="13"/>
      <c r="JY338" s="13"/>
      <c r="JZ338" s="13"/>
      <c r="KA338" s="13"/>
      <c r="KB338" s="13"/>
      <c r="KC338" s="13"/>
      <c r="KD338" s="13"/>
      <c r="KE338" s="13"/>
      <c r="KF338" s="13"/>
      <c r="KG338" s="13"/>
      <c r="KH338" s="13"/>
      <c r="KI338" s="13"/>
      <c r="KJ338" s="13"/>
      <c r="KK338" s="13"/>
      <c r="KL338" s="13"/>
      <c r="KM338" s="13"/>
      <c r="KN338" s="13"/>
      <c r="KO338" s="13"/>
      <c r="KP338" s="13"/>
      <c r="KQ338" s="13"/>
      <c r="KR338" s="13"/>
      <c r="KS338" s="13"/>
      <c r="KT338" s="13"/>
      <c r="KU338" s="13"/>
      <c r="KV338" s="13"/>
      <c r="KW338" s="13"/>
      <c r="KX338" s="13"/>
      <c r="KY338" s="13"/>
      <c r="KZ338" s="13"/>
      <c r="LA338" s="13"/>
      <c r="LB338" s="13"/>
      <c r="LC338" s="13"/>
      <c r="LD338" s="13"/>
      <c r="LE338" s="13"/>
      <c r="LF338" s="13"/>
      <c r="LG338" s="13"/>
      <c r="LH338" s="13"/>
      <c r="LI338" s="13"/>
      <c r="LJ338" s="13"/>
      <c r="LK338" s="13"/>
      <c r="LL338" s="13"/>
      <c r="LM338" s="13"/>
      <c r="LN338" s="13"/>
      <c r="LO338" s="13"/>
      <c r="LP338" s="13"/>
      <c r="LQ338" s="13"/>
      <c r="LR338" s="13"/>
      <c r="LS338" s="13"/>
      <c r="LT338" s="13"/>
      <c r="LU338" s="13"/>
      <c r="LV338" s="13"/>
      <c r="LW338" s="13"/>
      <c r="LX338" s="13"/>
      <c r="LY338" s="13"/>
      <c r="LZ338" s="13"/>
      <c r="MA338" s="13"/>
      <c r="MB338" s="13"/>
      <c r="MC338" s="13"/>
      <c r="MD338" s="13"/>
      <c r="ME338" s="13"/>
      <c r="MF338" s="13"/>
      <c r="MG338" s="13"/>
      <c r="MH338" s="13"/>
      <c r="MI338" s="13"/>
      <c r="MJ338" s="13"/>
      <c r="MK338" s="13"/>
      <c r="ML338" s="13"/>
      <c r="MM338" s="13"/>
      <c r="MN338" s="13"/>
      <c r="MO338" s="13"/>
      <c r="MP338" s="13"/>
      <c r="MQ338" s="13"/>
      <c r="MR338" s="13"/>
      <c r="MS338" s="13"/>
      <c r="MT338" s="13"/>
      <c r="MU338" s="13"/>
      <c r="MV338" s="13"/>
      <c r="MW338" s="13"/>
      <c r="MX338" s="13"/>
      <c r="MY338" s="13"/>
      <c r="MZ338" s="13"/>
      <c r="NA338" s="13"/>
      <c r="NB338" s="13"/>
      <c r="NC338" s="13"/>
      <c r="ND338" s="13"/>
      <c r="NE338" s="13"/>
      <c r="NF338" s="13"/>
      <c r="NG338" s="13"/>
      <c r="NH338" s="13"/>
      <c r="NI338" s="13"/>
      <c r="NJ338" s="13"/>
      <c r="NK338" s="13"/>
      <c r="NL338" s="13"/>
      <c r="NM338" s="13"/>
      <c r="NN338" s="13"/>
      <c r="NO338" s="13"/>
      <c r="NP338" s="13"/>
      <c r="NQ338" s="13"/>
      <c r="NR338" s="13"/>
      <c r="NS338" s="13"/>
      <c r="NT338" s="13"/>
      <c r="NU338" s="13"/>
      <c r="NV338" s="13"/>
      <c r="NW338" s="13"/>
      <c r="NX338" s="13"/>
      <c r="NY338" s="13"/>
      <c r="NZ338" s="13"/>
      <c r="OA338" s="13"/>
      <c r="OB338" s="13"/>
      <c r="OC338" s="13"/>
      <c r="OD338" s="13"/>
      <c r="OE338" s="13"/>
      <c r="OF338" s="13"/>
      <c r="OG338" s="13"/>
      <c r="OH338" s="13"/>
      <c r="OI338" s="13"/>
      <c r="OJ338" s="13"/>
      <c r="OK338" s="13"/>
      <c r="OL338" s="13"/>
      <c r="OM338" s="13"/>
      <c r="ON338" s="13"/>
      <c r="OO338" s="13"/>
      <c r="OP338" s="13"/>
      <c r="OQ338" s="13"/>
      <c r="OR338" s="13"/>
      <c r="OS338" s="13"/>
      <c r="OT338" s="13"/>
      <c r="OU338" s="13"/>
      <c r="OV338" s="13"/>
      <c r="OW338" s="13"/>
      <c r="OX338" s="13"/>
      <c r="OY338" s="13"/>
      <c r="OZ338" s="13"/>
      <c r="PA338" s="13"/>
      <c r="PB338" s="13"/>
      <c r="PC338" s="13"/>
      <c r="PD338" s="13"/>
      <c r="PE338" s="13"/>
      <c r="PF338" s="13"/>
      <c r="PG338" s="13"/>
      <c r="PH338" s="13"/>
      <c r="PI338" s="13"/>
      <c r="PJ338" s="13"/>
      <c r="PK338" s="13"/>
      <c r="PL338" s="13"/>
      <c r="PM338" s="13"/>
      <c r="PN338" s="13"/>
      <c r="PO338" s="13"/>
      <c r="PP338" s="13"/>
      <c r="PQ338" s="13"/>
      <c r="PR338" s="13"/>
      <c r="PS338" s="13"/>
      <c r="PT338" s="13"/>
      <c r="PU338" s="13"/>
      <c r="PV338" s="13"/>
      <c r="PW338" s="13"/>
      <c r="PX338" s="13"/>
      <c r="PY338" s="13"/>
      <c r="PZ338" s="13"/>
      <c r="QA338" s="13"/>
      <c r="QB338" s="13"/>
      <c r="QC338" s="13"/>
      <c r="QD338" s="13"/>
      <c r="QE338" s="13"/>
      <c r="QF338" s="13"/>
      <c r="QG338" s="13"/>
      <c r="QH338" s="13"/>
      <c r="QI338" s="13"/>
      <c r="QJ338" s="13"/>
      <c r="QK338" s="13"/>
      <c r="QL338" s="13"/>
      <c r="QM338" s="13"/>
      <c r="QN338" s="13"/>
      <c r="QO338" s="13"/>
      <c r="QP338" s="13"/>
      <c r="QQ338" s="13"/>
      <c r="QR338" s="13"/>
      <c r="QS338" s="13"/>
      <c r="QT338" s="13"/>
      <c r="QU338" s="13"/>
      <c r="QV338" s="13"/>
      <c r="QW338" s="13"/>
      <c r="QX338" s="13"/>
      <c r="QY338" s="13"/>
      <c r="QZ338" s="13"/>
      <c r="RA338" s="13"/>
      <c r="RB338" s="13"/>
      <c r="RC338" s="13"/>
      <c r="RD338" s="13"/>
      <c r="RE338" s="13"/>
      <c r="RF338" s="13"/>
      <c r="RG338" s="13"/>
      <c r="RH338" s="13"/>
      <c r="RI338" s="13"/>
      <c r="RJ338" s="13"/>
      <c r="RK338" s="13"/>
      <c r="RL338" s="13"/>
      <c r="RM338" s="13"/>
      <c r="RN338" s="13"/>
      <c r="RO338" s="13"/>
      <c r="RP338" s="13"/>
      <c r="RQ338" s="13"/>
      <c r="RR338" s="13"/>
      <c r="RS338" s="13"/>
      <c r="RT338" s="13"/>
      <c r="RU338" s="13"/>
      <c r="RV338" s="13"/>
      <c r="RW338" s="13"/>
      <c r="RX338" s="13"/>
      <c r="RY338" s="13"/>
      <c r="RZ338" s="13"/>
      <c r="SA338" s="13"/>
      <c r="SB338" s="13"/>
      <c r="SC338" s="13"/>
      <c r="SD338" s="13"/>
      <c r="SE338" s="13"/>
      <c r="SF338" s="13"/>
      <c r="SG338" s="13"/>
      <c r="SH338" s="13"/>
      <c r="SI338" s="13"/>
      <c r="SJ338" s="13"/>
      <c r="SK338" s="13"/>
      <c r="SL338" s="13"/>
      <c r="SM338" s="13"/>
      <c r="SN338" s="13"/>
      <c r="SO338" s="13"/>
      <c r="SP338" s="13"/>
      <c r="SQ338" s="13"/>
      <c r="SR338" s="13"/>
      <c r="SS338" s="13"/>
      <c r="ST338" s="13"/>
      <c r="SU338" s="13"/>
      <c r="SV338" s="13"/>
      <c r="SW338" s="13"/>
      <c r="SX338" s="13"/>
      <c r="SY338" s="13"/>
      <c r="SZ338" s="13"/>
      <c r="TA338" s="13"/>
      <c r="TB338" s="13"/>
      <c r="TC338" s="13"/>
      <c r="TD338" s="13"/>
      <c r="TE338" s="13"/>
      <c r="TF338" s="13"/>
      <c r="TG338" s="13"/>
      <c r="TH338" s="13"/>
      <c r="TI338" s="13"/>
      <c r="TJ338" s="13"/>
      <c r="TK338" s="13"/>
      <c r="TL338" s="13"/>
      <c r="TM338" s="13"/>
      <c r="TN338" s="13"/>
      <c r="TO338" s="13"/>
      <c r="TP338" s="13"/>
      <c r="TQ338" s="13"/>
      <c r="TR338" s="13"/>
      <c r="TS338" s="13"/>
      <c r="TT338" s="13"/>
      <c r="TU338" s="13"/>
      <c r="TV338" s="13"/>
      <c r="TW338" s="13"/>
      <c r="TX338" s="13"/>
      <c r="TY338" s="13"/>
      <c r="TZ338" s="13"/>
      <c r="UA338" s="13"/>
      <c r="UB338" s="13"/>
      <c r="UC338" s="13"/>
      <c r="UD338" s="13"/>
      <c r="UE338" s="13"/>
      <c r="UF338" s="13"/>
      <c r="UG338" s="13"/>
      <c r="UH338" s="13"/>
      <c r="UI338" s="13"/>
      <c r="UJ338" s="13"/>
      <c r="UK338" s="13"/>
      <c r="UL338" s="13"/>
      <c r="UM338" s="13"/>
      <c r="UN338" s="13"/>
      <c r="UO338" s="13"/>
      <c r="UP338" s="13"/>
      <c r="UQ338" s="13"/>
      <c r="UR338" s="13"/>
      <c r="US338" s="13"/>
      <c r="UT338" s="13"/>
      <c r="UU338" s="13"/>
      <c r="UV338" s="13"/>
      <c r="UW338" s="13"/>
      <c r="UX338" s="13"/>
      <c r="UY338" s="13"/>
      <c r="UZ338" s="13"/>
      <c r="VA338" s="13"/>
      <c r="VB338" s="13"/>
      <c r="VC338" s="13"/>
      <c r="VD338" s="13"/>
      <c r="VE338" s="13"/>
      <c r="VF338" s="13"/>
      <c r="VG338" s="13"/>
      <c r="VH338" s="13"/>
      <c r="VI338" s="13"/>
      <c r="VJ338" s="13"/>
      <c r="VK338" s="13"/>
      <c r="VL338" s="13"/>
      <c r="VM338" s="13"/>
      <c r="VN338" s="13"/>
      <c r="VO338" s="13"/>
      <c r="VP338" s="13"/>
      <c r="VQ338" s="13"/>
      <c r="VR338" s="13"/>
      <c r="VS338" s="13"/>
      <c r="VT338" s="13"/>
      <c r="VU338" s="13"/>
      <c r="VV338" s="13"/>
      <c r="VW338" s="13"/>
      <c r="VX338" s="13"/>
      <c r="VY338" s="13"/>
      <c r="VZ338" s="13"/>
      <c r="WA338" s="13"/>
      <c r="WB338" s="13"/>
      <c r="WC338" s="13"/>
      <c r="WD338" s="13"/>
      <c r="WE338" s="13"/>
      <c r="WF338" s="13"/>
      <c r="WG338" s="13"/>
      <c r="WH338" s="13"/>
      <c r="WI338" s="13"/>
      <c r="WJ338" s="13"/>
      <c r="WK338" s="13"/>
      <c r="WL338" s="13"/>
      <c r="WM338" s="13"/>
      <c r="WN338" s="13"/>
      <c r="WO338" s="13"/>
      <c r="WP338" s="13"/>
      <c r="WQ338" s="13"/>
      <c r="WR338" s="13"/>
      <c r="WS338" s="13"/>
      <c r="WT338" s="13"/>
      <c r="WU338" s="13"/>
      <c r="WV338" s="13"/>
      <c r="WW338" s="13"/>
      <c r="WX338" s="13"/>
      <c r="WY338" s="13"/>
      <c r="WZ338" s="13"/>
      <c r="XA338" s="13"/>
      <c r="XB338" s="13"/>
      <c r="XC338" s="13"/>
      <c r="XD338" s="13"/>
      <c r="XE338" s="13"/>
      <c r="XF338" s="13"/>
      <c r="XG338" s="13"/>
      <c r="XH338" s="13"/>
      <c r="XI338" s="13"/>
      <c r="XJ338" s="13"/>
      <c r="XK338" s="13"/>
      <c r="XL338" s="13"/>
      <c r="XM338" s="13"/>
      <c r="XN338" s="13"/>
      <c r="XO338" s="13"/>
      <c r="XP338" s="13"/>
      <c r="XQ338" s="13"/>
      <c r="XR338" s="13"/>
      <c r="XS338" s="13"/>
      <c r="XT338" s="13"/>
      <c r="XU338" s="13"/>
      <c r="XV338" s="13"/>
      <c r="XW338" s="13"/>
      <c r="XX338" s="13"/>
      <c r="XY338" s="13"/>
      <c r="XZ338" s="13"/>
      <c r="YA338" s="13"/>
      <c r="YB338" s="13"/>
      <c r="YC338" s="13"/>
      <c r="YD338" s="13"/>
      <c r="YE338" s="13"/>
      <c r="YF338" s="13"/>
      <c r="YG338" s="13"/>
      <c r="YH338" s="13"/>
      <c r="YI338" s="13"/>
      <c r="YJ338" s="13"/>
      <c r="YK338" s="13"/>
      <c r="YL338" s="13"/>
      <c r="YM338" s="13"/>
      <c r="YN338" s="13"/>
      <c r="YO338" s="13"/>
      <c r="YP338" s="13"/>
      <c r="YQ338" s="13"/>
      <c r="YR338" s="13"/>
      <c r="YS338" s="13"/>
      <c r="YT338" s="13"/>
      <c r="YU338" s="13"/>
      <c r="YV338" s="13"/>
      <c r="YW338" s="13"/>
      <c r="YX338" s="13"/>
      <c r="YY338" s="13"/>
      <c r="YZ338" s="13"/>
      <c r="ZA338" s="13"/>
      <c r="ZB338" s="13"/>
      <c r="ZC338" s="13"/>
      <c r="ZD338" s="13"/>
      <c r="ZE338" s="13"/>
      <c r="ZF338" s="13"/>
      <c r="ZG338" s="13"/>
      <c r="ZH338" s="13"/>
      <c r="ZI338" s="13"/>
      <c r="ZJ338" s="13"/>
      <c r="ZK338" s="13"/>
      <c r="ZL338" s="13"/>
      <c r="ZM338" s="13"/>
      <c r="ZN338" s="13"/>
      <c r="ZO338" s="13"/>
      <c r="ZP338" s="13"/>
      <c r="ZQ338" s="13"/>
      <c r="ZR338" s="13"/>
      <c r="ZS338" s="13"/>
      <c r="ZT338" s="13"/>
      <c r="ZU338" s="13"/>
      <c r="ZV338" s="13"/>
      <c r="ZW338" s="13"/>
      <c r="ZX338" s="13"/>
      <c r="ZY338" s="13"/>
      <c r="ZZ338" s="13"/>
      <c r="AAA338" s="13"/>
      <c r="AAB338" s="13"/>
      <c r="AAC338" s="13"/>
      <c r="AAD338" s="13"/>
      <c r="AAE338" s="13"/>
      <c r="AAF338" s="13"/>
      <c r="AAG338" s="13"/>
      <c r="AAH338" s="13"/>
      <c r="AAI338" s="13"/>
      <c r="AAJ338" s="13"/>
      <c r="AAK338" s="13"/>
      <c r="AAL338" s="13"/>
      <c r="AAM338" s="13"/>
      <c r="AAN338" s="13"/>
      <c r="AAO338" s="13"/>
      <c r="AAP338" s="13"/>
      <c r="AAQ338" s="13"/>
      <c r="AAR338" s="13"/>
      <c r="AAS338" s="13"/>
      <c r="AAT338" s="13"/>
      <c r="AAU338" s="13"/>
      <c r="AAV338" s="13"/>
      <c r="AAW338" s="13"/>
      <c r="AAX338" s="13"/>
      <c r="AAY338" s="13"/>
      <c r="AAZ338" s="13"/>
      <c r="ABA338" s="13"/>
      <c r="ABB338" s="13"/>
      <c r="ABC338" s="13"/>
      <c r="ABD338" s="13"/>
      <c r="ABE338" s="13"/>
      <c r="ABF338" s="13"/>
      <c r="ABG338" s="13"/>
      <c r="ABH338" s="13"/>
      <c r="ABI338" s="13"/>
      <c r="ABJ338" s="13"/>
      <c r="ABK338" s="13"/>
      <c r="ABL338" s="13"/>
      <c r="ABM338" s="13"/>
      <c r="ABN338" s="13"/>
      <c r="ABO338" s="13"/>
      <c r="ABP338" s="13"/>
      <c r="ABQ338" s="13"/>
      <c r="ABR338" s="13"/>
      <c r="ABS338" s="13"/>
      <c r="ABT338" s="13"/>
      <c r="ABU338" s="13"/>
      <c r="ABV338" s="13"/>
      <c r="ABW338" s="13"/>
      <c r="ABX338" s="13"/>
      <c r="ABY338" s="13"/>
      <c r="ABZ338" s="13"/>
      <c r="ACA338" s="13"/>
      <c r="ACB338" s="13"/>
      <c r="ACC338" s="13"/>
      <c r="ACD338" s="13"/>
      <c r="ACE338" s="13"/>
      <c r="ACF338" s="13"/>
      <c r="ACG338" s="13"/>
      <c r="ACH338" s="13"/>
      <c r="ACI338" s="13"/>
      <c r="ACJ338" s="13"/>
      <c r="ACK338" s="13"/>
      <c r="ACL338" s="13"/>
      <c r="ACM338" s="13"/>
      <c r="ACN338" s="13"/>
      <c r="ACO338" s="13"/>
      <c r="ACP338" s="13"/>
      <c r="ACQ338" s="13"/>
      <c r="ACR338" s="13"/>
      <c r="ACS338" s="13"/>
      <c r="ACT338" s="13"/>
      <c r="ACU338" s="13"/>
      <c r="ACV338" s="13"/>
      <c r="ACW338" s="13"/>
      <c r="ACX338" s="13"/>
      <c r="ACY338" s="13"/>
      <c r="ACZ338" s="13"/>
      <c r="ADA338" s="13"/>
      <c r="ADB338" s="13"/>
      <c r="ADC338" s="13"/>
      <c r="ADD338" s="13"/>
      <c r="ADE338" s="13"/>
      <c r="ADF338" s="13"/>
      <c r="ADG338" s="13"/>
      <c r="ADH338" s="13"/>
      <c r="ADI338" s="13"/>
      <c r="ADJ338" s="13"/>
      <c r="ADK338" s="13"/>
      <c r="ADL338" s="13"/>
      <c r="ADM338" s="13"/>
      <c r="ADN338" s="13"/>
      <c r="ADO338" s="13"/>
      <c r="ADP338" s="13"/>
      <c r="ADQ338" s="13"/>
      <c r="ADR338" s="13"/>
      <c r="ADS338" s="13"/>
      <c r="ADT338" s="13"/>
      <c r="ADU338" s="13"/>
      <c r="ADV338" s="13"/>
      <c r="ADW338" s="13"/>
      <c r="ADX338" s="13"/>
      <c r="ADY338" s="13"/>
      <c r="ADZ338" s="13"/>
      <c r="AEA338" s="13"/>
      <c r="AEB338" s="13"/>
      <c r="AEC338" s="13"/>
      <c r="AED338" s="13"/>
      <c r="AEE338" s="13"/>
      <c r="AEF338" s="13"/>
      <c r="AEG338" s="13"/>
      <c r="AEH338" s="13"/>
      <c r="AEI338" s="13"/>
      <c r="AEJ338" s="13"/>
      <c r="AEK338" s="13"/>
      <c r="AEL338" s="13"/>
      <c r="AEM338" s="13"/>
      <c r="AEN338" s="13"/>
      <c r="AEO338" s="13"/>
      <c r="AEP338" s="13"/>
      <c r="AEQ338" s="13"/>
      <c r="AER338" s="13"/>
      <c r="AES338" s="13"/>
      <c r="AET338" s="13"/>
      <c r="AEU338" s="13"/>
      <c r="AEV338" s="13"/>
      <c r="AEW338" s="13"/>
      <c r="AEX338" s="13"/>
      <c r="AEY338" s="13"/>
      <c r="AEZ338" s="13"/>
      <c r="AFA338" s="13"/>
      <c r="AFB338" s="13"/>
      <c r="AFC338" s="13"/>
      <c r="AFD338" s="13"/>
      <c r="AFE338" s="13"/>
      <c r="AFF338" s="13"/>
      <c r="AFG338" s="13"/>
      <c r="AFH338" s="13"/>
      <c r="AFI338" s="13"/>
      <c r="AFJ338" s="13"/>
      <c r="AFK338" s="13"/>
      <c r="AFL338" s="13"/>
      <c r="AFM338" s="13"/>
      <c r="AFN338" s="13"/>
      <c r="AFO338" s="13"/>
      <c r="AFP338" s="13"/>
      <c r="AFQ338" s="13"/>
      <c r="AFR338" s="13"/>
      <c r="AFS338" s="13"/>
      <c r="AFT338" s="13"/>
      <c r="AFU338" s="13"/>
      <c r="AFV338" s="13"/>
      <c r="AFW338" s="13"/>
      <c r="AFX338" s="13"/>
      <c r="AFY338" s="13"/>
      <c r="AFZ338" s="13"/>
      <c r="AGA338" s="13"/>
      <c r="AGB338" s="13"/>
      <c r="AGC338" s="13"/>
      <c r="AGD338" s="13"/>
      <c r="AGE338" s="13"/>
      <c r="AGF338" s="13"/>
      <c r="AGG338" s="13"/>
      <c r="AGH338" s="13"/>
      <c r="AGI338" s="13"/>
      <c r="AGJ338" s="13"/>
      <c r="AGK338" s="13"/>
      <c r="AGL338" s="13"/>
      <c r="AGM338" s="13"/>
      <c r="AGN338" s="13"/>
      <c r="AGO338" s="13"/>
      <c r="AGP338" s="13"/>
      <c r="AGQ338" s="13"/>
      <c r="AGR338" s="13"/>
      <c r="AGS338" s="13"/>
      <c r="AGT338" s="13"/>
      <c r="AGU338" s="13"/>
      <c r="AGV338" s="13"/>
      <c r="AGW338" s="13"/>
      <c r="AGX338" s="13"/>
      <c r="AGY338" s="13"/>
      <c r="AGZ338" s="13"/>
      <c r="AHA338" s="13"/>
      <c r="AHB338" s="13"/>
      <c r="AHC338" s="13"/>
      <c r="AHD338" s="13"/>
      <c r="AHE338" s="13"/>
      <c r="AHF338" s="13"/>
      <c r="AHG338" s="13"/>
      <c r="AHH338" s="13"/>
      <c r="AHI338" s="13"/>
      <c r="AHJ338" s="13"/>
      <c r="AHK338" s="13"/>
      <c r="AHL338" s="13"/>
      <c r="AHM338" s="13"/>
      <c r="AHN338" s="13"/>
      <c r="AHO338" s="13"/>
      <c r="AHP338" s="13"/>
      <c r="AHQ338" s="13"/>
      <c r="AHR338" s="13"/>
      <c r="AHS338" s="13"/>
      <c r="AHT338" s="13"/>
      <c r="AHU338" s="13"/>
      <c r="AHV338" s="13"/>
      <c r="AHW338" s="13"/>
      <c r="AHX338" s="13"/>
      <c r="AHY338" s="13"/>
      <c r="AHZ338" s="13"/>
      <c r="AIA338" s="13"/>
      <c r="AIB338" s="13"/>
      <c r="AIC338" s="13"/>
      <c r="AID338" s="13"/>
      <c r="AIE338" s="13"/>
      <c r="AIF338" s="13"/>
      <c r="AIG338" s="13"/>
      <c r="AIH338" s="13"/>
      <c r="AII338" s="13"/>
      <c r="AIJ338" s="13"/>
      <c r="AIK338" s="13"/>
      <c r="AIL338" s="13"/>
      <c r="AIM338" s="13"/>
      <c r="AIN338" s="13"/>
      <c r="AIO338" s="13"/>
      <c r="AIP338" s="13"/>
      <c r="AIQ338" s="13"/>
      <c r="AIR338" s="13"/>
      <c r="AIS338" s="13"/>
      <c r="AIT338" s="13"/>
      <c r="AIU338" s="13"/>
      <c r="AIV338" s="13"/>
      <c r="AIW338" s="13"/>
      <c r="AIX338" s="13"/>
      <c r="AIY338" s="13"/>
      <c r="AIZ338" s="13"/>
      <c r="AJA338" s="13"/>
      <c r="AJB338" s="13"/>
      <c r="AJC338" s="13"/>
      <c r="AJD338" s="13"/>
      <c r="AJE338" s="13"/>
      <c r="AJF338" s="13"/>
      <c r="AJG338" s="13"/>
      <c r="AJH338" s="13"/>
      <c r="AJI338" s="13"/>
      <c r="AJJ338" s="13"/>
      <c r="AJK338" s="13"/>
      <c r="AJL338" s="13"/>
      <c r="AJM338" s="13"/>
      <c r="AJN338" s="13"/>
      <c r="AJO338" s="13"/>
      <c r="AJP338" s="13"/>
      <c r="AJQ338" s="13"/>
      <c r="AJR338" s="13"/>
      <c r="AJS338" s="13"/>
      <c r="AJT338" s="13"/>
      <c r="AJU338" s="13"/>
      <c r="AJV338" s="13"/>
      <c r="AJW338" s="13"/>
      <c r="AJX338" s="13"/>
      <c r="AJY338" s="13"/>
      <c r="AJZ338" s="13"/>
      <c r="AKA338" s="13"/>
      <c r="AKB338" s="13"/>
      <c r="AKC338" s="13"/>
      <c r="AKD338" s="13"/>
      <c r="AKE338" s="13"/>
      <c r="AKF338" s="13"/>
      <c r="AKG338" s="13"/>
      <c r="AKH338" s="13"/>
      <c r="AKI338" s="13"/>
      <c r="AKJ338" s="13"/>
      <c r="AKK338" s="13"/>
      <c r="AKL338" s="13"/>
      <c r="AKM338" s="13"/>
      <c r="AKN338" s="13"/>
      <c r="AKO338" s="13"/>
      <c r="AKP338" s="13"/>
      <c r="AKQ338" s="13"/>
      <c r="AKR338" s="13"/>
      <c r="AKS338" s="13"/>
      <c r="AKT338" s="13"/>
      <c r="AKU338" s="13"/>
      <c r="AKV338" s="13"/>
      <c r="AKW338" s="13"/>
      <c r="AKX338" s="13"/>
      <c r="AKY338" s="13"/>
      <c r="AKZ338" s="13"/>
      <c r="ALA338" s="13"/>
      <c r="ALB338" s="13"/>
      <c r="ALC338" s="13"/>
      <c r="ALD338" s="13"/>
      <c r="ALE338" s="13"/>
      <c r="ALF338" s="13"/>
      <c r="ALG338" s="13"/>
      <c r="ALH338" s="13"/>
      <c r="ALI338" s="13"/>
      <c r="ALJ338" s="13"/>
    </row>
    <row r="339" spans="1:998" s="27" customFormat="1">
      <c r="A339" s="62">
        <v>334</v>
      </c>
      <c r="B339" s="62" t="s">
        <v>556</v>
      </c>
      <c r="C339" s="62" t="s">
        <v>70</v>
      </c>
      <c r="D339" s="62" t="s">
        <v>70</v>
      </c>
      <c r="E339" s="62" t="s">
        <v>557</v>
      </c>
      <c r="F339" s="62"/>
      <c r="G339" s="63">
        <v>45817</v>
      </c>
      <c r="H339" s="64" t="s">
        <v>558</v>
      </c>
      <c r="I339" s="62" t="s">
        <v>5</v>
      </c>
      <c r="J339" s="62" t="s">
        <v>6</v>
      </c>
      <c r="K339" s="62" t="s">
        <v>5</v>
      </c>
      <c r="L339" s="62" t="s">
        <v>5</v>
      </c>
      <c r="M339" s="62" t="s">
        <v>5</v>
      </c>
      <c r="N339" s="62" t="s">
        <v>6</v>
      </c>
      <c r="O339" s="65">
        <v>2318.5500000000002</v>
      </c>
      <c r="P339" s="66">
        <v>992</v>
      </c>
      <c r="Q339" s="65">
        <v>42000</v>
      </c>
      <c r="R339" s="65">
        <v>0</v>
      </c>
      <c r="S339" s="67">
        <f t="shared" si="37"/>
        <v>0</v>
      </c>
      <c r="T339" s="67">
        <f t="shared" si="38"/>
        <v>42000</v>
      </c>
      <c r="U339" s="62" t="s">
        <v>5</v>
      </c>
      <c r="V339" s="62" t="s">
        <v>6</v>
      </c>
      <c r="W339" s="62">
        <v>1</v>
      </c>
      <c r="X339" s="69">
        <v>0</v>
      </c>
      <c r="Y339" s="61">
        <f>ROUND((S339/INDICI!$B$2*10),2)</f>
        <v>0</v>
      </c>
      <c r="Z339" s="61">
        <f>ROUND((O339/INDICI!$B$1*25),2)</f>
        <v>6.19</v>
      </c>
      <c r="AA339" s="70">
        <f t="shared" si="40"/>
        <v>8</v>
      </c>
      <c r="AB339" s="71">
        <f t="shared" si="41"/>
        <v>14.190000000000001</v>
      </c>
      <c r="AC339" s="72">
        <f>SUM($AG$6:AG339)</f>
        <v>24201547.148000006</v>
      </c>
      <c r="AD339" s="61" t="str">
        <f>VLOOKUP(C339, 'NORD SUD'!A:B, 2, FALSE)</f>
        <v>S</v>
      </c>
      <c r="AE339" s="67">
        <f>IF(AD339="N","",SUM(AF$5:$AF339))</f>
        <v>9651547.148</v>
      </c>
      <c r="AF339" s="67">
        <f t="shared" si="42"/>
        <v>42000</v>
      </c>
      <c r="AG339" s="72">
        <f t="shared" si="43"/>
        <v>42000</v>
      </c>
      <c r="AH339" s="81"/>
      <c r="AI339" s="169">
        <v>1</v>
      </c>
      <c r="AJ339" s="169">
        <f>SUM($AI$6:AI339)</f>
        <v>334</v>
      </c>
      <c r="AK339" s="198" t="s">
        <v>1942</v>
      </c>
      <c r="AL339" s="158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  <c r="JX339" s="13"/>
      <c r="JY339" s="13"/>
      <c r="JZ339" s="13"/>
      <c r="KA339" s="13"/>
      <c r="KB339" s="13"/>
      <c r="KC339" s="13"/>
      <c r="KD339" s="13"/>
      <c r="KE339" s="13"/>
      <c r="KF339" s="13"/>
      <c r="KG339" s="13"/>
      <c r="KH339" s="13"/>
      <c r="KI339" s="13"/>
      <c r="KJ339" s="13"/>
      <c r="KK339" s="13"/>
      <c r="KL339" s="13"/>
      <c r="KM339" s="13"/>
      <c r="KN339" s="13"/>
      <c r="KO339" s="13"/>
      <c r="KP339" s="13"/>
      <c r="KQ339" s="13"/>
      <c r="KR339" s="13"/>
      <c r="KS339" s="13"/>
      <c r="KT339" s="13"/>
      <c r="KU339" s="13"/>
      <c r="KV339" s="13"/>
      <c r="KW339" s="13"/>
      <c r="KX339" s="13"/>
      <c r="KY339" s="13"/>
      <c r="KZ339" s="13"/>
      <c r="LA339" s="13"/>
      <c r="LB339" s="13"/>
      <c r="LC339" s="13"/>
      <c r="LD339" s="13"/>
      <c r="LE339" s="13"/>
      <c r="LF339" s="13"/>
      <c r="LG339" s="13"/>
      <c r="LH339" s="13"/>
      <c r="LI339" s="13"/>
      <c r="LJ339" s="13"/>
      <c r="LK339" s="13"/>
      <c r="LL339" s="13"/>
      <c r="LM339" s="13"/>
      <c r="LN339" s="13"/>
      <c r="LO339" s="13"/>
      <c r="LP339" s="13"/>
      <c r="LQ339" s="13"/>
      <c r="LR339" s="13"/>
      <c r="LS339" s="13"/>
      <c r="LT339" s="13"/>
      <c r="LU339" s="13"/>
      <c r="LV339" s="13"/>
      <c r="LW339" s="13"/>
      <c r="LX339" s="13"/>
      <c r="LY339" s="13"/>
      <c r="LZ339" s="13"/>
      <c r="MA339" s="13"/>
      <c r="MB339" s="13"/>
      <c r="MC339" s="13"/>
      <c r="MD339" s="13"/>
      <c r="ME339" s="13"/>
      <c r="MF339" s="13"/>
      <c r="MG339" s="13"/>
      <c r="MH339" s="13"/>
      <c r="MI339" s="13"/>
      <c r="MJ339" s="13"/>
      <c r="MK339" s="13"/>
      <c r="ML339" s="13"/>
      <c r="MM339" s="13"/>
      <c r="MN339" s="13"/>
      <c r="MO339" s="13"/>
      <c r="MP339" s="13"/>
      <c r="MQ339" s="13"/>
      <c r="MR339" s="13"/>
      <c r="MS339" s="13"/>
      <c r="MT339" s="13"/>
      <c r="MU339" s="13"/>
      <c r="MV339" s="13"/>
      <c r="MW339" s="13"/>
      <c r="MX339" s="13"/>
      <c r="MY339" s="13"/>
      <c r="MZ339" s="13"/>
      <c r="NA339" s="13"/>
      <c r="NB339" s="13"/>
      <c r="NC339" s="13"/>
      <c r="ND339" s="13"/>
      <c r="NE339" s="13"/>
      <c r="NF339" s="13"/>
      <c r="NG339" s="13"/>
      <c r="NH339" s="13"/>
      <c r="NI339" s="13"/>
      <c r="NJ339" s="13"/>
      <c r="NK339" s="13"/>
      <c r="NL339" s="13"/>
      <c r="NM339" s="13"/>
      <c r="NN339" s="13"/>
      <c r="NO339" s="13"/>
      <c r="NP339" s="13"/>
      <c r="NQ339" s="13"/>
      <c r="NR339" s="13"/>
      <c r="NS339" s="13"/>
      <c r="NT339" s="13"/>
      <c r="NU339" s="13"/>
      <c r="NV339" s="13"/>
      <c r="NW339" s="13"/>
      <c r="NX339" s="13"/>
      <c r="NY339" s="13"/>
      <c r="NZ339" s="13"/>
      <c r="OA339" s="13"/>
      <c r="OB339" s="13"/>
      <c r="OC339" s="13"/>
      <c r="OD339" s="13"/>
      <c r="OE339" s="13"/>
      <c r="OF339" s="13"/>
      <c r="OG339" s="13"/>
      <c r="OH339" s="13"/>
      <c r="OI339" s="13"/>
      <c r="OJ339" s="13"/>
      <c r="OK339" s="13"/>
      <c r="OL339" s="13"/>
      <c r="OM339" s="13"/>
      <c r="ON339" s="13"/>
      <c r="OO339" s="13"/>
      <c r="OP339" s="13"/>
      <c r="OQ339" s="13"/>
      <c r="OR339" s="13"/>
      <c r="OS339" s="13"/>
      <c r="OT339" s="13"/>
      <c r="OU339" s="13"/>
      <c r="OV339" s="13"/>
      <c r="OW339" s="13"/>
      <c r="OX339" s="13"/>
      <c r="OY339" s="13"/>
      <c r="OZ339" s="13"/>
      <c r="PA339" s="13"/>
      <c r="PB339" s="13"/>
      <c r="PC339" s="13"/>
      <c r="PD339" s="13"/>
      <c r="PE339" s="13"/>
      <c r="PF339" s="13"/>
      <c r="PG339" s="13"/>
      <c r="PH339" s="13"/>
      <c r="PI339" s="13"/>
      <c r="PJ339" s="13"/>
      <c r="PK339" s="13"/>
      <c r="PL339" s="13"/>
      <c r="PM339" s="13"/>
      <c r="PN339" s="13"/>
      <c r="PO339" s="13"/>
      <c r="PP339" s="13"/>
      <c r="PQ339" s="13"/>
      <c r="PR339" s="13"/>
      <c r="PS339" s="13"/>
      <c r="PT339" s="13"/>
      <c r="PU339" s="13"/>
      <c r="PV339" s="13"/>
      <c r="PW339" s="13"/>
      <c r="PX339" s="13"/>
      <c r="PY339" s="13"/>
      <c r="PZ339" s="13"/>
      <c r="QA339" s="13"/>
      <c r="QB339" s="13"/>
      <c r="QC339" s="13"/>
      <c r="QD339" s="13"/>
      <c r="QE339" s="13"/>
      <c r="QF339" s="13"/>
      <c r="QG339" s="13"/>
      <c r="QH339" s="13"/>
      <c r="QI339" s="13"/>
      <c r="QJ339" s="13"/>
      <c r="QK339" s="13"/>
      <c r="QL339" s="13"/>
      <c r="QM339" s="13"/>
      <c r="QN339" s="13"/>
      <c r="QO339" s="13"/>
      <c r="QP339" s="13"/>
      <c r="QQ339" s="13"/>
      <c r="QR339" s="13"/>
      <c r="QS339" s="13"/>
      <c r="QT339" s="13"/>
      <c r="QU339" s="13"/>
      <c r="QV339" s="13"/>
      <c r="QW339" s="13"/>
      <c r="QX339" s="13"/>
      <c r="QY339" s="13"/>
      <c r="QZ339" s="13"/>
      <c r="RA339" s="13"/>
      <c r="RB339" s="13"/>
      <c r="RC339" s="13"/>
      <c r="RD339" s="13"/>
      <c r="RE339" s="13"/>
      <c r="RF339" s="13"/>
      <c r="RG339" s="13"/>
      <c r="RH339" s="13"/>
      <c r="RI339" s="13"/>
      <c r="RJ339" s="13"/>
      <c r="RK339" s="13"/>
      <c r="RL339" s="13"/>
      <c r="RM339" s="13"/>
      <c r="RN339" s="13"/>
      <c r="RO339" s="13"/>
      <c r="RP339" s="13"/>
      <c r="RQ339" s="13"/>
      <c r="RR339" s="13"/>
      <c r="RS339" s="13"/>
      <c r="RT339" s="13"/>
      <c r="RU339" s="13"/>
      <c r="RV339" s="13"/>
      <c r="RW339" s="13"/>
      <c r="RX339" s="13"/>
      <c r="RY339" s="13"/>
      <c r="RZ339" s="13"/>
      <c r="SA339" s="13"/>
      <c r="SB339" s="13"/>
      <c r="SC339" s="13"/>
      <c r="SD339" s="13"/>
      <c r="SE339" s="13"/>
      <c r="SF339" s="13"/>
      <c r="SG339" s="13"/>
      <c r="SH339" s="13"/>
      <c r="SI339" s="13"/>
      <c r="SJ339" s="13"/>
      <c r="SK339" s="13"/>
      <c r="SL339" s="13"/>
      <c r="SM339" s="13"/>
      <c r="SN339" s="13"/>
      <c r="SO339" s="13"/>
      <c r="SP339" s="13"/>
      <c r="SQ339" s="13"/>
      <c r="SR339" s="13"/>
      <c r="SS339" s="13"/>
      <c r="ST339" s="13"/>
      <c r="SU339" s="13"/>
      <c r="SV339" s="13"/>
      <c r="SW339" s="13"/>
      <c r="SX339" s="13"/>
      <c r="SY339" s="13"/>
      <c r="SZ339" s="13"/>
      <c r="TA339" s="13"/>
      <c r="TB339" s="13"/>
      <c r="TC339" s="13"/>
      <c r="TD339" s="13"/>
      <c r="TE339" s="13"/>
      <c r="TF339" s="13"/>
      <c r="TG339" s="13"/>
      <c r="TH339" s="13"/>
      <c r="TI339" s="13"/>
      <c r="TJ339" s="13"/>
      <c r="TK339" s="13"/>
      <c r="TL339" s="13"/>
      <c r="TM339" s="13"/>
      <c r="TN339" s="13"/>
      <c r="TO339" s="13"/>
      <c r="TP339" s="13"/>
      <c r="TQ339" s="13"/>
      <c r="TR339" s="13"/>
      <c r="TS339" s="13"/>
      <c r="TT339" s="13"/>
      <c r="TU339" s="13"/>
      <c r="TV339" s="13"/>
      <c r="TW339" s="13"/>
      <c r="TX339" s="13"/>
      <c r="TY339" s="13"/>
      <c r="TZ339" s="13"/>
      <c r="UA339" s="13"/>
      <c r="UB339" s="13"/>
      <c r="UC339" s="13"/>
      <c r="UD339" s="13"/>
      <c r="UE339" s="13"/>
      <c r="UF339" s="13"/>
      <c r="UG339" s="13"/>
      <c r="UH339" s="13"/>
      <c r="UI339" s="13"/>
      <c r="UJ339" s="13"/>
      <c r="UK339" s="13"/>
      <c r="UL339" s="13"/>
      <c r="UM339" s="13"/>
      <c r="UN339" s="13"/>
      <c r="UO339" s="13"/>
      <c r="UP339" s="13"/>
      <c r="UQ339" s="13"/>
      <c r="UR339" s="13"/>
      <c r="US339" s="13"/>
      <c r="UT339" s="13"/>
      <c r="UU339" s="13"/>
      <c r="UV339" s="13"/>
      <c r="UW339" s="13"/>
      <c r="UX339" s="13"/>
      <c r="UY339" s="13"/>
      <c r="UZ339" s="13"/>
      <c r="VA339" s="13"/>
      <c r="VB339" s="13"/>
      <c r="VC339" s="13"/>
      <c r="VD339" s="13"/>
      <c r="VE339" s="13"/>
      <c r="VF339" s="13"/>
      <c r="VG339" s="13"/>
      <c r="VH339" s="13"/>
      <c r="VI339" s="13"/>
      <c r="VJ339" s="13"/>
      <c r="VK339" s="13"/>
      <c r="VL339" s="13"/>
      <c r="VM339" s="13"/>
      <c r="VN339" s="13"/>
      <c r="VO339" s="13"/>
      <c r="VP339" s="13"/>
      <c r="VQ339" s="13"/>
      <c r="VR339" s="13"/>
      <c r="VS339" s="13"/>
      <c r="VT339" s="13"/>
      <c r="VU339" s="13"/>
      <c r="VV339" s="13"/>
      <c r="VW339" s="13"/>
      <c r="VX339" s="13"/>
      <c r="VY339" s="13"/>
      <c r="VZ339" s="13"/>
      <c r="WA339" s="13"/>
      <c r="WB339" s="13"/>
      <c r="WC339" s="13"/>
      <c r="WD339" s="13"/>
      <c r="WE339" s="13"/>
      <c r="WF339" s="13"/>
      <c r="WG339" s="13"/>
      <c r="WH339" s="13"/>
      <c r="WI339" s="13"/>
      <c r="WJ339" s="13"/>
      <c r="WK339" s="13"/>
      <c r="WL339" s="13"/>
      <c r="WM339" s="13"/>
      <c r="WN339" s="13"/>
      <c r="WO339" s="13"/>
      <c r="WP339" s="13"/>
      <c r="WQ339" s="13"/>
      <c r="WR339" s="13"/>
      <c r="WS339" s="13"/>
      <c r="WT339" s="13"/>
      <c r="WU339" s="13"/>
      <c r="WV339" s="13"/>
      <c r="WW339" s="13"/>
      <c r="WX339" s="13"/>
      <c r="WY339" s="13"/>
      <c r="WZ339" s="13"/>
      <c r="XA339" s="13"/>
      <c r="XB339" s="13"/>
      <c r="XC339" s="13"/>
      <c r="XD339" s="13"/>
      <c r="XE339" s="13"/>
      <c r="XF339" s="13"/>
      <c r="XG339" s="13"/>
      <c r="XH339" s="13"/>
      <c r="XI339" s="13"/>
      <c r="XJ339" s="13"/>
      <c r="XK339" s="13"/>
      <c r="XL339" s="13"/>
      <c r="XM339" s="13"/>
      <c r="XN339" s="13"/>
      <c r="XO339" s="13"/>
      <c r="XP339" s="13"/>
      <c r="XQ339" s="13"/>
      <c r="XR339" s="13"/>
      <c r="XS339" s="13"/>
      <c r="XT339" s="13"/>
      <c r="XU339" s="13"/>
      <c r="XV339" s="13"/>
      <c r="XW339" s="13"/>
      <c r="XX339" s="13"/>
      <c r="XY339" s="13"/>
      <c r="XZ339" s="13"/>
      <c r="YA339" s="13"/>
      <c r="YB339" s="13"/>
      <c r="YC339" s="13"/>
      <c r="YD339" s="13"/>
      <c r="YE339" s="13"/>
      <c r="YF339" s="13"/>
      <c r="YG339" s="13"/>
      <c r="YH339" s="13"/>
      <c r="YI339" s="13"/>
      <c r="YJ339" s="13"/>
      <c r="YK339" s="13"/>
      <c r="YL339" s="13"/>
      <c r="YM339" s="13"/>
      <c r="YN339" s="13"/>
      <c r="YO339" s="13"/>
      <c r="YP339" s="13"/>
      <c r="YQ339" s="13"/>
      <c r="YR339" s="13"/>
      <c r="YS339" s="13"/>
      <c r="YT339" s="13"/>
      <c r="YU339" s="13"/>
      <c r="YV339" s="13"/>
      <c r="YW339" s="13"/>
      <c r="YX339" s="13"/>
      <c r="YY339" s="13"/>
      <c r="YZ339" s="13"/>
      <c r="ZA339" s="13"/>
      <c r="ZB339" s="13"/>
      <c r="ZC339" s="13"/>
      <c r="ZD339" s="13"/>
      <c r="ZE339" s="13"/>
      <c r="ZF339" s="13"/>
      <c r="ZG339" s="13"/>
      <c r="ZH339" s="13"/>
      <c r="ZI339" s="13"/>
      <c r="ZJ339" s="13"/>
      <c r="ZK339" s="13"/>
      <c r="ZL339" s="13"/>
      <c r="ZM339" s="13"/>
      <c r="ZN339" s="13"/>
      <c r="ZO339" s="13"/>
      <c r="ZP339" s="13"/>
      <c r="ZQ339" s="13"/>
      <c r="ZR339" s="13"/>
      <c r="ZS339" s="13"/>
      <c r="ZT339" s="13"/>
      <c r="ZU339" s="13"/>
      <c r="ZV339" s="13"/>
      <c r="ZW339" s="13"/>
      <c r="ZX339" s="13"/>
      <c r="ZY339" s="13"/>
      <c r="ZZ339" s="13"/>
      <c r="AAA339" s="13"/>
      <c r="AAB339" s="13"/>
      <c r="AAC339" s="13"/>
      <c r="AAD339" s="13"/>
      <c r="AAE339" s="13"/>
      <c r="AAF339" s="13"/>
      <c r="AAG339" s="13"/>
      <c r="AAH339" s="13"/>
      <c r="AAI339" s="13"/>
      <c r="AAJ339" s="13"/>
      <c r="AAK339" s="13"/>
      <c r="AAL339" s="13"/>
      <c r="AAM339" s="13"/>
      <c r="AAN339" s="13"/>
      <c r="AAO339" s="13"/>
      <c r="AAP339" s="13"/>
      <c r="AAQ339" s="13"/>
      <c r="AAR339" s="13"/>
      <c r="AAS339" s="13"/>
      <c r="AAT339" s="13"/>
      <c r="AAU339" s="13"/>
      <c r="AAV339" s="13"/>
      <c r="AAW339" s="13"/>
      <c r="AAX339" s="13"/>
      <c r="AAY339" s="13"/>
      <c r="AAZ339" s="13"/>
      <c r="ABA339" s="13"/>
      <c r="ABB339" s="13"/>
      <c r="ABC339" s="13"/>
      <c r="ABD339" s="13"/>
      <c r="ABE339" s="13"/>
      <c r="ABF339" s="13"/>
      <c r="ABG339" s="13"/>
      <c r="ABH339" s="13"/>
      <c r="ABI339" s="13"/>
      <c r="ABJ339" s="13"/>
      <c r="ABK339" s="13"/>
      <c r="ABL339" s="13"/>
      <c r="ABM339" s="13"/>
      <c r="ABN339" s="13"/>
      <c r="ABO339" s="13"/>
      <c r="ABP339" s="13"/>
      <c r="ABQ339" s="13"/>
      <c r="ABR339" s="13"/>
      <c r="ABS339" s="13"/>
      <c r="ABT339" s="13"/>
      <c r="ABU339" s="13"/>
      <c r="ABV339" s="13"/>
      <c r="ABW339" s="13"/>
      <c r="ABX339" s="13"/>
      <c r="ABY339" s="13"/>
      <c r="ABZ339" s="13"/>
      <c r="ACA339" s="13"/>
      <c r="ACB339" s="13"/>
      <c r="ACC339" s="13"/>
      <c r="ACD339" s="13"/>
      <c r="ACE339" s="13"/>
      <c r="ACF339" s="13"/>
      <c r="ACG339" s="13"/>
      <c r="ACH339" s="13"/>
      <c r="ACI339" s="13"/>
      <c r="ACJ339" s="13"/>
      <c r="ACK339" s="13"/>
      <c r="ACL339" s="13"/>
      <c r="ACM339" s="13"/>
      <c r="ACN339" s="13"/>
      <c r="ACO339" s="13"/>
      <c r="ACP339" s="13"/>
      <c r="ACQ339" s="13"/>
      <c r="ACR339" s="13"/>
      <c r="ACS339" s="13"/>
      <c r="ACT339" s="13"/>
      <c r="ACU339" s="13"/>
      <c r="ACV339" s="13"/>
      <c r="ACW339" s="13"/>
      <c r="ACX339" s="13"/>
      <c r="ACY339" s="13"/>
      <c r="ACZ339" s="13"/>
      <c r="ADA339" s="13"/>
      <c r="ADB339" s="13"/>
      <c r="ADC339" s="13"/>
      <c r="ADD339" s="13"/>
      <c r="ADE339" s="13"/>
      <c r="ADF339" s="13"/>
      <c r="ADG339" s="13"/>
      <c r="ADH339" s="13"/>
      <c r="ADI339" s="13"/>
      <c r="ADJ339" s="13"/>
      <c r="ADK339" s="13"/>
      <c r="ADL339" s="13"/>
      <c r="ADM339" s="13"/>
      <c r="ADN339" s="13"/>
      <c r="ADO339" s="13"/>
      <c r="ADP339" s="13"/>
      <c r="ADQ339" s="13"/>
      <c r="ADR339" s="13"/>
      <c r="ADS339" s="13"/>
      <c r="ADT339" s="13"/>
      <c r="ADU339" s="13"/>
      <c r="ADV339" s="13"/>
      <c r="ADW339" s="13"/>
      <c r="ADX339" s="13"/>
      <c r="ADY339" s="13"/>
      <c r="ADZ339" s="13"/>
      <c r="AEA339" s="13"/>
      <c r="AEB339" s="13"/>
      <c r="AEC339" s="13"/>
      <c r="AED339" s="13"/>
      <c r="AEE339" s="13"/>
      <c r="AEF339" s="13"/>
      <c r="AEG339" s="13"/>
      <c r="AEH339" s="13"/>
      <c r="AEI339" s="13"/>
      <c r="AEJ339" s="13"/>
      <c r="AEK339" s="13"/>
      <c r="AEL339" s="13"/>
      <c r="AEM339" s="13"/>
      <c r="AEN339" s="13"/>
      <c r="AEO339" s="13"/>
      <c r="AEP339" s="13"/>
      <c r="AEQ339" s="13"/>
      <c r="AER339" s="13"/>
      <c r="AES339" s="13"/>
      <c r="AET339" s="13"/>
      <c r="AEU339" s="13"/>
      <c r="AEV339" s="13"/>
      <c r="AEW339" s="13"/>
      <c r="AEX339" s="13"/>
      <c r="AEY339" s="13"/>
      <c r="AEZ339" s="13"/>
      <c r="AFA339" s="13"/>
      <c r="AFB339" s="13"/>
      <c r="AFC339" s="13"/>
      <c r="AFD339" s="13"/>
      <c r="AFE339" s="13"/>
      <c r="AFF339" s="13"/>
      <c r="AFG339" s="13"/>
      <c r="AFH339" s="13"/>
      <c r="AFI339" s="13"/>
      <c r="AFJ339" s="13"/>
      <c r="AFK339" s="13"/>
      <c r="AFL339" s="13"/>
      <c r="AFM339" s="13"/>
      <c r="AFN339" s="13"/>
      <c r="AFO339" s="13"/>
      <c r="AFP339" s="13"/>
      <c r="AFQ339" s="13"/>
      <c r="AFR339" s="13"/>
      <c r="AFS339" s="13"/>
      <c r="AFT339" s="13"/>
      <c r="AFU339" s="13"/>
      <c r="AFV339" s="13"/>
      <c r="AFW339" s="13"/>
      <c r="AFX339" s="13"/>
      <c r="AFY339" s="13"/>
      <c r="AFZ339" s="13"/>
      <c r="AGA339" s="13"/>
      <c r="AGB339" s="13"/>
      <c r="AGC339" s="13"/>
      <c r="AGD339" s="13"/>
      <c r="AGE339" s="13"/>
      <c r="AGF339" s="13"/>
      <c r="AGG339" s="13"/>
      <c r="AGH339" s="13"/>
      <c r="AGI339" s="13"/>
      <c r="AGJ339" s="13"/>
      <c r="AGK339" s="13"/>
      <c r="AGL339" s="13"/>
      <c r="AGM339" s="13"/>
      <c r="AGN339" s="13"/>
      <c r="AGO339" s="13"/>
      <c r="AGP339" s="13"/>
      <c r="AGQ339" s="13"/>
      <c r="AGR339" s="13"/>
      <c r="AGS339" s="13"/>
      <c r="AGT339" s="13"/>
      <c r="AGU339" s="13"/>
      <c r="AGV339" s="13"/>
      <c r="AGW339" s="13"/>
      <c r="AGX339" s="13"/>
      <c r="AGY339" s="13"/>
      <c r="AGZ339" s="13"/>
      <c r="AHA339" s="13"/>
      <c r="AHB339" s="13"/>
      <c r="AHC339" s="13"/>
      <c r="AHD339" s="13"/>
      <c r="AHE339" s="13"/>
      <c r="AHF339" s="13"/>
      <c r="AHG339" s="13"/>
      <c r="AHH339" s="13"/>
      <c r="AHI339" s="13"/>
      <c r="AHJ339" s="13"/>
      <c r="AHK339" s="13"/>
      <c r="AHL339" s="13"/>
      <c r="AHM339" s="13"/>
      <c r="AHN339" s="13"/>
      <c r="AHO339" s="13"/>
      <c r="AHP339" s="13"/>
      <c r="AHQ339" s="13"/>
      <c r="AHR339" s="13"/>
      <c r="AHS339" s="13"/>
      <c r="AHT339" s="13"/>
      <c r="AHU339" s="13"/>
      <c r="AHV339" s="13"/>
      <c r="AHW339" s="13"/>
      <c r="AHX339" s="13"/>
      <c r="AHY339" s="13"/>
      <c r="AHZ339" s="13"/>
      <c r="AIA339" s="13"/>
      <c r="AIB339" s="13"/>
      <c r="AIC339" s="13"/>
      <c r="AID339" s="13"/>
      <c r="AIE339" s="13"/>
      <c r="AIF339" s="13"/>
      <c r="AIG339" s="13"/>
      <c r="AIH339" s="13"/>
      <c r="AII339" s="13"/>
      <c r="AIJ339" s="13"/>
      <c r="AIK339" s="13"/>
      <c r="AIL339" s="13"/>
      <c r="AIM339" s="13"/>
      <c r="AIN339" s="13"/>
      <c r="AIO339" s="13"/>
      <c r="AIP339" s="13"/>
      <c r="AIQ339" s="13"/>
      <c r="AIR339" s="13"/>
      <c r="AIS339" s="13"/>
      <c r="AIT339" s="13"/>
      <c r="AIU339" s="13"/>
      <c r="AIV339" s="13"/>
      <c r="AIW339" s="13"/>
      <c r="AIX339" s="13"/>
      <c r="AIY339" s="13"/>
      <c r="AIZ339" s="13"/>
      <c r="AJA339" s="13"/>
      <c r="AJB339" s="13"/>
      <c r="AJC339" s="13"/>
      <c r="AJD339" s="13"/>
      <c r="AJE339" s="13"/>
      <c r="AJF339" s="13"/>
      <c r="AJG339" s="13"/>
      <c r="AJH339" s="13"/>
      <c r="AJI339" s="13"/>
      <c r="AJJ339" s="13"/>
      <c r="AJK339" s="13"/>
      <c r="AJL339" s="13"/>
      <c r="AJM339" s="13"/>
      <c r="AJN339" s="13"/>
      <c r="AJO339" s="13"/>
      <c r="AJP339" s="13"/>
      <c r="AJQ339" s="13"/>
      <c r="AJR339" s="13"/>
      <c r="AJS339" s="13"/>
      <c r="AJT339" s="13"/>
      <c r="AJU339" s="13"/>
      <c r="AJV339" s="13"/>
      <c r="AJW339" s="13"/>
      <c r="AJX339" s="13"/>
      <c r="AJY339" s="13"/>
      <c r="AJZ339" s="13"/>
      <c r="AKA339" s="13"/>
      <c r="AKB339" s="13"/>
      <c r="AKC339" s="13"/>
      <c r="AKD339" s="13"/>
      <c r="AKE339" s="13"/>
      <c r="AKF339" s="13"/>
      <c r="AKG339" s="13"/>
      <c r="AKH339" s="13"/>
      <c r="AKI339" s="13"/>
      <c r="AKJ339" s="13"/>
      <c r="AKK339" s="13"/>
      <c r="AKL339" s="13"/>
      <c r="AKM339" s="13"/>
      <c r="AKN339" s="13"/>
      <c r="AKO339" s="13"/>
      <c r="AKP339" s="13"/>
      <c r="AKQ339" s="13"/>
      <c r="AKR339" s="13"/>
      <c r="AKS339" s="13"/>
      <c r="AKT339" s="13"/>
      <c r="AKU339" s="13"/>
      <c r="AKV339" s="13"/>
      <c r="AKW339" s="13"/>
      <c r="AKX339" s="13"/>
      <c r="AKY339" s="13"/>
      <c r="AKZ339" s="13"/>
      <c r="ALA339" s="13"/>
      <c r="ALB339" s="13"/>
      <c r="ALC339" s="13"/>
      <c r="ALD339" s="13"/>
      <c r="ALE339" s="13"/>
      <c r="ALF339" s="13"/>
      <c r="ALG339" s="13"/>
      <c r="ALH339" s="13"/>
      <c r="ALI339" s="13"/>
      <c r="ALJ339" s="13"/>
    </row>
    <row r="340" spans="1:998" s="27" customFormat="1">
      <c r="A340" s="49">
        <v>335</v>
      </c>
      <c r="B340" s="49" t="s">
        <v>1013</v>
      </c>
      <c r="C340" s="49" t="s">
        <v>74</v>
      </c>
      <c r="D340" s="49" t="s">
        <v>1050</v>
      </c>
      <c r="E340" s="49" t="s">
        <v>1075</v>
      </c>
      <c r="F340" s="49"/>
      <c r="G340" s="50">
        <v>45832</v>
      </c>
      <c r="H340" s="51">
        <v>0.48472222222222222</v>
      </c>
      <c r="I340" s="49" t="s">
        <v>5</v>
      </c>
      <c r="J340" s="49" t="s">
        <v>6</v>
      </c>
      <c r="K340" s="49" t="s">
        <v>5</v>
      </c>
      <c r="L340" s="49" t="s">
        <v>5</v>
      </c>
      <c r="M340" s="49" t="s">
        <v>5</v>
      </c>
      <c r="N340" s="49" t="s">
        <v>6</v>
      </c>
      <c r="O340" s="53">
        <v>1895.7345971563982</v>
      </c>
      <c r="P340" s="54">
        <v>211</v>
      </c>
      <c r="Q340" s="53">
        <v>140000</v>
      </c>
      <c r="R340" s="53">
        <v>14000</v>
      </c>
      <c r="S340" s="55">
        <f t="shared" si="37"/>
        <v>10</v>
      </c>
      <c r="T340" s="55">
        <f t="shared" si="38"/>
        <v>126000</v>
      </c>
      <c r="U340" s="49" t="s">
        <v>6</v>
      </c>
      <c r="V340" s="49" t="s">
        <v>6</v>
      </c>
      <c r="W340" s="56">
        <v>1</v>
      </c>
      <c r="X340" s="57">
        <v>0</v>
      </c>
      <c r="Y340" s="48">
        <f>ROUND((S340/INDICI!$B$2*10),2)</f>
        <v>1.1299999999999999</v>
      </c>
      <c r="Z340" s="48">
        <f>ROUND((O340/INDICI!$B$1*25),2)</f>
        <v>5.0599999999999996</v>
      </c>
      <c r="AA340" s="58">
        <f t="shared" si="40"/>
        <v>8</v>
      </c>
      <c r="AB340" s="59">
        <f t="shared" si="41"/>
        <v>14.19</v>
      </c>
      <c r="AC340" s="60">
        <f>SUM($AG$6:AG340)</f>
        <v>24250000.000000007</v>
      </c>
      <c r="AD340" s="48" t="str">
        <f>VLOOKUP(C340, 'NORD SUD'!A:B, 2, FALSE)</f>
        <v>S</v>
      </c>
      <c r="AE340" s="55">
        <f>IF(AD340="N","",SUM(AF$5:$AF340))</f>
        <v>9700000</v>
      </c>
      <c r="AF340" s="55">
        <v>48452.851999999955</v>
      </c>
      <c r="AG340" s="60">
        <f>AF340-AH340</f>
        <v>48452.851999999955</v>
      </c>
      <c r="AH340" s="84">
        <f>SUM(AE340-9700000)</f>
        <v>0</v>
      </c>
      <c r="AI340" s="169">
        <v>1</v>
      </c>
      <c r="AJ340" s="169">
        <f>SUM($AI$6:AI340)</f>
        <v>335</v>
      </c>
      <c r="AK340" s="198" t="s">
        <v>1942</v>
      </c>
      <c r="AL340" s="158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13"/>
      <c r="JJ340" s="13"/>
      <c r="JK340" s="13"/>
      <c r="JL340" s="13"/>
      <c r="JM340" s="13"/>
      <c r="JN340" s="13"/>
      <c r="JO340" s="13"/>
      <c r="JP340" s="13"/>
      <c r="JQ340" s="13"/>
      <c r="JR340" s="13"/>
      <c r="JS340" s="13"/>
      <c r="JT340" s="13"/>
      <c r="JU340" s="13"/>
      <c r="JV340" s="13"/>
      <c r="JW340" s="13"/>
      <c r="JX340" s="13"/>
      <c r="JY340" s="13"/>
      <c r="JZ340" s="13"/>
      <c r="KA340" s="13"/>
      <c r="KB340" s="13"/>
      <c r="KC340" s="13"/>
      <c r="KD340" s="13"/>
      <c r="KE340" s="13"/>
      <c r="KF340" s="13"/>
      <c r="KG340" s="13"/>
      <c r="KH340" s="13"/>
      <c r="KI340" s="13"/>
      <c r="KJ340" s="13"/>
      <c r="KK340" s="13"/>
      <c r="KL340" s="13"/>
      <c r="KM340" s="13"/>
      <c r="KN340" s="13"/>
      <c r="KO340" s="13"/>
      <c r="KP340" s="13"/>
      <c r="KQ340" s="13"/>
      <c r="KR340" s="13"/>
      <c r="KS340" s="13"/>
      <c r="KT340" s="13"/>
      <c r="KU340" s="13"/>
      <c r="KV340" s="13"/>
      <c r="KW340" s="13"/>
      <c r="KX340" s="13"/>
      <c r="KY340" s="13"/>
      <c r="KZ340" s="13"/>
      <c r="LA340" s="13"/>
      <c r="LB340" s="13"/>
      <c r="LC340" s="13"/>
      <c r="LD340" s="13"/>
      <c r="LE340" s="13"/>
      <c r="LF340" s="13"/>
      <c r="LG340" s="13"/>
      <c r="LH340" s="13"/>
      <c r="LI340" s="13"/>
      <c r="LJ340" s="13"/>
      <c r="LK340" s="13"/>
      <c r="LL340" s="13"/>
      <c r="LM340" s="13"/>
      <c r="LN340" s="13"/>
      <c r="LO340" s="13"/>
      <c r="LP340" s="13"/>
      <c r="LQ340" s="13"/>
      <c r="LR340" s="13"/>
      <c r="LS340" s="13"/>
      <c r="LT340" s="13"/>
      <c r="LU340" s="13"/>
      <c r="LV340" s="13"/>
      <c r="LW340" s="13"/>
      <c r="LX340" s="13"/>
      <c r="LY340" s="13"/>
      <c r="LZ340" s="13"/>
      <c r="MA340" s="13"/>
      <c r="MB340" s="13"/>
      <c r="MC340" s="13"/>
      <c r="MD340" s="13"/>
      <c r="ME340" s="13"/>
      <c r="MF340" s="13"/>
      <c r="MG340" s="13"/>
      <c r="MH340" s="13"/>
      <c r="MI340" s="13"/>
      <c r="MJ340" s="13"/>
      <c r="MK340" s="13"/>
      <c r="ML340" s="13"/>
      <c r="MM340" s="13"/>
      <c r="MN340" s="13"/>
      <c r="MO340" s="13"/>
      <c r="MP340" s="13"/>
      <c r="MQ340" s="13"/>
      <c r="MR340" s="13"/>
      <c r="MS340" s="13"/>
      <c r="MT340" s="13"/>
      <c r="MU340" s="13"/>
      <c r="MV340" s="13"/>
      <c r="MW340" s="13"/>
      <c r="MX340" s="13"/>
      <c r="MY340" s="13"/>
      <c r="MZ340" s="13"/>
      <c r="NA340" s="13"/>
      <c r="NB340" s="13"/>
      <c r="NC340" s="13"/>
      <c r="ND340" s="13"/>
      <c r="NE340" s="13"/>
      <c r="NF340" s="13"/>
      <c r="NG340" s="13"/>
      <c r="NH340" s="13"/>
      <c r="NI340" s="13"/>
      <c r="NJ340" s="13"/>
      <c r="NK340" s="13"/>
      <c r="NL340" s="13"/>
      <c r="NM340" s="13"/>
      <c r="NN340" s="13"/>
      <c r="NO340" s="13"/>
      <c r="NP340" s="13"/>
      <c r="NQ340" s="13"/>
      <c r="NR340" s="13"/>
      <c r="NS340" s="13"/>
      <c r="NT340" s="13"/>
      <c r="NU340" s="13"/>
      <c r="NV340" s="13"/>
      <c r="NW340" s="13"/>
      <c r="NX340" s="13"/>
      <c r="NY340" s="13"/>
      <c r="NZ340" s="13"/>
      <c r="OA340" s="13"/>
      <c r="OB340" s="13"/>
      <c r="OC340" s="13"/>
      <c r="OD340" s="13"/>
      <c r="OE340" s="13"/>
      <c r="OF340" s="13"/>
      <c r="OG340" s="13"/>
      <c r="OH340" s="13"/>
      <c r="OI340" s="13"/>
      <c r="OJ340" s="13"/>
      <c r="OK340" s="13"/>
      <c r="OL340" s="13"/>
      <c r="OM340" s="13"/>
      <c r="ON340" s="13"/>
      <c r="OO340" s="13"/>
      <c r="OP340" s="13"/>
      <c r="OQ340" s="13"/>
      <c r="OR340" s="13"/>
      <c r="OS340" s="13"/>
      <c r="OT340" s="13"/>
      <c r="OU340" s="13"/>
      <c r="OV340" s="13"/>
      <c r="OW340" s="13"/>
      <c r="OX340" s="13"/>
      <c r="OY340" s="13"/>
      <c r="OZ340" s="13"/>
      <c r="PA340" s="13"/>
      <c r="PB340" s="13"/>
      <c r="PC340" s="13"/>
      <c r="PD340" s="13"/>
      <c r="PE340" s="13"/>
      <c r="PF340" s="13"/>
      <c r="PG340" s="13"/>
      <c r="PH340" s="13"/>
      <c r="PI340" s="13"/>
      <c r="PJ340" s="13"/>
      <c r="PK340" s="13"/>
      <c r="PL340" s="13"/>
      <c r="PM340" s="13"/>
      <c r="PN340" s="13"/>
      <c r="PO340" s="13"/>
      <c r="PP340" s="13"/>
      <c r="PQ340" s="13"/>
      <c r="PR340" s="13"/>
      <c r="PS340" s="13"/>
      <c r="PT340" s="13"/>
      <c r="PU340" s="13"/>
      <c r="PV340" s="13"/>
      <c r="PW340" s="13"/>
      <c r="PX340" s="13"/>
      <c r="PY340" s="13"/>
      <c r="PZ340" s="13"/>
      <c r="QA340" s="13"/>
      <c r="QB340" s="13"/>
      <c r="QC340" s="13"/>
      <c r="QD340" s="13"/>
      <c r="QE340" s="13"/>
      <c r="QF340" s="13"/>
      <c r="QG340" s="13"/>
      <c r="QH340" s="13"/>
      <c r="QI340" s="13"/>
      <c r="QJ340" s="13"/>
      <c r="QK340" s="13"/>
      <c r="QL340" s="13"/>
      <c r="QM340" s="13"/>
      <c r="QN340" s="13"/>
      <c r="QO340" s="13"/>
      <c r="QP340" s="13"/>
      <c r="QQ340" s="13"/>
      <c r="QR340" s="13"/>
      <c r="QS340" s="13"/>
      <c r="QT340" s="13"/>
      <c r="QU340" s="13"/>
      <c r="QV340" s="13"/>
      <c r="QW340" s="13"/>
      <c r="QX340" s="13"/>
      <c r="QY340" s="13"/>
      <c r="QZ340" s="13"/>
      <c r="RA340" s="13"/>
      <c r="RB340" s="13"/>
      <c r="RC340" s="13"/>
      <c r="RD340" s="13"/>
      <c r="RE340" s="13"/>
      <c r="RF340" s="13"/>
      <c r="RG340" s="13"/>
      <c r="RH340" s="13"/>
      <c r="RI340" s="13"/>
      <c r="RJ340" s="13"/>
      <c r="RK340" s="13"/>
      <c r="RL340" s="13"/>
      <c r="RM340" s="13"/>
      <c r="RN340" s="13"/>
      <c r="RO340" s="13"/>
      <c r="RP340" s="13"/>
      <c r="RQ340" s="13"/>
      <c r="RR340" s="13"/>
      <c r="RS340" s="13"/>
      <c r="RT340" s="13"/>
      <c r="RU340" s="13"/>
      <c r="RV340" s="13"/>
      <c r="RW340" s="13"/>
      <c r="RX340" s="13"/>
      <c r="RY340" s="13"/>
      <c r="RZ340" s="13"/>
      <c r="SA340" s="13"/>
      <c r="SB340" s="13"/>
      <c r="SC340" s="13"/>
      <c r="SD340" s="13"/>
      <c r="SE340" s="13"/>
      <c r="SF340" s="13"/>
      <c r="SG340" s="13"/>
      <c r="SH340" s="13"/>
      <c r="SI340" s="13"/>
      <c r="SJ340" s="13"/>
      <c r="SK340" s="13"/>
      <c r="SL340" s="13"/>
      <c r="SM340" s="13"/>
      <c r="SN340" s="13"/>
      <c r="SO340" s="13"/>
      <c r="SP340" s="13"/>
      <c r="SQ340" s="13"/>
      <c r="SR340" s="13"/>
      <c r="SS340" s="13"/>
      <c r="ST340" s="13"/>
      <c r="SU340" s="13"/>
      <c r="SV340" s="13"/>
      <c r="SW340" s="13"/>
      <c r="SX340" s="13"/>
      <c r="SY340" s="13"/>
      <c r="SZ340" s="13"/>
      <c r="TA340" s="13"/>
      <c r="TB340" s="13"/>
      <c r="TC340" s="13"/>
      <c r="TD340" s="13"/>
      <c r="TE340" s="13"/>
      <c r="TF340" s="13"/>
      <c r="TG340" s="13"/>
      <c r="TH340" s="13"/>
      <c r="TI340" s="13"/>
      <c r="TJ340" s="13"/>
      <c r="TK340" s="13"/>
      <c r="TL340" s="13"/>
      <c r="TM340" s="13"/>
      <c r="TN340" s="13"/>
      <c r="TO340" s="13"/>
      <c r="TP340" s="13"/>
      <c r="TQ340" s="13"/>
      <c r="TR340" s="13"/>
      <c r="TS340" s="13"/>
      <c r="TT340" s="13"/>
      <c r="TU340" s="13"/>
      <c r="TV340" s="13"/>
      <c r="TW340" s="13"/>
      <c r="TX340" s="13"/>
      <c r="TY340" s="13"/>
      <c r="TZ340" s="13"/>
      <c r="UA340" s="13"/>
      <c r="UB340" s="13"/>
      <c r="UC340" s="13"/>
      <c r="UD340" s="13"/>
      <c r="UE340" s="13"/>
      <c r="UF340" s="13"/>
      <c r="UG340" s="13"/>
      <c r="UH340" s="13"/>
      <c r="UI340" s="13"/>
      <c r="UJ340" s="13"/>
      <c r="UK340" s="13"/>
      <c r="UL340" s="13"/>
      <c r="UM340" s="13"/>
      <c r="UN340" s="13"/>
      <c r="UO340" s="13"/>
      <c r="UP340" s="13"/>
      <c r="UQ340" s="13"/>
      <c r="UR340" s="13"/>
      <c r="US340" s="13"/>
      <c r="UT340" s="13"/>
      <c r="UU340" s="13"/>
      <c r="UV340" s="13"/>
      <c r="UW340" s="13"/>
      <c r="UX340" s="13"/>
      <c r="UY340" s="13"/>
      <c r="UZ340" s="13"/>
      <c r="VA340" s="13"/>
      <c r="VB340" s="13"/>
      <c r="VC340" s="13"/>
      <c r="VD340" s="13"/>
      <c r="VE340" s="13"/>
      <c r="VF340" s="13"/>
      <c r="VG340" s="13"/>
      <c r="VH340" s="13"/>
      <c r="VI340" s="13"/>
      <c r="VJ340" s="13"/>
      <c r="VK340" s="13"/>
      <c r="VL340" s="13"/>
      <c r="VM340" s="13"/>
      <c r="VN340" s="13"/>
      <c r="VO340" s="13"/>
      <c r="VP340" s="13"/>
      <c r="VQ340" s="13"/>
      <c r="VR340" s="13"/>
      <c r="VS340" s="13"/>
      <c r="VT340" s="13"/>
      <c r="VU340" s="13"/>
      <c r="VV340" s="13"/>
      <c r="VW340" s="13"/>
      <c r="VX340" s="13"/>
      <c r="VY340" s="13"/>
      <c r="VZ340" s="13"/>
      <c r="WA340" s="13"/>
      <c r="WB340" s="13"/>
      <c r="WC340" s="13"/>
      <c r="WD340" s="13"/>
      <c r="WE340" s="13"/>
      <c r="WF340" s="13"/>
      <c r="WG340" s="13"/>
      <c r="WH340" s="13"/>
      <c r="WI340" s="13"/>
      <c r="WJ340" s="13"/>
      <c r="WK340" s="13"/>
      <c r="WL340" s="13"/>
      <c r="WM340" s="13"/>
      <c r="WN340" s="13"/>
      <c r="WO340" s="13"/>
      <c r="WP340" s="13"/>
      <c r="WQ340" s="13"/>
      <c r="WR340" s="13"/>
      <c r="WS340" s="13"/>
      <c r="WT340" s="13"/>
      <c r="WU340" s="13"/>
      <c r="WV340" s="13"/>
      <c r="WW340" s="13"/>
      <c r="WX340" s="13"/>
      <c r="WY340" s="13"/>
      <c r="WZ340" s="13"/>
      <c r="XA340" s="13"/>
      <c r="XB340" s="13"/>
      <c r="XC340" s="13"/>
      <c r="XD340" s="13"/>
      <c r="XE340" s="13"/>
      <c r="XF340" s="13"/>
      <c r="XG340" s="13"/>
      <c r="XH340" s="13"/>
      <c r="XI340" s="13"/>
      <c r="XJ340" s="13"/>
      <c r="XK340" s="13"/>
      <c r="XL340" s="13"/>
      <c r="XM340" s="13"/>
      <c r="XN340" s="13"/>
      <c r="XO340" s="13"/>
      <c r="XP340" s="13"/>
      <c r="XQ340" s="13"/>
      <c r="XR340" s="13"/>
      <c r="XS340" s="13"/>
      <c r="XT340" s="13"/>
      <c r="XU340" s="13"/>
      <c r="XV340" s="13"/>
      <c r="XW340" s="13"/>
      <c r="XX340" s="13"/>
      <c r="XY340" s="13"/>
      <c r="XZ340" s="13"/>
      <c r="YA340" s="13"/>
      <c r="YB340" s="13"/>
      <c r="YC340" s="13"/>
      <c r="YD340" s="13"/>
      <c r="YE340" s="13"/>
      <c r="YF340" s="13"/>
      <c r="YG340" s="13"/>
      <c r="YH340" s="13"/>
      <c r="YI340" s="13"/>
      <c r="YJ340" s="13"/>
      <c r="YK340" s="13"/>
      <c r="YL340" s="13"/>
      <c r="YM340" s="13"/>
      <c r="YN340" s="13"/>
      <c r="YO340" s="13"/>
      <c r="YP340" s="13"/>
      <c r="YQ340" s="13"/>
      <c r="YR340" s="13"/>
      <c r="YS340" s="13"/>
      <c r="YT340" s="13"/>
      <c r="YU340" s="13"/>
      <c r="YV340" s="13"/>
      <c r="YW340" s="13"/>
      <c r="YX340" s="13"/>
      <c r="YY340" s="13"/>
      <c r="YZ340" s="13"/>
      <c r="ZA340" s="13"/>
      <c r="ZB340" s="13"/>
      <c r="ZC340" s="13"/>
      <c r="ZD340" s="13"/>
      <c r="ZE340" s="13"/>
      <c r="ZF340" s="13"/>
      <c r="ZG340" s="13"/>
      <c r="ZH340" s="13"/>
      <c r="ZI340" s="13"/>
      <c r="ZJ340" s="13"/>
      <c r="ZK340" s="13"/>
      <c r="ZL340" s="13"/>
      <c r="ZM340" s="13"/>
      <c r="ZN340" s="13"/>
      <c r="ZO340" s="13"/>
      <c r="ZP340" s="13"/>
      <c r="ZQ340" s="13"/>
      <c r="ZR340" s="13"/>
      <c r="ZS340" s="13"/>
      <c r="ZT340" s="13"/>
      <c r="ZU340" s="13"/>
      <c r="ZV340" s="13"/>
      <c r="ZW340" s="13"/>
      <c r="ZX340" s="13"/>
      <c r="ZY340" s="13"/>
      <c r="ZZ340" s="13"/>
      <c r="AAA340" s="13"/>
      <c r="AAB340" s="13"/>
      <c r="AAC340" s="13"/>
      <c r="AAD340" s="13"/>
      <c r="AAE340" s="13"/>
      <c r="AAF340" s="13"/>
      <c r="AAG340" s="13"/>
      <c r="AAH340" s="13"/>
      <c r="AAI340" s="13"/>
      <c r="AAJ340" s="13"/>
      <c r="AAK340" s="13"/>
      <c r="AAL340" s="13"/>
      <c r="AAM340" s="13"/>
      <c r="AAN340" s="13"/>
      <c r="AAO340" s="13"/>
      <c r="AAP340" s="13"/>
      <c r="AAQ340" s="13"/>
      <c r="AAR340" s="13"/>
      <c r="AAS340" s="13"/>
      <c r="AAT340" s="13"/>
      <c r="AAU340" s="13"/>
      <c r="AAV340" s="13"/>
      <c r="AAW340" s="13"/>
      <c r="AAX340" s="13"/>
      <c r="AAY340" s="13"/>
      <c r="AAZ340" s="13"/>
      <c r="ABA340" s="13"/>
      <c r="ABB340" s="13"/>
      <c r="ABC340" s="13"/>
      <c r="ABD340" s="13"/>
      <c r="ABE340" s="13"/>
      <c r="ABF340" s="13"/>
      <c r="ABG340" s="13"/>
      <c r="ABH340" s="13"/>
      <c r="ABI340" s="13"/>
      <c r="ABJ340" s="13"/>
      <c r="ABK340" s="13"/>
      <c r="ABL340" s="13"/>
      <c r="ABM340" s="13"/>
      <c r="ABN340" s="13"/>
      <c r="ABO340" s="13"/>
      <c r="ABP340" s="13"/>
      <c r="ABQ340" s="13"/>
      <c r="ABR340" s="13"/>
      <c r="ABS340" s="13"/>
      <c r="ABT340" s="13"/>
      <c r="ABU340" s="13"/>
      <c r="ABV340" s="13"/>
      <c r="ABW340" s="13"/>
      <c r="ABX340" s="13"/>
      <c r="ABY340" s="13"/>
      <c r="ABZ340" s="13"/>
      <c r="ACA340" s="13"/>
      <c r="ACB340" s="13"/>
      <c r="ACC340" s="13"/>
      <c r="ACD340" s="13"/>
      <c r="ACE340" s="13"/>
      <c r="ACF340" s="13"/>
      <c r="ACG340" s="13"/>
      <c r="ACH340" s="13"/>
      <c r="ACI340" s="13"/>
      <c r="ACJ340" s="13"/>
      <c r="ACK340" s="13"/>
      <c r="ACL340" s="13"/>
      <c r="ACM340" s="13"/>
      <c r="ACN340" s="13"/>
      <c r="ACO340" s="13"/>
      <c r="ACP340" s="13"/>
      <c r="ACQ340" s="13"/>
      <c r="ACR340" s="13"/>
      <c r="ACS340" s="13"/>
      <c r="ACT340" s="13"/>
      <c r="ACU340" s="13"/>
      <c r="ACV340" s="13"/>
      <c r="ACW340" s="13"/>
      <c r="ACX340" s="13"/>
      <c r="ACY340" s="13"/>
      <c r="ACZ340" s="13"/>
      <c r="ADA340" s="13"/>
      <c r="ADB340" s="13"/>
      <c r="ADC340" s="13"/>
      <c r="ADD340" s="13"/>
      <c r="ADE340" s="13"/>
      <c r="ADF340" s="13"/>
      <c r="ADG340" s="13"/>
      <c r="ADH340" s="13"/>
      <c r="ADI340" s="13"/>
      <c r="ADJ340" s="13"/>
      <c r="ADK340" s="13"/>
      <c r="ADL340" s="13"/>
      <c r="ADM340" s="13"/>
      <c r="ADN340" s="13"/>
      <c r="ADO340" s="13"/>
      <c r="ADP340" s="13"/>
      <c r="ADQ340" s="13"/>
      <c r="ADR340" s="13"/>
      <c r="ADS340" s="13"/>
      <c r="ADT340" s="13"/>
      <c r="ADU340" s="13"/>
      <c r="ADV340" s="13"/>
      <c r="ADW340" s="13"/>
      <c r="ADX340" s="13"/>
      <c r="ADY340" s="13"/>
      <c r="ADZ340" s="13"/>
      <c r="AEA340" s="13"/>
      <c r="AEB340" s="13"/>
      <c r="AEC340" s="13"/>
      <c r="AED340" s="13"/>
      <c r="AEE340" s="13"/>
      <c r="AEF340" s="13"/>
      <c r="AEG340" s="13"/>
      <c r="AEH340" s="13"/>
      <c r="AEI340" s="13"/>
      <c r="AEJ340" s="13"/>
      <c r="AEK340" s="13"/>
      <c r="AEL340" s="13"/>
      <c r="AEM340" s="13"/>
      <c r="AEN340" s="13"/>
      <c r="AEO340" s="13"/>
      <c r="AEP340" s="13"/>
      <c r="AEQ340" s="13"/>
      <c r="AER340" s="13"/>
      <c r="AES340" s="13"/>
      <c r="AET340" s="13"/>
      <c r="AEU340" s="13"/>
      <c r="AEV340" s="13"/>
      <c r="AEW340" s="13"/>
      <c r="AEX340" s="13"/>
      <c r="AEY340" s="13"/>
      <c r="AEZ340" s="13"/>
      <c r="AFA340" s="13"/>
      <c r="AFB340" s="13"/>
      <c r="AFC340" s="13"/>
      <c r="AFD340" s="13"/>
      <c r="AFE340" s="13"/>
      <c r="AFF340" s="13"/>
      <c r="AFG340" s="13"/>
      <c r="AFH340" s="13"/>
      <c r="AFI340" s="13"/>
      <c r="AFJ340" s="13"/>
      <c r="AFK340" s="13"/>
      <c r="AFL340" s="13"/>
      <c r="AFM340" s="13"/>
      <c r="AFN340" s="13"/>
      <c r="AFO340" s="13"/>
      <c r="AFP340" s="13"/>
      <c r="AFQ340" s="13"/>
      <c r="AFR340" s="13"/>
      <c r="AFS340" s="13"/>
      <c r="AFT340" s="13"/>
      <c r="AFU340" s="13"/>
      <c r="AFV340" s="13"/>
      <c r="AFW340" s="13"/>
      <c r="AFX340" s="13"/>
      <c r="AFY340" s="13"/>
      <c r="AFZ340" s="13"/>
      <c r="AGA340" s="13"/>
      <c r="AGB340" s="13"/>
      <c r="AGC340" s="13"/>
      <c r="AGD340" s="13"/>
      <c r="AGE340" s="13"/>
      <c r="AGF340" s="13"/>
      <c r="AGG340" s="13"/>
      <c r="AGH340" s="13"/>
      <c r="AGI340" s="13"/>
      <c r="AGJ340" s="13"/>
      <c r="AGK340" s="13"/>
      <c r="AGL340" s="13"/>
      <c r="AGM340" s="13"/>
      <c r="AGN340" s="13"/>
      <c r="AGO340" s="13"/>
      <c r="AGP340" s="13"/>
      <c r="AGQ340" s="13"/>
      <c r="AGR340" s="13"/>
      <c r="AGS340" s="13"/>
      <c r="AGT340" s="13"/>
      <c r="AGU340" s="13"/>
      <c r="AGV340" s="13"/>
      <c r="AGW340" s="13"/>
      <c r="AGX340" s="13"/>
      <c r="AGY340" s="13"/>
      <c r="AGZ340" s="13"/>
      <c r="AHA340" s="13"/>
      <c r="AHB340" s="13"/>
      <c r="AHC340" s="13"/>
      <c r="AHD340" s="13"/>
      <c r="AHE340" s="13"/>
      <c r="AHF340" s="13"/>
      <c r="AHG340" s="13"/>
      <c r="AHH340" s="13"/>
      <c r="AHI340" s="13"/>
      <c r="AHJ340" s="13"/>
      <c r="AHK340" s="13"/>
      <c r="AHL340" s="13"/>
      <c r="AHM340" s="13"/>
      <c r="AHN340" s="13"/>
      <c r="AHO340" s="13"/>
      <c r="AHP340" s="13"/>
      <c r="AHQ340" s="13"/>
      <c r="AHR340" s="13"/>
      <c r="AHS340" s="13"/>
      <c r="AHT340" s="13"/>
      <c r="AHU340" s="13"/>
      <c r="AHV340" s="13"/>
      <c r="AHW340" s="13"/>
      <c r="AHX340" s="13"/>
      <c r="AHY340" s="13"/>
      <c r="AHZ340" s="13"/>
      <c r="AIA340" s="13"/>
      <c r="AIB340" s="13"/>
      <c r="AIC340" s="13"/>
      <c r="AID340" s="13"/>
      <c r="AIE340" s="13"/>
      <c r="AIF340" s="13"/>
      <c r="AIG340" s="13"/>
      <c r="AIH340" s="13"/>
      <c r="AII340" s="13"/>
      <c r="AIJ340" s="13"/>
      <c r="AIK340" s="13"/>
      <c r="AIL340" s="13"/>
      <c r="AIM340" s="13"/>
      <c r="AIN340" s="13"/>
      <c r="AIO340" s="13"/>
      <c r="AIP340" s="13"/>
      <c r="AIQ340" s="13"/>
      <c r="AIR340" s="13"/>
      <c r="AIS340" s="13"/>
      <c r="AIT340" s="13"/>
      <c r="AIU340" s="13"/>
      <c r="AIV340" s="13"/>
      <c r="AIW340" s="13"/>
      <c r="AIX340" s="13"/>
      <c r="AIY340" s="13"/>
      <c r="AIZ340" s="13"/>
      <c r="AJA340" s="13"/>
      <c r="AJB340" s="13"/>
      <c r="AJC340" s="13"/>
      <c r="AJD340" s="13"/>
      <c r="AJE340" s="13"/>
      <c r="AJF340" s="13"/>
      <c r="AJG340" s="13"/>
      <c r="AJH340" s="13"/>
      <c r="AJI340" s="13"/>
      <c r="AJJ340" s="13"/>
      <c r="AJK340" s="13"/>
      <c r="AJL340" s="13"/>
      <c r="AJM340" s="13"/>
      <c r="AJN340" s="13"/>
      <c r="AJO340" s="13"/>
      <c r="AJP340" s="13"/>
      <c r="AJQ340" s="13"/>
      <c r="AJR340" s="13"/>
      <c r="AJS340" s="13"/>
      <c r="AJT340" s="13"/>
      <c r="AJU340" s="13"/>
      <c r="AJV340" s="13"/>
      <c r="AJW340" s="13"/>
      <c r="AJX340" s="13"/>
      <c r="AJY340" s="13"/>
      <c r="AJZ340" s="13"/>
      <c r="AKA340" s="13"/>
      <c r="AKB340" s="13"/>
      <c r="AKC340" s="13"/>
      <c r="AKD340" s="13"/>
      <c r="AKE340" s="13"/>
      <c r="AKF340" s="13"/>
      <c r="AKG340" s="13"/>
      <c r="AKH340" s="13"/>
      <c r="AKI340" s="13"/>
      <c r="AKJ340" s="13"/>
      <c r="AKK340" s="13"/>
      <c r="AKL340" s="13"/>
      <c r="AKM340" s="13"/>
      <c r="AKN340" s="13"/>
      <c r="AKO340" s="13"/>
      <c r="AKP340" s="13"/>
      <c r="AKQ340" s="13"/>
      <c r="AKR340" s="13"/>
      <c r="AKS340" s="13"/>
      <c r="AKT340" s="13"/>
      <c r="AKU340" s="13"/>
      <c r="AKV340" s="13"/>
      <c r="AKW340" s="13"/>
      <c r="AKX340" s="13"/>
      <c r="AKY340" s="13"/>
      <c r="AKZ340" s="13"/>
      <c r="ALA340" s="13"/>
      <c r="ALB340" s="13"/>
      <c r="ALC340" s="13"/>
      <c r="ALD340" s="13"/>
      <c r="ALE340" s="13"/>
      <c r="ALF340" s="13"/>
      <c r="ALG340" s="13"/>
      <c r="ALH340" s="13"/>
      <c r="ALI340" s="13"/>
      <c r="ALJ340" s="13"/>
    </row>
    <row r="341" spans="1:998" s="27" customFormat="1">
      <c r="A341" s="16">
        <v>336</v>
      </c>
      <c r="B341" s="16" t="s">
        <v>357</v>
      </c>
      <c r="C341" s="16" t="s">
        <v>17</v>
      </c>
      <c r="D341" s="32" t="s">
        <v>17</v>
      </c>
      <c r="E341" s="32"/>
      <c r="F341" s="32" t="s">
        <v>364</v>
      </c>
      <c r="G341" s="74">
        <v>45828</v>
      </c>
      <c r="H341" s="75" t="s">
        <v>365</v>
      </c>
      <c r="I341" s="32" t="s">
        <v>5</v>
      </c>
      <c r="J341" s="32" t="s">
        <v>6</v>
      </c>
      <c r="K341" s="32" t="s">
        <v>5</v>
      </c>
      <c r="L341" s="32" t="s">
        <v>5</v>
      </c>
      <c r="M341" s="32" t="s">
        <v>5</v>
      </c>
      <c r="N341" s="32" t="s">
        <v>6</v>
      </c>
      <c r="O341" s="76">
        <v>665.75</v>
      </c>
      <c r="P341" s="77">
        <v>32144</v>
      </c>
      <c r="Q341" s="76">
        <v>250000</v>
      </c>
      <c r="R341" s="76">
        <v>100000</v>
      </c>
      <c r="S341" s="78">
        <f t="shared" ref="S341:S372" si="44">IFERROR(R341/Q341*100,0)</f>
        <v>40</v>
      </c>
      <c r="T341" s="78">
        <f t="shared" ref="T341:T372" si="45">SUM(Q341-R341)</f>
        <v>150000</v>
      </c>
      <c r="U341" s="32" t="s">
        <v>6</v>
      </c>
      <c r="V341" s="32" t="s">
        <v>6</v>
      </c>
      <c r="W341" s="79">
        <v>1</v>
      </c>
      <c r="X341" s="80">
        <v>10</v>
      </c>
      <c r="Y341" s="81">
        <f>ROUND((S341/INDICI!$B$2*10),2)</f>
        <v>4.5199999999999996</v>
      </c>
      <c r="Z341" s="81">
        <f>ROUND((O341/INDICI!$B$1*25),2)</f>
        <v>1.78</v>
      </c>
      <c r="AA341" s="82">
        <f t="shared" ref="AA341:AA404" si="46">IF(X341&gt;1, 0, IF(P341&lt;=5000, 8, IF(P341&lt;=50000, 6, IF(P341&lt;=100000, 4, 2))))</f>
        <v>0</v>
      </c>
      <c r="AB341" s="83">
        <f t="shared" ref="AB341:AB404" si="47">SUM(X341:AA341)</f>
        <v>16.3</v>
      </c>
      <c r="AC341" s="84"/>
      <c r="AD341" s="81" t="str">
        <f>VLOOKUP(C341, 'NORD SUD'!A:B, 2, FALSE)</f>
        <v>N</v>
      </c>
      <c r="AE341" s="85" t="str">
        <f>IF(AD341="N","",SUM(AF$5:$AF341))</f>
        <v/>
      </c>
      <c r="AF341" s="85" t="str">
        <f t="shared" ref="AF341:AF404" si="48">IF(AD341="N","",SUM(T341))</f>
        <v/>
      </c>
      <c r="AG341" s="84"/>
      <c r="AH341" s="81"/>
      <c r="AI341" s="169"/>
      <c r="AJ341" s="169"/>
      <c r="AK341" s="198" t="s">
        <v>1941</v>
      </c>
      <c r="AL341" s="158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13"/>
      <c r="JJ341" s="13"/>
      <c r="JK341" s="13"/>
      <c r="JL341" s="13"/>
      <c r="JM341" s="13"/>
      <c r="JN341" s="13"/>
      <c r="JO341" s="13"/>
      <c r="JP341" s="13"/>
      <c r="JQ341" s="13"/>
      <c r="JR341" s="13"/>
      <c r="JS341" s="13"/>
      <c r="JT341" s="13"/>
      <c r="JU341" s="13"/>
      <c r="JV341" s="13"/>
      <c r="JW341" s="13"/>
      <c r="JX341" s="13"/>
      <c r="JY341" s="13"/>
      <c r="JZ341" s="13"/>
      <c r="KA341" s="13"/>
      <c r="KB341" s="13"/>
      <c r="KC341" s="13"/>
      <c r="KD341" s="13"/>
      <c r="KE341" s="13"/>
      <c r="KF341" s="13"/>
      <c r="KG341" s="13"/>
      <c r="KH341" s="13"/>
      <c r="KI341" s="13"/>
      <c r="KJ341" s="13"/>
      <c r="KK341" s="13"/>
      <c r="KL341" s="13"/>
      <c r="KM341" s="13"/>
      <c r="KN341" s="13"/>
      <c r="KO341" s="13"/>
      <c r="KP341" s="13"/>
      <c r="KQ341" s="13"/>
      <c r="KR341" s="13"/>
      <c r="KS341" s="13"/>
      <c r="KT341" s="13"/>
      <c r="KU341" s="13"/>
      <c r="KV341" s="13"/>
      <c r="KW341" s="13"/>
      <c r="KX341" s="13"/>
      <c r="KY341" s="13"/>
      <c r="KZ341" s="13"/>
      <c r="LA341" s="13"/>
      <c r="LB341" s="13"/>
      <c r="LC341" s="13"/>
      <c r="LD341" s="13"/>
      <c r="LE341" s="13"/>
      <c r="LF341" s="13"/>
      <c r="LG341" s="13"/>
      <c r="LH341" s="13"/>
      <c r="LI341" s="13"/>
      <c r="LJ341" s="13"/>
      <c r="LK341" s="13"/>
      <c r="LL341" s="13"/>
      <c r="LM341" s="13"/>
      <c r="LN341" s="13"/>
      <c r="LO341" s="13"/>
      <c r="LP341" s="13"/>
      <c r="LQ341" s="13"/>
      <c r="LR341" s="13"/>
      <c r="LS341" s="13"/>
      <c r="LT341" s="13"/>
      <c r="LU341" s="13"/>
      <c r="LV341" s="13"/>
      <c r="LW341" s="13"/>
      <c r="LX341" s="13"/>
      <c r="LY341" s="13"/>
      <c r="LZ341" s="13"/>
      <c r="MA341" s="13"/>
      <c r="MB341" s="13"/>
      <c r="MC341" s="13"/>
      <c r="MD341" s="13"/>
      <c r="ME341" s="13"/>
      <c r="MF341" s="13"/>
      <c r="MG341" s="13"/>
      <c r="MH341" s="13"/>
      <c r="MI341" s="13"/>
      <c r="MJ341" s="13"/>
      <c r="MK341" s="13"/>
      <c r="ML341" s="13"/>
      <c r="MM341" s="13"/>
      <c r="MN341" s="13"/>
      <c r="MO341" s="13"/>
      <c r="MP341" s="13"/>
      <c r="MQ341" s="13"/>
      <c r="MR341" s="13"/>
      <c r="MS341" s="13"/>
      <c r="MT341" s="13"/>
      <c r="MU341" s="13"/>
      <c r="MV341" s="13"/>
      <c r="MW341" s="13"/>
      <c r="MX341" s="13"/>
      <c r="MY341" s="13"/>
      <c r="MZ341" s="13"/>
      <c r="NA341" s="13"/>
      <c r="NB341" s="13"/>
      <c r="NC341" s="13"/>
      <c r="ND341" s="13"/>
      <c r="NE341" s="13"/>
      <c r="NF341" s="13"/>
      <c r="NG341" s="13"/>
      <c r="NH341" s="13"/>
      <c r="NI341" s="13"/>
      <c r="NJ341" s="13"/>
      <c r="NK341" s="13"/>
      <c r="NL341" s="13"/>
      <c r="NM341" s="13"/>
      <c r="NN341" s="13"/>
      <c r="NO341" s="13"/>
      <c r="NP341" s="13"/>
      <c r="NQ341" s="13"/>
      <c r="NR341" s="13"/>
      <c r="NS341" s="13"/>
      <c r="NT341" s="13"/>
      <c r="NU341" s="13"/>
      <c r="NV341" s="13"/>
      <c r="NW341" s="13"/>
      <c r="NX341" s="13"/>
      <c r="NY341" s="13"/>
      <c r="NZ341" s="13"/>
      <c r="OA341" s="13"/>
      <c r="OB341" s="13"/>
      <c r="OC341" s="13"/>
      <c r="OD341" s="13"/>
      <c r="OE341" s="13"/>
      <c r="OF341" s="13"/>
      <c r="OG341" s="13"/>
      <c r="OH341" s="13"/>
      <c r="OI341" s="13"/>
      <c r="OJ341" s="13"/>
      <c r="OK341" s="13"/>
      <c r="OL341" s="13"/>
      <c r="OM341" s="13"/>
      <c r="ON341" s="13"/>
      <c r="OO341" s="13"/>
      <c r="OP341" s="13"/>
      <c r="OQ341" s="13"/>
      <c r="OR341" s="13"/>
      <c r="OS341" s="13"/>
      <c r="OT341" s="13"/>
      <c r="OU341" s="13"/>
      <c r="OV341" s="13"/>
      <c r="OW341" s="13"/>
      <c r="OX341" s="13"/>
      <c r="OY341" s="13"/>
      <c r="OZ341" s="13"/>
      <c r="PA341" s="13"/>
      <c r="PB341" s="13"/>
      <c r="PC341" s="13"/>
      <c r="PD341" s="13"/>
      <c r="PE341" s="13"/>
      <c r="PF341" s="13"/>
      <c r="PG341" s="13"/>
      <c r="PH341" s="13"/>
      <c r="PI341" s="13"/>
      <c r="PJ341" s="13"/>
      <c r="PK341" s="13"/>
      <c r="PL341" s="13"/>
      <c r="PM341" s="13"/>
      <c r="PN341" s="13"/>
      <c r="PO341" s="13"/>
      <c r="PP341" s="13"/>
      <c r="PQ341" s="13"/>
      <c r="PR341" s="13"/>
      <c r="PS341" s="13"/>
      <c r="PT341" s="13"/>
      <c r="PU341" s="13"/>
      <c r="PV341" s="13"/>
      <c r="PW341" s="13"/>
      <c r="PX341" s="13"/>
      <c r="PY341" s="13"/>
      <c r="PZ341" s="13"/>
      <c r="QA341" s="13"/>
      <c r="QB341" s="13"/>
      <c r="QC341" s="13"/>
      <c r="QD341" s="13"/>
      <c r="QE341" s="13"/>
      <c r="QF341" s="13"/>
      <c r="QG341" s="13"/>
      <c r="QH341" s="13"/>
      <c r="QI341" s="13"/>
      <c r="QJ341" s="13"/>
      <c r="QK341" s="13"/>
      <c r="QL341" s="13"/>
      <c r="QM341" s="13"/>
      <c r="QN341" s="13"/>
      <c r="QO341" s="13"/>
      <c r="QP341" s="13"/>
      <c r="QQ341" s="13"/>
      <c r="QR341" s="13"/>
      <c r="QS341" s="13"/>
      <c r="QT341" s="13"/>
      <c r="QU341" s="13"/>
      <c r="QV341" s="13"/>
      <c r="QW341" s="13"/>
      <c r="QX341" s="13"/>
      <c r="QY341" s="13"/>
      <c r="QZ341" s="13"/>
      <c r="RA341" s="13"/>
      <c r="RB341" s="13"/>
      <c r="RC341" s="13"/>
      <c r="RD341" s="13"/>
      <c r="RE341" s="13"/>
      <c r="RF341" s="13"/>
      <c r="RG341" s="13"/>
      <c r="RH341" s="13"/>
      <c r="RI341" s="13"/>
      <c r="RJ341" s="13"/>
      <c r="RK341" s="13"/>
      <c r="RL341" s="13"/>
      <c r="RM341" s="13"/>
      <c r="RN341" s="13"/>
      <c r="RO341" s="13"/>
      <c r="RP341" s="13"/>
      <c r="RQ341" s="13"/>
      <c r="RR341" s="13"/>
      <c r="RS341" s="13"/>
      <c r="RT341" s="13"/>
      <c r="RU341" s="13"/>
      <c r="RV341" s="13"/>
      <c r="RW341" s="13"/>
      <c r="RX341" s="13"/>
      <c r="RY341" s="13"/>
      <c r="RZ341" s="13"/>
      <c r="SA341" s="13"/>
      <c r="SB341" s="13"/>
      <c r="SC341" s="13"/>
      <c r="SD341" s="13"/>
      <c r="SE341" s="13"/>
      <c r="SF341" s="13"/>
      <c r="SG341" s="13"/>
      <c r="SH341" s="13"/>
      <c r="SI341" s="13"/>
      <c r="SJ341" s="13"/>
      <c r="SK341" s="13"/>
      <c r="SL341" s="13"/>
      <c r="SM341" s="13"/>
      <c r="SN341" s="13"/>
      <c r="SO341" s="13"/>
      <c r="SP341" s="13"/>
      <c r="SQ341" s="13"/>
      <c r="SR341" s="13"/>
      <c r="SS341" s="13"/>
      <c r="ST341" s="13"/>
      <c r="SU341" s="13"/>
      <c r="SV341" s="13"/>
      <c r="SW341" s="13"/>
      <c r="SX341" s="13"/>
      <c r="SY341" s="13"/>
      <c r="SZ341" s="13"/>
      <c r="TA341" s="13"/>
      <c r="TB341" s="13"/>
      <c r="TC341" s="13"/>
      <c r="TD341" s="13"/>
      <c r="TE341" s="13"/>
      <c r="TF341" s="13"/>
      <c r="TG341" s="13"/>
      <c r="TH341" s="13"/>
      <c r="TI341" s="13"/>
      <c r="TJ341" s="13"/>
      <c r="TK341" s="13"/>
      <c r="TL341" s="13"/>
      <c r="TM341" s="13"/>
      <c r="TN341" s="13"/>
      <c r="TO341" s="13"/>
      <c r="TP341" s="13"/>
      <c r="TQ341" s="13"/>
      <c r="TR341" s="13"/>
      <c r="TS341" s="13"/>
      <c r="TT341" s="13"/>
      <c r="TU341" s="13"/>
      <c r="TV341" s="13"/>
      <c r="TW341" s="13"/>
      <c r="TX341" s="13"/>
      <c r="TY341" s="13"/>
      <c r="TZ341" s="13"/>
      <c r="UA341" s="13"/>
      <c r="UB341" s="13"/>
      <c r="UC341" s="13"/>
      <c r="UD341" s="13"/>
      <c r="UE341" s="13"/>
      <c r="UF341" s="13"/>
      <c r="UG341" s="13"/>
      <c r="UH341" s="13"/>
      <c r="UI341" s="13"/>
      <c r="UJ341" s="13"/>
      <c r="UK341" s="13"/>
      <c r="UL341" s="13"/>
      <c r="UM341" s="13"/>
      <c r="UN341" s="13"/>
      <c r="UO341" s="13"/>
      <c r="UP341" s="13"/>
      <c r="UQ341" s="13"/>
      <c r="UR341" s="13"/>
      <c r="US341" s="13"/>
      <c r="UT341" s="13"/>
      <c r="UU341" s="13"/>
      <c r="UV341" s="13"/>
      <c r="UW341" s="13"/>
      <c r="UX341" s="13"/>
      <c r="UY341" s="13"/>
      <c r="UZ341" s="13"/>
      <c r="VA341" s="13"/>
      <c r="VB341" s="13"/>
      <c r="VC341" s="13"/>
      <c r="VD341" s="13"/>
      <c r="VE341" s="13"/>
      <c r="VF341" s="13"/>
      <c r="VG341" s="13"/>
      <c r="VH341" s="13"/>
      <c r="VI341" s="13"/>
      <c r="VJ341" s="13"/>
      <c r="VK341" s="13"/>
      <c r="VL341" s="13"/>
      <c r="VM341" s="13"/>
      <c r="VN341" s="13"/>
      <c r="VO341" s="13"/>
      <c r="VP341" s="13"/>
      <c r="VQ341" s="13"/>
      <c r="VR341" s="13"/>
      <c r="VS341" s="13"/>
      <c r="VT341" s="13"/>
      <c r="VU341" s="13"/>
      <c r="VV341" s="13"/>
      <c r="VW341" s="13"/>
      <c r="VX341" s="13"/>
      <c r="VY341" s="13"/>
      <c r="VZ341" s="13"/>
      <c r="WA341" s="13"/>
      <c r="WB341" s="13"/>
      <c r="WC341" s="13"/>
      <c r="WD341" s="13"/>
      <c r="WE341" s="13"/>
      <c r="WF341" s="13"/>
      <c r="WG341" s="13"/>
      <c r="WH341" s="13"/>
      <c r="WI341" s="13"/>
      <c r="WJ341" s="13"/>
      <c r="WK341" s="13"/>
      <c r="WL341" s="13"/>
      <c r="WM341" s="13"/>
      <c r="WN341" s="13"/>
      <c r="WO341" s="13"/>
      <c r="WP341" s="13"/>
      <c r="WQ341" s="13"/>
      <c r="WR341" s="13"/>
      <c r="WS341" s="13"/>
      <c r="WT341" s="13"/>
      <c r="WU341" s="13"/>
      <c r="WV341" s="13"/>
      <c r="WW341" s="13"/>
      <c r="WX341" s="13"/>
      <c r="WY341" s="13"/>
      <c r="WZ341" s="13"/>
      <c r="XA341" s="13"/>
      <c r="XB341" s="13"/>
      <c r="XC341" s="13"/>
      <c r="XD341" s="13"/>
      <c r="XE341" s="13"/>
      <c r="XF341" s="13"/>
      <c r="XG341" s="13"/>
      <c r="XH341" s="13"/>
      <c r="XI341" s="13"/>
      <c r="XJ341" s="13"/>
      <c r="XK341" s="13"/>
      <c r="XL341" s="13"/>
      <c r="XM341" s="13"/>
      <c r="XN341" s="13"/>
      <c r="XO341" s="13"/>
      <c r="XP341" s="13"/>
      <c r="XQ341" s="13"/>
      <c r="XR341" s="13"/>
      <c r="XS341" s="13"/>
      <c r="XT341" s="13"/>
      <c r="XU341" s="13"/>
      <c r="XV341" s="13"/>
      <c r="XW341" s="13"/>
      <c r="XX341" s="13"/>
      <c r="XY341" s="13"/>
      <c r="XZ341" s="13"/>
      <c r="YA341" s="13"/>
      <c r="YB341" s="13"/>
      <c r="YC341" s="13"/>
      <c r="YD341" s="13"/>
      <c r="YE341" s="13"/>
      <c r="YF341" s="13"/>
      <c r="YG341" s="13"/>
      <c r="YH341" s="13"/>
      <c r="YI341" s="13"/>
      <c r="YJ341" s="13"/>
      <c r="YK341" s="13"/>
      <c r="YL341" s="13"/>
      <c r="YM341" s="13"/>
      <c r="YN341" s="13"/>
      <c r="YO341" s="13"/>
      <c r="YP341" s="13"/>
      <c r="YQ341" s="13"/>
      <c r="YR341" s="13"/>
      <c r="YS341" s="13"/>
      <c r="YT341" s="13"/>
      <c r="YU341" s="13"/>
      <c r="YV341" s="13"/>
      <c r="YW341" s="13"/>
      <c r="YX341" s="13"/>
      <c r="YY341" s="13"/>
      <c r="YZ341" s="13"/>
      <c r="ZA341" s="13"/>
      <c r="ZB341" s="13"/>
      <c r="ZC341" s="13"/>
      <c r="ZD341" s="13"/>
      <c r="ZE341" s="13"/>
      <c r="ZF341" s="13"/>
      <c r="ZG341" s="13"/>
      <c r="ZH341" s="13"/>
      <c r="ZI341" s="13"/>
      <c r="ZJ341" s="13"/>
      <c r="ZK341" s="13"/>
      <c r="ZL341" s="13"/>
      <c r="ZM341" s="13"/>
      <c r="ZN341" s="13"/>
      <c r="ZO341" s="13"/>
      <c r="ZP341" s="13"/>
      <c r="ZQ341" s="13"/>
      <c r="ZR341" s="13"/>
      <c r="ZS341" s="13"/>
      <c r="ZT341" s="13"/>
      <c r="ZU341" s="13"/>
      <c r="ZV341" s="13"/>
      <c r="ZW341" s="13"/>
      <c r="ZX341" s="13"/>
      <c r="ZY341" s="13"/>
      <c r="ZZ341" s="13"/>
      <c r="AAA341" s="13"/>
      <c r="AAB341" s="13"/>
      <c r="AAC341" s="13"/>
      <c r="AAD341" s="13"/>
      <c r="AAE341" s="13"/>
      <c r="AAF341" s="13"/>
      <c r="AAG341" s="13"/>
      <c r="AAH341" s="13"/>
      <c r="AAI341" s="13"/>
      <c r="AAJ341" s="13"/>
      <c r="AAK341" s="13"/>
      <c r="AAL341" s="13"/>
      <c r="AAM341" s="13"/>
      <c r="AAN341" s="13"/>
      <c r="AAO341" s="13"/>
      <c r="AAP341" s="13"/>
      <c r="AAQ341" s="13"/>
      <c r="AAR341" s="13"/>
      <c r="AAS341" s="13"/>
      <c r="AAT341" s="13"/>
      <c r="AAU341" s="13"/>
      <c r="AAV341" s="13"/>
      <c r="AAW341" s="13"/>
      <c r="AAX341" s="13"/>
      <c r="AAY341" s="13"/>
      <c r="AAZ341" s="13"/>
      <c r="ABA341" s="13"/>
      <c r="ABB341" s="13"/>
      <c r="ABC341" s="13"/>
      <c r="ABD341" s="13"/>
      <c r="ABE341" s="13"/>
      <c r="ABF341" s="13"/>
      <c r="ABG341" s="13"/>
      <c r="ABH341" s="13"/>
      <c r="ABI341" s="13"/>
      <c r="ABJ341" s="13"/>
      <c r="ABK341" s="13"/>
      <c r="ABL341" s="13"/>
      <c r="ABM341" s="13"/>
      <c r="ABN341" s="13"/>
      <c r="ABO341" s="13"/>
      <c r="ABP341" s="13"/>
      <c r="ABQ341" s="13"/>
      <c r="ABR341" s="13"/>
      <c r="ABS341" s="13"/>
      <c r="ABT341" s="13"/>
      <c r="ABU341" s="13"/>
      <c r="ABV341" s="13"/>
      <c r="ABW341" s="13"/>
      <c r="ABX341" s="13"/>
      <c r="ABY341" s="13"/>
      <c r="ABZ341" s="13"/>
      <c r="ACA341" s="13"/>
      <c r="ACB341" s="13"/>
      <c r="ACC341" s="13"/>
      <c r="ACD341" s="13"/>
      <c r="ACE341" s="13"/>
      <c r="ACF341" s="13"/>
      <c r="ACG341" s="13"/>
      <c r="ACH341" s="13"/>
      <c r="ACI341" s="13"/>
      <c r="ACJ341" s="13"/>
      <c r="ACK341" s="13"/>
      <c r="ACL341" s="13"/>
      <c r="ACM341" s="13"/>
      <c r="ACN341" s="13"/>
      <c r="ACO341" s="13"/>
      <c r="ACP341" s="13"/>
      <c r="ACQ341" s="13"/>
      <c r="ACR341" s="13"/>
      <c r="ACS341" s="13"/>
      <c r="ACT341" s="13"/>
      <c r="ACU341" s="13"/>
      <c r="ACV341" s="13"/>
      <c r="ACW341" s="13"/>
      <c r="ACX341" s="13"/>
      <c r="ACY341" s="13"/>
      <c r="ACZ341" s="13"/>
      <c r="ADA341" s="13"/>
      <c r="ADB341" s="13"/>
      <c r="ADC341" s="13"/>
      <c r="ADD341" s="13"/>
      <c r="ADE341" s="13"/>
      <c r="ADF341" s="13"/>
      <c r="ADG341" s="13"/>
      <c r="ADH341" s="13"/>
      <c r="ADI341" s="13"/>
      <c r="ADJ341" s="13"/>
      <c r="ADK341" s="13"/>
      <c r="ADL341" s="13"/>
      <c r="ADM341" s="13"/>
      <c r="ADN341" s="13"/>
      <c r="ADO341" s="13"/>
      <c r="ADP341" s="13"/>
      <c r="ADQ341" s="13"/>
      <c r="ADR341" s="13"/>
      <c r="ADS341" s="13"/>
      <c r="ADT341" s="13"/>
      <c r="ADU341" s="13"/>
      <c r="ADV341" s="13"/>
      <c r="ADW341" s="13"/>
      <c r="ADX341" s="13"/>
      <c r="ADY341" s="13"/>
      <c r="ADZ341" s="13"/>
      <c r="AEA341" s="13"/>
      <c r="AEB341" s="13"/>
      <c r="AEC341" s="13"/>
      <c r="AED341" s="13"/>
      <c r="AEE341" s="13"/>
      <c r="AEF341" s="13"/>
      <c r="AEG341" s="13"/>
      <c r="AEH341" s="13"/>
      <c r="AEI341" s="13"/>
      <c r="AEJ341" s="13"/>
      <c r="AEK341" s="13"/>
      <c r="AEL341" s="13"/>
      <c r="AEM341" s="13"/>
      <c r="AEN341" s="13"/>
      <c r="AEO341" s="13"/>
      <c r="AEP341" s="13"/>
      <c r="AEQ341" s="13"/>
      <c r="AER341" s="13"/>
      <c r="AES341" s="13"/>
      <c r="AET341" s="13"/>
      <c r="AEU341" s="13"/>
      <c r="AEV341" s="13"/>
      <c r="AEW341" s="13"/>
      <c r="AEX341" s="13"/>
      <c r="AEY341" s="13"/>
      <c r="AEZ341" s="13"/>
      <c r="AFA341" s="13"/>
      <c r="AFB341" s="13"/>
      <c r="AFC341" s="13"/>
      <c r="AFD341" s="13"/>
      <c r="AFE341" s="13"/>
      <c r="AFF341" s="13"/>
      <c r="AFG341" s="13"/>
      <c r="AFH341" s="13"/>
      <c r="AFI341" s="13"/>
      <c r="AFJ341" s="13"/>
      <c r="AFK341" s="13"/>
      <c r="AFL341" s="13"/>
      <c r="AFM341" s="13"/>
      <c r="AFN341" s="13"/>
      <c r="AFO341" s="13"/>
      <c r="AFP341" s="13"/>
      <c r="AFQ341" s="13"/>
      <c r="AFR341" s="13"/>
      <c r="AFS341" s="13"/>
      <c r="AFT341" s="13"/>
      <c r="AFU341" s="13"/>
      <c r="AFV341" s="13"/>
      <c r="AFW341" s="13"/>
      <c r="AFX341" s="13"/>
      <c r="AFY341" s="13"/>
      <c r="AFZ341" s="13"/>
      <c r="AGA341" s="13"/>
      <c r="AGB341" s="13"/>
      <c r="AGC341" s="13"/>
      <c r="AGD341" s="13"/>
      <c r="AGE341" s="13"/>
      <c r="AGF341" s="13"/>
      <c r="AGG341" s="13"/>
      <c r="AGH341" s="13"/>
      <c r="AGI341" s="13"/>
      <c r="AGJ341" s="13"/>
      <c r="AGK341" s="13"/>
      <c r="AGL341" s="13"/>
      <c r="AGM341" s="13"/>
      <c r="AGN341" s="13"/>
      <c r="AGO341" s="13"/>
      <c r="AGP341" s="13"/>
      <c r="AGQ341" s="13"/>
      <c r="AGR341" s="13"/>
      <c r="AGS341" s="13"/>
      <c r="AGT341" s="13"/>
      <c r="AGU341" s="13"/>
      <c r="AGV341" s="13"/>
      <c r="AGW341" s="13"/>
      <c r="AGX341" s="13"/>
      <c r="AGY341" s="13"/>
      <c r="AGZ341" s="13"/>
      <c r="AHA341" s="13"/>
      <c r="AHB341" s="13"/>
      <c r="AHC341" s="13"/>
      <c r="AHD341" s="13"/>
      <c r="AHE341" s="13"/>
      <c r="AHF341" s="13"/>
      <c r="AHG341" s="13"/>
      <c r="AHH341" s="13"/>
      <c r="AHI341" s="13"/>
      <c r="AHJ341" s="13"/>
      <c r="AHK341" s="13"/>
      <c r="AHL341" s="13"/>
      <c r="AHM341" s="13"/>
      <c r="AHN341" s="13"/>
      <c r="AHO341" s="13"/>
      <c r="AHP341" s="13"/>
      <c r="AHQ341" s="13"/>
      <c r="AHR341" s="13"/>
      <c r="AHS341" s="13"/>
      <c r="AHT341" s="13"/>
      <c r="AHU341" s="13"/>
      <c r="AHV341" s="13"/>
      <c r="AHW341" s="13"/>
      <c r="AHX341" s="13"/>
      <c r="AHY341" s="13"/>
      <c r="AHZ341" s="13"/>
      <c r="AIA341" s="13"/>
      <c r="AIB341" s="13"/>
      <c r="AIC341" s="13"/>
      <c r="AID341" s="13"/>
      <c r="AIE341" s="13"/>
      <c r="AIF341" s="13"/>
      <c r="AIG341" s="13"/>
      <c r="AIH341" s="13"/>
      <c r="AII341" s="13"/>
      <c r="AIJ341" s="13"/>
      <c r="AIK341" s="13"/>
      <c r="AIL341" s="13"/>
      <c r="AIM341" s="13"/>
      <c r="AIN341" s="13"/>
      <c r="AIO341" s="13"/>
      <c r="AIP341" s="13"/>
      <c r="AIQ341" s="13"/>
      <c r="AIR341" s="13"/>
      <c r="AIS341" s="13"/>
      <c r="AIT341" s="13"/>
      <c r="AIU341" s="13"/>
      <c r="AIV341" s="13"/>
      <c r="AIW341" s="13"/>
      <c r="AIX341" s="13"/>
      <c r="AIY341" s="13"/>
      <c r="AIZ341" s="13"/>
      <c r="AJA341" s="13"/>
      <c r="AJB341" s="13"/>
      <c r="AJC341" s="13"/>
      <c r="AJD341" s="13"/>
      <c r="AJE341" s="13"/>
      <c r="AJF341" s="13"/>
      <c r="AJG341" s="13"/>
      <c r="AJH341" s="13"/>
      <c r="AJI341" s="13"/>
      <c r="AJJ341" s="13"/>
      <c r="AJK341" s="13"/>
      <c r="AJL341" s="13"/>
      <c r="AJM341" s="13"/>
      <c r="AJN341" s="13"/>
      <c r="AJO341" s="13"/>
      <c r="AJP341" s="13"/>
      <c r="AJQ341" s="13"/>
      <c r="AJR341" s="13"/>
      <c r="AJS341" s="13"/>
      <c r="AJT341" s="13"/>
      <c r="AJU341" s="13"/>
      <c r="AJV341" s="13"/>
      <c r="AJW341" s="13"/>
      <c r="AJX341" s="13"/>
      <c r="AJY341" s="13"/>
      <c r="AJZ341" s="13"/>
      <c r="AKA341" s="13"/>
      <c r="AKB341" s="13"/>
      <c r="AKC341" s="13"/>
      <c r="AKD341" s="13"/>
      <c r="AKE341" s="13"/>
      <c r="AKF341" s="13"/>
      <c r="AKG341" s="13"/>
      <c r="AKH341" s="13"/>
      <c r="AKI341" s="13"/>
      <c r="AKJ341" s="13"/>
      <c r="AKK341" s="13"/>
      <c r="AKL341" s="13"/>
      <c r="AKM341" s="13"/>
      <c r="AKN341" s="13"/>
      <c r="AKO341" s="13"/>
      <c r="AKP341" s="13"/>
      <c r="AKQ341" s="13"/>
      <c r="AKR341" s="13"/>
      <c r="AKS341" s="13"/>
      <c r="AKT341" s="13"/>
      <c r="AKU341" s="13"/>
      <c r="AKV341" s="13"/>
      <c r="AKW341" s="13"/>
      <c r="AKX341" s="13"/>
      <c r="AKY341" s="13"/>
      <c r="AKZ341" s="13"/>
      <c r="ALA341" s="13"/>
      <c r="ALB341" s="13"/>
      <c r="ALC341" s="13"/>
      <c r="ALD341" s="13"/>
      <c r="ALE341" s="13"/>
      <c r="ALF341" s="13"/>
      <c r="ALG341" s="13"/>
      <c r="ALH341" s="13"/>
      <c r="ALI341" s="13"/>
      <c r="ALJ341" s="13"/>
    </row>
    <row r="342" spans="1:998" s="27" customFormat="1">
      <c r="A342" s="16">
        <v>337</v>
      </c>
      <c r="B342" s="16" t="s">
        <v>176</v>
      </c>
      <c r="C342" s="16" t="s">
        <v>54</v>
      </c>
      <c r="D342" s="32" t="s">
        <v>54</v>
      </c>
      <c r="E342" s="32" t="s">
        <v>1760</v>
      </c>
      <c r="F342" s="32"/>
      <c r="G342" s="74">
        <v>45815</v>
      </c>
      <c r="H342" s="75">
        <v>0.51527777777777783</v>
      </c>
      <c r="I342" s="32" t="s">
        <v>5</v>
      </c>
      <c r="J342" s="32" t="s">
        <v>6</v>
      </c>
      <c r="K342" s="32" t="s">
        <v>5</v>
      </c>
      <c r="L342" s="32" t="s">
        <v>5</v>
      </c>
      <c r="M342" s="32" t="s">
        <v>5</v>
      </c>
      <c r="N342" s="32" t="s">
        <v>6</v>
      </c>
      <c r="O342" s="76">
        <v>565.88</v>
      </c>
      <c r="P342" s="77">
        <v>1237</v>
      </c>
      <c r="Q342" s="76">
        <v>35000</v>
      </c>
      <c r="R342" s="76">
        <v>21000</v>
      </c>
      <c r="S342" s="85">
        <f t="shared" si="44"/>
        <v>60</v>
      </c>
      <c r="T342" s="85">
        <f t="shared" si="45"/>
        <v>14000</v>
      </c>
      <c r="U342" s="32" t="s">
        <v>6</v>
      </c>
      <c r="V342" s="32" t="s">
        <v>6</v>
      </c>
      <c r="W342" s="79">
        <v>2</v>
      </c>
      <c r="X342" s="80">
        <v>0</v>
      </c>
      <c r="Y342" s="81">
        <f>ROUND((S342/INDICI!$B$2*10),2)</f>
        <v>6.78</v>
      </c>
      <c r="Z342" s="81">
        <f>ROUND((O342/INDICI!$B$1*25),2)</f>
        <v>1.51</v>
      </c>
      <c r="AA342" s="82">
        <f t="shared" si="46"/>
        <v>8</v>
      </c>
      <c r="AB342" s="83">
        <f t="shared" si="47"/>
        <v>16.29</v>
      </c>
      <c r="AC342" s="84"/>
      <c r="AD342" s="81" t="str">
        <f>VLOOKUP(C342, 'NORD SUD'!A:B, 2, FALSE)</f>
        <v>N</v>
      </c>
      <c r="AE342" s="85" t="str">
        <f>IF(AD342="N","",SUM(AF$5:$AF342))</f>
        <v/>
      </c>
      <c r="AF342" s="85" t="str">
        <f t="shared" si="48"/>
        <v/>
      </c>
      <c r="AG342" s="84"/>
      <c r="AH342" s="81"/>
      <c r="AI342" s="169"/>
      <c r="AJ342" s="169"/>
      <c r="AK342" s="198" t="s">
        <v>1941</v>
      </c>
      <c r="AL342" s="158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13"/>
      <c r="JJ342" s="13"/>
      <c r="JK342" s="13"/>
      <c r="JL342" s="13"/>
      <c r="JM342" s="13"/>
      <c r="JN342" s="13"/>
      <c r="JO342" s="13"/>
      <c r="JP342" s="13"/>
      <c r="JQ342" s="13"/>
      <c r="JR342" s="13"/>
      <c r="JS342" s="13"/>
      <c r="JT342" s="13"/>
      <c r="JU342" s="13"/>
      <c r="JV342" s="13"/>
      <c r="JW342" s="13"/>
      <c r="JX342" s="13"/>
      <c r="JY342" s="13"/>
      <c r="JZ342" s="13"/>
      <c r="KA342" s="13"/>
      <c r="KB342" s="13"/>
      <c r="KC342" s="13"/>
      <c r="KD342" s="13"/>
      <c r="KE342" s="13"/>
      <c r="KF342" s="13"/>
      <c r="KG342" s="13"/>
      <c r="KH342" s="13"/>
      <c r="KI342" s="13"/>
      <c r="KJ342" s="13"/>
      <c r="KK342" s="13"/>
      <c r="KL342" s="13"/>
      <c r="KM342" s="13"/>
      <c r="KN342" s="13"/>
      <c r="KO342" s="13"/>
      <c r="KP342" s="13"/>
      <c r="KQ342" s="13"/>
      <c r="KR342" s="13"/>
      <c r="KS342" s="13"/>
      <c r="KT342" s="13"/>
      <c r="KU342" s="13"/>
      <c r="KV342" s="13"/>
      <c r="KW342" s="13"/>
      <c r="KX342" s="13"/>
      <c r="KY342" s="13"/>
      <c r="KZ342" s="13"/>
      <c r="LA342" s="13"/>
      <c r="LB342" s="13"/>
      <c r="LC342" s="13"/>
      <c r="LD342" s="13"/>
      <c r="LE342" s="13"/>
      <c r="LF342" s="13"/>
      <c r="LG342" s="13"/>
      <c r="LH342" s="13"/>
      <c r="LI342" s="13"/>
      <c r="LJ342" s="13"/>
      <c r="LK342" s="13"/>
      <c r="LL342" s="13"/>
      <c r="LM342" s="13"/>
      <c r="LN342" s="13"/>
      <c r="LO342" s="13"/>
      <c r="LP342" s="13"/>
      <c r="LQ342" s="13"/>
      <c r="LR342" s="13"/>
      <c r="LS342" s="13"/>
      <c r="LT342" s="13"/>
      <c r="LU342" s="13"/>
      <c r="LV342" s="13"/>
      <c r="LW342" s="13"/>
      <c r="LX342" s="13"/>
      <c r="LY342" s="13"/>
      <c r="LZ342" s="13"/>
      <c r="MA342" s="13"/>
      <c r="MB342" s="13"/>
      <c r="MC342" s="13"/>
      <c r="MD342" s="13"/>
      <c r="ME342" s="13"/>
      <c r="MF342" s="13"/>
      <c r="MG342" s="13"/>
      <c r="MH342" s="13"/>
      <c r="MI342" s="13"/>
      <c r="MJ342" s="13"/>
      <c r="MK342" s="13"/>
      <c r="ML342" s="13"/>
      <c r="MM342" s="13"/>
      <c r="MN342" s="13"/>
      <c r="MO342" s="13"/>
      <c r="MP342" s="13"/>
      <c r="MQ342" s="13"/>
      <c r="MR342" s="13"/>
      <c r="MS342" s="13"/>
      <c r="MT342" s="13"/>
      <c r="MU342" s="13"/>
      <c r="MV342" s="13"/>
      <c r="MW342" s="13"/>
      <c r="MX342" s="13"/>
      <c r="MY342" s="13"/>
      <c r="MZ342" s="13"/>
      <c r="NA342" s="13"/>
      <c r="NB342" s="13"/>
      <c r="NC342" s="13"/>
      <c r="ND342" s="13"/>
      <c r="NE342" s="13"/>
      <c r="NF342" s="13"/>
      <c r="NG342" s="13"/>
      <c r="NH342" s="13"/>
      <c r="NI342" s="13"/>
      <c r="NJ342" s="13"/>
      <c r="NK342" s="13"/>
      <c r="NL342" s="13"/>
      <c r="NM342" s="13"/>
      <c r="NN342" s="13"/>
      <c r="NO342" s="13"/>
      <c r="NP342" s="13"/>
      <c r="NQ342" s="13"/>
      <c r="NR342" s="13"/>
      <c r="NS342" s="13"/>
      <c r="NT342" s="13"/>
      <c r="NU342" s="13"/>
      <c r="NV342" s="13"/>
      <c r="NW342" s="13"/>
      <c r="NX342" s="13"/>
      <c r="NY342" s="13"/>
      <c r="NZ342" s="13"/>
      <c r="OA342" s="13"/>
      <c r="OB342" s="13"/>
      <c r="OC342" s="13"/>
      <c r="OD342" s="13"/>
      <c r="OE342" s="13"/>
      <c r="OF342" s="13"/>
      <c r="OG342" s="13"/>
      <c r="OH342" s="13"/>
      <c r="OI342" s="13"/>
      <c r="OJ342" s="13"/>
      <c r="OK342" s="13"/>
      <c r="OL342" s="13"/>
      <c r="OM342" s="13"/>
      <c r="ON342" s="13"/>
      <c r="OO342" s="13"/>
      <c r="OP342" s="13"/>
      <c r="OQ342" s="13"/>
      <c r="OR342" s="13"/>
      <c r="OS342" s="13"/>
      <c r="OT342" s="13"/>
      <c r="OU342" s="13"/>
      <c r="OV342" s="13"/>
      <c r="OW342" s="13"/>
      <c r="OX342" s="13"/>
      <c r="OY342" s="13"/>
      <c r="OZ342" s="13"/>
      <c r="PA342" s="13"/>
      <c r="PB342" s="13"/>
      <c r="PC342" s="13"/>
      <c r="PD342" s="13"/>
      <c r="PE342" s="13"/>
      <c r="PF342" s="13"/>
      <c r="PG342" s="13"/>
      <c r="PH342" s="13"/>
      <c r="PI342" s="13"/>
      <c r="PJ342" s="13"/>
      <c r="PK342" s="13"/>
      <c r="PL342" s="13"/>
      <c r="PM342" s="13"/>
      <c r="PN342" s="13"/>
      <c r="PO342" s="13"/>
      <c r="PP342" s="13"/>
      <c r="PQ342" s="13"/>
      <c r="PR342" s="13"/>
      <c r="PS342" s="13"/>
      <c r="PT342" s="13"/>
      <c r="PU342" s="13"/>
      <c r="PV342" s="13"/>
      <c r="PW342" s="13"/>
      <c r="PX342" s="13"/>
      <c r="PY342" s="13"/>
      <c r="PZ342" s="13"/>
      <c r="QA342" s="13"/>
      <c r="QB342" s="13"/>
      <c r="QC342" s="13"/>
      <c r="QD342" s="13"/>
      <c r="QE342" s="13"/>
      <c r="QF342" s="13"/>
      <c r="QG342" s="13"/>
      <c r="QH342" s="13"/>
      <c r="QI342" s="13"/>
      <c r="QJ342" s="13"/>
      <c r="QK342" s="13"/>
      <c r="QL342" s="13"/>
      <c r="QM342" s="13"/>
      <c r="QN342" s="13"/>
      <c r="QO342" s="13"/>
      <c r="QP342" s="13"/>
      <c r="QQ342" s="13"/>
      <c r="QR342" s="13"/>
      <c r="QS342" s="13"/>
      <c r="QT342" s="13"/>
      <c r="QU342" s="13"/>
      <c r="QV342" s="13"/>
      <c r="QW342" s="13"/>
      <c r="QX342" s="13"/>
      <c r="QY342" s="13"/>
      <c r="QZ342" s="13"/>
      <c r="RA342" s="13"/>
      <c r="RB342" s="13"/>
      <c r="RC342" s="13"/>
      <c r="RD342" s="13"/>
      <c r="RE342" s="13"/>
      <c r="RF342" s="13"/>
      <c r="RG342" s="13"/>
      <c r="RH342" s="13"/>
      <c r="RI342" s="13"/>
      <c r="RJ342" s="13"/>
      <c r="RK342" s="13"/>
      <c r="RL342" s="13"/>
      <c r="RM342" s="13"/>
      <c r="RN342" s="13"/>
      <c r="RO342" s="13"/>
      <c r="RP342" s="13"/>
      <c r="RQ342" s="13"/>
      <c r="RR342" s="13"/>
      <c r="RS342" s="13"/>
      <c r="RT342" s="13"/>
      <c r="RU342" s="13"/>
      <c r="RV342" s="13"/>
      <c r="RW342" s="13"/>
      <c r="RX342" s="13"/>
      <c r="RY342" s="13"/>
      <c r="RZ342" s="13"/>
      <c r="SA342" s="13"/>
      <c r="SB342" s="13"/>
      <c r="SC342" s="13"/>
      <c r="SD342" s="13"/>
      <c r="SE342" s="13"/>
      <c r="SF342" s="13"/>
      <c r="SG342" s="13"/>
      <c r="SH342" s="13"/>
      <c r="SI342" s="13"/>
      <c r="SJ342" s="13"/>
      <c r="SK342" s="13"/>
      <c r="SL342" s="13"/>
      <c r="SM342" s="13"/>
      <c r="SN342" s="13"/>
      <c r="SO342" s="13"/>
      <c r="SP342" s="13"/>
      <c r="SQ342" s="13"/>
      <c r="SR342" s="13"/>
      <c r="SS342" s="13"/>
      <c r="ST342" s="13"/>
      <c r="SU342" s="13"/>
      <c r="SV342" s="13"/>
      <c r="SW342" s="13"/>
      <c r="SX342" s="13"/>
      <c r="SY342" s="13"/>
      <c r="SZ342" s="13"/>
      <c r="TA342" s="13"/>
      <c r="TB342" s="13"/>
      <c r="TC342" s="13"/>
      <c r="TD342" s="13"/>
      <c r="TE342" s="13"/>
      <c r="TF342" s="13"/>
      <c r="TG342" s="13"/>
      <c r="TH342" s="13"/>
      <c r="TI342" s="13"/>
      <c r="TJ342" s="13"/>
      <c r="TK342" s="13"/>
      <c r="TL342" s="13"/>
      <c r="TM342" s="13"/>
      <c r="TN342" s="13"/>
      <c r="TO342" s="13"/>
      <c r="TP342" s="13"/>
      <c r="TQ342" s="13"/>
      <c r="TR342" s="13"/>
      <c r="TS342" s="13"/>
      <c r="TT342" s="13"/>
      <c r="TU342" s="13"/>
      <c r="TV342" s="13"/>
      <c r="TW342" s="13"/>
      <c r="TX342" s="13"/>
      <c r="TY342" s="13"/>
      <c r="TZ342" s="13"/>
      <c r="UA342" s="13"/>
      <c r="UB342" s="13"/>
      <c r="UC342" s="13"/>
      <c r="UD342" s="13"/>
      <c r="UE342" s="13"/>
      <c r="UF342" s="13"/>
      <c r="UG342" s="13"/>
      <c r="UH342" s="13"/>
      <c r="UI342" s="13"/>
      <c r="UJ342" s="13"/>
      <c r="UK342" s="13"/>
      <c r="UL342" s="13"/>
      <c r="UM342" s="13"/>
      <c r="UN342" s="13"/>
      <c r="UO342" s="13"/>
      <c r="UP342" s="13"/>
      <c r="UQ342" s="13"/>
      <c r="UR342" s="13"/>
      <c r="US342" s="13"/>
      <c r="UT342" s="13"/>
      <c r="UU342" s="13"/>
      <c r="UV342" s="13"/>
      <c r="UW342" s="13"/>
      <c r="UX342" s="13"/>
      <c r="UY342" s="13"/>
      <c r="UZ342" s="13"/>
      <c r="VA342" s="13"/>
      <c r="VB342" s="13"/>
      <c r="VC342" s="13"/>
      <c r="VD342" s="13"/>
      <c r="VE342" s="13"/>
      <c r="VF342" s="13"/>
      <c r="VG342" s="13"/>
      <c r="VH342" s="13"/>
      <c r="VI342" s="13"/>
      <c r="VJ342" s="13"/>
      <c r="VK342" s="13"/>
      <c r="VL342" s="13"/>
      <c r="VM342" s="13"/>
      <c r="VN342" s="13"/>
      <c r="VO342" s="13"/>
      <c r="VP342" s="13"/>
      <c r="VQ342" s="13"/>
      <c r="VR342" s="13"/>
      <c r="VS342" s="13"/>
      <c r="VT342" s="13"/>
      <c r="VU342" s="13"/>
      <c r="VV342" s="13"/>
      <c r="VW342" s="13"/>
      <c r="VX342" s="13"/>
      <c r="VY342" s="13"/>
      <c r="VZ342" s="13"/>
      <c r="WA342" s="13"/>
      <c r="WB342" s="13"/>
      <c r="WC342" s="13"/>
      <c r="WD342" s="13"/>
      <c r="WE342" s="13"/>
      <c r="WF342" s="13"/>
      <c r="WG342" s="13"/>
      <c r="WH342" s="13"/>
      <c r="WI342" s="13"/>
      <c r="WJ342" s="13"/>
      <c r="WK342" s="13"/>
      <c r="WL342" s="13"/>
      <c r="WM342" s="13"/>
      <c r="WN342" s="13"/>
      <c r="WO342" s="13"/>
      <c r="WP342" s="13"/>
      <c r="WQ342" s="13"/>
      <c r="WR342" s="13"/>
      <c r="WS342" s="13"/>
      <c r="WT342" s="13"/>
      <c r="WU342" s="13"/>
      <c r="WV342" s="13"/>
      <c r="WW342" s="13"/>
      <c r="WX342" s="13"/>
      <c r="WY342" s="13"/>
      <c r="WZ342" s="13"/>
      <c r="XA342" s="13"/>
      <c r="XB342" s="13"/>
      <c r="XC342" s="13"/>
      <c r="XD342" s="13"/>
      <c r="XE342" s="13"/>
      <c r="XF342" s="13"/>
      <c r="XG342" s="13"/>
      <c r="XH342" s="13"/>
      <c r="XI342" s="13"/>
      <c r="XJ342" s="13"/>
      <c r="XK342" s="13"/>
      <c r="XL342" s="13"/>
      <c r="XM342" s="13"/>
      <c r="XN342" s="13"/>
      <c r="XO342" s="13"/>
      <c r="XP342" s="13"/>
      <c r="XQ342" s="13"/>
      <c r="XR342" s="13"/>
      <c r="XS342" s="13"/>
      <c r="XT342" s="13"/>
      <c r="XU342" s="13"/>
      <c r="XV342" s="13"/>
      <c r="XW342" s="13"/>
      <c r="XX342" s="13"/>
      <c r="XY342" s="13"/>
      <c r="XZ342" s="13"/>
      <c r="YA342" s="13"/>
      <c r="YB342" s="13"/>
      <c r="YC342" s="13"/>
      <c r="YD342" s="13"/>
      <c r="YE342" s="13"/>
      <c r="YF342" s="13"/>
      <c r="YG342" s="13"/>
      <c r="YH342" s="13"/>
      <c r="YI342" s="13"/>
      <c r="YJ342" s="13"/>
      <c r="YK342" s="13"/>
      <c r="YL342" s="13"/>
      <c r="YM342" s="13"/>
      <c r="YN342" s="13"/>
      <c r="YO342" s="13"/>
      <c r="YP342" s="13"/>
      <c r="YQ342" s="13"/>
      <c r="YR342" s="13"/>
      <c r="YS342" s="13"/>
      <c r="YT342" s="13"/>
      <c r="YU342" s="13"/>
      <c r="YV342" s="13"/>
      <c r="YW342" s="13"/>
      <c r="YX342" s="13"/>
      <c r="YY342" s="13"/>
      <c r="YZ342" s="13"/>
      <c r="ZA342" s="13"/>
      <c r="ZB342" s="13"/>
      <c r="ZC342" s="13"/>
      <c r="ZD342" s="13"/>
      <c r="ZE342" s="13"/>
      <c r="ZF342" s="13"/>
      <c r="ZG342" s="13"/>
      <c r="ZH342" s="13"/>
      <c r="ZI342" s="13"/>
      <c r="ZJ342" s="13"/>
      <c r="ZK342" s="13"/>
      <c r="ZL342" s="13"/>
      <c r="ZM342" s="13"/>
      <c r="ZN342" s="13"/>
      <c r="ZO342" s="13"/>
      <c r="ZP342" s="13"/>
      <c r="ZQ342" s="13"/>
      <c r="ZR342" s="13"/>
      <c r="ZS342" s="13"/>
      <c r="ZT342" s="13"/>
      <c r="ZU342" s="13"/>
      <c r="ZV342" s="13"/>
      <c r="ZW342" s="13"/>
      <c r="ZX342" s="13"/>
      <c r="ZY342" s="13"/>
      <c r="ZZ342" s="13"/>
      <c r="AAA342" s="13"/>
      <c r="AAB342" s="13"/>
      <c r="AAC342" s="13"/>
      <c r="AAD342" s="13"/>
      <c r="AAE342" s="13"/>
      <c r="AAF342" s="13"/>
      <c r="AAG342" s="13"/>
      <c r="AAH342" s="13"/>
      <c r="AAI342" s="13"/>
      <c r="AAJ342" s="13"/>
      <c r="AAK342" s="13"/>
      <c r="AAL342" s="13"/>
      <c r="AAM342" s="13"/>
      <c r="AAN342" s="13"/>
      <c r="AAO342" s="13"/>
      <c r="AAP342" s="13"/>
      <c r="AAQ342" s="13"/>
      <c r="AAR342" s="13"/>
      <c r="AAS342" s="13"/>
      <c r="AAT342" s="13"/>
      <c r="AAU342" s="13"/>
      <c r="AAV342" s="13"/>
      <c r="AAW342" s="13"/>
      <c r="AAX342" s="13"/>
      <c r="AAY342" s="13"/>
      <c r="AAZ342" s="13"/>
      <c r="ABA342" s="13"/>
      <c r="ABB342" s="13"/>
      <c r="ABC342" s="13"/>
      <c r="ABD342" s="13"/>
      <c r="ABE342" s="13"/>
      <c r="ABF342" s="13"/>
      <c r="ABG342" s="13"/>
      <c r="ABH342" s="13"/>
      <c r="ABI342" s="13"/>
      <c r="ABJ342" s="13"/>
      <c r="ABK342" s="13"/>
      <c r="ABL342" s="13"/>
      <c r="ABM342" s="13"/>
      <c r="ABN342" s="13"/>
      <c r="ABO342" s="13"/>
      <c r="ABP342" s="13"/>
      <c r="ABQ342" s="13"/>
      <c r="ABR342" s="13"/>
      <c r="ABS342" s="13"/>
      <c r="ABT342" s="13"/>
      <c r="ABU342" s="13"/>
      <c r="ABV342" s="13"/>
      <c r="ABW342" s="13"/>
      <c r="ABX342" s="13"/>
      <c r="ABY342" s="13"/>
      <c r="ABZ342" s="13"/>
      <c r="ACA342" s="13"/>
      <c r="ACB342" s="13"/>
      <c r="ACC342" s="13"/>
      <c r="ACD342" s="13"/>
      <c r="ACE342" s="13"/>
      <c r="ACF342" s="13"/>
      <c r="ACG342" s="13"/>
      <c r="ACH342" s="13"/>
      <c r="ACI342" s="13"/>
      <c r="ACJ342" s="13"/>
      <c r="ACK342" s="13"/>
      <c r="ACL342" s="13"/>
      <c r="ACM342" s="13"/>
      <c r="ACN342" s="13"/>
      <c r="ACO342" s="13"/>
      <c r="ACP342" s="13"/>
      <c r="ACQ342" s="13"/>
      <c r="ACR342" s="13"/>
      <c r="ACS342" s="13"/>
      <c r="ACT342" s="13"/>
      <c r="ACU342" s="13"/>
      <c r="ACV342" s="13"/>
      <c r="ACW342" s="13"/>
      <c r="ACX342" s="13"/>
      <c r="ACY342" s="13"/>
      <c r="ACZ342" s="13"/>
      <c r="ADA342" s="13"/>
      <c r="ADB342" s="13"/>
      <c r="ADC342" s="13"/>
      <c r="ADD342" s="13"/>
      <c r="ADE342" s="13"/>
      <c r="ADF342" s="13"/>
      <c r="ADG342" s="13"/>
      <c r="ADH342" s="13"/>
      <c r="ADI342" s="13"/>
      <c r="ADJ342" s="13"/>
      <c r="ADK342" s="13"/>
      <c r="ADL342" s="13"/>
      <c r="ADM342" s="13"/>
      <c r="ADN342" s="13"/>
      <c r="ADO342" s="13"/>
      <c r="ADP342" s="13"/>
      <c r="ADQ342" s="13"/>
      <c r="ADR342" s="13"/>
      <c r="ADS342" s="13"/>
      <c r="ADT342" s="13"/>
      <c r="ADU342" s="13"/>
      <c r="ADV342" s="13"/>
      <c r="ADW342" s="13"/>
      <c r="ADX342" s="13"/>
      <c r="ADY342" s="13"/>
      <c r="ADZ342" s="13"/>
      <c r="AEA342" s="13"/>
      <c r="AEB342" s="13"/>
      <c r="AEC342" s="13"/>
      <c r="AED342" s="13"/>
      <c r="AEE342" s="13"/>
      <c r="AEF342" s="13"/>
      <c r="AEG342" s="13"/>
      <c r="AEH342" s="13"/>
      <c r="AEI342" s="13"/>
      <c r="AEJ342" s="13"/>
      <c r="AEK342" s="13"/>
      <c r="AEL342" s="13"/>
      <c r="AEM342" s="13"/>
      <c r="AEN342" s="13"/>
      <c r="AEO342" s="13"/>
      <c r="AEP342" s="13"/>
      <c r="AEQ342" s="13"/>
      <c r="AER342" s="13"/>
      <c r="AES342" s="13"/>
      <c r="AET342" s="13"/>
      <c r="AEU342" s="13"/>
      <c r="AEV342" s="13"/>
      <c r="AEW342" s="13"/>
      <c r="AEX342" s="13"/>
      <c r="AEY342" s="13"/>
      <c r="AEZ342" s="13"/>
      <c r="AFA342" s="13"/>
      <c r="AFB342" s="13"/>
      <c r="AFC342" s="13"/>
      <c r="AFD342" s="13"/>
      <c r="AFE342" s="13"/>
      <c r="AFF342" s="13"/>
      <c r="AFG342" s="13"/>
      <c r="AFH342" s="13"/>
      <c r="AFI342" s="13"/>
      <c r="AFJ342" s="13"/>
      <c r="AFK342" s="13"/>
      <c r="AFL342" s="13"/>
      <c r="AFM342" s="13"/>
      <c r="AFN342" s="13"/>
      <c r="AFO342" s="13"/>
      <c r="AFP342" s="13"/>
      <c r="AFQ342" s="13"/>
      <c r="AFR342" s="13"/>
      <c r="AFS342" s="13"/>
      <c r="AFT342" s="13"/>
      <c r="AFU342" s="13"/>
      <c r="AFV342" s="13"/>
      <c r="AFW342" s="13"/>
      <c r="AFX342" s="13"/>
      <c r="AFY342" s="13"/>
      <c r="AFZ342" s="13"/>
      <c r="AGA342" s="13"/>
      <c r="AGB342" s="13"/>
      <c r="AGC342" s="13"/>
      <c r="AGD342" s="13"/>
      <c r="AGE342" s="13"/>
      <c r="AGF342" s="13"/>
      <c r="AGG342" s="13"/>
      <c r="AGH342" s="13"/>
      <c r="AGI342" s="13"/>
      <c r="AGJ342" s="13"/>
      <c r="AGK342" s="13"/>
      <c r="AGL342" s="13"/>
      <c r="AGM342" s="13"/>
      <c r="AGN342" s="13"/>
      <c r="AGO342" s="13"/>
      <c r="AGP342" s="13"/>
      <c r="AGQ342" s="13"/>
      <c r="AGR342" s="13"/>
      <c r="AGS342" s="13"/>
      <c r="AGT342" s="13"/>
      <c r="AGU342" s="13"/>
      <c r="AGV342" s="13"/>
      <c r="AGW342" s="13"/>
      <c r="AGX342" s="13"/>
      <c r="AGY342" s="13"/>
      <c r="AGZ342" s="13"/>
      <c r="AHA342" s="13"/>
      <c r="AHB342" s="13"/>
      <c r="AHC342" s="13"/>
      <c r="AHD342" s="13"/>
      <c r="AHE342" s="13"/>
      <c r="AHF342" s="13"/>
      <c r="AHG342" s="13"/>
      <c r="AHH342" s="13"/>
      <c r="AHI342" s="13"/>
      <c r="AHJ342" s="13"/>
      <c r="AHK342" s="13"/>
      <c r="AHL342" s="13"/>
      <c r="AHM342" s="13"/>
      <c r="AHN342" s="13"/>
      <c r="AHO342" s="13"/>
      <c r="AHP342" s="13"/>
      <c r="AHQ342" s="13"/>
      <c r="AHR342" s="13"/>
      <c r="AHS342" s="13"/>
      <c r="AHT342" s="13"/>
      <c r="AHU342" s="13"/>
      <c r="AHV342" s="13"/>
      <c r="AHW342" s="13"/>
      <c r="AHX342" s="13"/>
      <c r="AHY342" s="13"/>
      <c r="AHZ342" s="13"/>
      <c r="AIA342" s="13"/>
      <c r="AIB342" s="13"/>
      <c r="AIC342" s="13"/>
      <c r="AID342" s="13"/>
      <c r="AIE342" s="13"/>
      <c r="AIF342" s="13"/>
      <c r="AIG342" s="13"/>
      <c r="AIH342" s="13"/>
      <c r="AII342" s="13"/>
      <c r="AIJ342" s="13"/>
      <c r="AIK342" s="13"/>
      <c r="AIL342" s="13"/>
      <c r="AIM342" s="13"/>
      <c r="AIN342" s="13"/>
      <c r="AIO342" s="13"/>
      <c r="AIP342" s="13"/>
      <c r="AIQ342" s="13"/>
      <c r="AIR342" s="13"/>
      <c r="AIS342" s="13"/>
      <c r="AIT342" s="13"/>
      <c r="AIU342" s="13"/>
      <c r="AIV342" s="13"/>
      <c r="AIW342" s="13"/>
      <c r="AIX342" s="13"/>
      <c r="AIY342" s="13"/>
      <c r="AIZ342" s="13"/>
      <c r="AJA342" s="13"/>
      <c r="AJB342" s="13"/>
      <c r="AJC342" s="13"/>
      <c r="AJD342" s="13"/>
      <c r="AJE342" s="13"/>
      <c r="AJF342" s="13"/>
      <c r="AJG342" s="13"/>
      <c r="AJH342" s="13"/>
      <c r="AJI342" s="13"/>
      <c r="AJJ342" s="13"/>
      <c r="AJK342" s="13"/>
      <c r="AJL342" s="13"/>
      <c r="AJM342" s="13"/>
      <c r="AJN342" s="13"/>
      <c r="AJO342" s="13"/>
      <c r="AJP342" s="13"/>
      <c r="AJQ342" s="13"/>
      <c r="AJR342" s="13"/>
      <c r="AJS342" s="13"/>
      <c r="AJT342" s="13"/>
      <c r="AJU342" s="13"/>
      <c r="AJV342" s="13"/>
      <c r="AJW342" s="13"/>
      <c r="AJX342" s="13"/>
      <c r="AJY342" s="13"/>
      <c r="AJZ342" s="13"/>
      <c r="AKA342" s="13"/>
      <c r="AKB342" s="13"/>
      <c r="AKC342" s="13"/>
      <c r="AKD342" s="13"/>
      <c r="AKE342" s="13"/>
      <c r="AKF342" s="13"/>
      <c r="AKG342" s="13"/>
      <c r="AKH342" s="13"/>
      <c r="AKI342" s="13"/>
      <c r="AKJ342" s="13"/>
      <c r="AKK342" s="13"/>
      <c r="AKL342" s="13"/>
      <c r="AKM342" s="13"/>
      <c r="AKN342" s="13"/>
      <c r="AKO342" s="13"/>
      <c r="AKP342" s="13"/>
      <c r="AKQ342" s="13"/>
      <c r="AKR342" s="13"/>
      <c r="AKS342" s="13"/>
      <c r="AKT342" s="13"/>
      <c r="AKU342" s="13"/>
      <c r="AKV342" s="13"/>
      <c r="AKW342" s="13"/>
      <c r="AKX342" s="13"/>
      <c r="AKY342" s="13"/>
      <c r="AKZ342" s="13"/>
      <c r="ALA342" s="13"/>
      <c r="ALB342" s="13"/>
      <c r="ALC342" s="13"/>
      <c r="ALD342" s="13"/>
      <c r="ALE342" s="13"/>
      <c r="ALF342" s="13"/>
      <c r="ALG342" s="13"/>
      <c r="ALH342" s="13"/>
      <c r="ALI342" s="13"/>
      <c r="ALJ342" s="13"/>
    </row>
    <row r="343" spans="1:998" s="27" customFormat="1">
      <c r="A343" s="16">
        <v>338</v>
      </c>
      <c r="B343" s="16" t="s">
        <v>344</v>
      </c>
      <c r="C343" s="16" t="s">
        <v>31</v>
      </c>
      <c r="D343" s="32" t="s">
        <v>31</v>
      </c>
      <c r="E343" s="32" t="s">
        <v>1189</v>
      </c>
      <c r="F343" s="32"/>
      <c r="G343" s="74">
        <v>45826</v>
      </c>
      <c r="H343" s="75">
        <v>0.67986111111111114</v>
      </c>
      <c r="I343" s="32" t="s">
        <v>5</v>
      </c>
      <c r="J343" s="32" t="s">
        <v>6</v>
      </c>
      <c r="K343" s="32" t="s">
        <v>5</v>
      </c>
      <c r="L343" s="32" t="s">
        <v>5</v>
      </c>
      <c r="M343" s="32" t="s">
        <v>5</v>
      </c>
      <c r="N343" s="32" t="s">
        <v>6</v>
      </c>
      <c r="O343" s="76">
        <v>1641.2360000000001</v>
      </c>
      <c r="P343" s="77">
        <v>7799</v>
      </c>
      <c r="Q343" s="76">
        <v>87779</v>
      </c>
      <c r="R343" s="76">
        <v>45902.5</v>
      </c>
      <c r="S343" s="85">
        <f t="shared" si="44"/>
        <v>52.29325920778318</v>
      </c>
      <c r="T343" s="85">
        <f t="shared" si="45"/>
        <v>41876.5</v>
      </c>
      <c r="U343" s="32" t="s">
        <v>6</v>
      </c>
      <c r="V343" s="32" t="s">
        <v>6</v>
      </c>
      <c r="W343" s="32">
        <v>1</v>
      </c>
      <c r="X343" s="80">
        <v>0</v>
      </c>
      <c r="Y343" s="81">
        <f>ROUND((S343/INDICI!$B$2*10),2)</f>
        <v>5.91</v>
      </c>
      <c r="Z343" s="81">
        <f>ROUND((O343/INDICI!$B$1*25),2)</f>
        <v>4.38</v>
      </c>
      <c r="AA343" s="82">
        <f t="shared" si="46"/>
        <v>6</v>
      </c>
      <c r="AB343" s="83">
        <f t="shared" si="47"/>
        <v>16.29</v>
      </c>
      <c r="AC343" s="84"/>
      <c r="AD343" s="81" t="str">
        <f>VLOOKUP(C343, 'NORD SUD'!A:B, 2, FALSE)</f>
        <v>N</v>
      </c>
      <c r="AE343" s="85" t="str">
        <f>IF(AD343="N","",SUM(AF$5:$AF343))</f>
        <v/>
      </c>
      <c r="AF343" s="85" t="str">
        <f t="shared" si="48"/>
        <v/>
      </c>
      <c r="AG343" s="84"/>
      <c r="AH343" s="81"/>
      <c r="AI343" s="169"/>
      <c r="AJ343" s="169"/>
      <c r="AK343" s="198" t="s">
        <v>1941</v>
      </c>
      <c r="AL343" s="158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13"/>
      <c r="JJ343" s="13"/>
      <c r="JK343" s="13"/>
      <c r="JL343" s="13"/>
      <c r="JM343" s="13"/>
      <c r="JN343" s="13"/>
      <c r="JO343" s="13"/>
      <c r="JP343" s="13"/>
      <c r="JQ343" s="13"/>
      <c r="JR343" s="13"/>
      <c r="JS343" s="13"/>
      <c r="JT343" s="13"/>
      <c r="JU343" s="13"/>
      <c r="JV343" s="13"/>
      <c r="JW343" s="13"/>
      <c r="JX343" s="13"/>
      <c r="JY343" s="13"/>
      <c r="JZ343" s="13"/>
      <c r="KA343" s="13"/>
      <c r="KB343" s="13"/>
      <c r="KC343" s="13"/>
      <c r="KD343" s="13"/>
      <c r="KE343" s="13"/>
      <c r="KF343" s="13"/>
      <c r="KG343" s="13"/>
      <c r="KH343" s="13"/>
      <c r="KI343" s="13"/>
      <c r="KJ343" s="13"/>
      <c r="KK343" s="13"/>
      <c r="KL343" s="13"/>
      <c r="KM343" s="13"/>
      <c r="KN343" s="13"/>
      <c r="KO343" s="13"/>
      <c r="KP343" s="13"/>
      <c r="KQ343" s="13"/>
      <c r="KR343" s="13"/>
      <c r="KS343" s="13"/>
      <c r="KT343" s="13"/>
      <c r="KU343" s="13"/>
      <c r="KV343" s="13"/>
      <c r="KW343" s="13"/>
      <c r="KX343" s="13"/>
      <c r="KY343" s="13"/>
      <c r="KZ343" s="13"/>
      <c r="LA343" s="13"/>
      <c r="LB343" s="13"/>
      <c r="LC343" s="13"/>
      <c r="LD343" s="13"/>
      <c r="LE343" s="13"/>
      <c r="LF343" s="13"/>
      <c r="LG343" s="13"/>
      <c r="LH343" s="13"/>
      <c r="LI343" s="13"/>
      <c r="LJ343" s="13"/>
      <c r="LK343" s="13"/>
      <c r="LL343" s="13"/>
      <c r="LM343" s="13"/>
      <c r="LN343" s="13"/>
      <c r="LO343" s="13"/>
      <c r="LP343" s="13"/>
      <c r="LQ343" s="13"/>
      <c r="LR343" s="13"/>
      <c r="LS343" s="13"/>
      <c r="LT343" s="13"/>
      <c r="LU343" s="13"/>
      <c r="LV343" s="13"/>
      <c r="LW343" s="13"/>
      <c r="LX343" s="13"/>
      <c r="LY343" s="13"/>
      <c r="LZ343" s="13"/>
      <c r="MA343" s="13"/>
      <c r="MB343" s="13"/>
      <c r="MC343" s="13"/>
      <c r="MD343" s="13"/>
      <c r="ME343" s="13"/>
      <c r="MF343" s="13"/>
      <c r="MG343" s="13"/>
      <c r="MH343" s="13"/>
      <c r="MI343" s="13"/>
      <c r="MJ343" s="13"/>
      <c r="MK343" s="13"/>
      <c r="ML343" s="13"/>
      <c r="MM343" s="13"/>
      <c r="MN343" s="13"/>
      <c r="MO343" s="13"/>
      <c r="MP343" s="13"/>
      <c r="MQ343" s="13"/>
      <c r="MR343" s="13"/>
      <c r="MS343" s="13"/>
      <c r="MT343" s="13"/>
      <c r="MU343" s="13"/>
      <c r="MV343" s="13"/>
      <c r="MW343" s="13"/>
      <c r="MX343" s="13"/>
      <c r="MY343" s="13"/>
      <c r="MZ343" s="13"/>
      <c r="NA343" s="13"/>
      <c r="NB343" s="13"/>
      <c r="NC343" s="13"/>
      <c r="ND343" s="13"/>
      <c r="NE343" s="13"/>
      <c r="NF343" s="13"/>
      <c r="NG343" s="13"/>
      <c r="NH343" s="13"/>
      <c r="NI343" s="13"/>
      <c r="NJ343" s="13"/>
      <c r="NK343" s="13"/>
      <c r="NL343" s="13"/>
      <c r="NM343" s="13"/>
      <c r="NN343" s="13"/>
      <c r="NO343" s="13"/>
      <c r="NP343" s="13"/>
      <c r="NQ343" s="13"/>
      <c r="NR343" s="13"/>
      <c r="NS343" s="13"/>
      <c r="NT343" s="13"/>
      <c r="NU343" s="13"/>
      <c r="NV343" s="13"/>
      <c r="NW343" s="13"/>
      <c r="NX343" s="13"/>
      <c r="NY343" s="13"/>
      <c r="NZ343" s="13"/>
      <c r="OA343" s="13"/>
      <c r="OB343" s="13"/>
      <c r="OC343" s="13"/>
      <c r="OD343" s="13"/>
      <c r="OE343" s="13"/>
      <c r="OF343" s="13"/>
      <c r="OG343" s="13"/>
      <c r="OH343" s="13"/>
      <c r="OI343" s="13"/>
      <c r="OJ343" s="13"/>
      <c r="OK343" s="13"/>
      <c r="OL343" s="13"/>
      <c r="OM343" s="13"/>
      <c r="ON343" s="13"/>
      <c r="OO343" s="13"/>
      <c r="OP343" s="13"/>
      <c r="OQ343" s="13"/>
      <c r="OR343" s="13"/>
      <c r="OS343" s="13"/>
      <c r="OT343" s="13"/>
      <c r="OU343" s="13"/>
      <c r="OV343" s="13"/>
      <c r="OW343" s="13"/>
      <c r="OX343" s="13"/>
      <c r="OY343" s="13"/>
      <c r="OZ343" s="13"/>
      <c r="PA343" s="13"/>
      <c r="PB343" s="13"/>
      <c r="PC343" s="13"/>
      <c r="PD343" s="13"/>
      <c r="PE343" s="13"/>
      <c r="PF343" s="13"/>
      <c r="PG343" s="13"/>
      <c r="PH343" s="13"/>
      <c r="PI343" s="13"/>
      <c r="PJ343" s="13"/>
      <c r="PK343" s="13"/>
      <c r="PL343" s="13"/>
      <c r="PM343" s="13"/>
      <c r="PN343" s="13"/>
      <c r="PO343" s="13"/>
      <c r="PP343" s="13"/>
      <c r="PQ343" s="13"/>
      <c r="PR343" s="13"/>
      <c r="PS343" s="13"/>
      <c r="PT343" s="13"/>
      <c r="PU343" s="13"/>
      <c r="PV343" s="13"/>
      <c r="PW343" s="13"/>
      <c r="PX343" s="13"/>
      <c r="PY343" s="13"/>
      <c r="PZ343" s="13"/>
      <c r="QA343" s="13"/>
      <c r="QB343" s="13"/>
      <c r="QC343" s="13"/>
      <c r="QD343" s="13"/>
      <c r="QE343" s="13"/>
      <c r="QF343" s="13"/>
      <c r="QG343" s="13"/>
      <c r="QH343" s="13"/>
      <c r="QI343" s="13"/>
      <c r="QJ343" s="13"/>
      <c r="QK343" s="13"/>
      <c r="QL343" s="13"/>
      <c r="QM343" s="13"/>
      <c r="QN343" s="13"/>
      <c r="QO343" s="13"/>
      <c r="QP343" s="13"/>
      <c r="QQ343" s="13"/>
      <c r="QR343" s="13"/>
      <c r="QS343" s="13"/>
      <c r="QT343" s="13"/>
      <c r="QU343" s="13"/>
      <c r="QV343" s="13"/>
      <c r="QW343" s="13"/>
      <c r="QX343" s="13"/>
      <c r="QY343" s="13"/>
      <c r="QZ343" s="13"/>
      <c r="RA343" s="13"/>
      <c r="RB343" s="13"/>
      <c r="RC343" s="13"/>
      <c r="RD343" s="13"/>
      <c r="RE343" s="13"/>
      <c r="RF343" s="13"/>
      <c r="RG343" s="13"/>
      <c r="RH343" s="13"/>
      <c r="RI343" s="13"/>
      <c r="RJ343" s="13"/>
      <c r="RK343" s="13"/>
      <c r="RL343" s="13"/>
      <c r="RM343" s="13"/>
      <c r="RN343" s="13"/>
      <c r="RO343" s="13"/>
      <c r="RP343" s="13"/>
      <c r="RQ343" s="13"/>
      <c r="RR343" s="13"/>
      <c r="RS343" s="13"/>
      <c r="RT343" s="13"/>
      <c r="RU343" s="13"/>
      <c r="RV343" s="13"/>
      <c r="RW343" s="13"/>
      <c r="RX343" s="13"/>
      <c r="RY343" s="13"/>
      <c r="RZ343" s="13"/>
      <c r="SA343" s="13"/>
      <c r="SB343" s="13"/>
      <c r="SC343" s="13"/>
      <c r="SD343" s="13"/>
      <c r="SE343" s="13"/>
      <c r="SF343" s="13"/>
      <c r="SG343" s="13"/>
      <c r="SH343" s="13"/>
      <c r="SI343" s="13"/>
      <c r="SJ343" s="13"/>
      <c r="SK343" s="13"/>
      <c r="SL343" s="13"/>
      <c r="SM343" s="13"/>
      <c r="SN343" s="13"/>
      <c r="SO343" s="13"/>
      <c r="SP343" s="13"/>
      <c r="SQ343" s="13"/>
      <c r="SR343" s="13"/>
      <c r="SS343" s="13"/>
      <c r="ST343" s="13"/>
      <c r="SU343" s="13"/>
      <c r="SV343" s="13"/>
      <c r="SW343" s="13"/>
      <c r="SX343" s="13"/>
      <c r="SY343" s="13"/>
      <c r="SZ343" s="13"/>
      <c r="TA343" s="13"/>
      <c r="TB343" s="13"/>
      <c r="TC343" s="13"/>
      <c r="TD343" s="13"/>
      <c r="TE343" s="13"/>
      <c r="TF343" s="13"/>
      <c r="TG343" s="13"/>
      <c r="TH343" s="13"/>
      <c r="TI343" s="13"/>
      <c r="TJ343" s="13"/>
      <c r="TK343" s="13"/>
      <c r="TL343" s="13"/>
      <c r="TM343" s="13"/>
      <c r="TN343" s="13"/>
      <c r="TO343" s="13"/>
      <c r="TP343" s="13"/>
      <c r="TQ343" s="13"/>
      <c r="TR343" s="13"/>
      <c r="TS343" s="13"/>
      <c r="TT343" s="13"/>
      <c r="TU343" s="13"/>
      <c r="TV343" s="13"/>
      <c r="TW343" s="13"/>
      <c r="TX343" s="13"/>
      <c r="TY343" s="13"/>
      <c r="TZ343" s="13"/>
      <c r="UA343" s="13"/>
      <c r="UB343" s="13"/>
      <c r="UC343" s="13"/>
      <c r="UD343" s="13"/>
      <c r="UE343" s="13"/>
      <c r="UF343" s="13"/>
      <c r="UG343" s="13"/>
      <c r="UH343" s="13"/>
      <c r="UI343" s="13"/>
      <c r="UJ343" s="13"/>
      <c r="UK343" s="13"/>
      <c r="UL343" s="13"/>
      <c r="UM343" s="13"/>
      <c r="UN343" s="13"/>
      <c r="UO343" s="13"/>
      <c r="UP343" s="13"/>
      <c r="UQ343" s="13"/>
      <c r="UR343" s="13"/>
      <c r="US343" s="13"/>
      <c r="UT343" s="13"/>
      <c r="UU343" s="13"/>
      <c r="UV343" s="13"/>
      <c r="UW343" s="13"/>
      <c r="UX343" s="13"/>
      <c r="UY343" s="13"/>
      <c r="UZ343" s="13"/>
      <c r="VA343" s="13"/>
      <c r="VB343" s="13"/>
      <c r="VC343" s="13"/>
      <c r="VD343" s="13"/>
      <c r="VE343" s="13"/>
      <c r="VF343" s="13"/>
      <c r="VG343" s="13"/>
      <c r="VH343" s="13"/>
      <c r="VI343" s="13"/>
      <c r="VJ343" s="13"/>
      <c r="VK343" s="13"/>
      <c r="VL343" s="13"/>
      <c r="VM343" s="13"/>
      <c r="VN343" s="13"/>
      <c r="VO343" s="13"/>
      <c r="VP343" s="13"/>
      <c r="VQ343" s="13"/>
      <c r="VR343" s="13"/>
      <c r="VS343" s="13"/>
      <c r="VT343" s="13"/>
      <c r="VU343" s="13"/>
      <c r="VV343" s="13"/>
      <c r="VW343" s="13"/>
      <c r="VX343" s="13"/>
      <c r="VY343" s="13"/>
      <c r="VZ343" s="13"/>
      <c r="WA343" s="13"/>
      <c r="WB343" s="13"/>
      <c r="WC343" s="13"/>
      <c r="WD343" s="13"/>
      <c r="WE343" s="13"/>
      <c r="WF343" s="13"/>
      <c r="WG343" s="13"/>
      <c r="WH343" s="13"/>
      <c r="WI343" s="13"/>
      <c r="WJ343" s="13"/>
      <c r="WK343" s="13"/>
      <c r="WL343" s="13"/>
      <c r="WM343" s="13"/>
      <c r="WN343" s="13"/>
      <c r="WO343" s="13"/>
      <c r="WP343" s="13"/>
      <c r="WQ343" s="13"/>
      <c r="WR343" s="13"/>
      <c r="WS343" s="13"/>
      <c r="WT343" s="13"/>
      <c r="WU343" s="13"/>
      <c r="WV343" s="13"/>
      <c r="WW343" s="13"/>
      <c r="WX343" s="13"/>
      <c r="WY343" s="13"/>
      <c r="WZ343" s="13"/>
      <c r="XA343" s="13"/>
      <c r="XB343" s="13"/>
      <c r="XC343" s="13"/>
      <c r="XD343" s="13"/>
      <c r="XE343" s="13"/>
      <c r="XF343" s="13"/>
      <c r="XG343" s="13"/>
      <c r="XH343" s="13"/>
      <c r="XI343" s="13"/>
      <c r="XJ343" s="13"/>
      <c r="XK343" s="13"/>
      <c r="XL343" s="13"/>
      <c r="XM343" s="13"/>
      <c r="XN343" s="13"/>
      <c r="XO343" s="13"/>
      <c r="XP343" s="13"/>
      <c r="XQ343" s="13"/>
      <c r="XR343" s="13"/>
      <c r="XS343" s="13"/>
      <c r="XT343" s="13"/>
      <c r="XU343" s="13"/>
      <c r="XV343" s="13"/>
      <c r="XW343" s="13"/>
      <c r="XX343" s="13"/>
      <c r="XY343" s="13"/>
      <c r="XZ343" s="13"/>
      <c r="YA343" s="13"/>
      <c r="YB343" s="13"/>
      <c r="YC343" s="13"/>
      <c r="YD343" s="13"/>
      <c r="YE343" s="13"/>
      <c r="YF343" s="13"/>
      <c r="YG343" s="13"/>
      <c r="YH343" s="13"/>
      <c r="YI343" s="13"/>
      <c r="YJ343" s="13"/>
      <c r="YK343" s="13"/>
      <c r="YL343" s="13"/>
      <c r="YM343" s="13"/>
      <c r="YN343" s="13"/>
      <c r="YO343" s="13"/>
      <c r="YP343" s="13"/>
      <c r="YQ343" s="13"/>
      <c r="YR343" s="13"/>
      <c r="YS343" s="13"/>
      <c r="YT343" s="13"/>
      <c r="YU343" s="13"/>
      <c r="YV343" s="13"/>
      <c r="YW343" s="13"/>
      <c r="YX343" s="13"/>
      <c r="YY343" s="13"/>
      <c r="YZ343" s="13"/>
      <c r="ZA343" s="13"/>
      <c r="ZB343" s="13"/>
      <c r="ZC343" s="13"/>
      <c r="ZD343" s="13"/>
      <c r="ZE343" s="13"/>
      <c r="ZF343" s="13"/>
      <c r="ZG343" s="13"/>
      <c r="ZH343" s="13"/>
      <c r="ZI343" s="13"/>
      <c r="ZJ343" s="13"/>
      <c r="ZK343" s="13"/>
      <c r="ZL343" s="13"/>
      <c r="ZM343" s="13"/>
      <c r="ZN343" s="13"/>
      <c r="ZO343" s="13"/>
      <c r="ZP343" s="13"/>
      <c r="ZQ343" s="13"/>
      <c r="ZR343" s="13"/>
      <c r="ZS343" s="13"/>
      <c r="ZT343" s="13"/>
      <c r="ZU343" s="13"/>
      <c r="ZV343" s="13"/>
      <c r="ZW343" s="13"/>
      <c r="ZX343" s="13"/>
      <c r="ZY343" s="13"/>
      <c r="ZZ343" s="13"/>
      <c r="AAA343" s="13"/>
      <c r="AAB343" s="13"/>
      <c r="AAC343" s="13"/>
      <c r="AAD343" s="13"/>
      <c r="AAE343" s="13"/>
      <c r="AAF343" s="13"/>
      <c r="AAG343" s="13"/>
      <c r="AAH343" s="13"/>
      <c r="AAI343" s="13"/>
      <c r="AAJ343" s="13"/>
      <c r="AAK343" s="13"/>
      <c r="AAL343" s="13"/>
      <c r="AAM343" s="13"/>
      <c r="AAN343" s="13"/>
      <c r="AAO343" s="13"/>
      <c r="AAP343" s="13"/>
      <c r="AAQ343" s="13"/>
      <c r="AAR343" s="13"/>
      <c r="AAS343" s="13"/>
      <c r="AAT343" s="13"/>
      <c r="AAU343" s="13"/>
      <c r="AAV343" s="13"/>
      <c r="AAW343" s="13"/>
      <c r="AAX343" s="13"/>
      <c r="AAY343" s="13"/>
      <c r="AAZ343" s="13"/>
      <c r="ABA343" s="13"/>
      <c r="ABB343" s="13"/>
      <c r="ABC343" s="13"/>
      <c r="ABD343" s="13"/>
      <c r="ABE343" s="13"/>
      <c r="ABF343" s="13"/>
      <c r="ABG343" s="13"/>
      <c r="ABH343" s="13"/>
      <c r="ABI343" s="13"/>
      <c r="ABJ343" s="13"/>
      <c r="ABK343" s="13"/>
      <c r="ABL343" s="13"/>
      <c r="ABM343" s="13"/>
      <c r="ABN343" s="13"/>
      <c r="ABO343" s="13"/>
      <c r="ABP343" s="13"/>
      <c r="ABQ343" s="13"/>
      <c r="ABR343" s="13"/>
      <c r="ABS343" s="13"/>
      <c r="ABT343" s="13"/>
      <c r="ABU343" s="13"/>
      <c r="ABV343" s="13"/>
      <c r="ABW343" s="13"/>
      <c r="ABX343" s="13"/>
      <c r="ABY343" s="13"/>
      <c r="ABZ343" s="13"/>
      <c r="ACA343" s="13"/>
      <c r="ACB343" s="13"/>
      <c r="ACC343" s="13"/>
      <c r="ACD343" s="13"/>
      <c r="ACE343" s="13"/>
      <c r="ACF343" s="13"/>
      <c r="ACG343" s="13"/>
      <c r="ACH343" s="13"/>
      <c r="ACI343" s="13"/>
      <c r="ACJ343" s="13"/>
      <c r="ACK343" s="13"/>
      <c r="ACL343" s="13"/>
      <c r="ACM343" s="13"/>
      <c r="ACN343" s="13"/>
      <c r="ACO343" s="13"/>
      <c r="ACP343" s="13"/>
      <c r="ACQ343" s="13"/>
      <c r="ACR343" s="13"/>
      <c r="ACS343" s="13"/>
      <c r="ACT343" s="13"/>
      <c r="ACU343" s="13"/>
      <c r="ACV343" s="13"/>
      <c r="ACW343" s="13"/>
      <c r="ACX343" s="13"/>
      <c r="ACY343" s="13"/>
      <c r="ACZ343" s="13"/>
      <c r="ADA343" s="13"/>
      <c r="ADB343" s="13"/>
      <c r="ADC343" s="13"/>
      <c r="ADD343" s="13"/>
      <c r="ADE343" s="13"/>
      <c r="ADF343" s="13"/>
      <c r="ADG343" s="13"/>
      <c r="ADH343" s="13"/>
      <c r="ADI343" s="13"/>
      <c r="ADJ343" s="13"/>
      <c r="ADK343" s="13"/>
      <c r="ADL343" s="13"/>
      <c r="ADM343" s="13"/>
      <c r="ADN343" s="13"/>
      <c r="ADO343" s="13"/>
      <c r="ADP343" s="13"/>
      <c r="ADQ343" s="13"/>
      <c r="ADR343" s="13"/>
      <c r="ADS343" s="13"/>
      <c r="ADT343" s="13"/>
      <c r="ADU343" s="13"/>
      <c r="ADV343" s="13"/>
      <c r="ADW343" s="13"/>
      <c r="ADX343" s="13"/>
      <c r="ADY343" s="13"/>
      <c r="ADZ343" s="13"/>
      <c r="AEA343" s="13"/>
      <c r="AEB343" s="13"/>
      <c r="AEC343" s="13"/>
      <c r="AED343" s="13"/>
      <c r="AEE343" s="13"/>
      <c r="AEF343" s="13"/>
      <c r="AEG343" s="13"/>
      <c r="AEH343" s="13"/>
      <c r="AEI343" s="13"/>
      <c r="AEJ343" s="13"/>
      <c r="AEK343" s="13"/>
      <c r="AEL343" s="13"/>
      <c r="AEM343" s="13"/>
      <c r="AEN343" s="13"/>
      <c r="AEO343" s="13"/>
      <c r="AEP343" s="13"/>
      <c r="AEQ343" s="13"/>
      <c r="AER343" s="13"/>
      <c r="AES343" s="13"/>
      <c r="AET343" s="13"/>
      <c r="AEU343" s="13"/>
      <c r="AEV343" s="13"/>
      <c r="AEW343" s="13"/>
      <c r="AEX343" s="13"/>
      <c r="AEY343" s="13"/>
      <c r="AEZ343" s="13"/>
      <c r="AFA343" s="13"/>
      <c r="AFB343" s="13"/>
      <c r="AFC343" s="13"/>
      <c r="AFD343" s="13"/>
      <c r="AFE343" s="13"/>
      <c r="AFF343" s="13"/>
      <c r="AFG343" s="13"/>
      <c r="AFH343" s="13"/>
      <c r="AFI343" s="13"/>
      <c r="AFJ343" s="13"/>
      <c r="AFK343" s="13"/>
      <c r="AFL343" s="13"/>
      <c r="AFM343" s="13"/>
      <c r="AFN343" s="13"/>
      <c r="AFO343" s="13"/>
      <c r="AFP343" s="13"/>
      <c r="AFQ343" s="13"/>
      <c r="AFR343" s="13"/>
      <c r="AFS343" s="13"/>
      <c r="AFT343" s="13"/>
      <c r="AFU343" s="13"/>
      <c r="AFV343" s="13"/>
      <c r="AFW343" s="13"/>
      <c r="AFX343" s="13"/>
      <c r="AFY343" s="13"/>
      <c r="AFZ343" s="13"/>
      <c r="AGA343" s="13"/>
      <c r="AGB343" s="13"/>
      <c r="AGC343" s="13"/>
      <c r="AGD343" s="13"/>
      <c r="AGE343" s="13"/>
      <c r="AGF343" s="13"/>
      <c r="AGG343" s="13"/>
      <c r="AGH343" s="13"/>
      <c r="AGI343" s="13"/>
      <c r="AGJ343" s="13"/>
      <c r="AGK343" s="13"/>
      <c r="AGL343" s="13"/>
      <c r="AGM343" s="13"/>
      <c r="AGN343" s="13"/>
      <c r="AGO343" s="13"/>
      <c r="AGP343" s="13"/>
      <c r="AGQ343" s="13"/>
      <c r="AGR343" s="13"/>
      <c r="AGS343" s="13"/>
      <c r="AGT343" s="13"/>
      <c r="AGU343" s="13"/>
      <c r="AGV343" s="13"/>
      <c r="AGW343" s="13"/>
      <c r="AGX343" s="13"/>
      <c r="AGY343" s="13"/>
      <c r="AGZ343" s="13"/>
      <c r="AHA343" s="13"/>
      <c r="AHB343" s="13"/>
      <c r="AHC343" s="13"/>
      <c r="AHD343" s="13"/>
      <c r="AHE343" s="13"/>
      <c r="AHF343" s="13"/>
      <c r="AHG343" s="13"/>
      <c r="AHH343" s="13"/>
      <c r="AHI343" s="13"/>
      <c r="AHJ343" s="13"/>
      <c r="AHK343" s="13"/>
      <c r="AHL343" s="13"/>
      <c r="AHM343" s="13"/>
      <c r="AHN343" s="13"/>
      <c r="AHO343" s="13"/>
      <c r="AHP343" s="13"/>
      <c r="AHQ343" s="13"/>
      <c r="AHR343" s="13"/>
      <c r="AHS343" s="13"/>
      <c r="AHT343" s="13"/>
      <c r="AHU343" s="13"/>
      <c r="AHV343" s="13"/>
      <c r="AHW343" s="13"/>
      <c r="AHX343" s="13"/>
      <c r="AHY343" s="13"/>
      <c r="AHZ343" s="13"/>
      <c r="AIA343" s="13"/>
      <c r="AIB343" s="13"/>
      <c r="AIC343" s="13"/>
      <c r="AID343" s="13"/>
      <c r="AIE343" s="13"/>
      <c r="AIF343" s="13"/>
      <c r="AIG343" s="13"/>
      <c r="AIH343" s="13"/>
      <c r="AII343" s="13"/>
      <c r="AIJ343" s="13"/>
      <c r="AIK343" s="13"/>
      <c r="AIL343" s="13"/>
      <c r="AIM343" s="13"/>
      <c r="AIN343" s="13"/>
      <c r="AIO343" s="13"/>
      <c r="AIP343" s="13"/>
      <c r="AIQ343" s="13"/>
      <c r="AIR343" s="13"/>
      <c r="AIS343" s="13"/>
      <c r="AIT343" s="13"/>
      <c r="AIU343" s="13"/>
      <c r="AIV343" s="13"/>
      <c r="AIW343" s="13"/>
      <c r="AIX343" s="13"/>
      <c r="AIY343" s="13"/>
      <c r="AIZ343" s="13"/>
      <c r="AJA343" s="13"/>
      <c r="AJB343" s="13"/>
      <c r="AJC343" s="13"/>
      <c r="AJD343" s="13"/>
      <c r="AJE343" s="13"/>
      <c r="AJF343" s="13"/>
      <c r="AJG343" s="13"/>
      <c r="AJH343" s="13"/>
      <c r="AJI343" s="13"/>
      <c r="AJJ343" s="13"/>
      <c r="AJK343" s="13"/>
      <c r="AJL343" s="13"/>
      <c r="AJM343" s="13"/>
      <c r="AJN343" s="13"/>
      <c r="AJO343" s="13"/>
      <c r="AJP343" s="13"/>
      <c r="AJQ343" s="13"/>
      <c r="AJR343" s="13"/>
      <c r="AJS343" s="13"/>
      <c r="AJT343" s="13"/>
      <c r="AJU343" s="13"/>
      <c r="AJV343" s="13"/>
      <c r="AJW343" s="13"/>
      <c r="AJX343" s="13"/>
      <c r="AJY343" s="13"/>
      <c r="AJZ343" s="13"/>
      <c r="AKA343" s="13"/>
      <c r="AKB343" s="13"/>
      <c r="AKC343" s="13"/>
      <c r="AKD343" s="13"/>
      <c r="AKE343" s="13"/>
      <c r="AKF343" s="13"/>
      <c r="AKG343" s="13"/>
      <c r="AKH343" s="13"/>
      <c r="AKI343" s="13"/>
      <c r="AKJ343" s="13"/>
      <c r="AKK343" s="13"/>
      <c r="AKL343" s="13"/>
      <c r="AKM343" s="13"/>
      <c r="AKN343" s="13"/>
      <c r="AKO343" s="13"/>
      <c r="AKP343" s="13"/>
      <c r="AKQ343" s="13"/>
      <c r="AKR343" s="13"/>
      <c r="AKS343" s="13"/>
      <c r="AKT343" s="13"/>
      <c r="AKU343" s="13"/>
      <c r="AKV343" s="13"/>
      <c r="AKW343" s="13"/>
      <c r="AKX343" s="13"/>
      <c r="AKY343" s="13"/>
      <c r="AKZ343" s="13"/>
      <c r="ALA343" s="13"/>
      <c r="ALB343" s="13"/>
      <c r="ALC343" s="13"/>
      <c r="ALD343" s="13"/>
      <c r="ALE343" s="13"/>
      <c r="ALF343" s="13"/>
      <c r="ALG343" s="13"/>
      <c r="ALH343" s="13"/>
      <c r="ALI343" s="13"/>
      <c r="ALJ343" s="13"/>
    </row>
    <row r="344" spans="1:998" s="27" customFormat="1">
      <c r="A344" s="16">
        <v>339</v>
      </c>
      <c r="B344" s="32" t="s">
        <v>188</v>
      </c>
      <c r="C344" s="32" t="s">
        <v>61</v>
      </c>
      <c r="D344" s="32" t="s">
        <v>61</v>
      </c>
      <c r="E344" s="32" t="s">
        <v>1725</v>
      </c>
      <c r="F344" s="32"/>
      <c r="G344" s="74">
        <v>45825</v>
      </c>
      <c r="H344" s="75">
        <v>0.51944444444444449</v>
      </c>
      <c r="I344" s="32" t="s">
        <v>5</v>
      </c>
      <c r="J344" s="32" t="s">
        <v>6</v>
      </c>
      <c r="K344" s="32" t="s">
        <v>5</v>
      </c>
      <c r="L344" s="32" t="s">
        <v>5</v>
      </c>
      <c r="M344" s="76" t="s">
        <v>5</v>
      </c>
      <c r="N344" s="32" t="s">
        <v>6</v>
      </c>
      <c r="O344" s="76">
        <v>979.52</v>
      </c>
      <c r="P344" s="77">
        <v>1123</v>
      </c>
      <c r="Q344" s="76">
        <v>70891.759999999995</v>
      </c>
      <c r="R344" s="76">
        <v>35445.879999999997</v>
      </c>
      <c r="S344" s="85">
        <f t="shared" si="44"/>
        <v>50</v>
      </c>
      <c r="T344" s="85">
        <f t="shared" si="45"/>
        <v>35445.879999999997</v>
      </c>
      <c r="U344" s="32" t="s">
        <v>6</v>
      </c>
      <c r="V344" s="32" t="s">
        <v>6</v>
      </c>
      <c r="W344" s="79">
        <v>1</v>
      </c>
      <c r="X344" s="80">
        <v>0</v>
      </c>
      <c r="Y344" s="81">
        <f>ROUND((S344/INDICI!$B$2*10),2)</f>
        <v>5.65</v>
      </c>
      <c r="Z344" s="81">
        <f>ROUND((O344/INDICI!$B$1*25),2)</f>
        <v>2.62</v>
      </c>
      <c r="AA344" s="82">
        <f t="shared" si="46"/>
        <v>8</v>
      </c>
      <c r="AB344" s="83">
        <f t="shared" si="47"/>
        <v>16.27</v>
      </c>
      <c r="AC344" s="84"/>
      <c r="AD344" s="81" t="str">
        <f>VLOOKUP(C344, 'NORD SUD'!A:B, 2, FALSE)</f>
        <v>N</v>
      </c>
      <c r="AE344" s="85" t="str">
        <f>IF(AD344="N","",SUM(AF$5:$AF344))</f>
        <v/>
      </c>
      <c r="AF344" s="85" t="str">
        <f t="shared" si="48"/>
        <v/>
      </c>
      <c r="AG344" s="84"/>
      <c r="AH344" s="81"/>
      <c r="AI344" s="169"/>
      <c r="AJ344" s="169"/>
      <c r="AK344" s="198" t="s">
        <v>1941</v>
      </c>
      <c r="AL344" s="158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13"/>
      <c r="JJ344" s="13"/>
      <c r="JK344" s="13"/>
      <c r="JL344" s="13"/>
      <c r="JM344" s="13"/>
      <c r="JN344" s="13"/>
      <c r="JO344" s="13"/>
      <c r="JP344" s="13"/>
      <c r="JQ344" s="13"/>
      <c r="JR344" s="13"/>
      <c r="JS344" s="13"/>
      <c r="JT344" s="13"/>
      <c r="JU344" s="13"/>
      <c r="JV344" s="13"/>
      <c r="JW344" s="13"/>
      <c r="JX344" s="13"/>
      <c r="JY344" s="13"/>
      <c r="JZ344" s="13"/>
      <c r="KA344" s="13"/>
      <c r="KB344" s="13"/>
      <c r="KC344" s="13"/>
      <c r="KD344" s="13"/>
      <c r="KE344" s="13"/>
      <c r="KF344" s="13"/>
      <c r="KG344" s="13"/>
      <c r="KH344" s="13"/>
      <c r="KI344" s="13"/>
      <c r="KJ344" s="13"/>
      <c r="KK344" s="13"/>
      <c r="KL344" s="13"/>
      <c r="KM344" s="13"/>
      <c r="KN344" s="13"/>
      <c r="KO344" s="13"/>
      <c r="KP344" s="13"/>
      <c r="KQ344" s="13"/>
      <c r="KR344" s="13"/>
      <c r="KS344" s="13"/>
      <c r="KT344" s="13"/>
      <c r="KU344" s="13"/>
      <c r="KV344" s="13"/>
      <c r="KW344" s="13"/>
      <c r="KX344" s="13"/>
      <c r="KY344" s="13"/>
      <c r="KZ344" s="13"/>
      <c r="LA344" s="13"/>
      <c r="LB344" s="13"/>
      <c r="LC344" s="13"/>
      <c r="LD344" s="13"/>
      <c r="LE344" s="13"/>
      <c r="LF344" s="13"/>
      <c r="LG344" s="13"/>
      <c r="LH344" s="13"/>
      <c r="LI344" s="13"/>
      <c r="LJ344" s="13"/>
      <c r="LK344" s="13"/>
      <c r="LL344" s="13"/>
      <c r="LM344" s="13"/>
      <c r="LN344" s="13"/>
      <c r="LO344" s="13"/>
      <c r="LP344" s="13"/>
      <c r="LQ344" s="13"/>
      <c r="LR344" s="13"/>
      <c r="LS344" s="13"/>
      <c r="LT344" s="13"/>
      <c r="LU344" s="13"/>
      <c r="LV344" s="13"/>
      <c r="LW344" s="13"/>
      <c r="LX344" s="13"/>
      <c r="LY344" s="13"/>
      <c r="LZ344" s="13"/>
      <c r="MA344" s="13"/>
      <c r="MB344" s="13"/>
      <c r="MC344" s="13"/>
      <c r="MD344" s="13"/>
      <c r="ME344" s="13"/>
      <c r="MF344" s="13"/>
      <c r="MG344" s="13"/>
      <c r="MH344" s="13"/>
      <c r="MI344" s="13"/>
      <c r="MJ344" s="13"/>
      <c r="MK344" s="13"/>
      <c r="ML344" s="13"/>
      <c r="MM344" s="13"/>
      <c r="MN344" s="13"/>
      <c r="MO344" s="13"/>
      <c r="MP344" s="13"/>
      <c r="MQ344" s="13"/>
      <c r="MR344" s="13"/>
      <c r="MS344" s="13"/>
      <c r="MT344" s="13"/>
      <c r="MU344" s="13"/>
      <c r="MV344" s="13"/>
      <c r="MW344" s="13"/>
      <c r="MX344" s="13"/>
      <c r="MY344" s="13"/>
      <c r="MZ344" s="13"/>
      <c r="NA344" s="13"/>
      <c r="NB344" s="13"/>
      <c r="NC344" s="13"/>
      <c r="ND344" s="13"/>
      <c r="NE344" s="13"/>
      <c r="NF344" s="13"/>
      <c r="NG344" s="13"/>
      <c r="NH344" s="13"/>
      <c r="NI344" s="13"/>
      <c r="NJ344" s="13"/>
      <c r="NK344" s="13"/>
      <c r="NL344" s="13"/>
      <c r="NM344" s="13"/>
      <c r="NN344" s="13"/>
      <c r="NO344" s="13"/>
      <c r="NP344" s="13"/>
      <c r="NQ344" s="13"/>
      <c r="NR344" s="13"/>
      <c r="NS344" s="13"/>
      <c r="NT344" s="13"/>
      <c r="NU344" s="13"/>
      <c r="NV344" s="13"/>
      <c r="NW344" s="13"/>
      <c r="NX344" s="13"/>
      <c r="NY344" s="13"/>
      <c r="NZ344" s="13"/>
      <c r="OA344" s="13"/>
      <c r="OB344" s="13"/>
      <c r="OC344" s="13"/>
      <c r="OD344" s="13"/>
      <c r="OE344" s="13"/>
      <c r="OF344" s="13"/>
      <c r="OG344" s="13"/>
      <c r="OH344" s="13"/>
      <c r="OI344" s="13"/>
      <c r="OJ344" s="13"/>
      <c r="OK344" s="13"/>
      <c r="OL344" s="13"/>
      <c r="OM344" s="13"/>
      <c r="ON344" s="13"/>
      <c r="OO344" s="13"/>
      <c r="OP344" s="13"/>
      <c r="OQ344" s="13"/>
      <c r="OR344" s="13"/>
      <c r="OS344" s="13"/>
      <c r="OT344" s="13"/>
      <c r="OU344" s="13"/>
      <c r="OV344" s="13"/>
      <c r="OW344" s="13"/>
      <c r="OX344" s="13"/>
      <c r="OY344" s="13"/>
      <c r="OZ344" s="13"/>
      <c r="PA344" s="13"/>
      <c r="PB344" s="13"/>
      <c r="PC344" s="13"/>
      <c r="PD344" s="13"/>
      <c r="PE344" s="13"/>
      <c r="PF344" s="13"/>
      <c r="PG344" s="13"/>
      <c r="PH344" s="13"/>
      <c r="PI344" s="13"/>
      <c r="PJ344" s="13"/>
      <c r="PK344" s="13"/>
      <c r="PL344" s="13"/>
      <c r="PM344" s="13"/>
      <c r="PN344" s="13"/>
      <c r="PO344" s="13"/>
      <c r="PP344" s="13"/>
      <c r="PQ344" s="13"/>
      <c r="PR344" s="13"/>
      <c r="PS344" s="13"/>
      <c r="PT344" s="13"/>
      <c r="PU344" s="13"/>
      <c r="PV344" s="13"/>
      <c r="PW344" s="13"/>
      <c r="PX344" s="13"/>
      <c r="PY344" s="13"/>
      <c r="PZ344" s="13"/>
      <c r="QA344" s="13"/>
      <c r="QB344" s="13"/>
      <c r="QC344" s="13"/>
      <c r="QD344" s="13"/>
      <c r="QE344" s="13"/>
      <c r="QF344" s="13"/>
      <c r="QG344" s="13"/>
      <c r="QH344" s="13"/>
      <c r="QI344" s="13"/>
      <c r="QJ344" s="13"/>
      <c r="QK344" s="13"/>
      <c r="QL344" s="13"/>
      <c r="QM344" s="13"/>
      <c r="QN344" s="13"/>
      <c r="QO344" s="13"/>
      <c r="QP344" s="13"/>
      <c r="QQ344" s="13"/>
      <c r="QR344" s="13"/>
      <c r="QS344" s="13"/>
      <c r="QT344" s="13"/>
      <c r="QU344" s="13"/>
      <c r="QV344" s="13"/>
      <c r="QW344" s="13"/>
      <c r="QX344" s="13"/>
      <c r="QY344" s="13"/>
      <c r="QZ344" s="13"/>
      <c r="RA344" s="13"/>
      <c r="RB344" s="13"/>
      <c r="RC344" s="13"/>
      <c r="RD344" s="13"/>
      <c r="RE344" s="13"/>
      <c r="RF344" s="13"/>
      <c r="RG344" s="13"/>
      <c r="RH344" s="13"/>
      <c r="RI344" s="13"/>
      <c r="RJ344" s="13"/>
      <c r="RK344" s="13"/>
      <c r="RL344" s="13"/>
      <c r="RM344" s="13"/>
      <c r="RN344" s="13"/>
      <c r="RO344" s="13"/>
      <c r="RP344" s="13"/>
      <c r="RQ344" s="13"/>
      <c r="RR344" s="13"/>
      <c r="RS344" s="13"/>
      <c r="RT344" s="13"/>
      <c r="RU344" s="13"/>
      <c r="RV344" s="13"/>
      <c r="RW344" s="13"/>
      <c r="RX344" s="13"/>
      <c r="RY344" s="13"/>
      <c r="RZ344" s="13"/>
      <c r="SA344" s="13"/>
      <c r="SB344" s="13"/>
      <c r="SC344" s="13"/>
      <c r="SD344" s="13"/>
      <c r="SE344" s="13"/>
      <c r="SF344" s="13"/>
      <c r="SG344" s="13"/>
      <c r="SH344" s="13"/>
      <c r="SI344" s="13"/>
      <c r="SJ344" s="13"/>
      <c r="SK344" s="13"/>
      <c r="SL344" s="13"/>
      <c r="SM344" s="13"/>
      <c r="SN344" s="13"/>
      <c r="SO344" s="13"/>
      <c r="SP344" s="13"/>
      <c r="SQ344" s="13"/>
      <c r="SR344" s="13"/>
      <c r="SS344" s="13"/>
      <c r="ST344" s="13"/>
      <c r="SU344" s="13"/>
      <c r="SV344" s="13"/>
      <c r="SW344" s="13"/>
      <c r="SX344" s="13"/>
      <c r="SY344" s="13"/>
      <c r="SZ344" s="13"/>
      <c r="TA344" s="13"/>
      <c r="TB344" s="13"/>
      <c r="TC344" s="13"/>
      <c r="TD344" s="13"/>
      <c r="TE344" s="13"/>
      <c r="TF344" s="13"/>
      <c r="TG344" s="13"/>
      <c r="TH344" s="13"/>
      <c r="TI344" s="13"/>
      <c r="TJ344" s="13"/>
      <c r="TK344" s="13"/>
      <c r="TL344" s="13"/>
      <c r="TM344" s="13"/>
      <c r="TN344" s="13"/>
      <c r="TO344" s="13"/>
      <c r="TP344" s="13"/>
      <c r="TQ344" s="13"/>
      <c r="TR344" s="13"/>
      <c r="TS344" s="13"/>
      <c r="TT344" s="13"/>
      <c r="TU344" s="13"/>
      <c r="TV344" s="13"/>
      <c r="TW344" s="13"/>
      <c r="TX344" s="13"/>
      <c r="TY344" s="13"/>
      <c r="TZ344" s="13"/>
      <c r="UA344" s="13"/>
      <c r="UB344" s="13"/>
      <c r="UC344" s="13"/>
      <c r="UD344" s="13"/>
      <c r="UE344" s="13"/>
      <c r="UF344" s="13"/>
      <c r="UG344" s="13"/>
      <c r="UH344" s="13"/>
      <c r="UI344" s="13"/>
      <c r="UJ344" s="13"/>
      <c r="UK344" s="13"/>
      <c r="UL344" s="13"/>
      <c r="UM344" s="13"/>
      <c r="UN344" s="13"/>
      <c r="UO344" s="13"/>
      <c r="UP344" s="13"/>
      <c r="UQ344" s="13"/>
      <c r="UR344" s="13"/>
      <c r="US344" s="13"/>
      <c r="UT344" s="13"/>
      <c r="UU344" s="13"/>
      <c r="UV344" s="13"/>
      <c r="UW344" s="13"/>
      <c r="UX344" s="13"/>
      <c r="UY344" s="13"/>
      <c r="UZ344" s="13"/>
      <c r="VA344" s="13"/>
      <c r="VB344" s="13"/>
      <c r="VC344" s="13"/>
      <c r="VD344" s="13"/>
      <c r="VE344" s="13"/>
      <c r="VF344" s="13"/>
      <c r="VG344" s="13"/>
      <c r="VH344" s="13"/>
      <c r="VI344" s="13"/>
      <c r="VJ344" s="13"/>
      <c r="VK344" s="13"/>
      <c r="VL344" s="13"/>
      <c r="VM344" s="13"/>
      <c r="VN344" s="13"/>
      <c r="VO344" s="13"/>
      <c r="VP344" s="13"/>
      <c r="VQ344" s="13"/>
      <c r="VR344" s="13"/>
      <c r="VS344" s="13"/>
      <c r="VT344" s="13"/>
      <c r="VU344" s="13"/>
      <c r="VV344" s="13"/>
      <c r="VW344" s="13"/>
      <c r="VX344" s="13"/>
      <c r="VY344" s="13"/>
      <c r="VZ344" s="13"/>
      <c r="WA344" s="13"/>
      <c r="WB344" s="13"/>
      <c r="WC344" s="13"/>
      <c r="WD344" s="13"/>
      <c r="WE344" s="13"/>
      <c r="WF344" s="13"/>
      <c r="WG344" s="13"/>
      <c r="WH344" s="13"/>
      <c r="WI344" s="13"/>
      <c r="WJ344" s="13"/>
      <c r="WK344" s="13"/>
      <c r="WL344" s="13"/>
      <c r="WM344" s="13"/>
      <c r="WN344" s="13"/>
      <c r="WO344" s="13"/>
      <c r="WP344" s="13"/>
      <c r="WQ344" s="13"/>
      <c r="WR344" s="13"/>
      <c r="WS344" s="13"/>
      <c r="WT344" s="13"/>
      <c r="WU344" s="13"/>
      <c r="WV344" s="13"/>
      <c r="WW344" s="13"/>
      <c r="WX344" s="13"/>
      <c r="WY344" s="13"/>
      <c r="WZ344" s="13"/>
      <c r="XA344" s="13"/>
      <c r="XB344" s="13"/>
      <c r="XC344" s="13"/>
      <c r="XD344" s="13"/>
      <c r="XE344" s="13"/>
      <c r="XF344" s="13"/>
      <c r="XG344" s="13"/>
      <c r="XH344" s="13"/>
      <c r="XI344" s="13"/>
      <c r="XJ344" s="13"/>
      <c r="XK344" s="13"/>
      <c r="XL344" s="13"/>
      <c r="XM344" s="13"/>
      <c r="XN344" s="13"/>
      <c r="XO344" s="13"/>
      <c r="XP344" s="13"/>
      <c r="XQ344" s="13"/>
      <c r="XR344" s="13"/>
      <c r="XS344" s="13"/>
      <c r="XT344" s="13"/>
      <c r="XU344" s="13"/>
      <c r="XV344" s="13"/>
      <c r="XW344" s="13"/>
      <c r="XX344" s="13"/>
      <c r="XY344" s="13"/>
      <c r="XZ344" s="13"/>
      <c r="YA344" s="13"/>
      <c r="YB344" s="13"/>
      <c r="YC344" s="13"/>
      <c r="YD344" s="13"/>
      <c r="YE344" s="13"/>
      <c r="YF344" s="13"/>
      <c r="YG344" s="13"/>
      <c r="YH344" s="13"/>
      <c r="YI344" s="13"/>
      <c r="YJ344" s="13"/>
      <c r="YK344" s="13"/>
      <c r="YL344" s="13"/>
      <c r="YM344" s="13"/>
      <c r="YN344" s="13"/>
      <c r="YO344" s="13"/>
      <c r="YP344" s="13"/>
      <c r="YQ344" s="13"/>
      <c r="YR344" s="13"/>
      <c r="YS344" s="13"/>
      <c r="YT344" s="13"/>
      <c r="YU344" s="13"/>
      <c r="YV344" s="13"/>
      <c r="YW344" s="13"/>
      <c r="YX344" s="13"/>
      <c r="YY344" s="13"/>
      <c r="YZ344" s="13"/>
      <c r="ZA344" s="13"/>
      <c r="ZB344" s="13"/>
      <c r="ZC344" s="13"/>
      <c r="ZD344" s="13"/>
      <c r="ZE344" s="13"/>
      <c r="ZF344" s="13"/>
      <c r="ZG344" s="13"/>
      <c r="ZH344" s="13"/>
      <c r="ZI344" s="13"/>
      <c r="ZJ344" s="13"/>
      <c r="ZK344" s="13"/>
      <c r="ZL344" s="13"/>
      <c r="ZM344" s="13"/>
      <c r="ZN344" s="13"/>
      <c r="ZO344" s="13"/>
      <c r="ZP344" s="13"/>
      <c r="ZQ344" s="13"/>
      <c r="ZR344" s="13"/>
      <c r="ZS344" s="13"/>
      <c r="ZT344" s="13"/>
      <c r="ZU344" s="13"/>
      <c r="ZV344" s="13"/>
      <c r="ZW344" s="13"/>
      <c r="ZX344" s="13"/>
      <c r="ZY344" s="13"/>
      <c r="ZZ344" s="13"/>
      <c r="AAA344" s="13"/>
      <c r="AAB344" s="13"/>
      <c r="AAC344" s="13"/>
      <c r="AAD344" s="13"/>
      <c r="AAE344" s="13"/>
      <c r="AAF344" s="13"/>
      <c r="AAG344" s="13"/>
      <c r="AAH344" s="13"/>
      <c r="AAI344" s="13"/>
      <c r="AAJ344" s="13"/>
      <c r="AAK344" s="13"/>
      <c r="AAL344" s="13"/>
      <c r="AAM344" s="13"/>
      <c r="AAN344" s="13"/>
      <c r="AAO344" s="13"/>
      <c r="AAP344" s="13"/>
      <c r="AAQ344" s="13"/>
      <c r="AAR344" s="13"/>
      <c r="AAS344" s="13"/>
      <c r="AAT344" s="13"/>
      <c r="AAU344" s="13"/>
      <c r="AAV344" s="13"/>
      <c r="AAW344" s="13"/>
      <c r="AAX344" s="13"/>
      <c r="AAY344" s="13"/>
      <c r="AAZ344" s="13"/>
      <c r="ABA344" s="13"/>
      <c r="ABB344" s="13"/>
      <c r="ABC344" s="13"/>
      <c r="ABD344" s="13"/>
      <c r="ABE344" s="13"/>
      <c r="ABF344" s="13"/>
      <c r="ABG344" s="13"/>
      <c r="ABH344" s="13"/>
      <c r="ABI344" s="13"/>
      <c r="ABJ344" s="13"/>
      <c r="ABK344" s="13"/>
      <c r="ABL344" s="13"/>
      <c r="ABM344" s="13"/>
      <c r="ABN344" s="13"/>
      <c r="ABO344" s="13"/>
      <c r="ABP344" s="13"/>
      <c r="ABQ344" s="13"/>
      <c r="ABR344" s="13"/>
      <c r="ABS344" s="13"/>
      <c r="ABT344" s="13"/>
      <c r="ABU344" s="13"/>
      <c r="ABV344" s="13"/>
      <c r="ABW344" s="13"/>
      <c r="ABX344" s="13"/>
      <c r="ABY344" s="13"/>
      <c r="ABZ344" s="13"/>
      <c r="ACA344" s="13"/>
      <c r="ACB344" s="13"/>
      <c r="ACC344" s="13"/>
      <c r="ACD344" s="13"/>
      <c r="ACE344" s="13"/>
      <c r="ACF344" s="13"/>
      <c r="ACG344" s="13"/>
      <c r="ACH344" s="13"/>
      <c r="ACI344" s="13"/>
      <c r="ACJ344" s="13"/>
      <c r="ACK344" s="13"/>
      <c r="ACL344" s="13"/>
      <c r="ACM344" s="13"/>
      <c r="ACN344" s="13"/>
      <c r="ACO344" s="13"/>
      <c r="ACP344" s="13"/>
      <c r="ACQ344" s="13"/>
      <c r="ACR344" s="13"/>
      <c r="ACS344" s="13"/>
      <c r="ACT344" s="13"/>
      <c r="ACU344" s="13"/>
      <c r="ACV344" s="13"/>
      <c r="ACW344" s="13"/>
      <c r="ACX344" s="13"/>
      <c r="ACY344" s="13"/>
      <c r="ACZ344" s="13"/>
      <c r="ADA344" s="13"/>
      <c r="ADB344" s="13"/>
      <c r="ADC344" s="13"/>
      <c r="ADD344" s="13"/>
      <c r="ADE344" s="13"/>
      <c r="ADF344" s="13"/>
      <c r="ADG344" s="13"/>
      <c r="ADH344" s="13"/>
      <c r="ADI344" s="13"/>
      <c r="ADJ344" s="13"/>
      <c r="ADK344" s="13"/>
      <c r="ADL344" s="13"/>
      <c r="ADM344" s="13"/>
      <c r="ADN344" s="13"/>
      <c r="ADO344" s="13"/>
      <c r="ADP344" s="13"/>
      <c r="ADQ344" s="13"/>
      <c r="ADR344" s="13"/>
      <c r="ADS344" s="13"/>
      <c r="ADT344" s="13"/>
      <c r="ADU344" s="13"/>
      <c r="ADV344" s="13"/>
      <c r="ADW344" s="13"/>
      <c r="ADX344" s="13"/>
      <c r="ADY344" s="13"/>
      <c r="ADZ344" s="13"/>
      <c r="AEA344" s="13"/>
      <c r="AEB344" s="13"/>
      <c r="AEC344" s="13"/>
      <c r="AED344" s="13"/>
      <c r="AEE344" s="13"/>
      <c r="AEF344" s="13"/>
      <c r="AEG344" s="13"/>
      <c r="AEH344" s="13"/>
      <c r="AEI344" s="13"/>
      <c r="AEJ344" s="13"/>
      <c r="AEK344" s="13"/>
      <c r="AEL344" s="13"/>
      <c r="AEM344" s="13"/>
      <c r="AEN344" s="13"/>
      <c r="AEO344" s="13"/>
      <c r="AEP344" s="13"/>
      <c r="AEQ344" s="13"/>
      <c r="AER344" s="13"/>
      <c r="AES344" s="13"/>
      <c r="AET344" s="13"/>
      <c r="AEU344" s="13"/>
      <c r="AEV344" s="13"/>
      <c r="AEW344" s="13"/>
      <c r="AEX344" s="13"/>
      <c r="AEY344" s="13"/>
      <c r="AEZ344" s="13"/>
      <c r="AFA344" s="13"/>
      <c r="AFB344" s="13"/>
      <c r="AFC344" s="13"/>
      <c r="AFD344" s="13"/>
      <c r="AFE344" s="13"/>
      <c r="AFF344" s="13"/>
      <c r="AFG344" s="13"/>
      <c r="AFH344" s="13"/>
      <c r="AFI344" s="13"/>
      <c r="AFJ344" s="13"/>
      <c r="AFK344" s="13"/>
      <c r="AFL344" s="13"/>
      <c r="AFM344" s="13"/>
      <c r="AFN344" s="13"/>
      <c r="AFO344" s="13"/>
      <c r="AFP344" s="13"/>
      <c r="AFQ344" s="13"/>
      <c r="AFR344" s="13"/>
      <c r="AFS344" s="13"/>
      <c r="AFT344" s="13"/>
      <c r="AFU344" s="13"/>
      <c r="AFV344" s="13"/>
      <c r="AFW344" s="13"/>
      <c r="AFX344" s="13"/>
      <c r="AFY344" s="13"/>
      <c r="AFZ344" s="13"/>
      <c r="AGA344" s="13"/>
      <c r="AGB344" s="13"/>
      <c r="AGC344" s="13"/>
      <c r="AGD344" s="13"/>
      <c r="AGE344" s="13"/>
      <c r="AGF344" s="13"/>
      <c r="AGG344" s="13"/>
      <c r="AGH344" s="13"/>
      <c r="AGI344" s="13"/>
      <c r="AGJ344" s="13"/>
      <c r="AGK344" s="13"/>
      <c r="AGL344" s="13"/>
      <c r="AGM344" s="13"/>
      <c r="AGN344" s="13"/>
      <c r="AGO344" s="13"/>
      <c r="AGP344" s="13"/>
      <c r="AGQ344" s="13"/>
      <c r="AGR344" s="13"/>
      <c r="AGS344" s="13"/>
      <c r="AGT344" s="13"/>
      <c r="AGU344" s="13"/>
      <c r="AGV344" s="13"/>
      <c r="AGW344" s="13"/>
      <c r="AGX344" s="13"/>
      <c r="AGY344" s="13"/>
      <c r="AGZ344" s="13"/>
      <c r="AHA344" s="13"/>
      <c r="AHB344" s="13"/>
      <c r="AHC344" s="13"/>
      <c r="AHD344" s="13"/>
      <c r="AHE344" s="13"/>
      <c r="AHF344" s="13"/>
      <c r="AHG344" s="13"/>
      <c r="AHH344" s="13"/>
      <c r="AHI344" s="13"/>
      <c r="AHJ344" s="13"/>
      <c r="AHK344" s="13"/>
      <c r="AHL344" s="13"/>
      <c r="AHM344" s="13"/>
      <c r="AHN344" s="13"/>
      <c r="AHO344" s="13"/>
      <c r="AHP344" s="13"/>
      <c r="AHQ344" s="13"/>
      <c r="AHR344" s="13"/>
      <c r="AHS344" s="13"/>
      <c r="AHT344" s="13"/>
      <c r="AHU344" s="13"/>
      <c r="AHV344" s="13"/>
      <c r="AHW344" s="13"/>
      <c r="AHX344" s="13"/>
      <c r="AHY344" s="13"/>
      <c r="AHZ344" s="13"/>
      <c r="AIA344" s="13"/>
      <c r="AIB344" s="13"/>
      <c r="AIC344" s="13"/>
      <c r="AID344" s="13"/>
      <c r="AIE344" s="13"/>
      <c r="AIF344" s="13"/>
      <c r="AIG344" s="13"/>
      <c r="AIH344" s="13"/>
      <c r="AII344" s="13"/>
      <c r="AIJ344" s="13"/>
      <c r="AIK344" s="13"/>
      <c r="AIL344" s="13"/>
      <c r="AIM344" s="13"/>
      <c r="AIN344" s="13"/>
      <c r="AIO344" s="13"/>
      <c r="AIP344" s="13"/>
      <c r="AIQ344" s="13"/>
      <c r="AIR344" s="13"/>
      <c r="AIS344" s="13"/>
      <c r="AIT344" s="13"/>
      <c r="AIU344" s="13"/>
      <c r="AIV344" s="13"/>
      <c r="AIW344" s="13"/>
      <c r="AIX344" s="13"/>
      <c r="AIY344" s="13"/>
      <c r="AIZ344" s="13"/>
      <c r="AJA344" s="13"/>
      <c r="AJB344" s="13"/>
      <c r="AJC344" s="13"/>
      <c r="AJD344" s="13"/>
      <c r="AJE344" s="13"/>
      <c r="AJF344" s="13"/>
      <c r="AJG344" s="13"/>
      <c r="AJH344" s="13"/>
      <c r="AJI344" s="13"/>
      <c r="AJJ344" s="13"/>
      <c r="AJK344" s="13"/>
      <c r="AJL344" s="13"/>
      <c r="AJM344" s="13"/>
      <c r="AJN344" s="13"/>
      <c r="AJO344" s="13"/>
      <c r="AJP344" s="13"/>
      <c r="AJQ344" s="13"/>
      <c r="AJR344" s="13"/>
      <c r="AJS344" s="13"/>
      <c r="AJT344" s="13"/>
      <c r="AJU344" s="13"/>
      <c r="AJV344" s="13"/>
      <c r="AJW344" s="13"/>
      <c r="AJX344" s="13"/>
      <c r="AJY344" s="13"/>
      <c r="AJZ344" s="13"/>
      <c r="AKA344" s="13"/>
      <c r="AKB344" s="13"/>
      <c r="AKC344" s="13"/>
      <c r="AKD344" s="13"/>
      <c r="AKE344" s="13"/>
      <c r="AKF344" s="13"/>
      <c r="AKG344" s="13"/>
      <c r="AKH344" s="13"/>
      <c r="AKI344" s="13"/>
      <c r="AKJ344" s="13"/>
      <c r="AKK344" s="13"/>
      <c r="AKL344" s="13"/>
      <c r="AKM344" s="13"/>
      <c r="AKN344" s="13"/>
      <c r="AKO344" s="13"/>
      <c r="AKP344" s="13"/>
      <c r="AKQ344" s="13"/>
      <c r="AKR344" s="13"/>
      <c r="AKS344" s="13"/>
      <c r="AKT344" s="13"/>
      <c r="AKU344" s="13"/>
      <c r="AKV344" s="13"/>
      <c r="AKW344" s="13"/>
      <c r="AKX344" s="13"/>
      <c r="AKY344" s="13"/>
      <c r="AKZ344" s="13"/>
      <c r="ALA344" s="13"/>
      <c r="ALB344" s="13"/>
      <c r="ALC344" s="13"/>
      <c r="ALD344" s="13"/>
      <c r="ALE344" s="13"/>
      <c r="ALF344" s="13"/>
      <c r="ALG344" s="13"/>
      <c r="ALH344" s="13"/>
      <c r="ALI344" s="13"/>
      <c r="ALJ344" s="13"/>
    </row>
    <row r="345" spans="1:998" s="27" customFormat="1">
      <c r="A345" s="16">
        <v>340</v>
      </c>
      <c r="B345" s="32" t="s">
        <v>188</v>
      </c>
      <c r="C345" s="32" t="s">
        <v>1804</v>
      </c>
      <c r="D345" s="32" t="s">
        <v>1804</v>
      </c>
      <c r="E345" s="32" t="s">
        <v>1822</v>
      </c>
      <c r="F345" s="32"/>
      <c r="G345" s="74">
        <v>45831</v>
      </c>
      <c r="H345" s="75">
        <v>0.50902777777777775</v>
      </c>
      <c r="I345" s="32" t="s">
        <v>5</v>
      </c>
      <c r="J345" s="32" t="s">
        <v>6</v>
      </c>
      <c r="K345" s="32" t="s">
        <v>5</v>
      </c>
      <c r="L345" s="32" t="s">
        <v>5</v>
      </c>
      <c r="M345" s="32" t="s">
        <v>5</v>
      </c>
      <c r="N345" s="32" t="s">
        <v>6</v>
      </c>
      <c r="O345" s="76">
        <v>1730.06</v>
      </c>
      <c r="P345" s="77">
        <v>8728</v>
      </c>
      <c r="Q345" s="76">
        <v>33918.14</v>
      </c>
      <c r="R345" s="76">
        <v>16959.07</v>
      </c>
      <c r="S345" s="85">
        <f t="shared" si="44"/>
        <v>50</v>
      </c>
      <c r="T345" s="85">
        <f t="shared" si="45"/>
        <v>16959.07</v>
      </c>
      <c r="U345" s="32" t="s">
        <v>6</v>
      </c>
      <c r="V345" s="32" t="s">
        <v>6</v>
      </c>
      <c r="W345" s="79">
        <v>1</v>
      </c>
      <c r="X345" s="80">
        <v>0</v>
      </c>
      <c r="Y345" s="81">
        <f>ROUND((S345/INDICI!$B$2*10),2)</f>
        <v>5.65</v>
      </c>
      <c r="Z345" s="81">
        <f>ROUND((O345/INDICI!$B$1*25),2)</f>
        <v>4.62</v>
      </c>
      <c r="AA345" s="82">
        <f t="shared" si="46"/>
        <v>6</v>
      </c>
      <c r="AB345" s="83">
        <f t="shared" si="47"/>
        <v>16.27</v>
      </c>
      <c r="AC345" s="84"/>
      <c r="AD345" s="81" t="str">
        <f>VLOOKUP(C345, 'NORD SUD'!A:B, 2, FALSE)</f>
        <v>N</v>
      </c>
      <c r="AE345" s="85" t="str">
        <f>IF(AD345="N","",SUM(AF$5:$AF345))</f>
        <v/>
      </c>
      <c r="AF345" s="85" t="str">
        <f t="shared" si="48"/>
        <v/>
      </c>
      <c r="AG345" s="84"/>
      <c r="AH345" s="81"/>
      <c r="AI345" s="169"/>
      <c r="AJ345" s="169"/>
      <c r="AK345" s="198" t="s">
        <v>1941</v>
      </c>
      <c r="AL345" s="158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  <c r="JX345" s="13"/>
      <c r="JY345" s="13"/>
      <c r="JZ345" s="13"/>
      <c r="KA345" s="13"/>
      <c r="KB345" s="13"/>
      <c r="KC345" s="13"/>
      <c r="KD345" s="13"/>
      <c r="KE345" s="13"/>
      <c r="KF345" s="13"/>
      <c r="KG345" s="13"/>
      <c r="KH345" s="13"/>
      <c r="KI345" s="13"/>
      <c r="KJ345" s="13"/>
      <c r="KK345" s="13"/>
      <c r="KL345" s="13"/>
      <c r="KM345" s="13"/>
      <c r="KN345" s="13"/>
      <c r="KO345" s="13"/>
      <c r="KP345" s="13"/>
      <c r="KQ345" s="13"/>
      <c r="KR345" s="13"/>
      <c r="KS345" s="13"/>
      <c r="KT345" s="13"/>
      <c r="KU345" s="13"/>
      <c r="KV345" s="13"/>
      <c r="KW345" s="13"/>
      <c r="KX345" s="13"/>
      <c r="KY345" s="13"/>
      <c r="KZ345" s="13"/>
      <c r="LA345" s="13"/>
      <c r="LB345" s="13"/>
      <c r="LC345" s="13"/>
      <c r="LD345" s="13"/>
      <c r="LE345" s="13"/>
      <c r="LF345" s="13"/>
      <c r="LG345" s="13"/>
      <c r="LH345" s="13"/>
      <c r="LI345" s="13"/>
      <c r="LJ345" s="13"/>
      <c r="LK345" s="13"/>
      <c r="LL345" s="13"/>
      <c r="LM345" s="13"/>
      <c r="LN345" s="13"/>
      <c r="LO345" s="13"/>
      <c r="LP345" s="13"/>
      <c r="LQ345" s="13"/>
      <c r="LR345" s="13"/>
      <c r="LS345" s="13"/>
      <c r="LT345" s="13"/>
      <c r="LU345" s="13"/>
      <c r="LV345" s="13"/>
      <c r="LW345" s="13"/>
      <c r="LX345" s="13"/>
      <c r="LY345" s="13"/>
      <c r="LZ345" s="13"/>
      <c r="MA345" s="13"/>
      <c r="MB345" s="13"/>
      <c r="MC345" s="13"/>
      <c r="MD345" s="13"/>
      <c r="ME345" s="13"/>
      <c r="MF345" s="13"/>
      <c r="MG345" s="13"/>
      <c r="MH345" s="13"/>
      <c r="MI345" s="13"/>
      <c r="MJ345" s="13"/>
      <c r="MK345" s="13"/>
      <c r="ML345" s="13"/>
      <c r="MM345" s="13"/>
      <c r="MN345" s="13"/>
      <c r="MO345" s="13"/>
      <c r="MP345" s="13"/>
      <c r="MQ345" s="13"/>
      <c r="MR345" s="13"/>
      <c r="MS345" s="13"/>
      <c r="MT345" s="13"/>
      <c r="MU345" s="13"/>
      <c r="MV345" s="13"/>
      <c r="MW345" s="13"/>
      <c r="MX345" s="13"/>
      <c r="MY345" s="13"/>
      <c r="MZ345" s="13"/>
      <c r="NA345" s="13"/>
      <c r="NB345" s="13"/>
      <c r="NC345" s="13"/>
      <c r="ND345" s="13"/>
      <c r="NE345" s="13"/>
      <c r="NF345" s="13"/>
      <c r="NG345" s="13"/>
      <c r="NH345" s="13"/>
      <c r="NI345" s="13"/>
      <c r="NJ345" s="13"/>
      <c r="NK345" s="13"/>
      <c r="NL345" s="13"/>
      <c r="NM345" s="13"/>
      <c r="NN345" s="13"/>
      <c r="NO345" s="13"/>
      <c r="NP345" s="13"/>
      <c r="NQ345" s="13"/>
      <c r="NR345" s="13"/>
      <c r="NS345" s="13"/>
      <c r="NT345" s="13"/>
      <c r="NU345" s="13"/>
      <c r="NV345" s="13"/>
      <c r="NW345" s="13"/>
      <c r="NX345" s="13"/>
      <c r="NY345" s="13"/>
      <c r="NZ345" s="13"/>
      <c r="OA345" s="13"/>
      <c r="OB345" s="13"/>
      <c r="OC345" s="13"/>
      <c r="OD345" s="13"/>
      <c r="OE345" s="13"/>
      <c r="OF345" s="13"/>
      <c r="OG345" s="13"/>
      <c r="OH345" s="13"/>
      <c r="OI345" s="13"/>
      <c r="OJ345" s="13"/>
      <c r="OK345" s="13"/>
      <c r="OL345" s="13"/>
      <c r="OM345" s="13"/>
      <c r="ON345" s="13"/>
      <c r="OO345" s="13"/>
      <c r="OP345" s="13"/>
      <c r="OQ345" s="13"/>
      <c r="OR345" s="13"/>
      <c r="OS345" s="13"/>
      <c r="OT345" s="13"/>
      <c r="OU345" s="13"/>
      <c r="OV345" s="13"/>
      <c r="OW345" s="13"/>
      <c r="OX345" s="13"/>
      <c r="OY345" s="13"/>
      <c r="OZ345" s="13"/>
      <c r="PA345" s="13"/>
      <c r="PB345" s="13"/>
      <c r="PC345" s="13"/>
      <c r="PD345" s="13"/>
      <c r="PE345" s="13"/>
      <c r="PF345" s="13"/>
      <c r="PG345" s="13"/>
      <c r="PH345" s="13"/>
      <c r="PI345" s="13"/>
      <c r="PJ345" s="13"/>
      <c r="PK345" s="13"/>
      <c r="PL345" s="13"/>
      <c r="PM345" s="13"/>
      <c r="PN345" s="13"/>
      <c r="PO345" s="13"/>
      <c r="PP345" s="13"/>
      <c r="PQ345" s="13"/>
      <c r="PR345" s="13"/>
      <c r="PS345" s="13"/>
      <c r="PT345" s="13"/>
      <c r="PU345" s="13"/>
      <c r="PV345" s="13"/>
      <c r="PW345" s="13"/>
      <c r="PX345" s="13"/>
      <c r="PY345" s="13"/>
      <c r="PZ345" s="13"/>
      <c r="QA345" s="13"/>
      <c r="QB345" s="13"/>
      <c r="QC345" s="13"/>
      <c r="QD345" s="13"/>
      <c r="QE345" s="13"/>
      <c r="QF345" s="13"/>
      <c r="QG345" s="13"/>
      <c r="QH345" s="13"/>
      <c r="QI345" s="13"/>
      <c r="QJ345" s="13"/>
      <c r="QK345" s="13"/>
      <c r="QL345" s="13"/>
      <c r="QM345" s="13"/>
      <c r="QN345" s="13"/>
      <c r="QO345" s="13"/>
      <c r="QP345" s="13"/>
      <c r="QQ345" s="13"/>
      <c r="QR345" s="13"/>
      <c r="QS345" s="13"/>
      <c r="QT345" s="13"/>
      <c r="QU345" s="13"/>
      <c r="QV345" s="13"/>
      <c r="QW345" s="13"/>
      <c r="QX345" s="13"/>
      <c r="QY345" s="13"/>
      <c r="QZ345" s="13"/>
      <c r="RA345" s="13"/>
      <c r="RB345" s="13"/>
      <c r="RC345" s="13"/>
      <c r="RD345" s="13"/>
      <c r="RE345" s="13"/>
      <c r="RF345" s="13"/>
      <c r="RG345" s="13"/>
      <c r="RH345" s="13"/>
      <c r="RI345" s="13"/>
      <c r="RJ345" s="13"/>
      <c r="RK345" s="13"/>
      <c r="RL345" s="13"/>
      <c r="RM345" s="13"/>
      <c r="RN345" s="13"/>
      <c r="RO345" s="13"/>
      <c r="RP345" s="13"/>
      <c r="RQ345" s="13"/>
      <c r="RR345" s="13"/>
      <c r="RS345" s="13"/>
      <c r="RT345" s="13"/>
      <c r="RU345" s="13"/>
      <c r="RV345" s="13"/>
      <c r="RW345" s="13"/>
      <c r="RX345" s="13"/>
      <c r="RY345" s="13"/>
      <c r="RZ345" s="13"/>
      <c r="SA345" s="13"/>
      <c r="SB345" s="13"/>
      <c r="SC345" s="13"/>
      <c r="SD345" s="13"/>
      <c r="SE345" s="13"/>
      <c r="SF345" s="13"/>
      <c r="SG345" s="13"/>
      <c r="SH345" s="13"/>
      <c r="SI345" s="13"/>
      <c r="SJ345" s="13"/>
      <c r="SK345" s="13"/>
      <c r="SL345" s="13"/>
      <c r="SM345" s="13"/>
      <c r="SN345" s="13"/>
      <c r="SO345" s="13"/>
      <c r="SP345" s="13"/>
      <c r="SQ345" s="13"/>
      <c r="SR345" s="13"/>
      <c r="SS345" s="13"/>
      <c r="ST345" s="13"/>
      <c r="SU345" s="13"/>
      <c r="SV345" s="13"/>
      <c r="SW345" s="13"/>
      <c r="SX345" s="13"/>
      <c r="SY345" s="13"/>
      <c r="SZ345" s="13"/>
      <c r="TA345" s="13"/>
      <c r="TB345" s="13"/>
      <c r="TC345" s="13"/>
      <c r="TD345" s="13"/>
      <c r="TE345" s="13"/>
      <c r="TF345" s="13"/>
      <c r="TG345" s="13"/>
      <c r="TH345" s="13"/>
      <c r="TI345" s="13"/>
      <c r="TJ345" s="13"/>
      <c r="TK345" s="13"/>
      <c r="TL345" s="13"/>
      <c r="TM345" s="13"/>
      <c r="TN345" s="13"/>
      <c r="TO345" s="13"/>
      <c r="TP345" s="13"/>
      <c r="TQ345" s="13"/>
      <c r="TR345" s="13"/>
      <c r="TS345" s="13"/>
      <c r="TT345" s="13"/>
      <c r="TU345" s="13"/>
      <c r="TV345" s="13"/>
      <c r="TW345" s="13"/>
      <c r="TX345" s="13"/>
      <c r="TY345" s="13"/>
      <c r="TZ345" s="13"/>
      <c r="UA345" s="13"/>
      <c r="UB345" s="13"/>
      <c r="UC345" s="13"/>
      <c r="UD345" s="13"/>
      <c r="UE345" s="13"/>
      <c r="UF345" s="13"/>
      <c r="UG345" s="13"/>
      <c r="UH345" s="13"/>
      <c r="UI345" s="13"/>
      <c r="UJ345" s="13"/>
      <c r="UK345" s="13"/>
      <c r="UL345" s="13"/>
      <c r="UM345" s="13"/>
      <c r="UN345" s="13"/>
      <c r="UO345" s="13"/>
      <c r="UP345" s="13"/>
      <c r="UQ345" s="13"/>
      <c r="UR345" s="13"/>
      <c r="US345" s="13"/>
      <c r="UT345" s="13"/>
      <c r="UU345" s="13"/>
      <c r="UV345" s="13"/>
      <c r="UW345" s="13"/>
      <c r="UX345" s="13"/>
      <c r="UY345" s="13"/>
      <c r="UZ345" s="13"/>
      <c r="VA345" s="13"/>
      <c r="VB345" s="13"/>
      <c r="VC345" s="13"/>
      <c r="VD345" s="13"/>
      <c r="VE345" s="13"/>
      <c r="VF345" s="13"/>
      <c r="VG345" s="13"/>
      <c r="VH345" s="13"/>
      <c r="VI345" s="13"/>
      <c r="VJ345" s="13"/>
      <c r="VK345" s="13"/>
      <c r="VL345" s="13"/>
      <c r="VM345" s="13"/>
      <c r="VN345" s="13"/>
      <c r="VO345" s="13"/>
      <c r="VP345" s="13"/>
      <c r="VQ345" s="13"/>
      <c r="VR345" s="13"/>
      <c r="VS345" s="13"/>
      <c r="VT345" s="13"/>
      <c r="VU345" s="13"/>
      <c r="VV345" s="13"/>
      <c r="VW345" s="13"/>
      <c r="VX345" s="13"/>
      <c r="VY345" s="13"/>
      <c r="VZ345" s="13"/>
      <c r="WA345" s="13"/>
      <c r="WB345" s="13"/>
      <c r="WC345" s="13"/>
      <c r="WD345" s="13"/>
      <c r="WE345" s="13"/>
      <c r="WF345" s="13"/>
      <c r="WG345" s="13"/>
      <c r="WH345" s="13"/>
      <c r="WI345" s="13"/>
      <c r="WJ345" s="13"/>
      <c r="WK345" s="13"/>
      <c r="WL345" s="13"/>
      <c r="WM345" s="13"/>
      <c r="WN345" s="13"/>
      <c r="WO345" s="13"/>
      <c r="WP345" s="13"/>
      <c r="WQ345" s="13"/>
      <c r="WR345" s="13"/>
      <c r="WS345" s="13"/>
      <c r="WT345" s="13"/>
      <c r="WU345" s="13"/>
      <c r="WV345" s="13"/>
      <c r="WW345" s="13"/>
      <c r="WX345" s="13"/>
      <c r="WY345" s="13"/>
      <c r="WZ345" s="13"/>
      <c r="XA345" s="13"/>
      <c r="XB345" s="13"/>
      <c r="XC345" s="13"/>
      <c r="XD345" s="13"/>
      <c r="XE345" s="13"/>
      <c r="XF345" s="13"/>
      <c r="XG345" s="13"/>
      <c r="XH345" s="13"/>
      <c r="XI345" s="13"/>
      <c r="XJ345" s="13"/>
      <c r="XK345" s="13"/>
      <c r="XL345" s="13"/>
      <c r="XM345" s="13"/>
      <c r="XN345" s="13"/>
      <c r="XO345" s="13"/>
      <c r="XP345" s="13"/>
      <c r="XQ345" s="13"/>
      <c r="XR345" s="13"/>
      <c r="XS345" s="13"/>
      <c r="XT345" s="13"/>
      <c r="XU345" s="13"/>
      <c r="XV345" s="13"/>
      <c r="XW345" s="13"/>
      <c r="XX345" s="13"/>
      <c r="XY345" s="13"/>
      <c r="XZ345" s="13"/>
      <c r="YA345" s="13"/>
      <c r="YB345" s="13"/>
      <c r="YC345" s="13"/>
      <c r="YD345" s="13"/>
      <c r="YE345" s="13"/>
      <c r="YF345" s="13"/>
      <c r="YG345" s="13"/>
      <c r="YH345" s="13"/>
      <c r="YI345" s="13"/>
      <c r="YJ345" s="13"/>
      <c r="YK345" s="13"/>
      <c r="YL345" s="13"/>
      <c r="YM345" s="13"/>
      <c r="YN345" s="13"/>
      <c r="YO345" s="13"/>
      <c r="YP345" s="13"/>
      <c r="YQ345" s="13"/>
      <c r="YR345" s="13"/>
      <c r="YS345" s="13"/>
      <c r="YT345" s="13"/>
      <c r="YU345" s="13"/>
      <c r="YV345" s="13"/>
      <c r="YW345" s="13"/>
      <c r="YX345" s="13"/>
      <c r="YY345" s="13"/>
      <c r="YZ345" s="13"/>
      <c r="ZA345" s="13"/>
      <c r="ZB345" s="13"/>
      <c r="ZC345" s="13"/>
      <c r="ZD345" s="13"/>
      <c r="ZE345" s="13"/>
      <c r="ZF345" s="13"/>
      <c r="ZG345" s="13"/>
      <c r="ZH345" s="13"/>
      <c r="ZI345" s="13"/>
      <c r="ZJ345" s="13"/>
      <c r="ZK345" s="13"/>
      <c r="ZL345" s="13"/>
      <c r="ZM345" s="13"/>
      <c r="ZN345" s="13"/>
      <c r="ZO345" s="13"/>
      <c r="ZP345" s="13"/>
      <c r="ZQ345" s="13"/>
      <c r="ZR345" s="13"/>
      <c r="ZS345" s="13"/>
      <c r="ZT345" s="13"/>
      <c r="ZU345" s="13"/>
      <c r="ZV345" s="13"/>
      <c r="ZW345" s="13"/>
      <c r="ZX345" s="13"/>
      <c r="ZY345" s="13"/>
      <c r="ZZ345" s="13"/>
      <c r="AAA345" s="13"/>
      <c r="AAB345" s="13"/>
      <c r="AAC345" s="13"/>
      <c r="AAD345" s="13"/>
      <c r="AAE345" s="13"/>
      <c r="AAF345" s="13"/>
      <c r="AAG345" s="13"/>
      <c r="AAH345" s="13"/>
      <c r="AAI345" s="13"/>
      <c r="AAJ345" s="13"/>
      <c r="AAK345" s="13"/>
      <c r="AAL345" s="13"/>
      <c r="AAM345" s="13"/>
      <c r="AAN345" s="13"/>
      <c r="AAO345" s="13"/>
      <c r="AAP345" s="13"/>
      <c r="AAQ345" s="13"/>
      <c r="AAR345" s="13"/>
      <c r="AAS345" s="13"/>
      <c r="AAT345" s="13"/>
      <c r="AAU345" s="13"/>
      <c r="AAV345" s="13"/>
      <c r="AAW345" s="13"/>
      <c r="AAX345" s="13"/>
      <c r="AAY345" s="13"/>
      <c r="AAZ345" s="13"/>
      <c r="ABA345" s="13"/>
      <c r="ABB345" s="13"/>
      <c r="ABC345" s="13"/>
      <c r="ABD345" s="13"/>
      <c r="ABE345" s="13"/>
      <c r="ABF345" s="13"/>
      <c r="ABG345" s="13"/>
      <c r="ABH345" s="13"/>
      <c r="ABI345" s="13"/>
      <c r="ABJ345" s="13"/>
      <c r="ABK345" s="13"/>
      <c r="ABL345" s="13"/>
      <c r="ABM345" s="13"/>
      <c r="ABN345" s="13"/>
      <c r="ABO345" s="13"/>
      <c r="ABP345" s="13"/>
      <c r="ABQ345" s="13"/>
      <c r="ABR345" s="13"/>
      <c r="ABS345" s="13"/>
      <c r="ABT345" s="13"/>
      <c r="ABU345" s="13"/>
      <c r="ABV345" s="13"/>
      <c r="ABW345" s="13"/>
      <c r="ABX345" s="13"/>
      <c r="ABY345" s="13"/>
      <c r="ABZ345" s="13"/>
      <c r="ACA345" s="13"/>
      <c r="ACB345" s="13"/>
      <c r="ACC345" s="13"/>
      <c r="ACD345" s="13"/>
      <c r="ACE345" s="13"/>
      <c r="ACF345" s="13"/>
      <c r="ACG345" s="13"/>
      <c r="ACH345" s="13"/>
      <c r="ACI345" s="13"/>
      <c r="ACJ345" s="13"/>
      <c r="ACK345" s="13"/>
      <c r="ACL345" s="13"/>
      <c r="ACM345" s="13"/>
      <c r="ACN345" s="13"/>
      <c r="ACO345" s="13"/>
      <c r="ACP345" s="13"/>
      <c r="ACQ345" s="13"/>
      <c r="ACR345" s="13"/>
      <c r="ACS345" s="13"/>
      <c r="ACT345" s="13"/>
      <c r="ACU345" s="13"/>
      <c r="ACV345" s="13"/>
      <c r="ACW345" s="13"/>
      <c r="ACX345" s="13"/>
      <c r="ACY345" s="13"/>
      <c r="ACZ345" s="13"/>
      <c r="ADA345" s="13"/>
      <c r="ADB345" s="13"/>
      <c r="ADC345" s="13"/>
      <c r="ADD345" s="13"/>
      <c r="ADE345" s="13"/>
      <c r="ADF345" s="13"/>
      <c r="ADG345" s="13"/>
      <c r="ADH345" s="13"/>
      <c r="ADI345" s="13"/>
      <c r="ADJ345" s="13"/>
      <c r="ADK345" s="13"/>
      <c r="ADL345" s="13"/>
      <c r="ADM345" s="13"/>
      <c r="ADN345" s="13"/>
      <c r="ADO345" s="13"/>
      <c r="ADP345" s="13"/>
      <c r="ADQ345" s="13"/>
      <c r="ADR345" s="13"/>
      <c r="ADS345" s="13"/>
      <c r="ADT345" s="13"/>
      <c r="ADU345" s="13"/>
      <c r="ADV345" s="13"/>
      <c r="ADW345" s="13"/>
      <c r="ADX345" s="13"/>
      <c r="ADY345" s="13"/>
      <c r="ADZ345" s="13"/>
      <c r="AEA345" s="13"/>
      <c r="AEB345" s="13"/>
      <c r="AEC345" s="13"/>
      <c r="AED345" s="13"/>
      <c r="AEE345" s="13"/>
      <c r="AEF345" s="13"/>
      <c r="AEG345" s="13"/>
      <c r="AEH345" s="13"/>
      <c r="AEI345" s="13"/>
      <c r="AEJ345" s="13"/>
      <c r="AEK345" s="13"/>
      <c r="AEL345" s="13"/>
      <c r="AEM345" s="13"/>
      <c r="AEN345" s="13"/>
      <c r="AEO345" s="13"/>
      <c r="AEP345" s="13"/>
      <c r="AEQ345" s="13"/>
      <c r="AER345" s="13"/>
      <c r="AES345" s="13"/>
      <c r="AET345" s="13"/>
      <c r="AEU345" s="13"/>
      <c r="AEV345" s="13"/>
      <c r="AEW345" s="13"/>
      <c r="AEX345" s="13"/>
      <c r="AEY345" s="13"/>
      <c r="AEZ345" s="13"/>
      <c r="AFA345" s="13"/>
      <c r="AFB345" s="13"/>
      <c r="AFC345" s="13"/>
      <c r="AFD345" s="13"/>
      <c r="AFE345" s="13"/>
      <c r="AFF345" s="13"/>
      <c r="AFG345" s="13"/>
      <c r="AFH345" s="13"/>
      <c r="AFI345" s="13"/>
      <c r="AFJ345" s="13"/>
      <c r="AFK345" s="13"/>
      <c r="AFL345" s="13"/>
      <c r="AFM345" s="13"/>
      <c r="AFN345" s="13"/>
      <c r="AFO345" s="13"/>
      <c r="AFP345" s="13"/>
      <c r="AFQ345" s="13"/>
      <c r="AFR345" s="13"/>
      <c r="AFS345" s="13"/>
      <c r="AFT345" s="13"/>
      <c r="AFU345" s="13"/>
      <c r="AFV345" s="13"/>
      <c r="AFW345" s="13"/>
      <c r="AFX345" s="13"/>
      <c r="AFY345" s="13"/>
      <c r="AFZ345" s="13"/>
      <c r="AGA345" s="13"/>
      <c r="AGB345" s="13"/>
      <c r="AGC345" s="13"/>
      <c r="AGD345" s="13"/>
      <c r="AGE345" s="13"/>
      <c r="AGF345" s="13"/>
      <c r="AGG345" s="13"/>
      <c r="AGH345" s="13"/>
      <c r="AGI345" s="13"/>
      <c r="AGJ345" s="13"/>
      <c r="AGK345" s="13"/>
      <c r="AGL345" s="13"/>
      <c r="AGM345" s="13"/>
      <c r="AGN345" s="13"/>
      <c r="AGO345" s="13"/>
      <c r="AGP345" s="13"/>
      <c r="AGQ345" s="13"/>
      <c r="AGR345" s="13"/>
      <c r="AGS345" s="13"/>
      <c r="AGT345" s="13"/>
      <c r="AGU345" s="13"/>
      <c r="AGV345" s="13"/>
      <c r="AGW345" s="13"/>
      <c r="AGX345" s="13"/>
      <c r="AGY345" s="13"/>
      <c r="AGZ345" s="13"/>
      <c r="AHA345" s="13"/>
      <c r="AHB345" s="13"/>
      <c r="AHC345" s="13"/>
      <c r="AHD345" s="13"/>
      <c r="AHE345" s="13"/>
      <c r="AHF345" s="13"/>
      <c r="AHG345" s="13"/>
      <c r="AHH345" s="13"/>
      <c r="AHI345" s="13"/>
      <c r="AHJ345" s="13"/>
      <c r="AHK345" s="13"/>
      <c r="AHL345" s="13"/>
      <c r="AHM345" s="13"/>
      <c r="AHN345" s="13"/>
      <c r="AHO345" s="13"/>
      <c r="AHP345" s="13"/>
      <c r="AHQ345" s="13"/>
      <c r="AHR345" s="13"/>
      <c r="AHS345" s="13"/>
      <c r="AHT345" s="13"/>
      <c r="AHU345" s="13"/>
      <c r="AHV345" s="13"/>
      <c r="AHW345" s="13"/>
      <c r="AHX345" s="13"/>
      <c r="AHY345" s="13"/>
      <c r="AHZ345" s="13"/>
      <c r="AIA345" s="13"/>
      <c r="AIB345" s="13"/>
      <c r="AIC345" s="13"/>
      <c r="AID345" s="13"/>
      <c r="AIE345" s="13"/>
      <c r="AIF345" s="13"/>
      <c r="AIG345" s="13"/>
      <c r="AIH345" s="13"/>
      <c r="AII345" s="13"/>
      <c r="AIJ345" s="13"/>
      <c r="AIK345" s="13"/>
      <c r="AIL345" s="13"/>
      <c r="AIM345" s="13"/>
      <c r="AIN345" s="13"/>
      <c r="AIO345" s="13"/>
      <c r="AIP345" s="13"/>
      <c r="AIQ345" s="13"/>
      <c r="AIR345" s="13"/>
      <c r="AIS345" s="13"/>
      <c r="AIT345" s="13"/>
      <c r="AIU345" s="13"/>
      <c r="AIV345" s="13"/>
      <c r="AIW345" s="13"/>
      <c r="AIX345" s="13"/>
      <c r="AIY345" s="13"/>
      <c r="AIZ345" s="13"/>
      <c r="AJA345" s="13"/>
      <c r="AJB345" s="13"/>
      <c r="AJC345" s="13"/>
      <c r="AJD345" s="13"/>
      <c r="AJE345" s="13"/>
      <c r="AJF345" s="13"/>
      <c r="AJG345" s="13"/>
      <c r="AJH345" s="13"/>
      <c r="AJI345" s="13"/>
      <c r="AJJ345" s="13"/>
      <c r="AJK345" s="13"/>
      <c r="AJL345" s="13"/>
      <c r="AJM345" s="13"/>
      <c r="AJN345" s="13"/>
      <c r="AJO345" s="13"/>
      <c r="AJP345" s="13"/>
      <c r="AJQ345" s="13"/>
      <c r="AJR345" s="13"/>
      <c r="AJS345" s="13"/>
      <c r="AJT345" s="13"/>
      <c r="AJU345" s="13"/>
      <c r="AJV345" s="13"/>
      <c r="AJW345" s="13"/>
      <c r="AJX345" s="13"/>
      <c r="AJY345" s="13"/>
      <c r="AJZ345" s="13"/>
      <c r="AKA345" s="13"/>
      <c r="AKB345" s="13"/>
      <c r="AKC345" s="13"/>
      <c r="AKD345" s="13"/>
      <c r="AKE345" s="13"/>
      <c r="AKF345" s="13"/>
      <c r="AKG345" s="13"/>
      <c r="AKH345" s="13"/>
      <c r="AKI345" s="13"/>
      <c r="AKJ345" s="13"/>
      <c r="AKK345" s="13"/>
      <c r="AKL345" s="13"/>
      <c r="AKM345" s="13"/>
      <c r="AKN345" s="13"/>
      <c r="AKO345" s="13"/>
      <c r="AKP345" s="13"/>
      <c r="AKQ345" s="13"/>
      <c r="AKR345" s="13"/>
      <c r="AKS345" s="13"/>
      <c r="AKT345" s="13"/>
      <c r="AKU345" s="13"/>
      <c r="AKV345" s="13"/>
      <c r="AKW345" s="13"/>
      <c r="AKX345" s="13"/>
      <c r="AKY345" s="13"/>
      <c r="AKZ345" s="13"/>
      <c r="ALA345" s="13"/>
      <c r="ALB345" s="13"/>
      <c r="ALC345" s="13"/>
      <c r="ALD345" s="13"/>
      <c r="ALE345" s="13"/>
      <c r="ALF345" s="13"/>
      <c r="ALG345" s="13"/>
      <c r="ALH345" s="13"/>
      <c r="ALI345" s="13"/>
      <c r="ALJ345" s="13"/>
    </row>
    <row r="346" spans="1:998" s="27" customFormat="1">
      <c r="A346" s="16">
        <v>341</v>
      </c>
      <c r="B346" s="32" t="s">
        <v>1522</v>
      </c>
      <c r="C346" s="32" t="s">
        <v>1521</v>
      </c>
      <c r="D346" s="32" t="s">
        <v>1521</v>
      </c>
      <c r="E346" s="32" t="s">
        <v>1520</v>
      </c>
      <c r="F346" s="32"/>
      <c r="G346" s="74">
        <v>45833</v>
      </c>
      <c r="H346" s="75">
        <v>0.999305555555556</v>
      </c>
      <c r="I346" s="32" t="s">
        <v>1507</v>
      </c>
      <c r="J346" s="32" t="s">
        <v>1508</v>
      </c>
      <c r="K346" s="32" t="s">
        <v>1507</v>
      </c>
      <c r="L346" s="32" t="s">
        <v>1507</v>
      </c>
      <c r="M346" s="32" t="s">
        <v>1507</v>
      </c>
      <c r="N346" s="32" t="s">
        <v>1508</v>
      </c>
      <c r="O346" s="76">
        <v>974.36</v>
      </c>
      <c r="P346" s="77">
        <v>3900</v>
      </c>
      <c r="Q346" s="76">
        <v>99589.58</v>
      </c>
      <c r="R346" s="76">
        <v>49794.79</v>
      </c>
      <c r="S346" s="86">
        <f t="shared" si="44"/>
        <v>50</v>
      </c>
      <c r="T346" s="86">
        <f t="shared" si="45"/>
        <v>49794.79</v>
      </c>
      <c r="U346" s="32" t="s">
        <v>1508</v>
      </c>
      <c r="V346" s="32" t="s">
        <v>1508</v>
      </c>
      <c r="W346" s="32">
        <v>1</v>
      </c>
      <c r="X346" s="80">
        <v>0</v>
      </c>
      <c r="Y346" s="81">
        <f>ROUND((S346/INDICI!$B$2*10),2)</f>
        <v>5.65</v>
      </c>
      <c r="Z346" s="81">
        <f>ROUND((O346/INDICI!$B$1*25),2)</f>
        <v>2.6</v>
      </c>
      <c r="AA346" s="82">
        <f t="shared" si="46"/>
        <v>8</v>
      </c>
      <c r="AB346" s="83">
        <f t="shared" si="47"/>
        <v>16.25</v>
      </c>
      <c r="AC346" s="84"/>
      <c r="AD346" s="81" t="str">
        <f>VLOOKUP(C346, 'NORD SUD'!A:B, 2, FALSE)</f>
        <v>N</v>
      </c>
      <c r="AE346" s="85" t="str">
        <f>IF(AD346="N","",SUM(AF$5:$AF346))</f>
        <v/>
      </c>
      <c r="AF346" s="85" t="str">
        <f t="shared" si="48"/>
        <v/>
      </c>
      <c r="AG346" s="84"/>
      <c r="AH346" s="81"/>
      <c r="AI346" s="169"/>
      <c r="AJ346" s="169"/>
      <c r="AK346" s="198" t="s">
        <v>1941</v>
      </c>
      <c r="AL346" s="158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13"/>
      <c r="JJ346" s="13"/>
      <c r="JK346" s="13"/>
      <c r="JL346" s="13"/>
      <c r="JM346" s="13"/>
      <c r="JN346" s="13"/>
      <c r="JO346" s="13"/>
      <c r="JP346" s="13"/>
      <c r="JQ346" s="13"/>
      <c r="JR346" s="13"/>
      <c r="JS346" s="13"/>
      <c r="JT346" s="13"/>
      <c r="JU346" s="13"/>
      <c r="JV346" s="13"/>
      <c r="JW346" s="13"/>
      <c r="JX346" s="13"/>
      <c r="JY346" s="13"/>
      <c r="JZ346" s="13"/>
      <c r="KA346" s="13"/>
      <c r="KB346" s="13"/>
      <c r="KC346" s="13"/>
      <c r="KD346" s="13"/>
      <c r="KE346" s="13"/>
      <c r="KF346" s="13"/>
      <c r="KG346" s="13"/>
      <c r="KH346" s="13"/>
      <c r="KI346" s="13"/>
      <c r="KJ346" s="13"/>
      <c r="KK346" s="13"/>
      <c r="KL346" s="13"/>
      <c r="KM346" s="13"/>
      <c r="KN346" s="13"/>
      <c r="KO346" s="13"/>
      <c r="KP346" s="13"/>
      <c r="KQ346" s="13"/>
      <c r="KR346" s="13"/>
      <c r="KS346" s="13"/>
      <c r="KT346" s="13"/>
      <c r="KU346" s="13"/>
      <c r="KV346" s="13"/>
      <c r="KW346" s="13"/>
      <c r="KX346" s="13"/>
      <c r="KY346" s="13"/>
      <c r="KZ346" s="13"/>
      <c r="LA346" s="13"/>
      <c r="LB346" s="13"/>
      <c r="LC346" s="13"/>
      <c r="LD346" s="13"/>
      <c r="LE346" s="13"/>
      <c r="LF346" s="13"/>
      <c r="LG346" s="13"/>
      <c r="LH346" s="13"/>
      <c r="LI346" s="13"/>
      <c r="LJ346" s="13"/>
      <c r="LK346" s="13"/>
      <c r="LL346" s="13"/>
      <c r="LM346" s="13"/>
      <c r="LN346" s="13"/>
      <c r="LO346" s="13"/>
      <c r="LP346" s="13"/>
      <c r="LQ346" s="13"/>
      <c r="LR346" s="13"/>
      <c r="LS346" s="13"/>
      <c r="LT346" s="13"/>
      <c r="LU346" s="13"/>
      <c r="LV346" s="13"/>
      <c r="LW346" s="13"/>
      <c r="LX346" s="13"/>
      <c r="LY346" s="13"/>
      <c r="LZ346" s="13"/>
      <c r="MA346" s="13"/>
      <c r="MB346" s="13"/>
      <c r="MC346" s="13"/>
      <c r="MD346" s="13"/>
      <c r="ME346" s="13"/>
      <c r="MF346" s="13"/>
      <c r="MG346" s="13"/>
      <c r="MH346" s="13"/>
      <c r="MI346" s="13"/>
      <c r="MJ346" s="13"/>
      <c r="MK346" s="13"/>
      <c r="ML346" s="13"/>
      <c r="MM346" s="13"/>
      <c r="MN346" s="13"/>
      <c r="MO346" s="13"/>
      <c r="MP346" s="13"/>
      <c r="MQ346" s="13"/>
      <c r="MR346" s="13"/>
      <c r="MS346" s="13"/>
      <c r="MT346" s="13"/>
      <c r="MU346" s="13"/>
      <c r="MV346" s="13"/>
      <c r="MW346" s="13"/>
      <c r="MX346" s="13"/>
      <c r="MY346" s="13"/>
      <c r="MZ346" s="13"/>
      <c r="NA346" s="13"/>
      <c r="NB346" s="13"/>
      <c r="NC346" s="13"/>
      <c r="ND346" s="13"/>
      <c r="NE346" s="13"/>
      <c r="NF346" s="13"/>
      <c r="NG346" s="13"/>
      <c r="NH346" s="13"/>
      <c r="NI346" s="13"/>
      <c r="NJ346" s="13"/>
      <c r="NK346" s="13"/>
      <c r="NL346" s="13"/>
      <c r="NM346" s="13"/>
      <c r="NN346" s="13"/>
      <c r="NO346" s="13"/>
      <c r="NP346" s="13"/>
      <c r="NQ346" s="13"/>
      <c r="NR346" s="13"/>
      <c r="NS346" s="13"/>
      <c r="NT346" s="13"/>
      <c r="NU346" s="13"/>
      <c r="NV346" s="13"/>
      <c r="NW346" s="13"/>
      <c r="NX346" s="13"/>
      <c r="NY346" s="13"/>
      <c r="NZ346" s="13"/>
      <c r="OA346" s="13"/>
      <c r="OB346" s="13"/>
      <c r="OC346" s="13"/>
      <c r="OD346" s="13"/>
      <c r="OE346" s="13"/>
      <c r="OF346" s="13"/>
      <c r="OG346" s="13"/>
      <c r="OH346" s="13"/>
      <c r="OI346" s="13"/>
      <c r="OJ346" s="13"/>
      <c r="OK346" s="13"/>
      <c r="OL346" s="13"/>
      <c r="OM346" s="13"/>
      <c r="ON346" s="13"/>
      <c r="OO346" s="13"/>
      <c r="OP346" s="13"/>
      <c r="OQ346" s="13"/>
      <c r="OR346" s="13"/>
      <c r="OS346" s="13"/>
      <c r="OT346" s="13"/>
      <c r="OU346" s="13"/>
      <c r="OV346" s="13"/>
      <c r="OW346" s="13"/>
      <c r="OX346" s="13"/>
      <c r="OY346" s="13"/>
      <c r="OZ346" s="13"/>
      <c r="PA346" s="13"/>
      <c r="PB346" s="13"/>
      <c r="PC346" s="13"/>
      <c r="PD346" s="13"/>
      <c r="PE346" s="13"/>
      <c r="PF346" s="13"/>
      <c r="PG346" s="13"/>
      <c r="PH346" s="13"/>
      <c r="PI346" s="13"/>
      <c r="PJ346" s="13"/>
      <c r="PK346" s="13"/>
      <c r="PL346" s="13"/>
      <c r="PM346" s="13"/>
      <c r="PN346" s="13"/>
      <c r="PO346" s="13"/>
      <c r="PP346" s="13"/>
      <c r="PQ346" s="13"/>
      <c r="PR346" s="13"/>
      <c r="PS346" s="13"/>
      <c r="PT346" s="13"/>
      <c r="PU346" s="13"/>
      <c r="PV346" s="13"/>
      <c r="PW346" s="13"/>
      <c r="PX346" s="13"/>
      <c r="PY346" s="13"/>
      <c r="PZ346" s="13"/>
      <c r="QA346" s="13"/>
      <c r="QB346" s="13"/>
      <c r="QC346" s="13"/>
      <c r="QD346" s="13"/>
      <c r="QE346" s="13"/>
      <c r="QF346" s="13"/>
      <c r="QG346" s="13"/>
      <c r="QH346" s="13"/>
      <c r="QI346" s="13"/>
      <c r="QJ346" s="13"/>
      <c r="QK346" s="13"/>
      <c r="QL346" s="13"/>
      <c r="QM346" s="13"/>
      <c r="QN346" s="13"/>
      <c r="QO346" s="13"/>
      <c r="QP346" s="13"/>
      <c r="QQ346" s="13"/>
      <c r="QR346" s="13"/>
      <c r="QS346" s="13"/>
      <c r="QT346" s="13"/>
      <c r="QU346" s="13"/>
      <c r="QV346" s="13"/>
      <c r="QW346" s="13"/>
      <c r="QX346" s="13"/>
      <c r="QY346" s="13"/>
      <c r="QZ346" s="13"/>
      <c r="RA346" s="13"/>
      <c r="RB346" s="13"/>
      <c r="RC346" s="13"/>
      <c r="RD346" s="13"/>
      <c r="RE346" s="13"/>
      <c r="RF346" s="13"/>
      <c r="RG346" s="13"/>
      <c r="RH346" s="13"/>
      <c r="RI346" s="13"/>
      <c r="RJ346" s="13"/>
      <c r="RK346" s="13"/>
      <c r="RL346" s="13"/>
      <c r="RM346" s="13"/>
      <c r="RN346" s="13"/>
      <c r="RO346" s="13"/>
      <c r="RP346" s="13"/>
      <c r="RQ346" s="13"/>
      <c r="RR346" s="13"/>
      <c r="RS346" s="13"/>
      <c r="RT346" s="13"/>
      <c r="RU346" s="13"/>
      <c r="RV346" s="13"/>
      <c r="RW346" s="13"/>
      <c r="RX346" s="13"/>
      <c r="RY346" s="13"/>
      <c r="RZ346" s="13"/>
      <c r="SA346" s="13"/>
      <c r="SB346" s="13"/>
      <c r="SC346" s="13"/>
      <c r="SD346" s="13"/>
      <c r="SE346" s="13"/>
      <c r="SF346" s="13"/>
      <c r="SG346" s="13"/>
      <c r="SH346" s="13"/>
      <c r="SI346" s="13"/>
      <c r="SJ346" s="13"/>
      <c r="SK346" s="13"/>
      <c r="SL346" s="13"/>
      <c r="SM346" s="13"/>
      <c r="SN346" s="13"/>
      <c r="SO346" s="13"/>
      <c r="SP346" s="13"/>
      <c r="SQ346" s="13"/>
      <c r="SR346" s="13"/>
      <c r="SS346" s="13"/>
      <c r="ST346" s="13"/>
      <c r="SU346" s="13"/>
      <c r="SV346" s="13"/>
      <c r="SW346" s="13"/>
      <c r="SX346" s="13"/>
      <c r="SY346" s="13"/>
      <c r="SZ346" s="13"/>
      <c r="TA346" s="13"/>
      <c r="TB346" s="13"/>
      <c r="TC346" s="13"/>
      <c r="TD346" s="13"/>
      <c r="TE346" s="13"/>
      <c r="TF346" s="13"/>
      <c r="TG346" s="13"/>
      <c r="TH346" s="13"/>
      <c r="TI346" s="13"/>
      <c r="TJ346" s="13"/>
      <c r="TK346" s="13"/>
      <c r="TL346" s="13"/>
      <c r="TM346" s="13"/>
      <c r="TN346" s="13"/>
      <c r="TO346" s="13"/>
      <c r="TP346" s="13"/>
      <c r="TQ346" s="13"/>
      <c r="TR346" s="13"/>
      <c r="TS346" s="13"/>
      <c r="TT346" s="13"/>
      <c r="TU346" s="13"/>
      <c r="TV346" s="13"/>
      <c r="TW346" s="13"/>
      <c r="TX346" s="13"/>
      <c r="TY346" s="13"/>
      <c r="TZ346" s="13"/>
      <c r="UA346" s="13"/>
      <c r="UB346" s="13"/>
      <c r="UC346" s="13"/>
      <c r="UD346" s="13"/>
      <c r="UE346" s="13"/>
      <c r="UF346" s="13"/>
      <c r="UG346" s="13"/>
      <c r="UH346" s="13"/>
      <c r="UI346" s="13"/>
      <c r="UJ346" s="13"/>
      <c r="UK346" s="13"/>
      <c r="UL346" s="13"/>
      <c r="UM346" s="13"/>
      <c r="UN346" s="13"/>
      <c r="UO346" s="13"/>
      <c r="UP346" s="13"/>
      <c r="UQ346" s="13"/>
      <c r="UR346" s="13"/>
      <c r="US346" s="13"/>
      <c r="UT346" s="13"/>
      <c r="UU346" s="13"/>
      <c r="UV346" s="13"/>
      <c r="UW346" s="13"/>
      <c r="UX346" s="13"/>
      <c r="UY346" s="13"/>
      <c r="UZ346" s="13"/>
      <c r="VA346" s="13"/>
      <c r="VB346" s="13"/>
      <c r="VC346" s="13"/>
      <c r="VD346" s="13"/>
      <c r="VE346" s="13"/>
      <c r="VF346" s="13"/>
      <c r="VG346" s="13"/>
      <c r="VH346" s="13"/>
      <c r="VI346" s="13"/>
      <c r="VJ346" s="13"/>
      <c r="VK346" s="13"/>
      <c r="VL346" s="13"/>
      <c r="VM346" s="13"/>
      <c r="VN346" s="13"/>
      <c r="VO346" s="13"/>
      <c r="VP346" s="13"/>
      <c r="VQ346" s="13"/>
      <c r="VR346" s="13"/>
      <c r="VS346" s="13"/>
      <c r="VT346" s="13"/>
      <c r="VU346" s="13"/>
      <c r="VV346" s="13"/>
      <c r="VW346" s="13"/>
      <c r="VX346" s="13"/>
      <c r="VY346" s="13"/>
      <c r="VZ346" s="13"/>
      <c r="WA346" s="13"/>
      <c r="WB346" s="13"/>
      <c r="WC346" s="13"/>
      <c r="WD346" s="13"/>
      <c r="WE346" s="13"/>
      <c r="WF346" s="13"/>
      <c r="WG346" s="13"/>
      <c r="WH346" s="13"/>
      <c r="WI346" s="13"/>
      <c r="WJ346" s="13"/>
      <c r="WK346" s="13"/>
      <c r="WL346" s="13"/>
      <c r="WM346" s="13"/>
      <c r="WN346" s="13"/>
      <c r="WO346" s="13"/>
      <c r="WP346" s="13"/>
      <c r="WQ346" s="13"/>
      <c r="WR346" s="13"/>
      <c r="WS346" s="13"/>
      <c r="WT346" s="13"/>
      <c r="WU346" s="13"/>
      <c r="WV346" s="13"/>
      <c r="WW346" s="13"/>
      <c r="WX346" s="13"/>
      <c r="WY346" s="13"/>
      <c r="WZ346" s="13"/>
      <c r="XA346" s="13"/>
      <c r="XB346" s="13"/>
      <c r="XC346" s="13"/>
      <c r="XD346" s="13"/>
      <c r="XE346" s="13"/>
      <c r="XF346" s="13"/>
      <c r="XG346" s="13"/>
      <c r="XH346" s="13"/>
      <c r="XI346" s="13"/>
      <c r="XJ346" s="13"/>
      <c r="XK346" s="13"/>
      <c r="XL346" s="13"/>
      <c r="XM346" s="13"/>
      <c r="XN346" s="13"/>
      <c r="XO346" s="13"/>
      <c r="XP346" s="13"/>
      <c r="XQ346" s="13"/>
      <c r="XR346" s="13"/>
      <c r="XS346" s="13"/>
      <c r="XT346" s="13"/>
      <c r="XU346" s="13"/>
      <c r="XV346" s="13"/>
      <c r="XW346" s="13"/>
      <c r="XX346" s="13"/>
      <c r="XY346" s="13"/>
      <c r="XZ346" s="13"/>
      <c r="YA346" s="13"/>
      <c r="YB346" s="13"/>
      <c r="YC346" s="13"/>
      <c r="YD346" s="13"/>
      <c r="YE346" s="13"/>
      <c r="YF346" s="13"/>
      <c r="YG346" s="13"/>
      <c r="YH346" s="13"/>
      <c r="YI346" s="13"/>
      <c r="YJ346" s="13"/>
      <c r="YK346" s="13"/>
      <c r="YL346" s="13"/>
      <c r="YM346" s="13"/>
      <c r="YN346" s="13"/>
      <c r="YO346" s="13"/>
      <c r="YP346" s="13"/>
      <c r="YQ346" s="13"/>
      <c r="YR346" s="13"/>
      <c r="YS346" s="13"/>
      <c r="YT346" s="13"/>
      <c r="YU346" s="13"/>
      <c r="YV346" s="13"/>
      <c r="YW346" s="13"/>
      <c r="YX346" s="13"/>
      <c r="YY346" s="13"/>
      <c r="YZ346" s="13"/>
      <c r="ZA346" s="13"/>
      <c r="ZB346" s="13"/>
      <c r="ZC346" s="13"/>
      <c r="ZD346" s="13"/>
      <c r="ZE346" s="13"/>
      <c r="ZF346" s="13"/>
      <c r="ZG346" s="13"/>
      <c r="ZH346" s="13"/>
      <c r="ZI346" s="13"/>
      <c r="ZJ346" s="13"/>
      <c r="ZK346" s="13"/>
      <c r="ZL346" s="13"/>
      <c r="ZM346" s="13"/>
      <c r="ZN346" s="13"/>
      <c r="ZO346" s="13"/>
      <c r="ZP346" s="13"/>
      <c r="ZQ346" s="13"/>
      <c r="ZR346" s="13"/>
      <c r="ZS346" s="13"/>
      <c r="ZT346" s="13"/>
      <c r="ZU346" s="13"/>
      <c r="ZV346" s="13"/>
      <c r="ZW346" s="13"/>
      <c r="ZX346" s="13"/>
      <c r="ZY346" s="13"/>
      <c r="ZZ346" s="13"/>
      <c r="AAA346" s="13"/>
      <c r="AAB346" s="13"/>
      <c r="AAC346" s="13"/>
      <c r="AAD346" s="13"/>
      <c r="AAE346" s="13"/>
      <c r="AAF346" s="13"/>
      <c r="AAG346" s="13"/>
      <c r="AAH346" s="13"/>
      <c r="AAI346" s="13"/>
      <c r="AAJ346" s="13"/>
      <c r="AAK346" s="13"/>
      <c r="AAL346" s="13"/>
      <c r="AAM346" s="13"/>
      <c r="AAN346" s="13"/>
      <c r="AAO346" s="13"/>
      <c r="AAP346" s="13"/>
      <c r="AAQ346" s="13"/>
      <c r="AAR346" s="13"/>
      <c r="AAS346" s="13"/>
      <c r="AAT346" s="13"/>
      <c r="AAU346" s="13"/>
      <c r="AAV346" s="13"/>
      <c r="AAW346" s="13"/>
      <c r="AAX346" s="13"/>
      <c r="AAY346" s="13"/>
      <c r="AAZ346" s="13"/>
      <c r="ABA346" s="13"/>
      <c r="ABB346" s="13"/>
      <c r="ABC346" s="13"/>
      <c r="ABD346" s="13"/>
      <c r="ABE346" s="13"/>
      <c r="ABF346" s="13"/>
      <c r="ABG346" s="13"/>
      <c r="ABH346" s="13"/>
      <c r="ABI346" s="13"/>
      <c r="ABJ346" s="13"/>
      <c r="ABK346" s="13"/>
      <c r="ABL346" s="13"/>
      <c r="ABM346" s="13"/>
      <c r="ABN346" s="13"/>
      <c r="ABO346" s="13"/>
      <c r="ABP346" s="13"/>
      <c r="ABQ346" s="13"/>
      <c r="ABR346" s="13"/>
      <c r="ABS346" s="13"/>
      <c r="ABT346" s="13"/>
      <c r="ABU346" s="13"/>
      <c r="ABV346" s="13"/>
      <c r="ABW346" s="13"/>
      <c r="ABX346" s="13"/>
      <c r="ABY346" s="13"/>
      <c r="ABZ346" s="13"/>
      <c r="ACA346" s="13"/>
      <c r="ACB346" s="13"/>
      <c r="ACC346" s="13"/>
      <c r="ACD346" s="13"/>
      <c r="ACE346" s="13"/>
      <c r="ACF346" s="13"/>
      <c r="ACG346" s="13"/>
      <c r="ACH346" s="13"/>
      <c r="ACI346" s="13"/>
      <c r="ACJ346" s="13"/>
      <c r="ACK346" s="13"/>
      <c r="ACL346" s="13"/>
      <c r="ACM346" s="13"/>
      <c r="ACN346" s="13"/>
      <c r="ACO346" s="13"/>
      <c r="ACP346" s="13"/>
      <c r="ACQ346" s="13"/>
      <c r="ACR346" s="13"/>
      <c r="ACS346" s="13"/>
      <c r="ACT346" s="13"/>
      <c r="ACU346" s="13"/>
      <c r="ACV346" s="13"/>
      <c r="ACW346" s="13"/>
      <c r="ACX346" s="13"/>
      <c r="ACY346" s="13"/>
      <c r="ACZ346" s="13"/>
      <c r="ADA346" s="13"/>
      <c r="ADB346" s="13"/>
      <c r="ADC346" s="13"/>
      <c r="ADD346" s="13"/>
      <c r="ADE346" s="13"/>
      <c r="ADF346" s="13"/>
      <c r="ADG346" s="13"/>
      <c r="ADH346" s="13"/>
      <c r="ADI346" s="13"/>
      <c r="ADJ346" s="13"/>
      <c r="ADK346" s="13"/>
      <c r="ADL346" s="13"/>
      <c r="ADM346" s="13"/>
      <c r="ADN346" s="13"/>
      <c r="ADO346" s="13"/>
      <c r="ADP346" s="13"/>
      <c r="ADQ346" s="13"/>
      <c r="ADR346" s="13"/>
      <c r="ADS346" s="13"/>
      <c r="ADT346" s="13"/>
      <c r="ADU346" s="13"/>
      <c r="ADV346" s="13"/>
      <c r="ADW346" s="13"/>
      <c r="ADX346" s="13"/>
      <c r="ADY346" s="13"/>
      <c r="ADZ346" s="13"/>
      <c r="AEA346" s="13"/>
      <c r="AEB346" s="13"/>
      <c r="AEC346" s="13"/>
      <c r="AED346" s="13"/>
      <c r="AEE346" s="13"/>
      <c r="AEF346" s="13"/>
      <c r="AEG346" s="13"/>
      <c r="AEH346" s="13"/>
      <c r="AEI346" s="13"/>
      <c r="AEJ346" s="13"/>
      <c r="AEK346" s="13"/>
      <c r="AEL346" s="13"/>
      <c r="AEM346" s="13"/>
      <c r="AEN346" s="13"/>
      <c r="AEO346" s="13"/>
      <c r="AEP346" s="13"/>
      <c r="AEQ346" s="13"/>
      <c r="AER346" s="13"/>
      <c r="AES346" s="13"/>
      <c r="AET346" s="13"/>
      <c r="AEU346" s="13"/>
      <c r="AEV346" s="13"/>
      <c r="AEW346" s="13"/>
      <c r="AEX346" s="13"/>
      <c r="AEY346" s="13"/>
      <c r="AEZ346" s="13"/>
      <c r="AFA346" s="13"/>
      <c r="AFB346" s="13"/>
      <c r="AFC346" s="13"/>
      <c r="AFD346" s="13"/>
      <c r="AFE346" s="13"/>
      <c r="AFF346" s="13"/>
      <c r="AFG346" s="13"/>
      <c r="AFH346" s="13"/>
      <c r="AFI346" s="13"/>
      <c r="AFJ346" s="13"/>
      <c r="AFK346" s="13"/>
      <c r="AFL346" s="13"/>
      <c r="AFM346" s="13"/>
      <c r="AFN346" s="13"/>
      <c r="AFO346" s="13"/>
      <c r="AFP346" s="13"/>
      <c r="AFQ346" s="13"/>
      <c r="AFR346" s="13"/>
      <c r="AFS346" s="13"/>
      <c r="AFT346" s="13"/>
      <c r="AFU346" s="13"/>
      <c r="AFV346" s="13"/>
      <c r="AFW346" s="13"/>
      <c r="AFX346" s="13"/>
      <c r="AFY346" s="13"/>
      <c r="AFZ346" s="13"/>
      <c r="AGA346" s="13"/>
      <c r="AGB346" s="13"/>
      <c r="AGC346" s="13"/>
      <c r="AGD346" s="13"/>
      <c r="AGE346" s="13"/>
      <c r="AGF346" s="13"/>
      <c r="AGG346" s="13"/>
      <c r="AGH346" s="13"/>
      <c r="AGI346" s="13"/>
      <c r="AGJ346" s="13"/>
      <c r="AGK346" s="13"/>
      <c r="AGL346" s="13"/>
      <c r="AGM346" s="13"/>
      <c r="AGN346" s="13"/>
      <c r="AGO346" s="13"/>
      <c r="AGP346" s="13"/>
      <c r="AGQ346" s="13"/>
      <c r="AGR346" s="13"/>
      <c r="AGS346" s="13"/>
      <c r="AGT346" s="13"/>
      <c r="AGU346" s="13"/>
      <c r="AGV346" s="13"/>
      <c r="AGW346" s="13"/>
      <c r="AGX346" s="13"/>
      <c r="AGY346" s="13"/>
      <c r="AGZ346" s="13"/>
      <c r="AHA346" s="13"/>
      <c r="AHB346" s="13"/>
      <c r="AHC346" s="13"/>
      <c r="AHD346" s="13"/>
      <c r="AHE346" s="13"/>
      <c r="AHF346" s="13"/>
      <c r="AHG346" s="13"/>
      <c r="AHH346" s="13"/>
      <c r="AHI346" s="13"/>
      <c r="AHJ346" s="13"/>
      <c r="AHK346" s="13"/>
      <c r="AHL346" s="13"/>
      <c r="AHM346" s="13"/>
      <c r="AHN346" s="13"/>
      <c r="AHO346" s="13"/>
      <c r="AHP346" s="13"/>
      <c r="AHQ346" s="13"/>
      <c r="AHR346" s="13"/>
      <c r="AHS346" s="13"/>
      <c r="AHT346" s="13"/>
      <c r="AHU346" s="13"/>
      <c r="AHV346" s="13"/>
      <c r="AHW346" s="13"/>
      <c r="AHX346" s="13"/>
      <c r="AHY346" s="13"/>
      <c r="AHZ346" s="13"/>
      <c r="AIA346" s="13"/>
      <c r="AIB346" s="13"/>
      <c r="AIC346" s="13"/>
      <c r="AID346" s="13"/>
      <c r="AIE346" s="13"/>
      <c r="AIF346" s="13"/>
      <c r="AIG346" s="13"/>
      <c r="AIH346" s="13"/>
      <c r="AII346" s="13"/>
      <c r="AIJ346" s="13"/>
      <c r="AIK346" s="13"/>
      <c r="AIL346" s="13"/>
      <c r="AIM346" s="13"/>
      <c r="AIN346" s="13"/>
      <c r="AIO346" s="13"/>
      <c r="AIP346" s="13"/>
      <c r="AIQ346" s="13"/>
      <c r="AIR346" s="13"/>
      <c r="AIS346" s="13"/>
      <c r="AIT346" s="13"/>
      <c r="AIU346" s="13"/>
      <c r="AIV346" s="13"/>
      <c r="AIW346" s="13"/>
      <c r="AIX346" s="13"/>
      <c r="AIY346" s="13"/>
      <c r="AIZ346" s="13"/>
      <c r="AJA346" s="13"/>
      <c r="AJB346" s="13"/>
      <c r="AJC346" s="13"/>
      <c r="AJD346" s="13"/>
      <c r="AJE346" s="13"/>
      <c r="AJF346" s="13"/>
      <c r="AJG346" s="13"/>
      <c r="AJH346" s="13"/>
      <c r="AJI346" s="13"/>
      <c r="AJJ346" s="13"/>
      <c r="AJK346" s="13"/>
      <c r="AJL346" s="13"/>
      <c r="AJM346" s="13"/>
      <c r="AJN346" s="13"/>
      <c r="AJO346" s="13"/>
      <c r="AJP346" s="13"/>
      <c r="AJQ346" s="13"/>
      <c r="AJR346" s="13"/>
      <c r="AJS346" s="13"/>
      <c r="AJT346" s="13"/>
      <c r="AJU346" s="13"/>
      <c r="AJV346" s="13"/>
      <c r="AJW346" s="13"/>
      <c r="AJX346" s="13"/>
      <c r="AJY346" s="13"/>
      <c r="AJZ346" s="13"/>
      <c r="AKA346" s="13"/>
      <c r="AKB346" s="13"/>
      <c r="AKC346" s="13"/>
      <c r="AKD346" s="13"/>
      <c r="AKE346" s="13"/>
      <c r="AKF346" s="13"/>
      <c r="AKG346" s="13"/>
      <c r="AKH346" s="13"/>
      <c r="AKI346" s="13"/>
      <c r="AKJ346" s="13"/>
      <c r="AKK346" s="13"/>
      <c r="AKL346" s="13"/>
      <c r="AKM346" s="13"/>
      <c r="AKN346" s="13"/>
      <c r="AKO346" s="13"/>
      <c r="AKP346" s="13"/>
      <c r="AKQ346" s="13"/>
      <c r="AKR346" s="13"/>
      <c r="AKS346" s="13"/>
      <c r="AKT346" s="13"/>
      <c r="AKU346" s="13"/>
      <c r="AKV346" s="13"/>
      <c r="AKW346" s="13"/>
      <c r="AKX346" s="13"/>
      <c r="AKY346" s="13"/>
      <c r="AKZ346" s="13"/>
      <c r="ALA346" s="13"/>
      <c r="ALB346" s="13"/>
      <c r="ALC346" s="13"/>
      <c r="ALD346" s="13"/>
      <c r="ALE346" s="13"/>
      <c r="ALF346" s="13"/>
      <c r="ALG346" s="13"/>
      <c r="ALH346" s="13"/>
      <c r="ALI346" s="13"/>
      <c r="ALJ346" s="13"/>
    </row>
    <row r="347" spans="1:998" s="27" customFormat="1">
      <c r="A347" s="16">
        <v>342</v>
      </c>
      <c r="B347" s="32" t="s">
        <v>344</v>
      </c>
      <c r="C347" s="32" t="s">
        <v>1088</v>
      </c>
      <c r="D347" s="32" t="s">
        <v>1089</v>
      </c>
      <c r="E347" s="32" t="s">
        <v>1092</v>
      </c>
      <c r="F347" s="32"/>
      <c r="G347" s="74">
        <v>45834</v>
      </c>
      <c r="H347" s="75" t="s">
        <v>1093</v>
      </c>
      <c r="I347" s="32" t="s">
        <v>5</v>
      </c>
      <c r="J347" s="32" t="s">
        <v>6</v>
      </c>
      <c r="K347" s="32" t="s">
        <v>5</v>
      </c>
      <c r="L347" s="32" t="s">
        <v>5</v>
      </c>
      <c r="M347" s="32" t="s">
        <v>5</v>
      </c>
      <c r="N347" s="32" t="s">
        <v>6</v>
      </c>
      <c r="O347" s="76">
        <v>1680.89</v>
      </c>
      <c r="P347" s="77">
        <v>11601</v>
      </c>
      <c r="Q347" s="76">
        <v>16000</v>
      </c>
      <c r="R347" s="76">
        <v>8160</v>
      </c>
      <c r="S347" s="85">
        <f t="shared" si="44"/>
        <v>51</v>
      </c>
      <c r="T347" s="85">
        <f t="shared" si="45"/>
        <v>7840</v>
      </c>
      <c r="U347" s="32" t="s">
        <v>6</v>
      </c>
      <c r="V347" s="32" t="s">
        <v>6</v>
      </c>
      <c r="W347" s="79">
        <v>1</v>
      </c>
      <c r="X347" s="80">
        <v>0</v>
      </c>
      <c r="Y347" s="81">
        <f>ROUND((S347/INDICI!$B$2*10),2)</f>
        <v>5.76</v>
      </c>
      <c r="Z347" s="81">
        <f>ROUND((O347/INDICI!$B$1*25),2)</f>
        <v>4.49</v>
      </c>
      <c r="AA347" s="82">
        <f t="shared" si="46"/>
        <v>6</v>
      </c>
      <c r="AB347" s="83">
        <f t="shared" si="47"/>
        <v>16.25</v>
      </c>
      <c r="AC347" s="84"/>
      <c r="AD347" s="81" t="str">
        <f>VLOOKUP(C347, 'NORD SUD'!A:B, 2, FALSE)</f>
        <v>N</v>
      </c>
      <c r="AE347" s="85" t="str">
        <f>IF(AD347="N","",SUM(AF$5:$AF347))</f>
        <v/>
      </c>
      <c r="AF347" s="85" t="str">
        <f t="shared" si="48"/>
        <v/>
      </c>
      <c r="AG347" s="84"/>
      <c r="AH347" s="81"/>
      <c r="AI347" s="169"/>
      <c r="AJ347" s="169"/>
      <c r="AK347" s="198" t="s">
        <v>1941</v>
      </c>
      <c r="AL347" s="158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13"/>
      <c r="JJ347" s="13"/>
      <c r="JK347" s="13"/>
      <c r="JL347" s="13"/>
      <c r="JM347" s="13"/>
      <c r="JN347" s="13"/>
      <c r="JO347" s="13"/>
      <c r="JP347" s="13"/>
      <c r="JQ347" s="13"/>
      <c r="JR347" s="13"/>
      <c r="JS347" s="13"/>
      <c r="JT347" s="13"/>
      <c r="JU347" s="13"/>
      <c r="JV347" s="13"/>
      <c r="JW347" s="13"/>
      <c r="JX347" s="13"/>
      <c r="JY347" s="13"/>
      <c r="JZ347" s="13"/>
      <c r="KA347" s="13"/>
      <c r="KB347" s="13"/>
      <c r="KC347" s="13"/>
      <c r="KD347" s="13"/>
      <c r="KE347" s="13"/>
      <c r="KF347" s="13"/>
      <c r="KG347" s="13"/>
      <c r="KH347" s="13"/>
      <c r="KI347" s="13"/>
      <c r="KJ347" s="13"/>
      <c r="KK347" s="13"/>
      <c r="KL347" s="13"/>
      <c r="KM347" s="13"/>
      <c r="KN347" s="13"/>
      <c r="KO347" s="13"/>
      <c r="KP347" s="13"/>
      <c r="KQ347" s="13"/>
      <c r="KR347" s="13"/>
      <c r="KS347" s="13"/>
      <c r="KT347" s="13"/>
      <c r="KU347" s="13"/>
      <c r="KV347" s="13"/>
      <c r="KW347" s="13"/>
      <c r="KX347" s="13"/>
      <c r="KY347" s="13"/>
      <c r="KZ347" s="13"/>
      <c r="LA347" s="13"/>
      <c r="LB347" s="13"/>
      <c r="LC347" s="13"/>
      <c r="LD347" s="13"/>
      <c r="LE347" s="13"/>
      <c r="LF347" s="13"/>
      <c r="LG347" s="13"/>
      <c r="LH347" s="13"/>
      <c r="LI347" s="13"/>
      <c r="LJ347" s="13"/>
      <c r="LK347" s="13"/>
      <c r="LL347" s="13"/>
      <c r="LM347" s="13"/>
      <c r="LN347" s="13"/>
      <c r="LO347" s="13"/>
      <c r="LP347" s="13"/>
      <c r="LQ347" s="13"/>
      <c r="LR347" s="13"/>
      <c r="LS347" s="13"/>
      <c r="LT347" s="13"/>
      <c r="LU347" s="13"/>
      <c r="LV347" s="13"/>
      <c r="LW347" s="13"/>
      <c r="LX347" s="13"/>
      <c r="LY347" s="13"/>
      <c r="LZ347" s="13"/>
      <c r="MA347" s="13"/>
      <c r="MB347" s="13"/>
      <c r="MC347" s="13"/>
      <c r="MD347" s="13"/>
      <c r="ME347" s="13"/>
      <c r="MF347" s="13"/>
      <c r="MG347" s="13"/>
      <c r="MH347" s="13"/>
      <c r="MI347" s="13"/>
      <c r="MJ347" s="13"/>
      <c r="MK347" s="13"/>
      <c r="ML347" s="13"/>
      <c r="MM347" s="13"/>
      <c r="MN347" s="13"/>
      <c r="MO347" s="13"/>
      <c r="MP347" s="13"/>
      <c r="MQ347" s="13"/>
      <c r="MR347" s="13"/>
      <c r="MS347" s="13"/>
      <c r="MT347" s="13"/>
      <c r="MU347" s="13"/>
      <c r="MV347" s="13"/>
      <c r="MW347" s="13"/>
      <c r="MX347" s="13"/>
      <c r="MY347" s="13"/>
      <c r="MZ347" s="13"/>
      <c r="NA347" s="13"/>
      <c r="NB347" s="13"/>
      <c r="NC347" s="13"/>
      <c r="ND347" s="13"/>
      <c r="NE347" s="13"/>
      <c r="NF347" s="13"/>
      <c r="NG347" s="13"/>
      <c r="NH347" s="13"/>
      <c r="NI347" s="13"/>
      <c r="NJ347" s="13"/>
      <c r="NK347" s="13"/>
      <c r="NL347" s="13"/>
      <c r="NM347" s="13"/>
      <c r="NN347" s="13"/>
      <c r="NO347" s="13"/>
      <c r="NP347" s="13"/>
      <c r="NQ347" s="13"/>
      <c r="NR347" s="13"/>
      <c r="NS347" s="13"/>
      <c r="NT347" s="13"/>
      <c r="NU347" s="13"/>
      <c r="NV347" s="13"/>
      <c r="NW347" s="13"/>
      <c r="NX347" s="13"/>
      <c r="NY347" s="13"/>
      <c r="NZ347" s="13"/>
      <c r="OA347" s="13"/>
      <c r="OB347" s="13"/>
      <c r="OC347" s="13"/>
      <c r="OD347" s="13"/>
      <c r="OE347" s="13"/>
      <c r="OF347" s="13"/>
      <c r="OG347" s="13"/>
      <c r="OH347" s="13"/>
      <c r="OI347" s="13"/>
      <c r="OJ347" s="13"/>
      <c r="OK347" s="13"/>
      <c r="OL347" s="13"/>
      <c r="OM347" s="13"/>
      <c r="ON347" s="13"/>
      <c r="OO347" s="13"/>
      <c r="OP347" s="13"/>
      <c r="OQ347" s="13"/>
      <c r="OR347" s="13"/>
      <c r="OS347" s="13"/>
      <c r="OT347" s="13"/>
      <c r="OU347" s="13"/>
      <c r="OV347" s="13"/>
      <c r="OW347" s="13"/>
      <c r="OX347" s="13"/>
      <c r="OY347" s="13"/>
      <c r="OZ347" s="13"/>
      <c r="PA347" s="13"/>
      <c r="PB347" s="13"/>
      <c r="PC347" s="13"/>
      <c r="PD347" s="13"/>
      <c r="PE347" s="13"/>
      <c r="PF347" s="13"/>
      <c r="PG347" s="13"/>
      <c r="PH347" s="13"/>
      <c r="PI347" s="13"/>
      <c r="PJ347" s="13"/>
      <c r="PK347" s="13"/>
      <c r="PL347" s="13"/>
      <c r="PM347" s="13"/>
      <c r="PN347" s="13"/>
      <c r="PO347" s="13"/>
      <c r="PP347" s="13"/>
      <c r="PQ347" s="13"/>
      <c r="PR347" s="13"/>
      <c r="PS347" s="13"/>
      <c r="PT347" s="13"/>
      <c r="PU347" s="13"/>
      <c r="PV347" s="13"/>
      <c r="PW347" s="13"/>
      <c r="PX347" s="13"/>
      <c r="PY347" s="13"/>
      <c r="PZ347" s="13"/>
      <c r="QA347" s="13"/>
      <c r="QB347" s="13"/>
      <c r="QC347" s="13"/>
      <c r="QD347" s="13"/>
      <c r="QE347" s="13"/>
      <c r="QF347" s="13"/>
      <c r="QG347" s="13"/>
      <c r="QH347" s="13"/>
      <c r="QI347" s="13"/>
      <c r="QJ347" s="13"/>
      <c r="QK347" s="13"/>
      <c r="QL347" s="13"/>
      <c r="QM347" s="13"/>
      <c r="QN347" s="13"/>
      <c r="QO347" s="13"/>
      <c r="QP347" s="13"/>
      <c r="QQ347" s="13"/>
      <c r="QR347" s="13"/>
      <c r="QS347" s="13"/>
      <c r="QT347" s="13"/>
      <c r="QU347" s="13"/>
      <c r="QV347" s="13"/>
      <c r="QW347" s="13"/>
      <c r="QX347" s="13"/>
      <c r="QY347" s="13"/>
      <c r="QZ347" s="13"/>
      <c r="RA347" s="13"/>
      <c r="RB347" s="13"/>
      <c r="RC347" s="13"/>
      <c r="RD347" s="13"/>
      <c r="RE347" s="13"/>
      <c r="RF347" s="13"/>
      <c r="RG347" s="13"/>
      <c r="RH347" s="13"/>
      <c r="RI347" s="13"/>
      <c r="RJ347" s="13"/>
      <c r="RK347" s="13"/>
      <c r="RL347" s="13"/>
      <c r="RM347" s="13"/>
      <c r="RN347" s="13"/>
      <c r="RO347" s="13"/>
      <c r="RP347" s="13"/>
      <c r="RQ347" s="13"/>
      <c r="RR347" s="13"/>
      <c r="RS347" s="13"/>
      <c r="RT347" s="13"/>
      <c r="RU347" s="13"/>
      <c r="RV347" s="13"/>
      <c r="RW347" s="13"/>
      <c r="RX347" s="13"/>
      <c r="RY347" s="13"/>
      <c r="RZ347" s="13"/>
      <c r="SA347" s="13"/>
      <c r="SB347" s="13"/>
      <c r="SC347" s="13"/>
      <c r="SD347" s="13"/>
      <c r="SE347" s="13"/>
      <c r="SF347" s="13"/>
      <c r="SG347" s="13"/>
      <c r="SH347" s="13"/>
      <c r="SI347" s="13"/>
      <c r="SJ347" s="13"/>
      <c r="SK347" s="13"/>
      <c r="SL347" s="13"/>
      <c r="SM347" s="13"/>
      <c r="SN347" s="13"/>
      <c r="SO347" s="13"/>
      <c r="SP347" s="13"/>
      <c r="SQ347" s="13"/>
      <c r="SR347" s="13"/>
      <c r="SS347" s="13"/>
      <c r="ST347" s="13"/>
      <c r="SU347" s="13"/>
      <c r="SV347" s="13"/>
      <c r="SW347" s="13"/>
      <c r="SX347" s="13"/>
      <c r="SY347" s="13"/>
      <c r="SZ347" s="13"/>
      <c r="TA347" s="13"/>
      <c r="TB347" s="13"/>
      <c r="TC347" s="13"/>
      <c r="TD347" s="13"/>
      <c r="TE347" s="13"/>
      <c r="TF347" s="13"/>
      <c r="TG347" s="13"/>
      <c r="TH347" s="13"/>
      <c r="TI347" s="13"/>
      <c r="TJ347" s="13"/>
      <c r="TK347" s="13"/>
      <c r="TL347" s="13"/>
      <c r="TM347" s="13"/>
      <c r="TN347" s="13"/>
      <c r="TO347" s="13"/>
      <c r="TP347" s="13"/>
      <c r="TQ347" s="13"/>
      <c r="TR347" s="13"/>
      <c r="TS347" s="13"/>
      <c r="TT347" s="13"/>
      <c r="TU347" s="13"/>
      <c r="TV347" s="13"/>
      <c r="TW347" s="13"/>
      <c r="TX347" s="13"/>
      <c r="TY347" s="13"/>
      <c r="TZ347" s="13"/>
      <c r="UA347" s="13"/>
      <c r="UB347" s="13"/>
      <c r="UC347" s="13"/>
      <c r="UD347" s="13"/>
      <c r="UE347" s="13"/>
      <c r="UF347" s="13"/>
      <c r="UG347" s="13"/>
      <c r="UH347" s="13"/>
      <c r="UI347" s="13"/>
      <c r="UJ347" s="13"/>
      <c r="UK347" s="13"/>
      <c r="UL347" s="13"/>
      <c r="UM347" s="13"/>
      <c r="UN347" s="13"/>
      <c r="UO347" s="13"/>
      <c r="UP347" s="13"/>
      <c r="UQ347" s="13"/>
      <c r="UR347" s="13"/>
      <c r="US347" s="13"/>
      <c r="UT347" s="13"/>
      <c r="UU347" s="13"/>
      <c r="UV347" s="13"/>
      <c r="UW347" s="13"/>
      <c r="UX347" s="13"/>
      <c r="UY347" s="13"/>
      <c r="UZ347" s="13"/>
      <c r="VA347" s="13"/>
      <c r="VB347" s="13"/>
      <c r="VC347" s="13"/>
      <c r="VD347" s="13"/>
      <c r="VE347" s="13"/>
      <c r="VF347" s="13"/>
      <c r="VG347" s="13"/>
      <c r="VH347" s="13"/>
      <c r="VI347" s="13"/>
      <c r="VJ347" s="13"/>
      <c r="VK347" s="13"/>
      <c r="VL347" s="13"/>
      <c r="VM347" s="13"/>
      <c r="VN347" s="13"/>
      <c r="VO347" s="13"/>
      <c r="VP347" s="13"/>
      <c r="VQ347" s="13"/>
      <c r="VR347" s="13"/>
      <c r="VS347" s="13"/>
      <c r="VT347" s="13"/>
      <c r="VU347" s="13"/>
      <c r="VV347" s="13"/>
      <c r="VW347" s="13"/>
      <c r="VX347" s="13"/>
      <c r="VY347" s="13"/>
      <c r="VZ347" s="13"/>
      <c r="WA347" s="13"/>
      <c r="WB347" s="13"/>
      <c r="WC347" s="13"/>
      <c r="WD347" s="13"/>
      <c r="WE347" s="13"/>
      <c r="WF347" s="13"/>
      <c r="WG347" s="13"/>
      <c r="WH347" s="13"/>
      <c r="WI347" s="13"/>
      <c r="WJ347" s="13"/>
      <c r="WK347" s="13"/>
      <c r="WL347" s="13"/>
      <c r="WM347" s="13"/>
      <c r="WN347" s="13"/>
      <c r="WO347" s="13"/>
      <c r="WP347" s="13"/>
      <c r="WQ347" s="13"/>
      <c r="WR347" s="13"/>
      <c r="WS347" s="13"/>
      <c r="WT347" s="13"/>
      <c r="WU347" s="13"/>
      <c r="WV347" s="13"/>
      <c r="WW347" s="13"/>
      <c r="WX347" s="13"/>
      <c r="WY347" s="13"/>
      <c r="WZ347" s="13"/>
      <c r="XA347" s="13"/>
      <c r="XB347" s="13"/>
      <c r="XC347" s="13"/>
      <c r="XD347" s="13"/>
      <c r="XE347" s="13"/>
      <c r="XF347" s="13"/>
      <c r="XG347" s="13"/>
      <c r="XH347" s="13"/>
      <c r="XI347" s="13"/>
      <c r="XJ347" s="13"/>
      <c r="XK347" s="13"/>
      <c r="XL347" s="13"/>
      <c r="XM347" s="13"/>
      <c r="XN347" s="13"/>
      <c r="XO347" s="13"/>
      <c r="XP347" s="13"/>
      <c r="XQ347" s="13"/>
      <c r="XR347" s="13"/>
      <c r="XS347" s="13"/>
      <c r="XT347" s="13"/>
      <c r="XU347" s="13"/>
      <c r="XV347" s="13"/>
      <c r="XW347" s="13"/>
      <c r="XX347" s="13"/>
      <c r="XY347" s="13"/>
      <c r="XZ347" s="13"/>
      <c r="YA347" s="13"/>
      <c r="YB347" s="13"/>
      <c r="YC347" s="13"/>
      <c r="YD347" s="13"/>
      <c r="YE347" s="13"/>
      <c r="YF347" s="13"/>
      <c r="YG347" s="13"/>
      <c r="YH347" s="13"/>
      <c r="YI347" s="13"/>
      <c r="YJ347" s="13"/>
      <c r="YK347" s="13"/>
      <c r="YL347" s="13"/>
      <c r="YM347" s="13"/>
      <c r="YN347" s="13"/>
      <c r="YO347" s="13"/>
      <c r="YP347" s="13"/>
      <c r="YQ347" s="13"/>
      <c r="YR347" s="13"/>
      <c r="YS347" s="13"/>
      <c r="YT347" s="13"/>
      <c r="YU347" s="13"/>
      <c r="YV347" s="13"/>
      <c r="YW347" s="13"/>
      <c r="YX347" s="13"/>
      <c r="YY347" s="13"/>
      <c r="YZ347" s="13"/>
      <c r="ZA347" s="13"/>
      <c r="ZB347" s="13"/>
      <c r="ZC347" s="13"/>
      <c r="ZD347" s="13"/>
      <c r="ZE347" s="13"/>
      <c r="ZF347" s="13"/>
      <c r="ZG347" s="13"/>
      <c r="ZH347" s="13"/>
      <c r="ZI347" s="13"/>
      <c r="ZJ347" s="13"/>
      <c r="ZK347" s="13"/>
      <c r="ZL347" s="13"/>
      <c r="ZM347" s="13"/>
      <c r="ZN347" s="13"/>
      <c r="ZO347" s="13"/>
      <c r="ZP347" s="13"/>
      <c r="ZQ347" s="13"/>
      <c r="ZR347" s="13"/>
      <c r="ZS347" s="13"/>
      <c r="ZT347" s="13"/>
      <c r="ZU347" s="13"/>
      <c r="ZV347" s="13"/>
      <c r="ZW347" s="13"/>
      <c r="ZX347" s="13"/>
      <c r="ZY347" s="13"/>
      <c r="ZZ347" s="13"/>
      <c r="AAA347" s="13"/>
      <c r="AAB347" s="13"/>
      <c r="AAC347" s="13"/>
      <c r="AAD347" s="13"/>
      <c r="AAE347" s="13"/>
      <c r="AAF347" s="13"/>
      <c r="AAG347" s="13"/>
      <c r="AAH347" s="13"/>
      <c r="AAI347" s="13"/>
      <c r="AAJ347" s="13"/>
      <c r="AAK347" s="13"/>
      <c r="AAL347" s="13"/>
      <c r="AAM347" s="13"/>
      <c r="AAN347" s="13"/>
      <c r="AAO347" s="13"/>
      <c r="AAP347" s="13"/>
      <c r="AAQ347" s="13"/>
      <c r="AAR347" s="13"/>
      <c r="AAS347" s="13"/>
      <c r="AAT347" s="13"/>
      <c r="AAU347" s="13"/>
      <c r="AAV347" s="13"/>
      <c r="AAW347" s="13"/>
      <c r="AAX347" s="13"/>
      <c r="AAY347" s="13"/>
      <c r="AAZ347" s="13"/>
      <c r="ABA347" s="13"/>
      <c r="ABB347" s="13"/>
      <c r="ABC347" s="13"/>
      <c r="ABD347" s="13"/>
      <c r="ABE347" s="13"/>
      <c r="ABF347" s="13"/>
      <c r="ABG347" s="13"/>
      <c r="ABH347" s="13"/>
      <c r="ABI347" s="13"/>
      <c r="ABJ347" s="13"/>
      <c r="ABK347" s="13"/>
      <c r="ABL347" s="13"/>
      <c r="ABM347" s="13"/>
      <c r="ABN347" s="13"/>
      <c r="ABO347" s="13"/>
      <c r="ABP347" s="13"/>
      <c r="ABQ347" s="13"/>
      <c r="ABR347" s="13"/>
      <c r="ABS347" s="13"/>
      <c r="ABT347" s="13"/>
      <c r="ABU347" s="13"/>
      <c r="ABV347" s="13"/>
      <c r="ABW347" s="13"/>
      <c r="ABX347" s="13"/>
      <c r="ABY347" s="13"/>
      <c r="ABZ347" s="13"/>
      <c r="ACA347" s="13"/>
      <c r="ACB347" s="13"/>
      <c r="ACC347" s="13"/>
      <c r="ACD347" s="13"/>
      <c r="ACE347" s="13"/>
      <c r="ACF347" s="13"/>
      <c r="ACG347" s="13"/>
      <c r="ACH347" s="13"/>
      <c r="ACI347" s="13"/>
      <c r="ACJ347" s="13"/>
      <c r="ACK347" s="13"/>
      <c r="ACL347" s="13"/>
      <c r="ACM347" s="13"/>
      <c r="ACN347" s="13"/>
      <c r="ACO347" s="13"/>
      <c r="ACP347" s="13"/>
      <c r="ACQ347" s="13"/>
      <c r="ACR347" s="13"/>
      <c r="ACS347" s="13"/>
      <c r="ACT347" s="13"/>
      <c r="ACU347" s="13"/>
      <c r="ACV347" s="13"/>
      <c r="ACW347" s="13"/>
      <c r="ACX347" s="13"/>
      <c r="ACY347" s="13"/>
      <c r="ACZ347" s="13"/>
      <c r="ADA347" s="13"/>
      <c r="ADB347" s="13"/>
      <c r="ADC347" s="13"/>
      <c r="ADD347" s="13"/>
      <c r="ADE347" s="13"/>
      <c r="ADF347" s="13"/>
      <c r="ADG347" s="13"/>
      <c r="ADH347" s="13"/>
      <c r="ADI347" s="13"/>
      <c r="ADJ347" s="13"/>
      <c r="ADK347" s="13"/>
      <c r="ADL347" s="13"/>
      <c r="ADM347" s="13"/>
      <c r="ADN347" s="13"/>
      <c r="ADO347" s="13"/>
      <c r="ADP347" s="13"/>
      <c r="ADQ347" s="13"/>
      <c r="ADR347" s="13"/>
      <c r="ADS347" s="13"/>
      <c r="ADT347" s="13"/>
      <c r="ADU347" s="13"/>
      <c r="ADV347" s="13"/>
      <c r="ADW347" s="13"/>
      <c r="ADX347" s="13"/>
      <c r="ADY347" s="13"/>
      <c r="ADZ347" s="13"/>
      <c r="AEA347" s="13"/>
      <c r="AEB347" s="13"/>
      <c r="AEC347" s="13"/>
      <c r="AED347" s="13"/>
      <c r="AEE347" s="13"/>
      <c r="AEF347" s="13"/>
      <c r="AEG347" s="13"/>
      <c r="AEH347" s="13"/>
      <c r="AEI347" s="13"/>
      <c r="AEJ347" s="13"/>
      <c r="AEK347" s="13"/>
      <c r="AEL347" s="13"/>
      <c r="AEM347" s="13"/>
      <c r="AEN347" s="13"/>
      <c r="AEO347" s="13"/>
      <c r="AEP347" s="13"/>
      <c r="AEQ347" s="13"/>
      <c r="AER347" s="13"/>
      <c r="AES347" s="13"/>
      <c r="AET347" s="13"/>
      <c r="AEU347" s="13"/>
      <c r="AEV347" s="13"/>
      <c r="AEW347" s="13"/>
      <c r="AEX347" s="13"/>
      <c r="AEY347" s="13"/>
      <c r="AEZ347" s="13"/>
      <c r="AFA347" s="13"/>
      <c r="AFB347" s="13"/>
      <c r="AFC347" s="13"/>
      <c r="AFD347" s="13"/>
      <c r="AFE347" s="13"/>
      <c r="AFF347" s="13"/>
      <c r="AFG347" s="13"/>
      <c r="AFH347" s="13"/>
      <c r="AFI347" s="13"/>
      <c r="AFJ347" s="13"/>
      <c r="AFK347" s="13"/>
      <c r="AFL347" s="13"/>
      <c r="AFM347" s="13"/>
      <c r="AFN347" s="13"/>
      <c r="AFO347" s="13"/>
      <c r="AFP347" s="13"/>
      <c r="AFQ347" s="13"/>
      <c r="AFR347" s="13"/>
      <c r="AFS347" s="13"/>
      <c r="AFT347" s="13"/>
      <c r="AFU347" s="13"/>
      <c r="AFV347" s="13"/>
      <c r="AFW347" s="13"/>
      <c r="AFX347" s="13"/>
      <c r="AFY347" s="13"/>
      <c r="AFZ347" s="13"/>
      <c r="AGA347" s="13"/>
      <c r="AGB347" s="13"/>
      <c r="AGC347" s="13"/>
      <c r="AGD347" s="13"/>
      <c r="AGE347" s="13"/>
      <c r="AGF347" s="13"/>
      <c r="AGG347" s="13"/>
      <c r="AGH347" s="13"/>
      <c r="AGI347" s="13"/>
      <c r="AGJ347" s="13"/>
      <c r="AGK347" s="13"/>
      <c r="AGL347" s="13"/>
      <c r="AGM347" s="13"/>
      <c r="AGN347" s="13"/>
      <c r="AGO347" s="13"/>
      <c r="AGP347" s="13"/>
      <c r="AGQ347" s="13"/>
      <c r="AGR347" s="13"/>
      <c r="AGS347" s="13"/>
      <c r="AGT347" s="13"/>
      <c r="AGU347" s="13"/>
      <c r="AGV347" s="13"/>
      <c r="AGW347" s="13"/>
      <c r="AGX347" s="13"/>
      <c r="AGY347" s="13"/>
      <c r="AGZ347" s="13"/>
      <c r="AHA347" s="13"/>
      <c r="AHB347" s="13"/>
      <c r="AHC347" s="13"/>
      <c r="AHD347" s="13"/>
      <c r="AHE347" s="13"/>
      <c r="AHF347" s="13"/>
      <c r="AHG347" s="13"/>
      <c r="AHH347" s="13"/>
      <c r="AHI347" s="13"/>
      <c r="AHJ347" s="13"/>
      <c r="AHK347" s="13"/>
      <c r="AHL347" s="13"/>
      <c r="AHM347" s="13"/>
      <c r="AHN347" s="13"/>
      <c r="AHO347" s="13"/>
      <c r="AHP347" s="13"/>
      <c r="AHQ347" s="13"/>
      <c r="AHR347" s="13"/>
      <c r="AHS347" s="13"/>
      <c r="AHT347" s="13"/>
      <c r="AHU347" s="13"/>
      <c r="AHV347" s="13"/>
      <c r="AHW347" s="13"/>
      <c r="AHX347" s="13"/>
      <c r="AHY347" s="13"/>
      <c r="AHZ347" s="13"/>
      <c r="AIA347" s="13"/>
      <c r="AIB347" s="13"/>
      <c r="AIC347" s="13"/>
      <c r="AID347" s="13"/>
      <c r="AIE347" s="13"/>
      <c r="AIF347" s="13"/>
      <c r="AIG347" s="13"/>
      <c r="AIH347" s="13"/>
      <c r="AII347" s="13"/>
      <c r="AIJ347" s="13"/>
      <c r="AIK347" s="13"/>
      <c r="AIL347" s="13"/>
      <c r="AIM347" s="13"/>
      <c r="AIN347" s="13"/>
      <c r="AIO347" s="13"/>
      <c r="AIP347" s="13"/>
      <c r="AIQ347" s="13"/>
      <c r="AIR347" s="13"/>
      <c r="AIS347" s="13"/>
      <c r="AIT347" s="13"/>
      <c r="AIU347" s="13"/>
      <c r="AIV347" s="13"/>
      <c r="AIW347" s="13"/>
      <c r="AIX347" s="13"/>
      <c r="AIY347" s="13"/>
      <c r="AIZ347" s="13"/>
      <c r="AJA347" s="13"/>
      <c r="AJB347" s="13"/>
      <c r="AJC347" s="13"/>
      <c r="AJD347" s="13"/>
      <c r="AJE347" s="13"/>
      <c r="AJF347" s="13"/>
      <c r="AJG347" s="13"/>
      <c r="AJH347" s="13"/>
      <c r="AJI347" s="13"/>
      <c r="AJJ347" s="13"/>
      <c r="AJK347" s="13"/>
      <c r="AJL347" s="13"/>
      <c r="AJM347" s="13"/>
      <c r="AJN347" s="13"/>
      <c r="AJO347" s="13"/>
      <c r="AJP347" s="13"/>
      <c r="AJQ347" s="13"/>
      <c r="AJR347" s="13"/>
      <c r="AJS347" s="13"/>
      <c r="AJT347" s="13"/>
      <c r="AJU347" s="13"/>
      <c r="AJV347" s="13"/>
      <c r="AJW347" s="13"/>
      <c r="AJX347" s="13"/>
      <c r="AJY347" s="13"/>
      <c r="AJZ347" s="13"/>
      <c r="AKA347" s="13"/>
      <c r="AKB347" s="13"/>
      <c r="AKC347" s="13"/>
      <c r="AKD347" s="13"/>
      <c r="AKE347" s="13"/>
      <c r="AKF347" s="13"/>
      <c r="AKG347" s="13"/>
      <c r="AKH347" s="13"/>
      <c r="AKI347" s="13"/>
      <c r="AKJ347" s="13"/>
      <c r="AKK347" s="13"/>
      <c r="AKL347" s="13"/>
      <c r="AKM347" s="13"/>
      <c r="AKN347" s="13"/>
      <c r="AKO347" s="13"/>
      <c r="AKP347" s="13"/>
      <c r="AKQ347" s="13"/>
      <c r="AKR347" s="13"/>
      <c r="AKS347" s="13"/>
      <c r="AKT347" s="13"/>
      <c r="AKU347" s="13"/>
      <c r="AKV347" s="13"/>
      <c r="AKW347" s="13"/>
      <c r="AKX347" s="13"/>
      <c r="AKY347" s="13"/>
      <c r="AKZ347" s="13"/>
      <c r="ALA347" s="13"/>
      <c r="ALB347" s="13"/>
      <c r="ALC347" s="13"/>
      <c r="ALD347" s="13"/>
      <c r="ALE347" s="13"/>
      <c r="ALF347" s="13"/>
      <c r="ALG347" s="13"/>
      <c r="ALH347" s="13"/>
      <c r="ALI347" s="13"/>
      <c r="ALJ347" s="13"/>
    </row>
    <row r="348" spans="1:998" s="27" customFormat="1">
      <c r="A348" s="16">
        <v>343</v>
      </c>
      <c r="B348" s="32" t="s">
        <v>344</v>
      </c>
      <c r="C348" s="32" t="s">
        <v>96</v>
      </c>
      <c r="D348" s="32" t="s">
        <v>96</v>
      </c>
      <c r="E348" s="32" t="s">
        <v>1384</v>
      </c>
      <c r="F348" s="32"/>
      <c r="G348" s="74">
        <v>45833</v>
      </c>
      <c r="H348" s="75">
        <v>0.5229166666666667</v>
      </c>
      <c r="I348" s="32" t="s">
        <v>5</v>
      </c>
      <c r="J348" s="32" t="s">
        <v>6</v>
      </c>
      <c r="K348" s="32" t="s">
        <v>5</v>
      </c>
      <c r="L348" s="32" t="s">
        <v>5</v>
      </c>
      <c r="M348" s="32" t="s">
        <v>5</v>
      </c>
      <c r="N348" s="32" t="s">
        <v>6</v>
      </c>
      <c r="O348" s="76">
        <v>774.12</v>
      </c>
      <c r="P348" s="77">
        <v>3617</v>
      </c>
      <c r="Q348" s="76">
        <v>54900</v>
      </c>
      <c r="R348" s="76">
        <v>30000</v>
      </c>
      <c r="S348" s="85">
        <f t="shared" si="44"/>
        <v>54.644808743169406</v>
      </c>
      <c r="T348" s="85">
        <f t="shared" si="45"/>
        <v>24900</v>
      </c>
      <c r="U348" s="32" t="s">
        <v>6</v>
      </c>
      <c r="V348" s="32" t="s">
        <v>6</v>
      </c>
      <c r="W348" s="79">
        <v>2</v>
      </c>
      <c r="X348" s="80">
        <v>0</v>
      </c>
      <c r="Y348" s="81">
        <f>ROUND((S348/INDICI!$B$2*10),2)</f>
        <v>6.17</v>
      </c>
      <c r="Z348" s="81">
        <f>ROUND((O348/INDICI!$B$1*25),2)</f>
        <v>2.0699999999999998</v>
      </c>
      <c r="AA348" s="82">
        <f t="shared" si="46"/>
        <v>8</v>
      </c>
      <c r="AB348" s="83">
        <f t="shared" si="47"/>
        <v>16.240000000000002</v>
      </c>
      <c r="AC348" s="84"/>
      <c r="AD348" s="81" t="str">
        <f>VLOOKUP(C348, 'NORD SUD'!A:B, 2, FALSE)</f>
        <v>N</v>
      </c>
      <c r="AE348" s="85" t="str">
        <f>IF(AD348="N","",SUM(AF$5:$AF348))</f>
        <v/>
      </c>
      <c r="AF348" s="85" t="str">
        <f t="shared" si="48"/>
        <v/>
      </c>
      <c r="AG348" s="84"/>
      <c r="AH348" s="81"/>
      <c r="AI348" s="169"/>
      <c r="AJ348" s="169"/>
      <c r="AK348" s="198" t="s">
        <v>1941</v>
      </c>
      <c r="AL348" s="158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  <c r="JX348" s="13"/>
      <c r="JY348" s="13"/>
      <c r="JZ348" s="13"/>
      <c r="KA348" s="13"/>
      <c r="KB348" s="13"/>
      <c r="KC348" s="13"/>
      <c r="KD348" s="13"/>
      <c r="KE348" s="13"/>
      <c r="KF348" s="13"/>
      <c r="KG348" s="13"/>
      <c r="KH348" s="13"/>
      <c r="KI348" s="13"/>
      <c r="KJ348" s="13"/>
      <c r="KK348" s="13"/>
      <c r="KL348" s="13"/>
      <c r="KM348" s="13"/>
      <c r="KN348" s="13"/>
      <c r="KO348" s="13"/>
      <c r="KP348" s="13"/>
      <c r="KQ348" s="13"/>
      <c r="KR348" s="13"/>
      <c r="KS348" s="13"/>
      <c r="KT348" s="13"/>
      <c r="KU348" s="13"/>
      <c r="KV348" s="13"/>
      <c r="KW348" s="13"/>
      <c r="KX348" s="13"/>
      <c r="KY348" s="13"/>
      <c r="KZ348" s="13"/>
      <c r="LA348" s="13"/>
      <c r="LB348" s="13"/>
      <c r="LC348" s="13"/>
      <c r="LD348" s="13"/>
      <c r="LE348" s="13"/>
      <c r="LF348" s="13"/>
      <c r="LG348" s="13"/>
      <c r="LH348" s="13"/>
      <c r="LI348" s="13"/>
      <c r="LJ348" s="13"/>
      <c r="LK348" s="13"/>
      <c r="LL348" s="13"/>
      <c r="LM348" s="13"/>
      <c r="LN348" s="13"/>
      <c r="LO348" s="13"/>
      <c r="LP348" s="13"/>
      <c r="LQ348" s="13"/>
      <c r="LR348" s="13"/>
      <c r="LS348" s="13"/>
      <c r="LT348" s="13"/>
      <c r="LU348" s="13"/>
      <c r="LV348" s="13"/>
      <c r="LW348" s="13"/>
      <c r="LX348" s="13"/>
      <c r="LY348" s="13"/>
      <c r="LZ348" s="13"/>
      <c r="MA348" s="13"/>
      <c r="MB348" s="13"/>
      <c r="MC348" s="13"/>
      <c r="MD348" s="13"/>
      <c r="ME348" s="13"/>
      <c r="MF348" s="13"/>
      <c r="MG348" s="13"/>
      <c r="MH348" s="13"/>
      <c r="MI348" s="13"/>
      <c r="MJ348" s="13"/>
      <c r="MK348" s="13"/>
      <c r="ML348" s="13"/>
      <c r="MM348" s="13"/>
      <c r="MN348" s="13"/>
      <c r="MO348" s="13"/>
      <c r="MP348" s="13"/>
      <c r="MQ348" s="13"/>
      <c r="MR348" s="13"/>
      <c r="MS348" s="13"/>
      <c r="MT348" s="13"/>
      <c r="MU348" s="13"/>
      <c r="MV348" s="13"/>
      <c r="MW348" s="13"/>
      <c r="MX348" s="13"/>
      <c r="MY348" s="13"/>
      <c r="MZ348" s="13"/>
      <c r="NA348" s="13"/>
      <c r="NB348" s="13"/>
      <c r="NC348" s="13"/>
      <c r="ND348" s="13"/>
      <c r="NE348" s="13"/>
      <c r="NF348" s="13"/>
      <c r="NG348" s="13"/>
      <c r="NH348" s="13"/>
      <c r="NI348" s="13"/>
      <c r="NJ348" s="13"/>
      <c r="NK348" s="13"/>
      <c r="NL348" s="13"/>
      <c r="NM348" s="13"/>
      <c r="NN348" s="13"/>
      <c r="NO348" s="13"/>
      <c r="NP348" s="13"/>
      <c r="NQ348" s="13"/>
      <c r="NR348" s="13"/>
      <c r="NS348" s="13"/>
      <c r="NT348" s="13"/>
      <c r="NU348" s="13"/>
      <c r="NV348" s="13"/>
      <c r="NW348" s="13"/>
      <c r="NX348" s="13"/>
      <c r="NY348" s="13"/>
      <c r="NZ348" s="13"/>
      <c r="OA348" s="13"/>
      <c r="OB348" s="13"/>
      <c r="OC348" s="13"/>
      <c r="OD348" s="13"/>
      <c r="OE348" s="13"/>
      <c r="OF348" s="13"/>
      <c r="OG348" s="13"/>
      <c r="OH348" s="13"/>
      <c r="OI348" s="13"/>
      <c r="OJ348" s="13"/>
      <c r="OK348" s="13"/>
      <c r="OL348" s="13"/>
      <c r="OM348" s="13"/>
      <c r="ON348" s="13"/>
      <c r="OO348" s="13"/>
      <c r="OP348" s="13"/>
      <c r="OQ348" s="13"/>
      <c r="OR348" s="13"/>
      <c r="OS348" s="13"/>
      <c r="OT348" s="13"/>
      <c r="OU348" s="13"/>
      <c r="OV348" s="13"/>
      <c r="OW348" s="13"/>
      <c r="OX348" s="13"/>
      <c r="OY348" s="13"/>
      <c r="OZ348" s="13"/>
      <c r="PA348" s="13"/>
      <c r="PB348" s="13"/>
      <c r="PC348" s="13"/>
      <c r="PD348" s="13"/>
      <c r="PE348" s="13"/>
      <c r="PF348" s="13"/>
      <c r="PG348" s="13"/>
      <c r="PH348" s="13"/>
      <c r="PI348" s="13"/>
      <c r="PJ348" s="13"/>
      <c r="PK348" s="13"/>
      <c r="PL348" s="13"/>
      <c r="PM348" s="13"/>
      <c r="PN348" s="13"/>
      <c r="PO348" s="13"/>
      <c r="PP348" s="13"/>
      <c r="PQ348" s="13"/>
      <c r="PR348" s="13"/>
      <c r="PS348" s="13"/>
      <c r="PT348" s="13"/>
      <c r="PU348" s="13"/>
      <c r="PV348" s="13"/>
      <c r="PW348" s="13"/>
      <c r="PX348" s="13"/>
      <c r="PY348" s="13"/>
      <c r="PZ348" s="13"/>
      <c r="QA348" s="13"/>
      <c r="QB348" s="13"/>
      <c r="QC348" s="13"/>
      <c r="QD348" s="13"/>
      <c r="QE348" s="13"/>
      <c r="QF348" s="13"/>
      <c r="QG348" s="13"/>
      <c r="QH348" s="13"/>
      <c r="QI348" s="13"/>
      <c r="QJ348" s="13"/>
      <c r="QK348" s="13"/>
      <c r="QL348" s="13"/>
      <c r="QM348" s="13"/>
      <c r="QN348" s="13"/>
      <c r="QO348" s="13"/>
      <c r="QP348" s="13"/>
      <c r="QQ348" s="13"/>
      <c r="QR348" s="13"/>
      <c r="QS348" s="13"/>
      <c r="QT348" s="13"/>
      <c r="QU348" s="13"/>
      <c r="QV348" s="13"/>
      <c r="QW348" s="13"/>
      <c r="QX348" s="13"/>
      <c r="QY348" s="13"/>
      <c r="QZ348" s="13"/>
      <c r="RA348" s="13"/>
      <c r="RB348" s="13"/>
      <c r="RC348" s="13"/>
      <c r="RD348" s="13"/>
      <c r="RE348" s="13"/>
      <c r="RF348" s="13"/>
      <c r="RG348" s="13"/>
      <c r="RH348" s="13"/>
      <c r="RI348" s="13"/>
      <c r="RJ348" s="13"/>
      <c r="RK348" s="13"/>
      <c r="RL348" s="13"/>
      <c r="RM348" s="13"/>
      <c r="RN348" s="13"/>
      <c r="RO348" s="13"/>
      <c r="RP348" s="13"/>
      <c r="RQ348" s="13"/>
      <c r="RR348" s="13"/>
      <c r="RS348" s="13"/>
      <c r="RT348" s="13"/>
      <c r="RU348" s="13"/>
      <c r="RV348" s="13"/>
      <c r="RW348" s="13"/>
      <c r="RX348" s="13"/>
      <c r="RY348" s="13"/>
      <c r="RZ348" s="13"/>
      <c r="SA348" s="13"/>
      <c r="SB348" s="13"/>
      <c r="SC348" s="13"/>
      <c r="SD348" s="13"/>
      <c r="SE348" s="13"/>
      <c r="SF348" s="13"/>
      <c r="SG348" s="13"/>
      <c r="SH348" s="13"/>
      <c r="SI348" s="13"/>
      <c r="SJ348" s="13"/>
      <c r="SK348" s="13"/>
      <c r="SL348" s="13"/>
      <c r="SM348" s="13"/>
      <c r="SN348" s="13"/>
      <c r="SO348" s="13"/>
      <c r="SP348" s="13"/>
      <c r="SQ348" s="13"/>
      <c r="SR348" s="13"/>
      <c r="SS348" s="13"/>
      <c r="ST348" s="13"/>
      <c r="SU348" s="13"/>
      <c r="SV348" s="13"/>
      <c r="SW348" s="13"/>
      <c r="SX348" s="13"/>
      <c r="SY348" s="13"/>
      <c r="SZ348" s="13"/>
      <c r="TA348" s="13"/>
      <c r="TB348" s="13"/>
      <c r="TC348" s="13"/>
      <c r="TD348" s="13"/>
      <c r="TE348" s="13"/>
      <c r="TF348" s="13"/>
      <c r="TG348" s="13"/>
      <c r="TH348" s="13"/>
      <c r="TI348" s="13"/>
      <c r="TJ348" s="13"/>
      <c r="TK348" s="13"/>
      <c r="TL348" s="13"/>
      <c r="TM348" s="13"/>
      <c r="TN348" s="13"/>
      <c r="TO348" s="13"/>
      <c r="TP348" s="13"/>
      <c r="TQ348" s="13"/>
      <c r="TR348" s="13"/>
      <c r="TS348" s="13"/>
      <c r="TT348" s="13"/>
      <c r="TU348" s="13"/>
      <c r="TV348" s="13"/>
      <c r="TW348" s="13"/>
      <c r="TX348" s="13"/>
      <c r="TY348" s="13"/>
      <c r="TZ348" s="13"/>
      <c r="UA348" s="13"/>
      <c r="UB348" s="13"/>
      <c r="UC348" s="13"/>
      <c r="UD348" s="13"/>
      <c r="UE348" s="13"/>
      <c r="UF348" s="13"/>
      <c r="UG348" s="13"/>
      <c r="UH348" s="13"/>
      <c r="UI348" s="13"/>
      <c r="UJ348" s="13"/>
      <c r="UK348" s="13"/>
      <c r="UL348" s="13"/>
      <c r="UM348" s="13"/>
      <c r="UN348" s="13"/>
      <c r="UO348" s="13"/>
      <c r="UP348" s="13"/>
      <c r="UQ348" s="13"/>
      <c r="UR348" s="13"/>
      <c r="US348" s="13"/>
      <c r="UT348" s="13"/>
      <c r="UU348" s="13"/>
      <c r="UV348" s="13"/>
      <c r="UW348" s="13"/>
      <c r="UX348" s="13"/>
      <c r="UY348" s="13"/>
      <c r="UZ348" s="13"/>
      <c r="VA348" s="13"/>
      <c r="VB348" s="13"/>
      <c r="VC348" s="13"/>
      <c r="VD348" s="13"/>
      <c r="VE348" s="13"/>
      <c r="VF348" s="13"/>
      <c r="VG348" s="13"/>
      <c r="VH348" s="13"/>
      <c r="VI348" s="13"/>
      <c r="VJ348" s="13"/>
      <c r="VK348" s="13"/>
      <c r="VL348" s="13"/>
      <c r="VM348" s="13"/>
      <c r="VN348" s="13"/>
      <c r="VO348" s="13"/>
      <c r="VP348" s="13"/>
      <c r="VQ348" s="13"/>
      <c r="VR348" s="13"/>
      <c r="VS348" s="13"/>
      <c r="VT348" s="13"/>
      <c r="VU348" s="13"/>
      <c r="VV348" s="13"/>
      <c r="VW348" s="13"/>
      <c r="VX348" s="13"/>
      <c r="VY348" s="13"/>
      <c r="VZ348" s="13"/>
      <c r="WA348" s="13"/>
      <c r="WB348" s="13"/>
      <c r="WC348" s="13"/>
      <c r="WD348" s="13"/>
      <c r="WE348" s="13"/>
      <c r="WF348" s="13"/>
      <c r="WG348" s="13"/>
      <c r="WH348" s="13"/>
      <c r="WI348" s="13"/>
      <c r="WJ348" s="13"/>
      <c r="WK348" s="13"/>
      <c r="WL348" s="13"/>
      <c r="WM348" s="13"/>
      <c r="WN348" s="13"/>
      <c r="WO348" s="13"/>
      <c r="WP348" s="13"/>
      <c r="WQ348" s="13"/>
      <c r="WR348" s="13"/>
      <c r="WS348" s="13"/>
      <c r="WT348" s="13"/>
      <c r="WU348" s="13"/>
      <c r="WV348" s="13"/>
      <c r="WW348" s="13"/>
      <c r="WX348" s="13"/>
      <c r="WY348" s="13"/>
      <c r="WZ348" s="13"/>
      <c r="XA348" s="13"/>
      <c r="XB348" s="13"/>
      <c r="XC348" s="13"/>
      <c r="XD348" s="13"/>
      <c r="XE348" s="13"/>
      <c r="XF348" s="13"/>
      <c r="XG348" s="13"/>
      <c r="XH348" s="13"/>
      <c r="XI348" s="13"/>
      <c r="XJ348" s="13"/>
      <c r="XK348" s="13"/>
      <c r="XL348" s="13"/>
      <c r="XM348" s="13"/>
      <c r="XN348" s="13"/>
      <c r="XO348" s="13"/>
      <c r="XP348" s="13"/>
      <c r="XQ348" s="13"/>
      <c r="XR348" s="13"/>
      <c r="XS348" s="13"/>
      <c r="XT348" s="13"/>
      <c r="XU348" s="13"/>
      <c r="XV348" s="13"/>
      <c r="XW348" s="13"/>
      <c r="XX348" s="13"/>
      <c r="XY348" s="13"/>
      <c r="XZ348" s="13"/>
      <c r="YA348" s="13"/>
      <c r="YB348" s="13"/>
      <c r="YC348" s="13"/>
      <c r="YD348" s="13"/>
      <c r="YE348" s="13"/>
      <c r="YF348" s="13"/>
      <c r="YG348" s="13"/>
      <c r="YH348" s="13"/>
      <c r="YI348" s="13"/>
      <c r="YJ348" s="13"/>
      <c r="YK348" s="13"/>
      <c r="YL348" s="13"/>
      <c r="YM348" s="13"/>
      <c r="YN348" s="13"/>
      <c r="YO348" s="13"/>
      <c r="YP348" s="13"/>
      <c r="YQ348" s="13"/>
      <c r="YR348" s="13"/>
      <c r="YS348" s="13"/>
      <c r="YT348" s="13"/>
      <c r="YU348" s="13"/>
      <c r="YV348" s="13"/>
      <c r="YW348" s="13"/>
      <c r="YX348" s="13"/>
      <c r="YY348" s="13"/>
      <c r="YZ348" s="13"/>
      <c r="ZA348" s="13"/>
      <c r="ZB348" s="13"/>
      <c r="ZC348" s="13"/>
      <c r="ZD348" s="13"/>
      <c r="ZE348" s="13"/>
      <c r="ZF348" s="13"/>
      <c r="ZG348" s="13"/>
      <c r="ZH348" s="13"/>
      <c r="ZI348" s="13"/>
      <c r="ZJ348" s="13"/>
      <c r="ZK348" s="13"/>
      <c r="ZL348" s="13"/>
      <c r="ZM348" s="13"/>
      <c r="ZN348" s="13"/>
      <c r="ZO348" s="13"/>
      <c r="ZP348" s="13"/>
      <c r="ZQ348" s="13"/>
      <c r="ZR348" s="13"/>
      <c r="ZS348" s="13"/>
      <c r="ZT348" s="13"/>
      <c r="ZU348" s="13"/>
      <c r="ZV348" s="13"/>
      <c r="ZW348" s="13"/>
      <c r="ZX348" s="13"/>
      <c r="ZY348" s="13"/>
      <c r="ZZ348" s="13"/>
      <c r="AAA348" s="13"/>
      <c r="AAB348" s="13"/>
      <c r="AAC348" s="13"/>
      <c r="AAD348" s="13"/>
      <c r="AAE348" s="13"/>
      <c r="AAF348" s="13"/>
      <c r="AAG348" s="13"/>
      <c r="AAH348" s="13"/>
      <c r="AAI348" s="13"/>
      <c r="AAJ348" s="13"/>
      <c r="AAK348" s="13"/>
      <c r="AAL348" s="13"/>
      <c r="AAM348" s="13"/>
      <c r="AAN348" s="13"/>
      <c r="AAO348" s="13"/>
      <c r="AAP348" s="13"/>
      <c r="AAQ348" s="13"/>
      <c r="AAR348" s="13"/>
      <c r="AAS348" s="13"/>
      <c r="AAT348" s="13"/>
      <c r="AAU348" s="13"/>
      <c r="AAV348" s="13"/>
      <c r="AAW348" s="13"/>
      <c r="AAX348" s="13"/>
      <c r="AAY348" s="13"/>
      <c r="AAZ348" s="13"/>
      <c r="ABA348" s="13"/>
      <c r="ABB348" s="13"/>
      <c r="ABC348" s="13"/>
      <c r="ABD348" s="13"/>
      <c r="ABE348" s="13"/>
      <c r="ABF348" s="13"/>
      <c r="ABG348" s="13"/>
      <c r="ABH348" s="13"/>
      <c r="ABI348" s="13"/>
      <c r="ABJ348" s="13"/>
      <c r="ABK348" s="13"/>
      <c r="ABL348" s="13"/>
      <c r="ABM348" s="13"/>
      <c r="ABN348" s="13"/>
      <c r="ABO348" s="13"/>
      <c r="ABP348" s="13"/>
      <c r="ABQ348" s="13"/>
      <c r="ABR348" s="13"/>
      <c r="ABS348" s="13"/>
      <c r="ABT348" s="13"/>
      <c r="ABU348" s="13"/>
      <c r="ABV348" s="13"/>
      <c r="ABW348" s="13"/>
      <c r="ABX348" s="13"/>
      <c r="ABY348" s="13"/>
      <c r="ABZ348" s="13"/>
      <c r="ACA348" s="13"/>
      <c r="ACB348" s="13"/>
      <c r="ACC348" s="13"/>
      <c r="ACD348" s="13"/>
      <c r="ACE348" s="13"/>
      <c r="ACF348" s="13"/>
      <c r="ACG348" s="13"/>
      <c r="ACH348" s="13"/>
      <c r="ACI348" s="13"/>
      <c r="ACJ348" s="13"/>
      <c r="ACK348" s="13"/>
      <c r="ACL348" s="13"/>
      <c r="ACM348" s="13"/>
      <c r="ACN348" s="13"/>
      <c r="ACO348" s="13"/>
      <c r="ACP348" s="13"/>
      <c r="ACQ348" s="13"/>
      <c r="ACR348" s="13"/>
      <c r="ACS348" s="13"/>
      <c r="ACT348" s="13"/>
      <c r="ACU348" s="13"/>
      <c r="ACV348" s="13"/>
      <c r="ACW348" s="13"/>
      <c r="ACX348" s="13"/>
      <c r="ACY348" s="13"/>
      <c r="ACZ348" s="13"/>
      <c r="ADA348" s="13"/>
      <c r="ADB348" s="13"/>
      <c r="ADC348" s="13"/>
      <c r="ADD348" s="13"/>
      <c r="ADE348" s="13"/>
      <c r="ADF348" s="13"/>
      <c r="ADG348" s="13"/>
      <c r="ADH348" s="13"/>
      <c r="ADI348" s="13"/>
      <c r="ADJ348" s="13"/>
      <c r="ADK348" s="13"/>
      <c r="ADL348" s="13"/>
      <c r="ADM348" s="13"/>
      <c r="ADN348" s="13"/>
      <c r="ADO348" s="13"/>
      <c r="ADP348" s="13"/>
      <c r="ADQ348" s="13"/>
      <c r="ADR348" s="13"/>
      <c r="ADS348" s="13"/>
      <c r="ADT348" s="13"/>
      <c r="ADU348" s="13"/>
      <c r="ADV348" s="13"/>
      <c r="ADW348" s="13"/>
      <c r="ADX348" s="13"/>
      <c r="ADY348" s="13"/>
      <c r="ADZ348" s="13"/>
      <c r="AEA348" s="13"/>
      <c r="AEB348" s="13"/>
      <c r="AEC348" s="13"/>
      <c r="AED348" s="13"/>
      <c r="AEE348" s="13"/>
      <c r="AEF348" s="13"/>
      <c r="AEG348" s="13"/>
      <c r="AEH348" s="13"/>
      <c r="AEI348" s="13"/>
      <c r="AEJ348" s="13"/>
      <c r="AEK348" s="13"/>
      <c r="AEL348" s="13"/>
      <c r="AEM348" s="13"/>
      <c r="AEN348" s="13"/>
      <c r="AEO348" s="13"/>
      <c r="AEP348" s="13"/>
      <c r="AEQ348" s="13"/>
      <c r="AER348" s="13"/>
      <c r="AES348" s="13"/>
      <c r="AET348" s="13"/>
      <c r="AEU348" s="13"/>
      <c r="AEV348" s="13"/>
      <c r="AEW348" s="13"/>
      <c r="AEX348" s="13"/>
      <c r="AEY348" s="13"/>
      <c r="AEZ348" s="13"/>
      <c r="AFA348" s="13"/>
      <c r="AFB348" s="13"/>
      <c r="AFC348" s="13"/>
      <c r="AFD348" s="13"/>
      <c r="AFE348" s="13"/>
      <c r="AFF348" s="13"/>
      <c r="AFG348" s="13"/>
      <c r="AFH348" s="13"/>
      <c r="AFI348" s="13"/>
      <c r="AFJ348" s="13"/>
      <c r="AFK348" s="13"/>
      <c r="AFL348" s="13"/>
      <c r="AFM348" s="13"/>
      <c r="AFN348" s="13"/>
      <c r="AFO348" s="13"/>
      <c r="AFP348" s="13"/>
      <c r="AFQ348" s="13"/>
      <c r="AFR348" s="13"/>
      <c r="AFS348" s="13"/>
      <c r="AFT348" s="13"/>
      <c r="AFU348" s="13"/>
      <c r="AFV348" s="13"/>
      <c r="AFW348" s="13"/>
      <c r="AFX348" s="13"/>
      <c r="AFY348" s="13"/>
      <c r="AFZ348" s="13"/>
      <c r="AGA348" s="13"/>
      <c r="AGB348" s="13"/>
      <c r="AGC348" s="13"/>
      <c r="AGD348" s="13"/>
      <c r="AGE348" s="13"/>
      <c r="AGF348" s="13"/>
      <c r="AGG348" s="13"/>
      <c r="AGH348" s="13"/>
      <c r="AGI348" s="13"/>
      <c r="AGJ348" s="13"/>
      <c r="AGK348" s="13"/>
      <c r="AGL348" s="13"/>
      <c r="AGM348" s="13"/>
      <c r="AGN348" s="13"/>
      <c r="AGO348" s="13"/>
      <c r="AGP348" s="13"/>
      <c r="AGQ348" s="13"/>
      <c r="AGR348" s="13"/>
      <c r="AGS348" s="13"/>
      <c r="AGT348" s="13"/>
      <c r="AGU348" s="13"/>
      <c r="AGV348" s="13"/>
      <c r="AGW348" s="13"/>
      <c r="AGX348" s="13"/>
      <c r="AGY348" s="13"/>
      <c r="AGZ348" s="13"/>
      <c r="AHA348" s="13"/>
      <c r="AHB348" s="13"/>
      <c r="AHC348" s="13"/>
      <c r="AHD348" s="13"/>
      <c r="AHE348" s="13"/>
      <c r="AHF348" s="13"/>
      <c r="AHG348" s="13"/>
      <c r="AHH348" s="13"/>
      <c r="AHI348" s="13"/>
      <c r="AHJ348" s="13"/>
      <c r="AHK348" s="13"/>
      <c r="AHL348" s="13"/>
      <c r="AHM348" s="13"/>
      <c r="AHN348" s="13"/>
      <c r="AHO348" s="13"/>
      <c r="AHP348" s="13"/>
      <c r="AHQ348" s="13"/>
      <c r="AHR348" s="13"/>
      <c r="AHS348" s="13"/>
      <c r="AHT348" s="13"/>
      <c r="AHU348" s="13"/>
      <c r="AHV348" s="13"/>
      <c r="AHW348" s="13"/>
      <c r="AHX348" s="13"/>
      <c r="AHY348" s="13"/>
      <c r="AHZ348" s="13"/>
      <c r="AIA348" s="13"/>
      <c r="AIB348" s="13"/>
      <c r="AIC348" s="13"/>
      <c r="AID348" s="13"/>
      <c r="AIE348" s="13"/>
      <c r="AIF348" s="13"/>
      <c r="AIG348" s="13"/>
      <c r="AIH348" s="13"/>
      <c r="AII348" s="13"/>
      <c r="AIJ348" s="13"/>
      <c r="AIK348" s="13"/>
      <c r="AIL348" s="13"/>
      <c r="AIM348" s="13"/>
      <c r="AIN348" s="13"/>
      <c r="AIO348" s="13"/>
      <c r="AIP348" s="13"/>
      <c r="AIQ348" s="13"/>
      <c r="AIR348" s="13"/>
      <c r="AIS348" s="13"/>
      <c r="AIT348" s="13"/>
      <c r="AIU348" s="13"/>
      <c r="AIV348" s="13"/>
      <c r="AIW348" s="13"/>
      <c r="AIX348" s="13"/>
      <c r="AIY348" s="13"/>
      <c r="AIZ348" s="13"/>
      <c r="AJA348" s="13"/>
      <c r="AJB348" s="13"/>
      <c r="AJC348" s="13"/>
      <c r="AJD348" s="13"/>
      <c r="AJE348" s="13"/>
      <c r="AJF348" s="13"/>
      <c r="AJG348" s="13"/>
      <c r="AJH348" s="13"/>
      <c r="AJI348" s="13"/>
      <c r="AJJ348" s="13"/>
      <c r="AJK348" s="13"/>
      <c r="AJL348" s="13"/>
      <c r="AJM348" s="13"/>
      <c r="AJN348" s="13"/>
      <c r="AJO348" s="13"/>
      <c r="AJP348" s="13"/>
      <c r="AJQ348" s="13"/>
      <c r="AJR348" s="13"/>
      <c r="AJS348" s="13"/>
      <c r="AJT348" s="13"/>
      <c r="AJU348" s="13"/>
      <c r="AJV348" s="13"/>
      <c r="AJW348" s="13"/>
      <c r="AJX348" s="13"/>
      <c r="AJY348" s="13"/>
      <c r="AJZ348" s="13"/>
      <c r="AKA348" s="13"/>
      <c r="AKB348" s="13"/>
      <c r="AKC348" s="13"/>
      <c r="AKD348" s="13"/>
      <c r="AKE348" s="13"/>
      <c r="AKF348" s="13"/>
      <c r="AKG348" s="13"/>
      <c r="AKH348" s="13"/>
      <c r="AKI348" s="13"/>
      <c r="AKJ348" s="13"/>
      <c r="AKK348" s="13"/>
      <c r="AKL348" s="13"/>
      <c r="AKM348" s="13"/>
      <c r="AKN348" s="13"/>
      <c r="AKO348" s="13"/>
      <c r="AKP348" s="13"/>
      <c r="AKQ348" s="13"/>
      <c r="AKR348" s="13"/>
      <c r="AKS348" s="13"/>
      <c r="AKT348" s="13"/>
      <c r="AKU348" s="13"/>
      <c r="AKV348" s="13"/>
      <c r="AKW348" s="13"/>
      <c r="AKX348" s="13"/>
      <c r="AKY348" s="13"/>
      <c r="AKZ348" s="13"/>
      <c r="ALA348" s="13"/>
      <c r="ALB348" s="13"/>
      <c r="ALC348" s="13"/>
      <c r="ALD348" s="13"/>
      <c r="ALE348" s="13"/>
      <c r="ALF348" s="13"/>
      <c r="ALG348" s="13"/>
      <c r="ALH348" s="13"/>
      <c r="ALI348" s="13"/>
      <c r="ALJ348" s="13"/>
    </row>
    <row r="349" spans="1:998" s="27" customFormat="1" ht="28.8">
      <c r="A349" s="16">
        <v>344</v>
      </c>
      <c r="B349" s="32" t="s">
        <v>357</v>
      </c>
      <c r="C349" s="32" t="s">
        <v>101</v>
      </c>
      <c r="D349" s="32" t="s">
        <v>101</v>
      </c>
      <c r="E349" s="32"/>
      <c r="F349" s="32" t="s">
        <v>892</v>
      </c>
      <c r="G349" s="74">
        <v>45828</v>
      </c>
      <c r="H349" s="75">
        <v>0.625</v>
      </c>
      <c r="I349" s="32" t="s">
        <v>5</v>
      </c>
      <c r="J349" s="32" t="s">
        <v>6</v>
      </c>
      <c r="K349" s="32" t="s">
        <v>5</v>
      </c>
      <c r="L349" s="32" t="s">
        <v>5</v>
      </c>
      <c r="M349" s="32" t="s">
        <v>5</v>
      </c>
      <c r="N349" s="32" t="s">
        <v>6</v>
      </c>
      <c r="O349" s="76">
        <v>1056.54</v>
      </c>
      <c r="P349" s="77">
        <v>22905</v>
      </c>
      <c r="Q349" s="76">
        <v>215000</v>
      </c>
      <c r="R349" s="76">
        <v>65000</v>
      </c>
      <c r="S349" s="85">
        <f t="shared" si="44"/>
        <v>30.232558139534881</v>
      </c>
      <c r="T349" s="85">
        <f t="shared" si="45"/>
        <v>150000</v>
      </c>
      <c r="U349" s="32" t="s">
        <v>6</v>
      </c>
      <c r="V349" s="32" t="s">
        <v>6</v>
      </c>
      <c r="W349" s="79">
        <v>1</v>
      </c>
      <c r="X349" s="80">
        <v>10</v>
      </c>
      <c r="Y349" s="81">
        <f>ROUND((S349/INDICI!$B$2*10),2)</f>
        <v>3.42</v>
      </c>
      <c r="Z349" s="81">
        <f>ROUND((O349/INDICI!$B$1*25),2)</f>
        <v>2.82</v>
      </c>
      <c r="AA349" s="82">
        <f t="shared" si="46"/>
        <v>0</v>
      </c>
      <c r="AB349" s="83">
        <f t="shared" si="47"/>
        <v>16.239999999999998</v>
      </c>
      <c r="AC349" s="84"/>
      <c r="AD349" s="81" t="str">
        <f>VLOOKUP(C349, 'NORD SUD'!A:B, 2, FALSE)</f>
        <v>N</v>
      </c>
      <c r="AE349" s="85" t="str">
        <f>IF(AD349="N","",SUM(AF$5:$AF349))</f>
        <v/>
      </c>
      <c r="AF349" s="85" t="str">
        <f t="shared" si="48"/>
        <v/>
      </c>
      <c r="AG349" s="84"/>
      <c r="AH349" s="81"/>
      <c r="AI349" s="169"/>
      <c r="AJ349" s="169"/>
      <c r="AK349" s="198" t="s">
        <v>1941</v>
      </c>
      <c r="AL349" s="158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13"/>
      <c r="JJ349" s="13"/>
      <c r="JK349" s="13"/>
      <c r="JL349" s="13"/>
      <c r="JM349" s="13"/>
      <c r="JN349" s="13"/>
      <c r="JO349" s="13"/>
      <c r="JP349" s="13"/>
      <c r="JQ349" s="13"/>
      <c r="JR349" s="13"/>
      <c r="JS349" s="13"/>
      <c r="JT349" s="13"/>
      <c r="JU349" s="13"/>
      <c r="JV349" s="13"/>
      <c r="JW349" s="13"/>
      <c r="JX349" s="13"/>
      <c r="JY349" s="13"/>
      <c r="JZ349" s="13"/>
      <c r="KA349" s="13"/>
      <c r="KB349" s="13"/>
      <c r="KC349" s="13"/>
      <c r="KD349" s="13"/>
      <c r="KE349" s="13"/>
      <c r="KF349" s="13"/>
      <c r="KG349" s="13"/>
      <c r="KH349" s="13"/>
      <c r="KI349" s="13"/>
      <c r="KJ349" s="13"/>
      <c r="KK349" s="13"/>
      <c r="KL349" s="13"/>
      <c r="KM349" s="13"/>
      <c r="KN349" s="13"/>
      <c r="KO349" s="13"/>
      <c r="KP349" s="13"/>
      <c r="KQ349" s="13"/>
      <c r="KR349" s="13"/>
      <c r="KS349" s="13"/>
      <c r="KT349" s="13"/>
      <c r="KU349" s="13"/>
      <c r="KV349" s="13"/>
      <c r="KW349" s="13"/>
      <c r="KX349" s="13"/>
      <c r="KY349" s="13"/>
      <c r="KZ349" s="13"/>
      <c r="LA349" s="13"/>
      <c r="LB349" s="13"/>
      <c r="LC349" s="13"/>
      <c r="LD349" s="13"/>
      <c r="LE349" s="13"/>
      <c r="LF349" s="13"/>
      <c r="LG349" s="13"/>
      <c r="LH349" s="13"/>
      <c r="LI349" s="13"/>
      <c r="LJ349" s="13"/>
      <c r="LK349" s="13"/>
      <c r="LL349" s="13"/>
      <c r="LM349" s="13"/>
      <c r="LN349" s="13"/>
      <c r="LO349" s="13"/>
      <c r="LP349" s="13"/>
      <c r="LQ349" s="13"/>
      <c r="LR349" s="13"/>
      <c r="LS349" s="13"/>
      <c r="LT349" s="13"/>
      <c r="LU349" s="13"/>
      <c r="LV349" s="13"/>
      <c r="LW349" s="13"/>
      <c r="LX349" s="13"/>
      <c r="LY349" s="13"/>
      <c r="LZ349" s="13"/>
      <c r="MA349" s="13"/>
      <c r="MB349" s="13"/>
      <c r="MC349" s="13"/>
      <c r="MD349" s="13"/>
      <c r="ME349" s="13"/>
      <c r="MF349" s="13"/>
      <c r="MG349" s="13"/>
      <c r="MH349" s="13"/>
      <c r="MI349" s="13"/>
      <c r="MJ349" s="13"/>
      <c r="MK349" s="13"/>
      <c r="ML349" s="13"/>
      <c r="MM349" s="13"/>
      <c r="MN349" s="13"/>
      <c r="MO349" s="13"/>
      <c r="MP349" s="13"/>
      <c r="MQ349" s="13"/>
      <c r="MR349" s="13"/>
      <c r="MS349" s="13"/>
      <c r="MT349" s="13"/>
      <c r="MU349" s="13"/>
      <c r="MV349" s="13"/>
      <c r="MW349" s="13"/>
      <c r="MX349" s="13"/>
      <c r="MY349" s="13"/>
      <c r="MZ349" s="13"/>
      <c r="NA349" s="13"/>
      <c r="NB349" s="13"/>
      <c r="NC349" s="13"/>
      <c r="ND349" s="13"/>
      <c r="NE349" s="13"/>
      <c r="NF349" s="13"/>
      <c r="NG349" s="13"/>
      <c r="NH349" s="13"/>
      <c r="NI349" s="13"/>
      <c r="NJ349" s="13"/>
      <c r="NK349" s="13"/>
      <c r="NL349" s="13"/>
      <c r="NM349" s="13"/>
      <c r="NN349" s="13"/>
      <c r="NO349" s="13"/>
      <c r="NP349" s="13"/>
      <c r="NQ349" s="13"/>
      <c r="NR349" s="13"/>
      <c r="NS349" s="13"/>
      <c r="NT349" s="13"/>
      <c r="NU349" s="13"/>
      <c r="NV349" s="13"/>
      <c r="NW349" s="13"/>
      <c r="NX349" s="13"/>
      <c r="NY349" s="13"/>
      <c r="NZ349" s="13"/>
      <c r="OA349" s="13"/>
      <c r="OB349" s="13"/>
      <c r="OC349" s="13"/>
      <c r="OD349" s="13"/>
      <c r="OE349" s="13"/>
      <c r="OF349" s="13"/>
      <c r="OG349" s="13"/>
      <c r="OH349" s="13"/>
      <c r="OI349" s="13"/>
      <c r="OJ349" s="13"/>
      <c r="OK349" s="13"/>
      <c r="OL349" s="13"/>
      <c r="OM349" s="13"/>
      <c r="ON349" s="13"/>
      <c r="OO349" s="13"/>
      <c r="OP349" s="13"/>
      <c r="OQ349" s="13"/>
      <c r="OR349" s="13"/>
      <c r="OS349" s="13"/>
      <c r="OT349" s="13"/>
      <c r="OU349" s="13"/>
      <c r="OV349" s="13"/>
      <c r="OW349" s="13"/>
      <c r="OX349" s="13"/>
      <c r="OY349" s="13"/>
      <c r="OZ349" s="13"/>
      <c r="PA349" s="13"/>
      <c r="PB349" s="13"/>
      <c r="PC349" s="13"/>
      <c r="PD349" s="13"/>
      <c r="PE349" s="13"/>
      <c r="PF349" s="13"/>
      <c r="PG349" s="13"/>
      <c r="PH349" s="13"/>
      <c r="PI349" s="13"/>
      <c r="PJ349" s="13"/>
      <c r="PK349" s="13"/>
      <c r="PL349" s="13"/>
      <c r="PM349" s="13"/>
      <c r="PN349" s="13"/>
      <c r="PO349" s="13"/>
      <c r="PP349" s="13"/>
      <c r="PQ349" s="13"/>
      <c r="PR349" s="13"/>
      <c r="PS349" s="13"/>
      <c r="PT349" s="13"/>
      <c r="PU349" s="13"/>
      <c r="PV349" s="13"/>
      <c r="PW349" s="13"/>
      <c r="PX349" s="13"/>
      <c r="PY349" s="13"/>
      <c r="PZ349" s="13"/>
      <c r="QA349" s="13"/>
      <c r="QB349" s="13"/>
      <c r="QC349" s="13"/>
      <c r="QD349" s="13"/>
      <c r="QE349" s="13"/>
      <c r="QF349" s="13"/>
      <c r="QG349" s="13"/>
      <c r="QH349" s="13"/>
      <c r="QI349" s="13"/>
      <c r="QJ349" s="13"/>
      <c r="QK349" s="13"/>
      <c r="QL349" s="13"/>
      <c r="QM349" s="13"/>
      <c r="QN349" s="13"/>
      <c r="QO349" s="13"/>
      <c r="QP349" s="13"/>
      <c r="QQ349" s="13"/>
      <c r="QR349" s="13"/>
      <c r="QS349" s="13"/>
      <c r="QT349" s="13"/>
      <c r="QU349" s="13"/>
      <c r="QV349" s="13"/>
      <c r="QW349" s="13"/>
      <c r="QX349" s="13"/>
      <c r="QY349" s="13"/>
      <c r="QZ349" s="13"/>
      <c r="RA349" s="13"/>
      <c r="RB349" s="13"/>
      <c r="RC349" s="13"/>
      <c r="RD349" s="13"/>
      <c r="RE349" s="13"/>
      <c r="RF349" s="13"/>
      <c r="RG349" s="13"/>
      <c r="RH349" s="13"/>
      <c r="RI349" s="13"/>
      <c r="RJ349" s="13"/>
      <c r="RK349" s="13"/>
      <c r="RL349" s="13"/>
      <c r="RM349" s="13"/>
      <c r="RN349" s="13"/>
      <c r="RO349" s="13"/>
      <c r="RP349" s="13"/>
      <c r="RQ349" s="13"/>
      <c r="RR349" s="13"/>
      <c r="RS349" s="13"/>
      <c r="RT349" s="13"/>
      <c r="RU349" s="13"/>
      <c r="RV349" s="13"/>
      <c r="RW349" s="13"/>
      <c r="RX349" s="13"/>
      <c r="RY349" s="13"/>
      <c r="RZ349" s="13"/>
      <c r="SA349" s="13"/>
      <c r="SB349" s="13"/>
      <c r="SC349" s="13"/>
      <c r="SD349" s="13"/>
      <c r="SE349" s="13"/>
      <c r="SF349" s="13"/>
      <c r="SG349" s="13"/>
      <c r="SH349" s="13"/>
      <c r="SI349" s="13"/>
      <c r="SJ349" s="13"/>
      <c r="SK349" s="13"/>
      <c r="SL349" s="13"/>
      <c r="SM349" s="13"/>
      <c r="SN349" s="13"/>
      <c r="SO349" s="13"/>
      <c r="SP349" s="13"/>
      <c r="SQ349" s="13"/>
      <c r="SR349" s="13"/>
      <c r="SS349" s="13"/>
      <c r="ST349" s="13"/>
      <c r="SU349" s="13"/>
      <c r="SV349" s="13"/>
      <c r="SW349" s="13"/>
      <c r="SX349" s="13"/>
      <c r="SY349" s="13"/>
      <c r="SZ349" s="13"/>
      <c r="TA349" s="13"/>
      <c r="TB349" s="13"/>
      <c r="TC349" s="13"/>
      <c r="TD349" s="13"/>
      <c r="TE349" s="13"/>
      <c r="TF349" s="13"/>
      <c r="TG349" s="13"/>
      <c r="TH349" s="13"/>
      <c r="TI349" s="13"/>
      <c r="TJ349" s="13"/>
      <c r="TK349" s="13"/>
      <c r="TL349" s="13"/>
      <c r="TM349" s="13"/>
      <c r="TN349" s="13"/>
      <c r="TO349" s="13"/>
      <c r="TP349" s="13"/>
      <c r="TQ349" s="13"/>
      <c r="TR349" s="13"/>
      <c r="TS349" s="13"/>
      <c r="TT349" s="13"/>
      <c r="TU349" s="13"/>
      <c r="TV349" s="13"/>
      <c r="TW349" s="13"/>
      <c r="TX349" s="13"/>
      <c r="TY349" s="13"/>
      <c r="TZ349" s="13"/>
      <c r="UA349" s="13"/>
      <c r="UB349" s="13"/>
      <c r="UC349" s="13"/>
      <c r="UD349" s="13"/>
      <c r="UE349" s="13"/>
      <c r="UF349" s="13"/>
      <c r="UG349" s="13"/>
      <c r="UH349" s="13"/>
      <c r="UI349" s="13"/>
      <c r="UJ349" s="13"/>
      <c r="UK349" s="13"/>
      <c r="UL349" s="13"/>
      <c r="UM349" s="13"/>
      <c r="UN349" s="13"/>
      <c r="UO349" s="13"/>
      <c r="UP349" s="13"/>
      <c r="UQ349" s="13"/>
      <c r="UR349" s="13"/>
      <c r="US349" s="13"/>
      <c r="UT349" s="13"/>
      <c r="UU349" s="13"/>
      <c r="UV349" s="13"/>
      <c r="UW349" s="13"/>
      <c r="UX349" s="13"/>
      <c r="UY349" s="13"/>
      <c r="UZ349" s="13"/>
      <c r="VA349" s="13"/>
      <c r="VB349" s="13"/>
      <c r="VC349" s="13"/>
      <c r="VD349" s="13"/>
      <c r="VE349" s="13"/>
      <c r="VF349" s="13"/>
      <c r="VG349" s="13"/>
      <c r="VH349" s="13"/>
      <c r="VI349" s="13"/>
      <c r="VJ349" s="13"/>
      <c r="VK349" s="13"/>
      <c r="VL349" s="13"/>
      <c r="VM349" s="13"/>
      <c r="VN349" s="13"/>
      <c r="VO349" s="13"/>
      <c r="VP349" s="13"/>
      <c r="VQ349" s="13"/>
      <c r="VR349" s="13"/>
      <c r="VS349" s="13"/>
      <c r="VT349" s="13"/>
      <c r="VU349" s="13"/>
      <c r="VV349" s="13"/>
      <c r="VW349" s="13"/>
      <c r="VX349" s="13"/>
      <c r="VY349" s="13"/>
      <c r="VZ349" s="13"/>
      <c r="WA349" s="13"/>
      <c r="WB349" s="13"/>
      <c r="WC349" s="13"/>
      <c r="WD349" s="13"/>
      <c r="WE349" s="13"/>
      <c r="WF349" s="13"/>
      <c r="WG349" s="13"/>
      <c r="WH349" s="13"/>
      <c r="WI349" s="13"/>
      <c r="WJ349" s="13"/>
      <c r="WK349" s="13"/>
      <c r="WL349" s="13"/>
      <c r="WM349" s="13"/>
      <c r="WN349" s="13"/>
      <c r="WO349" s="13"/>
      <c r="WP349" s="13"/>
      <c r="WQ349" s="13"/>
      <c r="WR349" s="13"/>
      <c r="WS349" s="13"/>
      <c r="WT349" s="13"/>
      <c r="WU349" s="13"/>
      <c r="WV349" s="13"/>
      <c r="WW349" s="13"/>
      <c r="WX349" s="13"/>
      <c r="WY349" s="13"/>
      <c r="WZ349" s="13"/>
      <c r="XA349" s="13"/>
      <c r="XB349" s="13"/>
      <c r="XC349" s="13"/>
      <c r="XD349" s="13"/>
      <c r="XE349" s="13"/>
      <c r="XF349" s="13"/>
      <c r="XG349" s="13"/>
      <c r="XH349" s="13"/>
      <c r="XI349" s="13"/>
      <c r="XJ349" s="13"/>
      <c r="XK349" s="13"/>
      <c r="XL349" s="13"/>
      <c r="XM349" s="13"/>
      <c r="XN349" s="13"/>
      <c r="XO349" s="13"/>
      <c r="XP349" s="13"/>
      <c r="XQ349" s="13"/>
      <c r="XR349" s="13"/>
      <c r="XS349" s="13"/>
      <c r="XT349" s="13"/>
      <c r="XU349" s="13"/>
      <c r="XV349" s="13"/>
      <c r="XW349" s="13"/>
      <c r="XX349" s="13"/>
      <c r="XY349" s="13"/>
      <c r="XZ349" s="13"/>
      <c r="YA349" s="13"/>
      <c r="YB349" s="13"/>
      <c r="YC349" s="13"/>
      <c r="YD349" s="13"/>
      <c r="YE349" s="13"/>
      <c r="YF349" s="13"/>
      <c r="YG349" s="13"/>
      <c r="YH349" s="13"/>
      <c r="YI349" s="13"/>
      <c r="YJ349" s="13"/>
      <c r="YK349" s="13"/>
      <c r="YL349" s="13"/>
      <c r="YM349" s="13"/>
      <c r="YN349" s="13"/>
      <c r="YO349" s="13"/>
      <c r="YP349" s="13"/>
      <c r="YQ349" s="13"/>
      <c r="YR349" s="13"/>
      <c r="YS349" s="13"/>
      <c r="YT349" s="13"/>
      <c r="YU349" s="13"/>
      <c r="YV349" s="13"/>
      <c r="YW349" s="13"/>
      <c r="YX349" s="13"/>
      <c r="YY349" s="13"/>
      <c r="YZ349" s="13"/>
      <c r="ZA349" s="13"/>
      <c r="ZB349" s="13"/>
      <c r="ZC349" s="13"/>
      <c r="ZD349" s="13"/>
      <c r="ZE349" s="13"/>
      <c r="ZF349" s="13"/>
      <c r="ZG349" s="13"/>
      <c r="ZH349" s="13"/>
      <c r="ZI349" s="13"/>
      <c r="ZJ349" s="13"/>
      <c r="ZK349" s="13"/>
      <c r="ZL349" s="13"/>
      <c r="ZM349" s="13"/>
      <c r="ZN349" s="13"/>
      <c r="ZO349" s="13"/>
      <c r="ZP349" s="13"/>
      <c r="ZQ349" s="13"/>
      <c r="ZR349" s="13"/>
      <c r="ZS349" s="13"/>
      <c r="ZT349" s="13"/>
      <c r="ZU349" s="13"/>
      <c r="ZV349" s="13"/>
      <c r="ZW349" s="13"/>
      <c r="ZX349" s="13"/>
      <c r="ZY349" s="13"/>
      <c r="ZZ349" s="13"/>
      <c r="AAA349" s="13"/>
      <c r="AAB349" s="13"/>
      <c r="AAC349" s="13"/>
      <c r="AAD349" s="13"/>
      <c r="AAE349" s="13"/>
      <c r="AAF349" s="13"/>
      <c r="AAG349" s="13"/>
      <c r="AAH349" s="13"/>
      <c r="AAI349" s="13"/>
      <c r="AAJ349" s="13"/>
      <c r="AAK349" s="13"/>
      <c r="AAL349" s="13"/>
      <c r="AAM349" s="13"/>
      <c r="AAN349" s="13"/>
      <c r="AAO349" s="13"/>
      <c r="AAP349" s="13"/>
      <c r="AAQ349" s="13"/>
      <c r="AAR349" s="13"/>
      <c r="AAS349" s="13"/>
      <c r="AAT349" s="13"/>
      <c r="AAU349" s="13"/>
      <c r="AAV349" s="13"/>
      <c r="AAW349" s="13"/>
      <c r="AAX349" s="13"/>
      <c r="AAY349" s="13"/>
      <c r="AAZ349" s="13"/>
      <c r="ABA349" s="13"/>
      <c r="ABB349" s="13"/>
      <c r="ABC349" s="13"/>
      <c r="ABD349" s="13"/>
      <c r="ABE349" s="13"/>
      <c r="ABF349" s="13"/>
      <c r="ABG349" s="13"/>
      <c r="ABH349" s="13"/>
      <c r="ABI349" s="13"/>
      <c r="ABJ349" s="13"/>
      <c r="ABK349" s="13"/>
      <c r="ABL349" s="13"/>
      <c r="ABM349" s="13"/>
      <c r="ABN349" s="13"/>
      <c r="ABO349" s="13"/>
      <c r="ABP349" s="13"/>
      <c r="ABQ349" s="13"/>
      <c r="ABR349" s="13"/>
      <c r="ABS349" s="13"/>
      <c r="ABT349" s="13"/>
      <c r="ABU349" s="13"/>
      <c r="ABV349" s="13"/>
      <c r="ABW349" s="13"/>
      <c r="ABX349" s="13"/>
      <c r="ABY349" s="13"/>
      <c r="ABZ349" s="13"/>
      <c r="ACA349" s="13"/>
      <c r="ACB349" s="13"/>
      <c r="ACC349" s="13"/>
      <c r="ACD349" s="13"/>
      <c r="ACE349" s="13"/>
      <c r="ACF349" s="13"/>
      <c r="ACG349" s="13"/>
      <c r="ACH349" s="13"/>
      <c r="ACI349" s="13"/>
      <c r="ACJ349" s="13"/>
      <c r="ACK349" s="13"/>
      <c r="ACL349" s="13"/>
      <c r="ACM349" s="13"/>
      <c r="ACN349" s="13"/>
      <c r="ACO349" s="13"/>
      <c r="ACP349" s="13"/>
      <c r="ACQ349" s="13"/>
      <c r="ACR349" s="13"/>
      <c r="ACS349" s="13"/>
      <c r="ACT349" s="13"/>
      <c r="ACU349" s="13"/>
      <c r="ACV349" s="13"/>
      <c r="ACW349" s="13"/>
      <c r="ACX349" s="13"/>
      <c r="ACY349" s="13"/>
      <c r="ACZ349" s="13"/>
      <c r="ADA349" s="13"/>
      <c r="ADB349" s="13"/>
      <c r="ADC349" s="13"/>
      <c r="ADD349" s="13"/>
      <c r="ADE349" s="13"/>
      <c r="ADF349" s="13"/>
      <c r="ADG349" s="13"/>
      <c r="ADH349" s="13"/>
      <c r="ADI349" s="13"/>
      <c r="ADJ349" s="13"/>
      <c r="ADK349" s="13"/>
      <c r="ADL349" s="13"/>
      <c r="ADM349" s="13"/>
      <c r="ADN349" s="13"/>
      <c r="ADO349" s="13"/>
      <c r="ADP349" s="13"/>
      <c r="ADQ349" s="13"/>
      <c r="ADR349" s="13"/>
      <c r="ADS349" s="13"/>
      <c r="ADT349" s="13"/>
      <c r="ADU349" s="13"/>
      <c r="ADV349" s="13"/>
      <c r="ADW349" s="13"/>
      <c r="ADX349" s="13"/>
      <c r="ADY349" s="13"/>
      <c r="ADZ349" s="13"/>
      <c r="AEA349" s="13"/>
      <c r="AEB349" s="13"/>
      <c r="AEC349" s="13"/>
      <c r="AED349" s="13"/>
      <c r="AEE349" s="13"/>
      <c r="AEF349" s="13"/>
      <c r="AEG349" s="13"/>
      <c r="AEH349" s="13"/>
      <c r="AEI349" s="13"/>
      <c r="AEJ349" s="13"/>
      <c r="AEK349" s="13"/>
      <c r="AEL349" s="13"/>
      <c r="AEM349" s="13"/>
      <c r="AEN349" s="13"/>
      <c r="AEO349" s="13"/>
      <c r="AEP349" s="13"/>
      <c r="AEQ349" s="13"/>
      <c r="AER349" s="13"/>
      <c r="AES349" s="13"/>
      <c r="AET349" s="13"/>
      <c r="AEU349" s="13"/>
      <c r="AEV349" s="13"/>
      <c r="AEW349" s="13"/>
      <c r="AEX349" s="13"/>
      <c r="AEY349" s="13"/>
      <c r="AEZ349" s="13"/>
      <c r="AFA349" s="13"/>
      <c r="AFB349" s="13"/>
      <c r="AFC349" s="13"/>
      <c r="AFD349" s="13"/>
      <c r="AFE349" s="13"/>
      <c r="AFF349" s="13"/>
      <c r="AFG349" s="13"/>
      <c r="AFH349" s="13"/>
      <c r="AFI349" s="13"/>
      <c r="AFJ349" s="13"/>
      <c r="AFK349" s="13"/>
      <c r="AFL349" s="13"/>
      <c r="AFM349" s="13"/>
      <c r="AFN349" s="13"/>
      <c r="AFO349" s="13"/>
      <c r="AFP349" s="13"/>
      <c r="AFQ349" s="13"/>
      <c r="AFR349" s="13"/>
      <c r="AFS349" s="13"/>
      <c r="AFT349" s="13"/>
      <c r="AFU349" s="13"/>
      <c r="AFV349" s="13"/>
      <c r="AFW349" s="13"/>
      <c r="AFX349" s="13"/>
      <c r="AFY349" s="13"/>
      <c r="AFZ349" s="13"/>
      <c r="AGA349" s="13"/>
      <c r="AGB349" s="13"/>
      <c r="AGC349" s="13"/>
      <c r="AGD349" s="13"/>
      <c r="AGE349" s="13"/>
      <c r="AGF349" s="13"/>
      <c r="AGG349" s="13"/>
      <c r="AGH349" s="13"/>
      <c r="AGI349" s="13"/>
      <c r="AGJ349" s="13"/>
      <c r="AGK349" s="13"/>
      <c r="AGL349" s="13"/>
      <c r="AGM349" s="13"/>
      <c r="AGN349" s="13"/>
      <c r="AGO349" s="13"/>
      <c r="AGP349" s="13"/>
      <c r="AGQ349" s="13"/>
      <c r="AGR349" s="13"/>
      <c r="AGS349" s="13"/>
      <c r="AGT349" s="13"/>
      <c r="AGU349" s="13"/>
      <c r="AGV349" s="13"/>
      <c r="AGW349" s="13"/>
      <c r="AGX349" s="13"/>
      <c r="AGY349" s="13"/>
      <c r="AGZ349" s="13"/>
      <c r="AHA349" s="13"/>
      <c r="AHB349" s="13"/>
      <c r="AHC349" s="13"/>
      <c r="AHD349" s="13"/>
      <c r="AHE349" s="13"/>
      <c r="AHF349" s="13"/>
      <c r="AHG349" s="13"/>
      <c r="AHH349" s="13"/>
      <c r="AHI349" s="13"/>
      <c r="AHJ349" s="13"/>
      <c r="AHK349" s="13"/>
      <c r="AHL349" s="13"/>
      <c r="AHM349" s="13"/>
      <c r="AHN349" s="13"/>
      <c r="AHO349" s="13"/>
      <c r="AHP349" s="13"/>
      <c r="AHQ349" s="13"/>
      <c r="AHR349" s="13"/>
      <c r="AHS349" s="13"/>
      <c r="AHT349" s="13"/>
      <c r="AHU349" s="13"/>
      <c r="AHV349" s="13"/>
      <c r="AHW349" s="13"/>
      <c r="AHX349" s="13"/>
      <c r="AHY349" s="13"/>
      <c r="AHZ349" s="13"/>
      <c r="AIA349" s="13"/>
      <c r="AIB349" s="13"/>
      <c r="AIC349" s="13"/>
      <c r="AID349" s="13"/>
      <c r="AIE349" s="13"/>
      <c r="AIF349" s="13"/>
      <c r="AIG349" s="13"/>
      <c r="AIH349" s="13"/>
      <c r="AII349" s="13"/>
      <c r="AIJ349" s="13"/>
      <c r="AIK349" s="13"/>
      <c r="AIL349" s="13"/>
      <c r="AIM349" s="13"/>
      <c r="AIN349" s="13"/>
      <c r="AIO349" s="13"/>
      <c r="AIP349" s="13"/>
      <c r="AIQ349" s="13"/>
      <c r="AIR349" s="13"/>
      <c r="AIS349" s="13"/>
      <c r="AIT349" s="13"/>
      <c r="AIU349" s="13"/>
      <c r="AIV349" s="13"/>
      <c r="AIW349" s="13"/>
      <c r="AIX349" s="13"/>
      <c r="AIY349" s="13"/>
      <c r="AIZ349" s="13"/>
      <c r="AJA349" s="13"/>
      <c r="AJB349" s="13"/>
      <c r="AJC349" s="13"/>
      <c r="AJD349" s="13"/>
      <c r="AJE349" s="13"/>
      <c r="AJF349" s="13"/>
      <c r="AJG349" s="13"/>
      <c r="AJH349" s="13"/>
      <c r="AJI349" s="13"/>
      <c r="AJJ349" s="13"/>
      <c r="AJK349" s="13"/>
      <c r="AJL349" s="13"/>
      <c r="AJM349" s="13"/>
      <c r="AJN349" s="13"/>
      <c r="AJO349" s="13"/>
      <c r="AJP349" s="13"/>
      <c r="AJQ349" s="13"/>
      <c r="AJR349" s="13"/>
      <c r="AJS349" s="13"/>
      <c r="AJT349" s="13"/>
      <c r="AJU349" s="13"/>
      <c r="AJV349" s="13"/>
      <c r="AJW349" s="13"/>
      <c r="AJX349" s="13"/>
      <c r="AJY349" s="13"/>
      <c r="AJZ349" s="13"/>
      <c r="AKA349" s="13"/>
      <c r="AKB349" s="13"/>
      <c r="AKC349" s="13"/>
      <c r="AKD349" s="13"/>
      <c r="AKE349" s="13"/>
      <c r="AKF349" s="13"/>
      <c r="AKG349" s="13"/>
      <c r="AKH349" s="13"/>
      <c r="AKI349" s="13"/>
      <c r="AKJ349" s="13"/>
      <c r="AKK349" s="13"/>
      <c r="AKL349" s="13"/>
      <c r="AKM349" s="13"/>
      <c r="AKN349" s="13"/>
      <c r="AKO349" s="13"/>
      <c r="AKP349" s="13"/>
      <c r="AKQ349" s="13"/>
      <c r="AKR349" s="13"/>
      <c r="AKS349" s="13"/>
      <c r="AKT349" s="13"/>
      <c r="AKU349" s="13"/>
      <c r="AKV349" s="13"/>
      <c r="AKW349" s="13"/>
      <c r="AKX349" s="13"/>
      <c r="AKY349" s="13"/>
      <c r="AKZ349" s="13"/>
      <c r="ALA349" s="13"/>
      <c r="ALB349" s="13"/>
      <c r="ALC349" s="13"/>
      <c r="ALD349" s="13"/>
      <c r="ALE349" s="13"/>
      <c r="ALF349" s="13"/>
      <c r="ALG349" s="13"/>
      <c r="ALH349" s="13"/>
      <c r="ALI349" s="13"/>
      <c r="ALJ349" s="13"/>
    </row>
    <row r="350" spans="1:998" s="27" customFormat="1">
      <c r="A350" s="16">
        <v>345</v>
      </c>
      <c r="B350" s="32" t="s">
        <v>250</v>
      </c>
      <c r="C350" s="32" t="s">
        <v>103</v>
      </c>
      <c r="D350" s="32" t="s">
        <v>103</v>
      </c>
      <c r="E350" s="32" t="s">
        <v>1776</v>
      </c>
      <c r="F350" s="32"/>
      <c r="G350" s="74">
        <v>45831</v>
      </c>
      <c r="H350" s="75">
        <v>0.52708333333333335</v>
      </c>
      <c r="I350" s="32" t="s">
        <v>5</v>
      </c>
      <c r="J350" s="32" t="s">
        <v>289</v>
      </c>
      <c r="K350" s="32" t="s">
        <v>5</v>
      </c>
      <c r="L350" s="32" t="s">
        <v>5</v>
      </c>
      <c r="M350" s="32" t="s">
        <v>5</v>
      </c>
      <c r="N350" s="32" t="s">
        <v>1765</v>
      </c>
      <c r="O350" s="76">
        <v>2231.09</v>
      </c>
      <c r="P350" s="77">
        <v>4258</v>
      </c>
      <c r="Q350" s="76">
        <v>92696.82</v>
      </c>
      <c r="R350" s="76">
        <v>18539.36</v>
      </c>
      <c r="S350" s="85">
        <f t="shared" si="44"/>
        <v>19.999995684857367</v>
      </c>
      <c r="T350" s="85">
        <f t="shared" si="45"/>
        <v>74157.460000000006</v>
      </c>
      <c r="U350" s="32" t="s">
        <v>289</v>
      </c>
      <c r="V350" s="32" t="s">
        <v>289</v>
      </c>
      <c r="W350" s="79">
        <v>1</v>
      </c>
      <c r="X350" s="80">
        <v>0</v>
      </c>
      <c r="Y350" s="81">
        <f>ROUND((S350/INDICI!$B$2*10),2)</f>
        <v>2.2599999999999998</v>
      </c>
      <c r="Z350" s="81">
        <f>ROUND((O350/INDICI!$B$1*25),2)</f>
        <v>5.96</v>
      </c>
      <c r="AA350" s="82">
        <f t="shared" si="46"/>
        <v>8</v>
      </c>
      <c r="AB350" s="83">
        <f t="shared" si="47"/>
        <v>16.22</v>
      </c>
      <c r="AC350" s="84"/>
      <c r="AD350" s="81" t="str">
        <f>VLOOKUP(C350, 'NORD SUD'!A:B, 2, FALSE)</f>
        <v>N</v>
      </c>
      <c r="AE350" s="85" t="str">
        <f>IF(AD350="N","",SUM(AF$5:$AF350))</f>
        <v/>
      </c>
      <c r="AF350" s="85" t="str">
        <f t="shared" si="48"/>
        <v/>
      </c>
      <c r="AG350" s="84"/>
      <c r="AH350" s="81"/>
      <c r="AI350" s="169"/>
      <c r="AJ350" s="169"/>
      <c r="AK350" s="198" t="s">
        <v>1941</v>
      </c>
      <c r="AL350" s="158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13"/>
      <c r="JJ350" s="13"/>
      <c r="JK350" s="13"/>
      <c r="JL350" s="13"/>
      <c r="JM350" s="13"/>
      <c r="JN350" s="13"/>
      <c r="JO350" s="13"/>
      <c r="JP350" s="13"/>
      <c r="JQ350" s="13"/>
      <c r="JR350" s="13"/>
      <c r="JS350" s="13"/>
      <c r="JT350" s="13"/>
      <c r="JU350" s="13"/>
      <c r="JV350" s="13"/>
      <c r="JW350" s="13"/>
      <c r="JX350" s="13"/>
      <c r="JY350" s="13"/>
      <c r="JZ350" s="13"/>
      <c r="KA350" s="13"/>
      <c r="KB350" s="13"/>
      <c r="KC350" s="13"/>
      <c r="KD350" s="13"/>
      <c r="KE350" s="13"/>
      <c r="KF350" s="13"/>
      <c r="KG350" s="13"/>
      <c r="KH350" s="13"/>
      <c r="KI350" s="13"/>
      <c r="KJ350" s="13"/>
      <c r="KK350" s="13"/>
      <c r="KL350" s="13"/>
      <c r="KM350" s="13"/>
      <c r="KN350" s="13"/>
      <c r="KO350" s="13"/>
      <c r="KP350" s="13"/>
      <c r="KQ350" s="13"/>
      <c r="KR350" s="13"/>
      <c r="KS350" s="13"/>
      <c r="KT350" s="13"/>
      <c r="KU350" s="13"/>
      <c r="KV350" s="13"/>
      <c r="KW350" s="13"/>
      <c r="KX350" s="13"/>
      <c r="KY350" s="13"/>
      <c r="KZ350" s="13"/>
      <c r="LA350" s="13"/>
      <c r="LB350" s="13"/>
      <c r="LC350" s="13"/>
      <c r="LD350" s="13"/>
      <c r="LE350" s="13"/>
      <c r="LF350" s="13"/>
      <c r="LG350" s="13"/>
      <c r="LH350" s="13"/>
      <c r="LI350" s="13"/>
      <c r="LJ350" s="13"/>
      <c r="LK350" s="13"/>
      <c r="LL350" s="13"/>
      <c r="LM350" s="13"/>
      <c r="LN350" s="13"/>
      <c r="LO350" s="13"/>
      <c r="LP350" s="13"/>
      <c r="LQ350" s="13"/>
      <c r="LR350" s="13"/>
      <c r="LS350" s="13"/>
      <c r="LT350" s="13"/>
      <c r="LU350" s="13"/>
      <c r="LV350" s="13"/>
      <c r="LW350" s="13"/>
      <c r="LX350" s="13"/>
      <c r="LY350" s="13"/>
      <c r="LZ350" s="13"/>
      <c r="MA350" s="13"/>
      <c r="MB350" s="13"/>
      <c r="MC350" s="13"/>
      <c r="MD350" s="13"/>
      <c r="ME350" s="13"/>
      <c r="MF350" s="13"/>
      <c r="MG350" s="13"/>
      <c r="MH350" s="13"/>
      <c r="MI350" s="13"/>
      <c r="MJ350" s="13"/>
      <c r="MK350" s="13"/>
      <c r="ML350" s="13"/>
      <c r="MM350" s="13"/>
      <c r="MN350" s="13"/>
      <c r="MO350" s="13"/>
      <c r="MP350" s="13"/>
      <c r="MQ350" s="13"/>
      <c r="MR350" s="13"/>
      <c r="MS350" s="13"/>
      <c r="MT350" s="13"/>
      <c r="MU350" s="13"/>
      <c r="MV350" s="13"/>
      <c r="MW350" s="13"/>
      <c r="MX350" s="13"/>
      <c r="MY350" s="13"/>
      <c r="MZ350" s="13"/>
      <c r="NA350" s="13"/>
      <c r="NB350" s="13"/>
      <c r="NC350" s="13"/>
      <c r="ND350" s="13"/>
      <c r="NE350" s="13"/>
      <c r="NF350" s="13"/>
      <c r="NG350" s="13"/>
      <c r="NH350" s="13"/>
      <c r="NI350" s="13"/>
      <c r="NJ350" s="13"/>
      <c r="NK350" s="13"/>
      <c r="NL350" s="13"/>
      <c r="NM350" s="13"/>
      <c r="NN350" s="13"/>
      <c r="NO350" s="13"/>
      <c r="NP350" s="13"/>
      <c r="NQ350" s="13"/>
      <c r="NR350" s="13"/>
      <c r="NS350" s="13"/>
      <c r="NT350" s="13"/>
      <c r="NU350" s="13"/>
      <c r="NV350" s="13"/>
      <c r="NW350" s="13"/>
      <c r="NX350" s="13"/>
      <c r="NY350" s="13"/>
      <c r="NZ350" s="13"/>
      <c r="OA350" s="13"/>
      <c r="OB350" s="13"/>
      <c r="OC350" s="13"/>
      <c r="OD350" s="13"/>
      <c r="OE350" s="13"/>
      <c r="OF350" s="13"/>
      <c r="OG350" s="13"/>
      <c r="OH350" s="13"/>
      <c r="OI350" s="13"/>
      <c r="OJ350" s="13"/>
      <c r="OK350" s="13"/>
      <c r="OL350" s="13"/>
      <c r="OM350" s="13"/>
      <c r="ON350" s="13"/>
      <c r="OO350" s="13"/>
      <c r="OP350" s="13"/>
      <c r="OQ350" s="13"/>
      <c r="OR350" s="13"/>
      <c r="OS350" s="13"/>
      <c r="OT350" s="13"/>
      <c r="OU350" s="13"/>
      <c r="OV350" s="13"/>
      <c r="OW350" s="13"/>
      <c r="OX350" s="13"/>
      <c r="OY350" s="13"/>
      <c r="OZ350" s="13"/>
      <c r="PA350" s="13"/>
      <c r="PB350" s="13"/>
      <c r="PC350" s="13"/>
      <c r="PD350" s="13"/>
      <c r="PE350" s="13"/>
      <c r="PF350" s="13"/>
      <c r="PG350" s="13"/>
      <c r="PH350" s="13"/>
      <c r="PI350" s="13"/>
      <c r="PJ350" s="13"/>
      <c r="PK350" s="13"/>
      <c r="PL350" s="13"/>
      <c r="PM350" s="13"/>
      <c r="PN350" s="13"/>
      <c r="PO350" s="13"/>
      <c r="PP350" s="13"/>
      <c r="PQ350" s="13"/>
      <c r="PR350" s="13"/>
      <c r="PS350" s="13"/>
      <c r="PT350" s="13"/>
      <c r="PU350" s="13"/>
      <c r="PV350" s="13"/>
      <c r="PW350" s="13"/>
      <c r="PX350" s="13"/>
      <c r="PY350" s="13"/>
      <c r="PZ350" s="13"/>
      <c r="QA350" s="13"/>
      <c r="QB350" s="13"/>
      <c r="QC350" s="13"/>
      <c r="QD350" s="13"/>
      <c r="QE350" s="13"/>
      <c r="QF350" s="13"/>
      <c r="QG350" s="13"/>
      <c r="QH350" s="13"/>
      <c r="QI350" s="13"/>
      <c r="QJ350" s="13"/>
      <c r="QK350" s="13"/>
      <c r="QL350" s="13"/>
      <c r="QM350" s="13"/>
      <c r="QN350" s="13"/>
      <c r="QO350" s="13"/>
      <c r="QP350" s="13"/>
      <c r="QQ350" s="13"/>
      <c r="QR350" s="13"/>
      <c r="QS350" s="13"/>
      <c r="QT350" s="13"/>
      <c r="QU350" s="13"/>
      <c r="QV350" s="13"/>
      <c r="QW350" s="13"/>
      <c r="QX350" s="13"/>
      <c r="QY350" s="13"/>
      <c r="QZ350" s="13"/>
      <c r="RA350" s="13"/>
      <c r="RB350" s="13"/>
      <c r="RC350" s="13"/>
      <c r="RD350" s="13"/>
      <c r="RE350" s="13"/>
      <c r="RF350" s="13"/>
      <c r="RG350" s="13"/>
      <c r="RH350" s="13"/>
      <c r="RI350" s="13"/>
      <c r="RJ350" s="13"/>
      <c r="RK350" s="13"/>
      <c r="RL350" s="13"/>
      <c r="RM350" s="13"/>
      <c r="RN350" s="13"/>
      <c r="RO350" s="13"/>
      <c r="RP350" s="13"/>
      <c r="RQ350" s="13"/>
      <c r="RR350" s="13"/>
      <c r="RS350" s="13"/>
      <c r="RT350" s="13"/>
      <c r="RU350" s="13"/>
      <c r="RV350" s="13"/>
      <c r="RW350" s="13"/>
      <c r="RX350" s="13"/>
      <c r="RY350" s="13"/>
      <c r="RZ350" s="13"/>
      <c r="SA350" s="13"/>
      <c r="SB350" s="13"/>
      <c r="SC350" s="13"/>
      <c r="SD350" s="13"/>
      <c r="SE350" s="13"/>
      <c r="SF350" s="13"/>
      <c r="SG350" s="13"/>
      <c r="SH350" s="13"/>
      <c r="SI350" s="13"/>
      <c r="SJ350" s="13"/>
      <c r="SK350" s="13"/>
      <c r="SL350" s="13"/>
      <c r="SM350" s="13"/>
      <c r="SN350" s="13"/>
      <c r="SO350" s="13"/>
      <c r="SP350" s="13"/>
      <c r="SQ350" s="13"/>
      <c r="SR350" s="13"/>
      <c r="SS350" s="13"/>
      <c r="ST350" s="13"/>
      <c r="SU350" s="13"/>
      <c r="SV350" s="13"/>
      <c r="SW350" s="13"/>
      <c r="SX350" s="13"/>
      <c r="SY350" s="13"/>
      <c r="SZ350" s="13"/>
      <c r="TA350" s="13"/>
      <c r="TB350" s="13"/>
      <c r="TC350" s="13"/>
      <c r="TD350" s="13"/>
      <c r="TE350" s="13"/>
      <c r="TF350" s="13"/>
      <c r="TG350" s="13"/>
      <c r="TH350" s="13"/>
      <c r="TI350" s="13"/>
      <c r="TJ350" s="13"/>
      <c r="TK350" s="13"/>
      <c r="TL350" s="13"/>
      <c r="TM350" s="13"/>
      <c r="TN350" s="13"/>
      <c r="TO350" s="13"/>
      <c r="TP350" s="13"/>
      <c r="TQ350" s="13"/>
      <c r="TR350" s="13"/>
      <c r="TS350" s="13"/>
      <c r="TT350" s="13"/>
      <c r="TU350" s="13"/>
      <c r="TV350" s="13"/>
      <c r="TW350" s="13"/>
      <c r="TX350" s="13"/>
      <c r="TY350" s="13"/>
      <c r="TZ350" s="13"/>
      <c r="UA350" s="13"/>
      <c r="UB350" s="13"/>
      <c r="UC350" s="13"/>
      <c r="UD350" s="13"/>
      <c r="UE350" s="13"/>
      <c r="UF350" s="13"/>
      <c r="UG350" s="13"/>
      <c r="UH350" s="13"/>
      <c r="UI350" s="13"/>
      <c r="UJ350" s="13"/>
      <c r="UK350" s="13"/>
      <c r="UL350" s="13"/>
      <c r="UM350" s="13"/>
      <c r="UN350" s="13"/>
      <c r="UO350" s="13"/>
      <c r="UP350" s="13"/>
      <c r="UQ350" s="13"/>
      <c r="UR350" s="13"/>
      <c r="US350" s="13"/>
      <c r="UT350" s="13"/>
      <c r="UU350" s="13"/>
      <c r="UV350" s="13"/>
      <c r="UW350" s="13"/>
      <c r="UX350" s="13"/>
      <c r="UY350" s="13"/>
      <c r="UZ350" s="13"/>
      <c r="VA350" s="13"/>
      <c r="VB350" s="13"/>
      <c r="VC350" s="13"/>
      <c r="VD350" s="13"/>
      <c r="VE350" s="13"/>
      <c r="VF350" s="13"/>
      <c r="VG350" s="13"/>
      <c r="VH350" s="13"/>
      <c r="VI350" s="13"/>
      <c r="VJ350" s="13"/>
      <c r="VK350" s="13"/>
      <c r="VL350" s="13"/>
      <c r="VM350" s="13"/>
      <c r="VN350" s="13"/>
      <c r="VO350" s="13"/>
      <c r="VP350" s="13"/>
      <c r="VQ350" s="13"/>
      <c r="VR350" s="13"/>
      <c r="VS350" s="13"/>
      <c r="VT350" s="13"/>
      <c r="VU350" s="13"/>
      <c r="VV350" s="13"/>
      <c r="VW350" s="13"/>
      <c r="VX350" s="13"/>
      <c r="VY350" s="13"/>
      <c r="VZ350" s="13"/>
      <c r="WA350" s="13"/>
      <c r="WB350" s="13"/>
      <c r="WC350" s="13"/>
      <c r="WD350" s="13"/>
      <c r="WE350" s="13"/>
      <c r="WF350" s="13"/>
      <c r="WG350" s="13"/>
      <c r="WH350" s="13"/>
      <c r="WI350" s="13"/>
      <c r="WJ350" s="13"/>
      <c r="WK350" s="13"/>
      <c r="WL350" s="13"/>
      <c r="WM350" s="13"/>
      <c r="WN350" s="13"/>
      <c r="WO350" s="13"/>
      <c r="WP350" s="13"/>
      <c r="WQ350" s="13"/>
      <c r="WR350" s="13"/>
      <c r="WS350" s="13"/>
      <c r="WT350" s="13"/>
      <c r="WU350" s="13"/>
      <c r="WV350" s="13"/>
      <c r="WW350" s="13"/>
      <c r="WX350" s="13"/>
      <c r="WY350" s="13"/>
      <c r="WZ350" s="13"/>
      <c r="XA350" s="13"/>
      <c r="XB350" s="13"/>
      <c r="XC350" s="13"/>
      <c r="XD350" s="13"/>
      <c r="XE350" s="13"/>
      <c r="XF350" s="13"/>
      <c r="XG350" s="13"/>
      <c r="XH350" s="13"/>
      <c r="XI350" s="13"/>
      <c r="XJ350" s="13"/>
      <c r="XK350" s="13"/>
      <c r="XL350" s="13"/>
      <c r="XM350" s="13"/>
      <c r="XN350" s="13"/>
      <c r="XO350" s="13"/>
      <c r="XP350" s="13"/>
      <c r="XQ350" s="13"/>
      <c r="XR350" s="13"/>
      <c r="XS350" s="13"/>
      <c r="XT350" s="13"/>
      <c r="XU350" s="13"/>
      <c r="XV350" s="13"/>
      <c r="XW350" s="13"/>
      <c r="XX350" s="13"/>
      <c r="XY350" s="13"/>
      <c r="XZ350" s="13"/>
      <c r="YA350" s="13"/>
      <c r="YB350" s="13"/>
      <c r="YC350" s="13"/>
      <c r="YD350" s="13"/>
      <c r="YE350" s="13"/>
      <c r="YF350" s="13"/>
      <c r="YG350" s="13"/>
      <c r="YH350" s="13"/>
      <c r="YI350" s="13"/>
      <c r="YJ350" s="13"/>
      <c r="YK350" s="13"/>
      <c r="YL350" s="13"/>
      <c r="YM350" s="13"/>
      <c r="YN350" s="13"/>
      <c r="YO350" s="13"/>
      <c r="YP350" s="13"/>
      <c r="YQ350" s="13"/>
      <c r="YR350" s="13"/>
      <c r="YS350" s="13"/>
      <c r="YT350" s="13"/>
      <c r="YU350" s="13"/>
      <c r="YV350" s="13"/>
      <c r="YW350" s="13"/>
      <c r="YX350" s="13"/>
      <c r="YY350" s="13"/>
      <c r="YZ350" s="13"/>
      <c r="ZA350" s="13"/>
      <c r="ZB350" s="13"/>
      <c r="ZC350" s="13"/>
      <c r="ZD350" s="13"/>
      <c r="ZE350" s="13"/>
      <c r="ZF350" s="13"/>
      <c r="ZG350" s="13"/>
      <c r="ZH350" s="13"/>
      <c r="ZI350" s="13"/>
      <c r="ZJ350" s="13"/>
      <c r="ZK350" s="13"/>
      <c r="ZL350" s="13"/>
      <c r="ZM350" s="13"/>
      <c r="ZN350" s="13"/>
      <c r="ZO350" s="13"/>
      <c r="ZP350" s="13"/>
      <c r="ZQ350" s="13"/>
      <c r="ZR350" s="13"/>
      <c r="ZS350" s="13"/>
      <c r="ZT350" s="13"/>
      <c r="ZU350" s="13"/>
      <c r="ZV350" s="13"/>
      <c r="ZW350" s="13"/>
      <c r="ZX350" s="13"/>
      <c r="ZY350" s="13"/>
      <c r="ZZ350" s="13"/>
      <c r="AAA350" s="13"/>
      <c r="AAB350" s="13"/>
      <c r="AAC350" s="13"/>
      <c r="AAD350" s="13"/>
      <c r="AAE350" s="13"/>
      <c r="AAF350" s="13"/>
      <c r="AAG350" s="13"/>
      <c r="AAH350" s="13"/>
      <c r="AAI350" s="13"/>
      <c r="AAJ350" s="13"/>
      <c r="AAK350" s="13"/>
      <c r="AAL350" s="13"/>
      <c r="AAM350" s="13"/>
      <c r="AAN350" s="13"/>
      <c r="AAO350" s="13"/>
      <c r="AAP350" s="13"/>
      <c r="AAQ350" s="13"/>
      <c r="AAR350" s="13"/>
      <c r="AAS350" s="13"/>
      <c r="AAT350" s="13"/>
      <c r="AAU350" s="13"/>
      <c r="AAV350" s="13"/>
      <c r="AAW350" s="13"/>
      <c r="AAX350" s="13"/>
      <c r="AAY350" s="13"/>
      <c r="AAZ350" s="13"/>
      <c r="ABA350" s="13"/>
      <c r="ABB350" s="13"/>
      <c r="ABC350" s="13"/>
      <c r="ABD350" s="13"/>
      <c r="ABE350" s="13"/>
      <c r="ABF350" s="13"/>
      <c r="ABG350" s="13"/>
      <c r="ABH350" s="13"/>
      <c r="ABI350" s="13"/>
      <c r="ABJ350" s="13"/>
      <c r="ABK350" s="13"/>
      <c r="ABL350" s="13"/>
      <c r="ABM350" s="13"/>
      <c r="ABN350" s="13"/>
      <c r="ABO350" s="13"/>
      <c r="ABP350" s="13"/>
      <c r="ABQ350" s="13"/>
      <c r="ABR350" s="13"/>
      <c r="ABS350" s="13"/>
      <c r="ABT350" s="13"/>
      <c r="ABU350" s="13"/>
      <c r="ABV350" s="13"/>
      <c r="ABW350" s="13"/>
      <c r="ABX350" s="13"/>
      <c r="ABY350" s="13"/>
      <c r="ABZ350" s="13"/>
      <c r="ACA350" s="13"/>
      <c r="ACB350" s="13"/>
      <c r="ACC350" s="13"/>
      <c r="ACD350" s="13"/>
      <c r="ACE350" s="13"/>
      <c r="ACF350" s="13"/>
      <c r="ACG350" s="13"/>
      <c r="ACH350" s="13"/>
      <c r="ACI350" s="13"/>
      <c r="ACJ350" s="13"/>
      <c r="ACK350" s="13"/>
      <c r="ACL350" s="13"/>
      <c r="ACM350" s="13"/>
      <c r="ACN350" s="13"/>
      <c r="ACO350" s="13"/>
      <c r="ACP350" s="13"/>
      <c r="ACQ350" s="13"/>
      <c r="ACR350" s="13"/>
      <c r="ACS350" s="13"/>
      <c r="ACT350" s="13"/>
      <c r="ACU350" s="13"/>
      <c r="ACV350" s="13"/>
      <c r="ACW350" s="13"/>
      <c r="ACX350" s="13"/>
      <c r="ACY350" s="13"/>
      <c r="ACZ350" s="13"/>
      <c r="ADA350" s="13"/>
      <c r="ADB350" s="13"/>
      <c r="ADC350" s="13"/>
      <c r="ADD350" s="13"/>
      <c r="ADE350" s="13"/>
      <c r="ADF350" s="13"/>
      <c r="ADG350" s="13"/>
      <c r="ADH350" s="13"/>
      <c r="ADI350" s="13"/>
      <c r="ADJ350" s="13"/>
      <c r="ADK350" s="13"/>
      <c r="ADL350" s="13"/>
      <c r="ADM350" s="13"/>
      <c r="ADN350" s="13"/>
      <c r="ADO350" s="13"/>
      <c r="ADP350" s="13"/>
      <c r="ADQ350" s="13"/>
      <c r="ADR350" s="13"/>
      <c r="ADS350" s="13"/>
      <c r="ADT350" s="13"/>
      <c r="ADU350" s="13"/>
      <c r="ADV350" s="13"/>
      <c r="ADW350" s="13"/>
      <c r="ADX350" s="13"/>
      <c r="ADY350" s="13"/>
      <c r="ADZ350" s="13"/>
      <c r="AEA350" s="13"/>
      <c r="AEB350" s="13"/>
      <c r="AEC350" s="13"/>
      <c r="AED350" s="13"/>
      <c r="AEE350" s="13"/>
      <c r="AEF350" s="13"/>
      <c r="AEG350" s="13"/>
      <c r="AEH350" s="13"/>
      <c r="AEI350" s="13"/>
      <c r="AEJ350" s="13"/>
      <c r="AEK350" s="13"/>
      <c r="AEL350" s="13"/>
      <c r="AEM350" s="13"/>
      <c r="AEN350" s="13"/>
      <c r="AEO350" s="13"/>
      <c r="AEP350" s="13"/>
      <c r="AEQ350" s="13"/>
      <c r="AER350" s="13"/>
      <c r="AES350" s="13"/>
      <c r="AET350" s="13"/>
      <c r="AEU350" s="13"/>
      <c r="AEV350" s="13"/>
      <c r="AEW350" s="13"/>
      <c r="AEX350" s="13"/>
      <c r="AEY350" s="13"/>
      <c r="AEZ350" s="13"/>
      <c r="AFA350" s="13"/>
      <c r="AFB350" s="13"/>
      <c r="AFC350" s="13"/>
      <c r="AFD350" s="13"/>
      <c r="AFE350" s="13"/>
      <c r="AFF350" s="13"/>
      <c r="AFG350" s="13"/>
      <c r="AFH350" s="13"/>
      <c r="AFI350" s="13"/>
      <c r="AFJ350" s="13"/>
      <c r="AFK350" s="13"/>
      <c r="AFL350" s="13"/>
      <c r="AFM350" s="13"/>
      <c r="AFN350" s="13"/>
      <c r="AFO350" s="13"/>
      <c r="AFP350" s="13"/>
      <c r="AFQ350" s="13"/>
      <c r="AFR350" s="13"/>
      <c r="AFS350" s="13"/>
      <c r="AFT350" s="13"/>
      <c r="AFU350" s="13"/>
      <c r="AFV350" s="13"/>
      <c r="AFW350" s="13"/>
      <c r="AFX350" s="13"/>
      <c r="AFY350" s="13"/>
      <c r="AFZ350" s="13"/>
      <c r="AGA350" s="13"/>
      <c r="AGB350" s="13"/>
      <c r="AGC350" s="13"/>
      <c r="AGD350" s="13"/>
      <c r="AGE350" s="13"/>
      <c r="AGF350" s="13"/>
      <c r="AGG350" s="13"/>
      <c r="AGH350" s="13"/>
      <c r="AGI350" s="13"/>
      <c r="AGJ350" s="13"/>
      <c r="AGK350" s="13"/>
      <c r="AGL350" s="13"/>
      <c r="AGM350" s="13"/>
      <c r="AGN350" s="13"/>
      <c r="AGO350" s="13"/>
      <c r="AGP350" s="13"/>
      <c r="AGQ350" s="13"/>
      <c r="AGR350" s="13"/>
      <c r="AGS350" s="13"/>
      <c r="AGT350" s="13"/>
      <c r="AGU350" s="13"/>
      <c r="AGV350" s="13"/>
      <c r="AGW350" s="13"/>
      <c r="AGX350" s="13"/>
      <c r="AGY350" s="13"/>
      <c r="AGZ350" s="13"/>
      <c r="AHA350" s="13"/>
      <c r="AHB350" s="13"/>
      <c r="AHC350" s="13"/>
      <c r="AHD350" s="13"/>
      <c r="AHE350" s="13"/>
      <c r="AHF350" s="13"/>
      <c r="AHG350" s="13"/>
      <c r="AHH350" s="13"/>
      <c r="AHI350" s="13"/>
      <c r="AHJ350" s="13"/>
      <c r="AHK350" s="13"/>
      <c r="AHL350" s="13"/>
      <c r="AHM350" s="13"/>
      <c r="AHN350" s="13"/>
      <c r="AHO350" s="13"/>
      <c r="AHP350" s="13"/>
      <c r="AHQ350" s="13"/>
      <c r="AHR350" s="13"/>
      <c r="AHS350" s="13"/>
      <c r="AHT350" s="13"/>
      <c r="AHU350" s="13"/>
      <c r="AHV350" s="13"/>
      <c r="AHW350" s="13"/>
      <c r="AHX350" s="13"/>
      <c r="AHY350" s="13"/>
      <c r="AHZ350" s="13"/>
      <c r="AIA350" s="13"/>
      <c r="AIB350" s="13"/>
      <c r="AIC350" s="13"/>
      <c r="AID350" s="13"/>
      <c r="AIE350" s="13"/>
      <c r="AIF350" s="13"/>
      <c r="AIG350" s="13"/>
      <c r="AIH350" s="13"/>
      <c r="AII350" s="13"/>
      <c r="AIJ350" s="13"/>
      <c r="AIK350" s="13"/>
      <c r="AIL350" s="13"/>
      <c r="AIM350" s="13"/>
      <c r="AIN350" s="13"/>
      <c r="AIO350" s="13"/>
      <c r="AIP350" s="13"/>
      <c r="AIQ350" s="13"/>
      <c r="AIR350" s="13"/>
      <c r="AIS350" s="13"/>
      <c r="AIT350" s="13"/>
      <c r="AIU350" s="13"/>
      <c r="AIV350" s="13"/>
      <c r="AIW350" s="13"/>
      <c r="AIX350" s="13"/>
      <c r="AIY350" s="13"/>
      <c r="AIZ350" s="13"/>
      <c r="AJA350" s="13"/>
      <c r="AJB350" s="13"/>
      <c r="AJC350" s="13"/>
      <c r="AJD350" s="13"/>
      <c r="AJE350" s="13"/>
      <c r="AJF350" s="13"/>
      <c r="AJG350" s="13"/>
      <c r="AJH350" s="13"/>
      <c r="AJI350" s="13"/>
      <c r="AJJ350" s="13"/>
      <c r="AJK350" s="13"/>
      <c r="AJL350" s="13"/>
      <c r="AJM350" s="13"/>
      <c r="AJN350" s="13"/>
      <c r="AJO350" s="13"/>
      <c r="AJP350" s="13"/>
      <c r="AJQ350" s="13"/>
      <c r="AJR350" s="13"/>
      <c r="AJS350" s="13"/>
      <c r="AJT350" s="13"/>
      <c r="AJU350" s="13"/>
      <c r="AJV350" s="13"/>
      <c r="AJW350" s="13"/>
      <c r="AJX350" s="13"/>
      <c r="AJY350" s="13"/>
      <c r="AJZ350" s="13"/>
      <c r="AKA350" s="13"/>
      <c r="AKB350" s="13"/>
      <c r="AKC350" s="13"/>
      <c r="AKD350" s="13"/>
      <c r="AKE350" s="13"/>
      <c r="AKF350" s="13"/>
      <c r="AKG350" s="13"/>
      <c r="AKH350" s="13"/>
      <c r="AKI350" s="13"/>
      <c r="AKJ350" s="13"/>
      <c r="AKK350" s="13"/>
      <c r="AKL350" s="13"/>
      <c r="AKM350" s="13"/>
      <c r="AKN350" s="13"/>
      <c r="AKO350" s="13"/>
      <c r="AKP350" s="13"/>
      <c r="AKQ350" s="13"/>
      <c r="AKR350" s="13"/>
      <c r="AKS350" s="13"/>
      <c r="AKT350" s="13"/>
      <c r="AKU350" s="13"/>
      <c r="AKV350" s="13"/>
      <c r="AKW350" s="13"/>
      <c r="AKX350" s="13"/>
      <c r="AKY350" s="13"/>
      <c r="AKZ350" s="13"/>
      <c r="ALA350" s="13"/>
      <c r="ALB350" s="13"/>
      <c r="ALC350" s="13"/>
      <c r="ALD350" s="13"/>
      <c r="ALE350" s="13"/>
      <c r="ALF350" s="13"/>
      <c r="ALG350" s="13"/>
      <c r="ALH350" s="13"/>
      <c r="ALI350" s="13"/>
      <c r="ALJ350" s="13"/>
    </row>
    <row r="351" spans="1:998" s="13" customFormat="1">
      <c r="A351" s="16">
        <v>346</v>
      </c>
      <c r="B351" s="32" t="s">
        <v>967</v>
      </c>
      <c r="C351" s="32" t="s">
        <v>968</v>
      </c>
      <c r="D351" s="32" t="s">
        <v>968</v>
      </c>
      <c r="E351" s="32" t="s">
        <v>970</v>
      </c>
      <c r="F351" s="32"/>
      <c r="G351" s="74">
        <v>45827</v>
      </c>
      <c r="H351" s="75">
        <v>0.58472222222222203</v>
      </c>
      <c r="I351" s="32" t="s">
        <v>5</v>
      </c>
      <c r="J351" s="32" t="s">
        <v>289</v>
      </c>
      <c r="K351" s="32" t="s">
        <v>5</v>
      </c>
      <c r="L351" s="32" t="s">
        <v>5</v>
      </c>
      <c r="M351" s="32" t="s">
        <v>5</v>
      </c>
      <c r="N351" s="32" t="s">
        <v>289</v>
      </c>
      <c r="O351" s="76">
        <v>1710.44</v>
      </c>
      <c r="P351" s="77">
        <v>34494</v>
      </c>
      <c r="Q351" s="76">
        <v>100000</v>
      </c>
      <c r="R351" s="76">
        <v>50000</v>
      </c>
      <c r="S351" s="86">
        <f t="shared" si="44"/>
        <v>50</v>
      </c>
      <c r="T351" s="86">
        <f t="shared" si="45"/>
        <v>50000</v>
      </c>
      <c r="U351" s="32" t="s">
        <v>289</v>
      </c>
      <c r="V351" s="32" t="s">
        <v>6</v>
      </c>
      <c r="W351" s="32">
        <v>1</v>
      </c>
      <c r="X351" s="80">
        <v>0</v>
      </c>
      <c r="Y351" s="81">
        <f>ROUND((S351/INDICI!$B$2*10),2)</f>
        <v>5.65</v>
      </c>
      <c r="Z351" s="81">
        <f>ROUND((O351/INDICI!$B$1*25),2)</f>
        <v>4.57</v>
      </c>
      <c r="AA351" s="82">
        <f t="shared" si="46"/>
        <v>6</v>
      </c>
      <c r="AB351" s="83">
        <f t="shared" si="47"/>
        <v>16.22</v>
      </c>
      <c r="AC351" s="84"/>
      <c r="AD351" s="81" t="str">
        <f>VLOOKUP(C351, 'NORD SUD'!A:B, 2, FALSE)</f>
        <v>N</v>
      </c>
      <c r="AE351" s="85" t="str">
        <f>IF(AD351="N","",SUM(AF$5:$AF351))</f>
        <v/>
      </c>
      <c r="AF351" s="85" t="str">
        <f t="shared" si="48"/>
        <v/>
      </c>
      <c r="AG351" s="84"/>
      <c r="AH351" s="81"/>
      <c r="AI351" s="169"/>
      <c r="AJ351" s="169"/>
      <c r="AK351" s="198" t="s">
        <v>1941</v>
      </c>
      <c r="AL351" s="158"/>
    </row>
    <row r="352" spans="1:998" s="13" customFormat="1">
      <c r="A352" s="16">
        <v>347</v>
      </c>
      <c r="B352" s="32" t="s">
        <v>188</v>
      </c>
      <c r="C352" s="32" t="s">
        <v>35</v>
      </c>
      <c r="D352" s="32" t="s">
        <v>35</v>
      </c>
      <c r="E352" s="32" t="s">
        <v>829</v>
      </c>
      <c r="F352" s="32"/>
      <c r="G352" s="74">
        <v>45820</v>
      </c>
      <c r="H352" s="75">
        <v>0.44236111111111115</v>
      </c>
      <c r="I352" s="32" t="s">
        <v>5</v>
      </c>
      <c r="J352" s="32" t="s">
        <v>6</v>
      </c>
      <c r="K352" s="32" t="s">
        <v>5</v>
      </c>
      <c r="L352" s="32" t="s">
        <v>5</v>
      </c>
      <c r="M352" s="32" t="s">
        <v>5</v>
      </c>
      <c r="N352" s="32" t="s">
        <v>6</v>
      </c>
      <c r="O352" s="76">
        <v>1233.22</v>
      </c>
      <c r="P352" s="77">
        <v>5514</v>
      </c>
      <c r="Q352" s="76">
        <v>130540</v>
      </c>
      <c r="R352" s="76">
        <v>80000</v>
      </c>
      <c r="S352" s="85">
        <f t="shared" si="44"/>
        <v>61.283897655890918</v>
      </c>
      <c r="T352" s="85">
        <f t="shared" si="45"/>
        <v>50540</v>
      </c>
      <c r="U352" s="32" t="s">
        <v>6</v>
      </c>
      <c r="V352" s="32" t="s">
        <v>6</v>
      </c>
      <c r="W352" s="79">
        <v>2</v>
      </c>
      <c r="X352" s="80">
        <v>0</v>
      </c>
      <c r="Y352" s="81">
        <f>ROUND((S352/INDICI!$B$2*10),2)</f>
        <v>6.93</v>
      </c>
      <c r="Z352" s="81">
        <f>ROUND((O352/INDICI!$B$1*25),2)</f>
        <v>3.29</v>
      </c>
      <c r="AA352" s="82">
        <f t="shared" si="46"/>
        <v>6</v>
      </c>
      <c r="AB352" s="83">
        <f t="shared" si="47"/>
        <v>16.22</v>
      </c>
      <c r="AC352" s="84"/>
      <c r="AD352" s="81" t="str">
        <f>VLOOKUP(C352, 'NORD SUD'!A:B, 2, FALSE)</f>
        <v>N</v>
      </c>
      <c r="AE352" s="85" t="str">
        <f>IF(AD352="N","",SUM(AF$5:$AF352))</f>
        <v/>
      </c>
      <c r="AF352" s="85" t="str">
        <f t="shared" si="48"/>
        <v/>
      </c>
      <c r="AG352" s="84"/>
      <c r="AH352" s="81"/>
      <c r="AI352" s="169"/>
      <c r="AJ352" s="169"/>
      <c r="AK352" s="198" t="s">
        <v>1941</v>
      </c>
      <c r="AL352" s="158"/>
    </row>
    <row r="353" spans="1:998" s="25" customFormat="1">
      <c r="A353" s="16">
        <v>348</v>
      </c>
      <c r="B353" s="32" t="s">
        <v>357</v>
      </c>
      <c r="C353" s="32" t="s">
        <v>80</v>
      </c>
      <c r="D353" s="32" t="s">
        <v>80</v>
      </c>
      <c r="E353" s="32" t="s">
        <v>641</v>
      </c>
      <c r="F353" s="32"/>
      <c r="G353" s="74">
        <v>45811</v>
      </c>
      <c r="H353" s="75">
        <v>0.37152777777777773</v>
      </c>
      <c r="I353" s="32" t="s">
        <v>5</v>
      </c>
      <c r="J353" s="32" t="s">
        <v>6</v>
      </c>
      <c r="K353" s="32" t="s">
        <v>5</v>
      </c>
      <c r="L353" s="32" t="s">
        <v>5</v>
      </c>
      <c r="M353" s="32" t="s">
        <v>5</v>
      </c>
      <c r="N353" s="32" t="s">
        <v>6</v>
      </c>
      <c r="O353" s="76">
        <v>833.33</v>
      </c>
      <c r="P353" s="77">
        <v>1320</v>
      </c>
      <c r="Q353" s="76">
        <v>132000</v>
      </c>
      <c r="R353" s="76">
        <v>70000</v>
      </c>
      <c r="S353" s="85">
        <f t="shared" si="44"/>
        <v>53.030303030303031</v>
      </c>
      <c r="T353" s="85">
        <f t="shared" si="45"/>
        <v>62000</v>
      </c>
      <c r="U353" s="32" t="s">
        <v>6</v>
      </c>
      <c r="V353" s="32" t="s">
        <v>6</v>
      </c>
      <c r="W353" s="79">
        <v>1</v>
      </c>
      <c r="X353" s="80">
        <v>0</v>
      </c>
      <c r="Y353" s="81">
        <f>ROUND((S353/INDICI!$B$2*10),2)</f>
        <v>5.99</v>
      </c>
      <c r="Z353" s="81">
        <f>ROUND((O353/INDICI!$B$1*25),2)</f>
        <v>2.2200000000000002</v>
      </c>
      <c r="AA353" s="82">
        <f t="shared" si="46"/>
        <v>8</v>
      </c>
      <c r="AB353" s="83">
        <f t="shared" si="47"/>
        <v>16.21</v>
      </c>
      <c r="AC353" s="84"/>
      <c r="AD353" s="81" t="str">
        <f>VLOOKUP(C353, 'NORD SUD'!A:B, 2, FALSE)</f>
        <v>N</v>
      </c>
      <c r="AE353" s="85" t="str">
        <f>IF(AD353="N","",SUM(AF$5:$AF353))</f>
        <v/>
      </c>
      <c r="AF353" s="85" t="str">
        <f t="shared" si="48"/>
        <v/>
      </c>
      <c r="AG353" s="84"/>
      <c r="AH353" s="81"/>
      <c r="AI353" s="169"/>
      <c r="AJ353" s="169"/>
      <c r="AK353" s="198" t="s">
        <v>1941</v>
      </c>
      <c r="AL353" s="158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  <c r="JX353" s="13"/>
      <c r="JY353" s="13"/>
      <c r="JZ353" s="13"/>
      <c r="KA353" s="13"/>
      <c r="KB353" s="13"/>
      <c r="KC353" s="13"/>
      <c r="KD353" s="13"/>
      <c r="KE353" s="13"/>
      <c r="KF353" s="13"/>
      <c r="KG353" s="13"/>
      <c r="KH353" s="13"/>
      <c r="KI353" s="13"/>
      <c r="KJ353" s="13"/>
      <c r="KK353" s="13"/>
      <c r="KL353" s="13"/>
      <c r="KM353" s="13"/>
      <c r="KN353" s="13"/>
      <c r="KO353" s="13"/>
      <c r="KP353" s="13"/>
      <c r="KQ353" s="13"/>
      <c r="KR353" s="13"/>
      <c r="KS353" s="13"/>
      <c r="KT353" s="13"/>
      <c r="KU353" s="13"/>
      <c r="KV353" s="13"/>
      <c r="KW353" s="13"/>
      <c r="KX353" s="13"/>
      <c r="KY353" s="13"/>
      <c r="KZ353" s="13"/>
      <c r="LA353" s="13"/>
      <c r="LB353" s="13"/>
      <c r="LC353" s="13"/>
      <c r="LD353" s="13"/>
      <c r="LE353" s="13"/>
      <c r="LF353" s="13"/>
      <c r="LG353" s="13"/>
      <c r="LH353" s="13"/>
      <c r="LI353" s="13"/>
      <c r="LJ353" s="13"/>
      <c r="LK353" s="13"/>
      <c r="LL353" s="13"/>
      <c r="LM353" s="13"/>
      <c r="LN353" s="13"/>
      <c r="LO353" s="13"/>
      <c r="LP353" s="13"/>
      <c r="LQ353" s="13"/>
      <c r="LR353" s="13"/>
      <c r="LS353" s="13"/>
      <c r="LT353" s="13"/>
      <c r="LU353" s="13"/>
      <c r="LV353" s="13"/>
      <c r="LW353" s="13"/>
      <c r="LX353" s="13"/>
      <c r="LY353" s="13"/>
      <c r="LZ353" s="13"/>
      <c r="MA353" s="13"/>
      <c r="MB353" s="13"/>
      <c r="MC353" s="13"/>
      <c r="MD353" s="13"/>
      <c r="ME353" s="13"/>
      <c r="MF353" s="13"/>
      <c r="MG353" s="13"/>
      <c r="MH353" s="13"/>
      <c r="MI353" s="13"/>
      <c r="MJ353" s="13"/>
      <c r="MK353" s="13"/>
      <c r="ML353" s="13"/>
      <c r="MM353" s="13"/>
      <c r="MN353" s="13"/>
      <c r="MO353" s="13"/>
      <c r="MP353" s="13"/>
      <c r="MQ353" s="13"/>
      <c r="MR353" s="13"/>
      <c r="MS353" s="13"/>
      <c r="MT353" s="13"/>
      <c r="MU353" s="13"/>
      <c r="MV353" s="13"/>
      <c r="MW353" s="13"/>
      <c r="MX353" s="13"/>
      <c r="MY353" s="13"/>
      <c r="MZ353" s="13"/>
      <c r="NA353" s="13"/>
      <c r="NB353" s="13"/>
      <c r="NC353" s="13"/>
      <c r="ND353" s="13"/>
      <c r="NE353" s="13"/>
      <c r="NF353" s="13"/>
      <c r="NG353" s="13"/>
      <c r="NH353" s="13"/>
      <c r="NI353" s="13"/>
      <c r="NJ353" s="13"/>
      <c r="NK353" s="13"/>
      <c r="NL353" s="13"/>
      <c r="NM353" s="13"/>
      <c r="NN353" s="13"/>
      <c r="NO353" s="13"/>
      <c r="NP353" s="13"/>
      <c r="NQ353" s="13"/>
      <c r="NR353" s="13"/>
      <c r="NS353" s="13"/>
      <c r="NT353" s="13"/>
      <c r="NU353" s="13"/>
      <c r="NV353" s="13"/>
      <c r="NW353" s="13"/>
      <c r="NX353" s="13"/>
      <c r="NY353" s="13"/>
      <c r="NZ353" s="13"/>
      <c r="OA353" s="13"/>
      <c r="OB353" s="13"/>
      <c r="OC353" s="13"/>
      <c r="OD353" s="13"/>
      <c r="OE353" s="13"/>
      <c r="OF353" s="13"/>
      <c r="OG353" s="13"/>
      <c r="OH353" s="13"/>
      <c r="OI353" s="13"/>
      <c r="OJ353" s="13"/>
      <c r="OK353" s="13"/>
      <c r="OL353" s="13"/>
      <c r="OM353" s="13"/>
      <c r="ON353" s="13"/>
      <c r="OO353" s="13"/>
      <c r="OP353" s="13"/>
      <c r="OQ353" s="13"/>
      <c r="OR353" s="13"/>
      <c r="OS353" s="13"/>
      <c r="OT353" s="13"/>
      <c r="OU353" s="13"/>
      <c r="OV353" s="13"/>
      <c r="OW353" s="13"/>
      <c r="OX353" s="13"/>
      <c r="OY353" s="13"/>
      <c r="OZ353" s="13"/>
      <c r="PA353" s="13"/>
      <c r="PB353" s="13"/>
      <c r="PC353" s="13"/>
      <c r="PD353" s="13"/>
      <c r="PE353" s="13"/>
      <c r="PF353" s="13"/>
      <c r="PG353" s="13"/>
      <c r="PH353" s="13"/>
      <c r="PI353" s="13"/>
      <c r="PJ353" s="13"/>
      <c r="PK353" s="13"/>
      <c r="PL353" s="13"/>
      <c r="PM353" s="13"/>
      <c r="PN353" s="13"/>
      <c r="PO353" s="13"/>
      <c r="PP353" s="13"/>
      <c r="PQ353" s="13"/>
      <c r="PR353" s="13"/>
      <c r="PS353" s="13"/>
      <c r="PT353" s="13"/>
      <c r="PU353" s="13"/>
      <c r="PV353" s="13"/>
      <c r="PW353" s="13"/>
      <c r="PX353" s="13"/>
      <c r="PY353" s="13"/>
      <c r="PZ353" s="13"/>
      <c r="QA353" s="13"/>
      <c r="QB353" s="13"/>
      <c r="QC353" s="13"/>
      <c r="QD353" s="13"/>
      <c r="QE353" s="13"/>
      <c r="QF353" s="13"/>
      <c r="QG353" s="13"/>
      <c r="QH353" s="13"/>
      <c r="QI353" s="13"/>
      <c r="QJ353" s="13"/>
      <c r="QK353" s="13"/>
      <c r="QL353" s="13"/>
      <c r="QM353" s="13"/>
      <c r="QN353" s="13"/>
      <c r="QO353" s="13"/>
      <c r="QP353" s="13"/>
      <c r="QQ353" s="13"/>
      <c r="QR353" s="13"/>
      <c r="QS353" s="13"/>
      <c r="QT353" s="13"/>
      <c r="QU353" s="13"/>
      <c r="QV353" s="13"/>
      <c r="QW353" s="13"/>
      <c r="QX353" s="13"/>
      <c r="QY353" s="13"/>
      <c r="QZ353" s="13"/>
      <c r="RA353" s="13"/>
      <c r="RB353" s="13"/>
      <c r="RC353" s="13"/>
      <c r="RD353" s="13"/>
      <c r="RE353" s="13"/>
      <c r="RF353" s="13"/>
      <c r="RG353" s="13"/>
      <c r="RH353" s="13"/>
      <c r="RI353" s="13"/>
      <c r="RJ353" s="13"/>
      <c r="RK353" s="13"/>
      <c r="RL353" s="13"/>
      <c r="RM353" s="13"/>
      <c r="RN353" s="13"/>
      <c r="RO353" s="13"/>
      <c r="RP353" s="13"/>
      <c r="RQ353" s="13"/>
      <c r="RR353" s="13"/>
      <c r="RS353" s="13"/>
      <c r="RT353" s="13"/>
      <c r="RU353" s="13"/>
      <c r="RV353" s="13"/>
      <c r="RW353" s="13"/>
      <c r="RX353" s="13"/>
      <c r="RY353" s="13"/>
      <c r="RZ353" s="13"/>
      <c r="SA353" s="13"/>
      <c r="SB353" s="13"/>
      <c r="SC353" s="13"/>
      <c r="SD353" s="13"/>
      <c r="SE353" s="13"/>
      <c r="SF353" s="13"/>
      <c r="SG353" s="13"/>
      <c r="SH353" s="13"/>
      <c r="SI353" s="13"/>
      <c r="SJ353" s="13"/>
      <c r="SK353" s="13"/>
      <c r="SL353" s="13"/>
      <c r="SM353" s="13"/>
      <c r="SN353" s="13"/>
      <c r="SO353" s="13"/>
      <c r="SP353" s="13"/>
      <c r="SQ353" s="13"/>
      <c r="SR353" s="13"/>
      <c r="SS353" s="13"/>
      <c r="ST353" s="13"/>
      <c r="SU353" s="13"/>
      <c r="SV353" s="13"/>
      <c r="SW353" s="13"/>
      <c r="SX353" s="13"/>
      <c r="SY353" s="13"/>
      <c r="SZ353" s="13"/>
      <c r="TA353" s="13"/>
      <c r="TB353" s="13"/>
      <c r="TC353" s="13"/>
      <c r="TD353" s="13"/>
      <c r="TE353" s="13"/>
      <c r="TF353" s="13"/>
      <c r="TG353" s="13"/>
      <c r="TH353" s="13"/>
      <c r="TI353" s="13"/>
      <c r="TJ353" s="13"/>
      <c r="TK353" s="13"/>
      <c r="TL353" s="13"/>
      <c r="TM353" s="13"/>
      <c r="TN353" s="13"/>
      <c r="TO353" s="13"/>
      <c r="TP353" s="13"/>
      <c r="TQ353" s="13"/>
      <c r="TR353" s="13"/>
      <c r="TS353" s="13"/>
      <c r="TT353" s="13"/>
      <c r="TU353" s="13"/>
      <c r="TV353" s="13"/>
      <c r="TW353" s="13"/>
      <c r="TX353" s="13"/>
      <c r="TY353" s="13"/>
      <c r="TZ353" s="13"/>
      <c r="UA353" s="13"/>
      <c r="UB353" s="13"/>
      <c r="UC353" s="13"/>
      <c r="UD353" s="13"/>
      <c r="UE353" s="13"/>
      <c r="UF353" s="13"/>
      <c r="UG353" s="13"/>
      <c r="UH353" s="13"/>
      <c r="UI353" s="13"/>
      <c r="UJ353" s="13"/>
      <c r="UK353" s="13"/>
      <c r="UL353" s="13"/>
      <c r="UM353" s="13"/>
      <c r="UN353" s="13"/>
      <c r="UO353" s="13"/>
      <c r="UP353" s="13"/>
      <c r="UQ353" s="13"/>
      <c r="UR353" s="13"/>
      <c r="US353" s="13"/>
      <c r="UT353" s="13"/>
      <c r="UU353" s="13"/>
      <c r="UV353" s="13"/>
      <c r="UW353" s="13"/>
      <c r="UX353" s="13"/>
      <c r="UY353" s="13"/>
      <c r="UZ353" s="13"/>
      <c r="VA353" s="13"/>
      <c r="VB353" s="13"/>
      <c r="VC353" s="13"/>
      <c r="VD353" s="13"/>
      <c r="VE353" s="13"/>
      <c r="VF353" s="13"/>
      <c r="VG353" s="13"/>
      <c r="VH353" s="13"/>
      <c r="VI353" s="13"/>
      <c r="VJ353" s="13"/>
      <c r="VK353" s="13"/>
      <c r="VL353" s="13"/>
      <c r="VM353" s="13"/>
      <c r="VN353" s="13"/>
      <c r="VO353" s="13"/>
      <c r="VP353" s="13"/>
      <c r="VQ353" s="13"/>
      <c r="VR353" s="13"/>
      <c r="VS353" s="13"/>
      <c r="VT353" s="13"/>
      <c r="VU353" s="13"/>
      <c r="VV353" s="13"/>
      <c r="VW353" s="13"/>
      <c r="VX353" s="13"/>
      <c r="VY353" s="13"/>
      <c r="VZ353" s="13"/>
      <c r="WA353" s="13"/>
      <c r="WB353" s="13"/>
      <c r="WC353" s="13"/>
      <c r="WD353" s="13"/>
      <c r="WE353" s="13"/>
      <c r="WF353" s="13"/>
      <c r="WG353" s="13"/>
      <c r="WH353" s="13"/>
      <c r="WI353" s="13"/>
      <c r="WJ353" s="13"/>
      <c r="WK353" s="13"/>
      <c r="WL353" s="13"/>
      <c r="WM353" s="13"/>
      <c r="WN353" s="13"/>
      <c r="WO353" s="13"/>
      <c r="WP353" s="13"/>
      <c r="WQ353" s="13"/>
      <c r="WR353" s="13"/>
      <c r="WS353" s="13"/>
      <c r="WT353" s="13"/>
      <c r="WU353" s="13"/>
      <c r="WV353" s="13"/>
      <c r="WW353" s="13"/>
      <c r="WX353" s="13"/>
      <c r="WY353" s="13"/>
      <c r="WZ353" s="13"/>
      <c r="XA353" s="13"/>
      <c r="XB353" s="13"/>
      <c r="XC353" s="13"/>
      <c r="XD353" s="13"/>
      <c r="XE353" s="13"/>
      <c r="XF353" s="13"/>
      <c r="XG353" s="13"/>
      <c r="XH353" s="13"/>
      <c r="XI353" s="13"/>
      <c r="XJ353" s="13"/>
      <c r="XK353" s="13"/>
      <c r="XL353" s="13"/>
      <c r="XM353" s="13"/>
      <c r="XN353" s="13"/>
      <c r="XO353" s="13"/>
      <c r="XP353" s="13"/>
      <c r="XQ353" s="13"/>
      <c r="XR353" s="13"/>
      <c r="XS353" s="13"/>
      <c r="XT353" s="13"/>
      <c r="XU353" s="13"/>
      <c r="XV353" s="13"/>
      <c r="XW353" s="13"/>
      <c r="XX353" s="13"/>
      <c r="XY353" s="13"/>
      <c r="XZ353" s="13"/>
      <c r="YA353" s="13"/>
      <c r="YB353" s="13"/>
      <c r="YC353" s="13"/>
      <c r="YD353" s="13"/>
      <c r="YE353" s="13"/>
      <c r="YF353" s="13"/>
      <c r="YG353" s="13"/>
      <c r="YH353" s="13"/>
      <c r="YI353" s="13"/>
      <c r="YJ353" s="13"/>
      <c r="YK353" s="13"/>
      <c r="YL353" s="13"/>
      <c r="YM353" s="13"/>
      <c r="YN353" s="13"/>
      <c r="YO353" s="13"/>
      <c r="YP353" s="13"/>
      <c r="YQ353" s="13"/>
      <c r="YR353" s="13"/>
      <c r="YS353" s="13"/>
      <c r="YT353" s="13"/>
      <c r="YU353" s="13"/>
      <c r="YV353" s="13"/>
      <c r="YW353" s="13"/>
      <c r="YX353" s="13"/>
      <c r="YY353" s="13"/>
      <c r="YZ353" s="13"/>
      <c r="ZA353" s="13"/>
      <c r="ZB353" s="13"/>
      <c r="ZC353" s="13"/>
      <c r="ZD353" s="13"/>
      <c r="ZE353" s="13"/>
      <c r="ZF353" s="13"/>
      <c r="ZG353" s="13"/>
      <c r="ZH353" s="13"/>
      <c r="ZI353" s="13"/>
      <c r="ZJ353" s="13"/>
      <c r="ZK353" s="13"/>
      <c r="ZL353" s="13"/>
      <c r="ZM353" s="13"/>
      <c r="ZN353" s="13"/>
      <c r="ZO353" s="13"/>
      <c r="ZP353" s="13"/>
      <c r="ZQ353" s="13"/>
      <c r="ZR353" s="13"/>
      <c r="ZS353" s="13"/>
      <c r="ZT353" s="13"/>
      <c r="ZU353" s="13"/>
      <c r="ZV353" s="13"/>
      <c r="ZW353" s="13"/>
      <c r="ZX353" s="13"/>
      <c r="ZY353" s="13"/>
      <c r="ZZ353" s="13"/>
      <c r="AAA353" s="13"/>
      <c r="AAB353" s="13"/>
      <c r="AAC353" s="13"/>
      <c r="AAD353" s="13"/>
      <c r="AAE353" s="13"/>
      <c r="AAF353" s="13"/>
      <c r="AAG353" s="13"/>
      <c r="AAH353" s="13"/>
      <c r="AAI353" s="13"/>
      <c r="AAJ353" s="13"/>
      <c r="AAK353" s="13"/>
      <c r="AAL353" s="13"/>
      <c r="AAM353" s="13"/>
      <c r="AAN353" s="13"/>
      <c r="AAO353" s="13"/>
      <c r="AAP353" s="13"/>
      <c r="AAQ353" s="13"/>
      <c r="AAR353" s="13"/>
      <c r="AAS353" s="13"/>
      <c r="AAT353" s="13"/>
      <c r="AAU353" s="13"/>
      <c r="AAV353" s="13"/>
      <c r="AAW353" s="13"/>
      <c r="AAX353" s="13"/>
      <c r="AAY353" s="13"/>
      <c r="AAZ353" s="13"/>
      <c r="ABA353" s="13"/>
      <c r="ABB353" s="13"/>
      <c r="ABC353" s="13"/>
      <c r="ABD353" s="13"/>
      <c r="ABE353" s="13"/>
      <c r="ABF353" s="13"/>
      <c r="ABG353" s="13"/>
      <c r="ABH353" s="13"/>
      <c r="ABI353" s="13"/>
      <c r="ABJ353" s="13"/>
      <c r="ABK353" s="13"/>
      <c r="ABL353" s="13"/>
      <c r="ABM353" s="13"/>
      <c r="ABN353" s="13"/>
      <c r="ABO353" s="13"/>
      <c r="ABP353" s="13"/>
      <c r="ABQ353" s="13"/>
      <c r="ABR353" s="13"/>
      <c r="ABS353" s="13"/>
      <c r="ABT353" s="13"/>
      <c r="ABU353" s="13"/>
      <c r="ABV353" s="13"/>
      <c r="ABW353" s="13"/>
      <c r="ABX353" s="13"/>
      <c r="ABY353" s="13"/>
      <c r="ABZ353" s="13"/>
      <c r="ACA353" s="13"/>
      <c r="ACB353" s="13"/>
      <c r="ACC353" s="13"/>
      <c r="ACD353" s="13"/>
      <c r="ACE353" s="13"/>
      <c r="ACF353" s="13"/>
      <c r="ACG353" s="13"/>
      <c r="ACH353" s="13"/>
      <c r="ACI353" s="13"/>
      <c r="ACJ353" s="13"/>
      <c r="ACK353" s="13"/>
      <c r="ACL353" s="13"/>
      <c r="ACM353" s="13"/>
      <c r="ACN353" s="13"/>
      <c r="ACO353" s="13"/>
      <c r="ACP353" s="13"/>
      <c r="ACQ353" s="13"/>
      <c r="ACR353" s="13"/>
      <c r="ACS353" s="13"/>
      <c r="ACT353" s="13"/>
      <c r="ACU353" s="13"/>
      <c r="ACV353" s="13"/>
      <c r="ACW353" s="13"/>
      <c r="ACX353" s="13"/>
      <c r="ACY353" s="13"/>
      <c r="ACZ353" s="13"/>
      <c r="ADA353" s="13"/>
      <c r="ADB353" s="13"/>
      <c r="ADC353" s="13"/>
      <c r="ADD353" s="13"/>
      <c r="ADE353" s="13"/>
      <c r="ADF353" s="13"/>
      <c r="ADG353" s="13"/>
      <c r="ADH353" s="13"/>
      <c r="ADI353" s="13"/>
      <c r="ADJ353" s="13"/>
      <c r="ADK353" s="13"/>
      <c r="ADL353" s="13"/>
      <c r="ADM353" s="13"/>
      <c r="ADN353" s="13"/>
      <c r="ADO353" s="13"/>
      <c r="ADP353" s="13"/>
      <c r="ADQ353" s="13"/>
      <c r="ADR353" s="13"/>
      <c r="ADS353" s="13"/>
      <c r="ADT353" s="13"/>
      <c r="ADU353" s="13"/>
      <c r="ADV353" s="13"/>
      <c r="ADW353" s="13"/>
      <c r="ADX353" s="13"/>
      <c r="ADY353" s="13"/>
      <c r="ADZ353" s="13"/>
      <c r="AEA353" s="13"/>
      <c r="AEB353" s="13"/>
      <c r="AEC353" s="13"/>
      <c r="AED353" s="13"/>
      <c r="AEE353" s="13"/>
      <c r="AEF353" s="13"/>
      <c r="AEG353" s="13"/>
      <c r="AEH353" s="13"/>
      <c r="AEI353" s="13"/>
      <c r="AEJ353" s="13"/>
      <c r="AEK353" s="13"/>
      <c r="AEL353" s="13"/>
      <c r="AEM353" s="13"/>
      <c r="AEN353" s="13"/>
      <c r="AEO353" s="13"/>
      <c r="AEP353" s="13"/>
      <c r="AEQ353" s="13"/>
      <c r="AER353" s="13"/>
      <c r="AES353" s="13"/>
      <c r="AET353" s="13"/>
      <c r="AEU353" s="13"/>
      <c r="AEV353" s="13"/>
      <c r="AEW353" s="13"/>
      <c r="AEX353" s="13"/>
      <c r="AEY353" s="13"/>
      <c r="AEZ353" s="13"/>
      <c r="AFA353" s="13"/>
      <c r="AFB353" s="13"/>
      <c r="AFC353" s="13"/>
      <c r="AFD353" s="13"/>
      <c r="AFE353" s="13"/>
      <c r="AFF353" s="13"/>
      <c r="AFG353" s="13"/>
      <c r="AFH353" s="13"/>
      <c r="AFI353" s="13"/>
      <c r="AFJ353" s="13"/>
      <c r="AFK353" s="13"/>
      <c r="AFL353" s="13"/>
      <c r="AFM353" s="13"/>
      <c r="AFN353" s="13"/>
      <c r="AFO353" s="13"/>
      <c r="AFP353" s="13"/>
      <c r="AFQ353" s="13"/>
      <c r="AFR353" s="13"/>
      <c r="AFS353" s="13"/>
      <c r="AFT353" s="13"/>
      <c r="AFU353" s="13"/>
      <c r="AFV353" s="13"/>
      <c r="AFW353" s="13"/>
      <c r="AFX353" s="13"/>
      <c r="AFY353" s="13"/>
      <c r="AFZ353" s="13"/>
      <c r="AGA353" s="13"/>
      <c r="AGB353" s="13"/>
      <c r="AGC353" s="13"/>
      <c r="AGD353" s="13"/>
      <c r="AGE353" s="13"/>
      <c r="AGF353" s="13"/>
      <c r="AGG353" s="13"/>
      <c r="AGH353" s="13"/>
      <c r="AGI353" s="13"/>
      <c r="AGJ353" s="13"/>
      <c r="AGK353" s="13"/>
      <c r="AGL353" s="13"/>
      <c r="AGM353" s="13"/>
      <c r="AGN353" s="13"/>
      <c r="AGO353" s="13"/>
      <c r="AGP353" s="13"/>
      <c r="AGQ353" s="13"/>
      <c r="AGR353" s="13"/>
      <c r="AGS353" s="13"/>
      <c r="AGT353" s="13"/>
      <c r="AGU353" s="13"/>
      <c r="AGV353" s="13"/>
      <c r="AGW353" s="13"/>
      <c r="AGX353" s="13"/>
      <c r="AGY353" s="13"/>
      <c r="AGZ353" s="13"/>
      <c r="AHA353" s="13"/>
      <c r="AHB353" s="13"/>
      <c r="AHC353" s="13"/>
      <c r="AHD353" s="13"/>
      <c r="AHE353" s="13"/>
      <c r="AHF353" s="13"/>
      <c r="AHG353" s="13"/>
      <c r="AHH353" s="13"/>
      <c r="AHI353" s="13"/>
      <c r="AHJ353" s="13"/>
      <c r="AHK353" s="13"/>
      <c r="AHL353" s="13"/>
      <c r="AHM353" s="13"/>
      <c r="AHN353" s="13"/>
      <c r="AHO353" s="13"/>
      <c r="AHP353" s="13"/>
      <c r="AHQ353" s="13"/>
      <c r="AHR353" s="13"/>
      <c r="AHS353" s="13"/>
      <c r="AHT353" s="13"/>
      <c r="AHU353" s="13"/>
      <c r="AHV353" s="13"/>
      <c r="AHW353" s="13"/>
      <c r="AHX353" s="13"/>
      <c r="AHY353" s="13"/>
      <c r="AHZ353" s="13"/>
      <c r="AIA353" s="13"/>
      <c r="AIB353" s="13"/>
      <c r="AIC353" s="13"/>
      <c r="AID353" s="13"/>
      <c r="AIE353" s="13"/>
      <c r="AIF353" s="13"/>
      <c r="AIG353" s="13"/>
      <c r="AIH353" s="13"/>
      <c r="AII353" s="13"/>
      <c r="AIJ353" s="13"/>
      <c r="AIK353" s="13"/>
      <c r="AIL353" s="13"/>
      <c r="AIM353" s="13"/>
      <c r="AIN353" s="13"/>
      <c r="AIO353" s="13"/>
      <c r="AIP353" s="13"/>
      <c r="AIQ353" s="13"/>
      <c r="AIR353" s="13"/>
      <c r="AIS353" s="13"/>
      <c r="AIT353" s="13"/>
      <c r="AIU353" s="13"/>
      <c r="AIV353" s="13"/>
      <c r="AIW353" s="13"/>
      <c r="AIX353" s="13"/>
      <c r="AIY353" s="13"/>
      <c r="AIZ353" s="13"/>
      <c r="AJA353" s="13"/>
      <c r="AJB353" s="13"/>
      <c r="AJC353" s="13"/>
      <c r="AJD353" s="13"/>
      <c r="AJE353" s="13"/>
      <c r="AJF353" s="13"/>
      <c r="AJG353" s="13"/>
      <c r="AJH353" s="13"/>
      <c r="AJI353" s="13"/>
      <c r="AJJ353" s="13"/>
      <c r="AJK353" s="13"/>
      <c r="AJL353" s="13"/>
      <c r="AJM353" s="13"/>
      <c r="AJN353" s="13"/>
      <c r="AJO353" s="13"/>
      <c r="AJP353" s="13"/>
      <c r="AJQ353" s="13"/>
      <c r="AJR353" s="13"/>
      <c r="AJS353" s="13"/>
      <c r="AJT353" s="13"/>
      <c r="AJU353" s="13"/>
      <c r="AJV353" s="13"/>
      <c r="AJW353" s="13"/>
      <c r="AJX353" s="13"/>
      <c r="AJY353" s="13"/>
      <c r="AJZ353" s="13"/>
      <c r="AKA353" s="13"/>
      <c r="AKB353" s="13"/>
      <c r="AKC353" s="13"/>
      <c r="AKD353" s="13"/>
      <c r="AKE353" s="13"/>
      <c r="AKF353" s="13"/>
      <c r="AKG353" s="13"/>
      <c r="AKH353" s="13"/>
      <c r="AKI353" s="13"/>
      <c r="AKJ353" s="13"/>
      <c r="AKK353" s="13"/>
      <c r="AKL353" s="13"/>
      <c r="AKM353" s="13"/>
      <c r="AKN353" s="13"/>
      <c r="AKO353" s="13"/>
      <c r="AKP353" s="13"/>
      <c r="AKQ353" s="13"/>
      <c r="AKR353" s="13"/>
      <c r="AKS353" s="13"/>
      <c r="AKT353" s="13"/>
      <c r="AKU353" s="13"/>
      <c r="AKV353" s="13"/>
      <c r="AKW353" s="13"/>
      <c r="AKX353" s="13"/>
      <c r="AKY353" s="13"/>
      <c r="AKZ353" s="13"/>
      <c r="ALA353" s="13"/>
      <c r="ALB353" s="13"/>
      <c r="ALC353" s="13"/>
      <c r="ALD353" s="13"/>
      <c r="ALE353" s="13"/>
      <c r="ALF353" s="13"/>
      <c r="ALG353" s="13"/>
      <c r="ALH353" s="13"/>
      <c r="ALI353" s="13"/>
      <c r="ALJ353" s="13"/>
    </row>
    <row r="354" spans="1:998" s="13" customFormat="1">
      <c r="A354" s="16">
        <v>349</v>
      </c>
      <c r="B354" s="32" t="s">
        <v>344</v>
      </c>
      <c r="C354" s="32" t="s">
        <v>67</v>
      </c>
      <c r="D354" s="32" t="s">
        <v>67</v>
      </c>
      <c r="E354" s="32" t="s">
        <v>669</v>
      </c>
      <c r="F354" s="32"/>
      <c r="G354" s="74">
        <v>45828</v>
      </c>
      <c r="H354" s="75">
        <v>0.76874999999999993</v>
      </c>
      <c r="I354" s="32" t="s">
        <v>5</v>
      </c>
      <c r="J354" s="32" t="s">
        <v>6</v>
      </c>
      <c r="K354" s="32" t="s">
        <v>5</v>
      </c>
      <c r="L354" s="32" t="s">
        <v>5</v>
      </c>
      <c r="M354" s="32" t="s">
        <v>5</v>
      </c>
      <c r="N354" s="32" t="s">
        <v>6</v>
      </c>
      <c r="O354" s="76">
        <v>1380.67</v>
      </c>
      <c r="P354" s="77">
        <v>1521</v>
      </c>
      <c r="Q354" s="76">
        <v>69000</v>
      </c>
      <c r="R354" s="76">
        <v>27600</v>
      </c>
      <c r="S354" s="85">
        <f t="shared" si="44"/>
        <v>40</v>
      </c>
      <c r="T354" s="85">
        <f t="shared" si="45"/>
        <v>41400</v>
      </c>
      <c r="U354" s="32" t="s">
        <v>6</v>
      </c>
      <c r="V354" s="32" t="s">
        <v>6</v>
      </c>
      <c r="W354" s="79">
        <v>1</v>
      </c>
      <c r="X354" s="80">
        <v>0</v>
      </c>
      <c r="Y354" s="81">
        <f>ROUND((S354/INDICI!$B$2*10),2)</f>
        <v>4.5199999999999996</v>
      </c>
      <c r="Z354" s="81">
        <f>ROUND((O354/INDICI!$B$1*25),2)</f>
        <v>3.69</v>
      </c>
      <c r="AA354" s="82">
        <f t="shared" si="46"/>
        <v>8</v>
      </c>
      <c r="AB354" s="83">
        <f t="shared" si="47"/>
        <v>16.21</v>
      </c>
      <c r="AC354" s="84"/>
      <c r="AD354" s="81" t="str">
        <f>VLOOKUP(C354, 'NORD SUD'!A:B, 2, FALSE)</f>
        <v>N</v>
      </c>
      <c r="AE354" s="85" t="str">
        <f>IF(AD354="N","",SUM(AF$5:$AF354))</f>
        <v/>
      </c>
      <c r="AF354" s="85" t="str">
        <f t="shared" si="48"/>
        <v/>
      </c>
      <c r="AG354" s="84"/>
      <c r="AH354" s="81"/>
      <c r="AI354" s="169"/>
      <c r="AJ354" s="169"/>
      <c r="AK354" s="198" t="s">
        <v>1941</v>
      </c>
      <c r="AL354" s="158"/>
    </row>
    <row r="355" spans="1:998" s="13" customFormat="1">
      <c r="A355" s="16">
        <v>350</v>
      </c>
      <c r="B355" s="32" t="s">
        <v>188</v>
      </c>
      <c r="C355" s="32" t="s">
        <v>35</v>
      </c>
      <c r="D355" s="32" t="s">
        <v>35</v>
      </c>
      <c r="E355" s="32" t="s">
        <v>834</v>
      </c>
      <c r="F355" s="32"/>
      <c r="G355" s="74">
        <v>45833</v>
      </c>
      <c r="H355" s="75">
        <v>0.60347222222222219</v>
      </c>
      <c r="I355" s="32" t="s">
        <v>5</v>
      </c>
      <c r="J355" s="32" t="s">
        <v>6</v>
      </c>
      <c r="K355" s="32" t="s">
        <v>5</v>
      </c>
      <c r="L355" s="32" t="s">
        <v>5</v>
      </c>
      <c r="M355" s="32" t="s">
        <v>5</v>
      </c>
      <c r="N355" s="32" t="s">
        <v>6</v>
      </c>
      <c r="O355" s="76">
        <v>947.16</v>
      </c>
      <c r="P355" s="77">
        <v>2006</v>
      </c>
      <c r="Q355" s="76">
        <v>35000</v>
      </c>
      <c r="R355" s="76">
        <v>17500</v>
      </c>
      <c r="S355" s="85">
        <f t="shared" si="44"/>
        <v>50</v>
      </c>
      <c r="T355" s="85">
        <f t="shared" si="45"/>
        <v>17500</v>
      </c>
      <c r="U355" s="32" t="s">
        <v>6</v>
      </c>
      <c r="V355" s="32" t="s">
        <v>6</v>
      </c>
      <c r="W355" s="79">
        <v>1</v>
      </c>
      <c r="X355" s="80">
        <v>0</v>
      </c>
      <c r="Y355" s="81">
        <f>ROUND((S355/INDICI!$B$2*10),2)</f>
        <v>5.65</v>
      </c>
      <c r="Z355" s="81">
        <f>ROUND((O355/INDICI!$B$1*25),2)</f>
        <v>2.5299999999999998</v>
      </c>
      <c r="AA355" s="82">
        <f t="shared" si="46"/>
        <v>8</v>
      </c>
      <c r="AB355" s="83">
        <f t="shared" si="47"/>
        <v>16.18</v>
      </c>
      <c r="AC355" s="84"/>
      <c r="AD355" s="81" t="str">
        <f>VLOOKUP(C355, 'NORD SUD'!A:B, 2, FALSE)</f>
        <v>N</v>
      </c>
      <c r="AE355" s="85" t="str">
        <f>IF(AD355="N","",SUM(AF$5:$AF355))</f>
        <v/>
      </c>
      <c r="AF355" s="85" t="str">
        <f t="shared" si="48"/>
        <v/>
      </c>
      <c r="AG355" s="84"/>
      <c r="AH355" s="81"/>
      <c r="AI355" s="169"/>
      <c r="AJ355" s="169"/>
      <c r="AK355" s="198" t="s">
        <v>1941</v>
      </c>
      <c r="AL355" s="158"/>
      <c r="ALJ355" s="24"/>
    </row>
    <row r="356" spans="1:998" s="13" customFormat="1" ht="28.8">
      <c r="A356" s="16">
        <v>351</v>
      </c>
      <c r="B356" s="32" t="s">
        <v>188</v>
      </c>
      <c r="C356" s="32" t="s">
        <v>7</v>
      </c>
      <c r="D356" s="32" t="s">
        <v>7</v>
      </c>
      <c r="E356" s="32"/>
      <c r="F356" s="32" t="s">
        <v>779</v>
      </c>
      <c r="G356" s="74">
        <v>45834</v>
      </c>
      <c r="H356" s="75">
        <v>0.6777777777777777</v>
      </c>
      <c r="I356" s="32" t="s">
        <v>5</v>
      </c>
      <c r="J356" s="32" t="s">
        <v>6</v>
      </c>
      <c r="K356" s="32" t="s">
        <v>5</v>
      </c>
      <c r="L356" s="32" t="s">
        <v>5</v>
      </c>
      <c r="M356" s="32" t="s">
        <v>5</v>
      </c>
      <c r="N356" s="32" t="s">
        <v>6</v>
      </c>
      <c r="O356" s="76">
        <v>432.9</v>
      </c>
      <c r="P356" s="77">
        <v>924</v>
      </c>
      <c r="Q356" s="76">
        <v>83796.92</v>
      </c>
      <c r="R356" s="76">
        <v>37222.17</v>
      </c>
      <c r="S356" s="85">
        <f t="shared" si="44"/>
        <v>44.419496563835523</v>
      </c>
      <c r="T356" s="85">
        <f t="shared" si="45"/>
        <v>46574.75</v>
      </c>
      <c r="U356" s="32" t="s">
        <v>6</v>
      </c>
      <c r="V356" s="32" t="s">
        <v>6</v>
      </c>
      <c r="W356" s="79">
        <v>1</v>
      </c>
      <c r="X356" s="80">
        <v>10</v>
      </c>
      <c r="Y356" s="81">
        <f>ROUND((S356/INDICI!$B$2*10),2)</f>
        <v>5.0199999999999996</v>
      </c>
      <c r="Z356" s="81">
        <f>ROUND((O356/INDICI!$B$1*25),2)</f>
        <v>1.1599999999999999</v>
      </c>
      <c r="AA356" s="82">
        <f t="shared" si="46"/>
        <v>0</v>
      </c>
      <c r="AB356" s="83">
        <f t="shared" si="47"/>
        <v>16.18</v>
      </c>
      <c r="AC356" s="84"/>
      <c r="AD356" s="81" t="str">
        <f>VLOOKUP(C356, 'NORD SUD'!A:B, 2, FALSE)</f>
        <v>N</v>
      </c>
      <c r="AE356" s="85" t="str">
        <f>IF(AD356="N","",SUM(AF$5:$AF356))</f>
        <v/>
      </c>
      <c r="AF356" s="85" t="str">
        <f t="shared" si="48"/>
        <v/>
      </c>
      <c r="AG356" s="84"/>
      <c r="AH356" s="81"/>
      <c r="AI356" s="169"/>
      <c r="AJ356" s="169"/>
      <c r="AK356" s="198" t="s">
        <v>1941</v>
      </c>
      <c r="AL356" s="158"/>
    </row>
    <row r="357" spans="1:998" s="13" customFormat="1">
      <c r="A357" s="16">
        <v>352</v>
      </c>
      <c r="B357" s="32" t="s">
        <v>344</v>
      </c>
      <c r="C357" s="32" t="s">
        <v>67</v>
      </c>
      <c r="D357" s="32" t="s">
        <v>67</v>
      </c>
      <c r="E357" s="32" t="s">
        <v>655</v>
      </c>
      <c r="F357" s="32"/>
      <c r="G357" s="74">
        <v>45828</v>
      </c>
      <c r="H357" s="75">
        <v>0.7284722222222223</v>
      </c>
      <c r="I357" s="32" t="s">
        <v>5</v>
      </c>
      <c r="J357" s="32" t="s">
        <v>6</v>
      </c>
      <c r="K357" s="32" t="s">
        <v>5</v>
      </c>
      <c r="L357" s="32" t="s">
        <v>5</v>
      </c>
      <c r="M357" s="32" t="s">
        <v>5</v>
      </c>
      <c r="N357" s="32" t="s">
        <v>6</v>
      </c>
      <c r="O357" s="76">
        <v>2284.84</v>
      </c>
      <c r="P357" s="77">
        <v>1313</v>
      </c>
      <c r="Q357" s="76">
        <v>81751.100000000006</v>
      </c>
      <c r="R357" s="76">
        <v>15000</v>
      </c>
      <c r="S357" s="85">
        <f t="shared" si="44"/>
        <v>18.348376963735046</v>
      </c>
      <c r="T357" s="85">
        <f t="shared" si="45"/>
        <v>66751.100000000006</v>
      </c>
      <c r="U357" s="32" t="s">
        <v>6</v>
      </c>
      <c r="V357" s="32" t="s">
        <v>6</v>
      </c>
      <c r="W357" s="79">
        <v>1</v>
      </c>
      <c r="X357" s="80">
        <v>0</v>
      </c>
      <c r="Y357" s="81">
        <f>ROUND((S357/INDICI!$B$2*10),2)</f>
        <v>2.0699999999999998</v>
      </c>
      <c r="Z357" s="81">
        <f>ROUND((O357/INDICI!$B$1*25),2)</f>
        <v>6.1</v>
      </c>
      <c r="AA357" s="82">
        <f t="shared" si="46"/>
        <v>8</v>
      </c>
      <c r="AB357" s="83">
        <f t="shared" si="47"/>
        <v>16.170000000000002</v>
      </c>
      <c r="AC357" s="84"/>
      <c r="AD357" s="81" t="str">
        <f>VLOOKUP(C357, 'NORD SUD'!A:B, 2, FALSE)</f>
        <v>N</v>
      </c>
      <c r="AE357" s="85" t="str">
        <f>IF(AD357="N","",SUM(AF$5:$AF357))</f>
        <v/>
      </c>
      <c r="AF357" s="85" t="str">
        <f t="shared" si="48"/>
        <v/>
      </c>
      <c r="AG357" s="84"/>
      <c r="AH357" s="81"/>
      <c r="AI357" s="169"/>
      <c r="AJ357" s="169"/>
      <c r="AK357" s="198" t="s">
        <v>1941</v>
      </c>
      <c r="AL357" s="158"/>
    </row>
    <row r="358" spans="1:998" s="13" customFormat="1">
      <c r="A358" s="16">
        <v>353</v>
      </c>
      <c r="B358" s="32" t="s">
        <v>188</v>
      </c>
      <c r="C358" s="32" t="s">
        <v>7</v>
      </c>
      <c r="D358" s="32" t="s">
        <v>7</v>
      </c>
      <c r="E358" s="32" t="s">
        <v>754</v>
      </c>
      <c r="F358" s="32"/>
      <c r="G358" s="74">
        <v>45832</v>
      </c>
      <c r="H358" s="75">
        <v>0.38750000000000001</v>
      </c>
      <c r="I358" s="32" t="s">
        <v>5</v>
      </c>
      <c r="J358" s="32" t="s">
        <v>6</v>
      </c>
      <c r="K358" s="32" t="s">
        <v>5</v>
      </c>
      <c r="L358" s="32" t="s">
        <v>5</v>
      </c>
      <c r="M358" s="32" t="s">
        <v>5</v>
      </c>
      <c r="N358" s="32" t="s">
        <v>6</v>
      </c>
      <c r="O358" s="76">
        <v>1103.75</v>
      </c>
      <c r="P358" s="77">
        <v>453</v>
      </c>
      <c r="Q358" s="76">
        <v>32985.360000000001</v>
      </c>
      <c r="R358" s="76">
        <v>15173.27</v>
      </c>
      <c r="S358" s="85">
        <f t="shared" si="44"/>
        <v>46.000013339251112</v>
      </c>
      <c r="T358" s="85">
        <f t="shared" si="45"/>
        <v>17812.09</v>
      </c>
      <c r="U358" s="32" t="s">
        <v>6</v>
      </c>
      <c r="V358" s="32" t="s">
        <v>6</v>
      </c>
      <c r="W358" s="79">
        <v>1</v>
      </c>
      <c r="X358" s="80">
        <v>0</v>
      </c>
      <c r="Y358" s="81">
        <f>ROUND((S358/INDICI!$B$2*10),2)</f>
        <v>5.2</v>
      </c>
      <c r="Z358" s="81">
        <f>ROUND((O358/INDICI!$B$1*25),2)</f>
        <v>2.95</v>
      </c>
      <c r="AA358" s="82">
        <f t="shared" si="46"/>
        <v>8</v>
      </c>
      <c r="AB358" s="83">
        <f t="shared" si="47"/>
        <v>16.149999999999999</v>
      </c>
      <c r="AC358" s="84"/>
      <c r="AD358" s="81" t="str">
        <f>VLOOKUP(C358, 'NORD SUD'!A:B, 2, FALSE)</f>
        <v>N</v>
      </c>
      <c r="AE358" s="85" t="str">
        <f>IF(AD358="N","",SUM(AF$5:$AF358))</f>
        <v/>
      </c>
      <c r="AF358" s="85" t="str">
        <f t="shared" si="48"/>
        <v/>
      </c>
      <c r="AG358" s="84"/>
      <c r="AH358" s="81"/>
      <c r="AI358" s="169"/>
      <c r="AJ358" s="169"/>
      <c r="AK358" s="198" t="s">
        <v>1941</v>
      </c>
      <c r="AL358" s="158"/>
    </row>
    <row r="359" spans="1:998" s="13" customFormat="1">
      <c r="A359" s="16">
        <v>354</v>
      </c>
      <c r="B359" s="32" t="s">
        <v>176</v>
      </c>
      <c r="C359" s="32" t="s">
        <v>9</v>
      </c>
      <c r="D359" s="32" t="s">
        <v>9</v>
      </c>
      <c r="E359" s="32" t="s">
        <v>182</v>
      </c>
      <c r="F359" s="32"/>
      <c r="G359" s="74">
        <v>45827</v>
      </c>
      <c r="H359" s="75">
        <v>0.48333333333333334</v>
      </c>
      <c r="I359" s="32" t="s">
        <v>5</v>
      </c>
      <c r="J359" s="32" t="s">
        <v>6</v>
      </c>
      <c r="K359" s="32" t="s">
        <v>5</v>
      </c>
      <c r="L359" s="32" t="s">
        <v>5</v>
      </c>
      <c r="M359" s="32" t="s">
        <v>5</v>
      </c>
      <c r="N359" s="32" t="s">
        <v>6</v>
      </c>
      <c r="O359" s="76">
        <v>724.23</v>
      </c>
      <c r="P359" s="77">
        <v>1795</v>
      </c>
      <c r="Q359" s="76">
        <v>28000</v>
      </c>
      <c r="R359" s="76">
        <v>15400</v>
      </c>
      <c r="S359" s="78">
        <f t="shared" si="44"/>
        <v>55.000000000000007</v>
      </c>
      <c r="T359" s="78">
        <f t="shared" si="45"/>
        <v>12600</v>
      </c>
      <c r="U359" s="32" t="s">
        <v>6</v>
      </c>
      <c r="V359" s="32" t="s">
        <v>6</v>
      </c>
      <c r="W359" s="79">
        <v>2</v>
      </c>
      <c r="X359" s="80">
        <v>0</v>
      </c>
      <c r="Y359" s="81">
        <f>ROUND((S359/INDICI!$B$2*10),2)</f>
        <v>6.21</v>
      </c>
      <c r="Z359" s="81">
        <f>ROUND((O359/INDICI!$B$1*25),2)</f>
        <v>1.93</v>
      </c>
      <c r="AA359" s="82">
        <f t="shared" si="46"/>
        <v>8</v>
      </c>
      <c r="AB359" s="83">
        <f t="shared" si="47"/>
        <v>16.14</v>
      </c>
      <c r="AC359" s="84"/>
      <c r="AD359" s="81" t="str">
        <f>VLOOKUP(C359, 'NORD SUD'!A:B, 2, FALSE)</f>
        <v>N</v>
      </c>
      <c r="AE359" s="85" t="str">
        <f>IF(AD359="N","",SUM(AF$5:$AF359))</f>
        <v/>
      </c>
      <c r="AF359" s="85" t="str">
        <f t="shared" si="48"/>
        <v/>
      </c>
      <c r="AG359" s="84"/>
      <c r="AH359" s="81"/>
      <c r="AI359" s="169"/>
      <c r="AJ359" s="169"/>
      <c r="AK359" s="198" t="s">
        <v>1941</v>
      </c>
      <c r="AL359" s="158"/>
    </row>
    <row r="360" spans="1:998" s="13" customFormat="1">
      <c r="A360" s="16">
        <v>355</v>
      </c>
      <c r="B360" s="32" t="s">
        <v>188</v>
      </c>
      <c r="C360" s="32" t="s">
        <v>1804</v>
      </c>
      <c r="D360" s="32" t="s">
        <v>1804</v>
      </c>
      <c r="E360" s="32" t="s">
        <v>1840</v>
      </c>
      <c r="F360" s="32"/>
      <c r="G360" s="74">
        <v>45831</v>
      </c>
      <c r="H360" s="75">
        <v>0.51944444444444449</v>
      </c>
      <c r="I360" s="32" t="s">
        <v>5</v>
      </c>
      <c r="J360" s="32" t="s">
        <v>6</v>
      </c>
      <c r="K360" s="32" t="s">
        <v>5</v>
      </c>
      <c r="L360" s="32" t="s">
        <v>5</v>
      </c>
      <c r="M360" s="32" t="s">
        <v>5</v>
      </c>
      <c r="N360" s="32" t="s">
        <v>6</v>
      </c>
      <c r="O360" s="76">
        <v>1326.53</v>
      </c>
      <c r="P360" s="77">
        <v>1960</v>
      </c>
      <c r="Q360" s="76">
        <v>105750</v>
      </c>
      <c r="R360" s="76">
        <v>42950</v>
      </c>
      <c r="S360" s="85">
        <f t="shared" si="44"/>
        <v>40.614657210401887</v>
      </c>
      <c r="T360" s="85">
        <f t="shared" si="45"/>
        <v>62800</v>
      </c>
      <c r="U360" s="32" t="s">
        <v>6</v>
      </c>
      <c r="V360" s="32" t="s">
        <v>6</v>
      </c>
      <c r="W360" s="79">
        <v>1</v>
      </c>
      <c r="X360" s="80">
        <v>0</v>
      </c>
      <c r="Y360" s="81">
        <f>ROUND((S360/INDICI!$B$2*10),2)</f>
        <v>4.59</v>
      </c>
      <c r="Z360" s="81">
        <f>ROUND((O360/INDICI!$B$1*25),2)</f>
        <v>3.54</v>
      </c>
      <c r="AA360" s="82">
        <f t="shared" si="46"/>
        <v>8</v>
      </c>
      <c r="AB360" s="83">
        <f t="shared" si="47"/>
        <v>16.13</v>
      </c>
      <c r="AC360" s="84"/>
      <c r="AD360" s="81" t="str">
        <f>VLOOKUP(C360, 'NORD SUD'!A:B, 2, FALSE)</f>
        <v>N</v>
      </c>
      <c r="AE360" s="85" t="str">
        <f>IF(AD360="N","",SUM(AF$5:$AF360))</f>
        <v/>
      </c>
      <c r="AF360" s="85" t="str">
        <f t="shared" si="48"/>
        <v/>
      </c>
      <c r="AG360" s="84"/>
      <c r="AH360" s="90"/>
      <c r="AI360" s="172"/>
      <c r="AJ360" s="172"/>
      <c r="AK360" s="198" t="s">
        <v>1941</v>
      </c>
      <c r="AL360" s="161"/>
      <c r="AM360" s="24"/>
      <c r="AN360" s="24"/>
      <c r="AO360" s="24"/>
    </row>
    <row r="361" spans="1:998" s="13" customFormat="1">
      <c r="A361" s="16">
        <v>356</v>
      </c>
      <c r="B361" s="32" t="s">
        <v>357</v>
      </c>
      <c r="C361" s="32" t="s">
        <v>107</v>
      </c>
      <c r="D361" s="32" t="s">
        <v>107</v>
      </c>
      <c r="E361" s="32" t="s">
        <v>796</v>
      </c>
      <c r="F361" s="32"/>
      <c r="G361" s="74">
        <v>45831</v>
      </c>
      <c r="H361" s="75" t="s">
        <v>797</v>
      </c>
      <c r="I361" s="32" t="s">
        <v>5</v>
      </c>
      <c r="J361" s="32" t="s">
        <v>6</v>
      </c>
      <c r="K361" s="32" t="s">
        <v>5</v>
      </c>
      <c r="L361" s="32" t="s">
        <v>5</v>
      </c>
      <c r="M361" s="87" t="s">
        <v>5</v>
      </c>
      <c r="N361" s="32" t="s">
        <v>6</v>
      </c>
      <c r="O361" s="76">
        <v>1673.2</v>
      </c>
      <c r="P361" s="77">
        <v>8068</v>
      </c>
      <c r="Q361" s="76">
        <v>230000</v>
      </c>
      <c r="R361" s="76">
        <v>115000</v>
      </c>
      <c r="S361" s="85">
        <f t="shared" si="44"/>
        <v>50</v>
      </c>
      <c r="T361" s="85">
        <f t="shared" si="45"/>
        <v>115000</v>
      </c>
      <c r="U361" s="32" t="s">
        <v>6</v>
      </c>
      <c r="V361" s="32" t="s">
        <v>6</v>
      </c>
      <c r="W361" s="79">
        <v>1</v>
      </c>
      <c r="X361" s="80">
        <v>0</v>
      </c>
      <c r="Y361" s="81">
        <f>ROUND((S361/INDICI!$B$2*10),2)</f>
        <v>5.65</v>
      </c>
      <c r="Z361" s="81">
        <f>ROUND((O361/INDICI!$B$1*25),2)</f>
        <v>4.47</v>
      </c>
      <c r="AA361" s="82">
        <f t="shared" si="46"/>
        <v>6</v>
      </c>
      <c r="AB361" s="83">
        <f t="shared" si="47"/>
        <v>16.12</v>
      </c>
      <c r="AC361" s="84"/>
      <c r="AD361" s="81" t="str">
        <f>VLOOKUP(C361, 'NORD SUD'!A:B, 2, FALSE)</f>
        <v>N</v>
      </c>
      <c r="AE361" s="85" t="str">
        <f>IF(AD361="N","",SUM(AF$5:$AF361))</f>
        <v/>
      </c>
      <c r="AF361" s="85" t="str">
        <f t="shared" si="48"/>
        <v/>
      </c>
      <c r="AG361" s="84"/>
      <c r="AH361" s="81"/>
      <c r="AI361" s="169"/>
      <c r="AJ361" s="169"/>
      <c r="AK361" s="198" t="s">
        <v>1941</v>
      </c>
      <c r="AL361" s="158"/>
    </row>
    <row r="362" spans="1:998" s="13" customFormat="1">
      <c r="A362" s="16">
        <v>357</v>
      </c>
      <c r="B362" s="32" t="s">
        <v>188</v>
      </c>
      <c r="C362" s="32" t="s">
        <v>1804</v>
      </c>
      <c r="D362" s="32" t="s">
        <v>1804</v>
      </c>
      <c r="E362" s="32" t="s">
        <v>1811</v>
      </c>
      <c r="F362" s="32"/>
      <c r="G362" s="74">
        <v>45806</v>
      </c>
      <c r="H362" s="75">
        <v>0.61458333333333337</v>
      </c>
      <c r="I362" s="32" t="s">
        <v>5</v>
      </c>
      <c r="J362" s="32" t="s">
        <v>6</v>
      </c>
      <c r="K362" s="32" t="s">
        <v>5</v>
      </c>
      <c r="L362" s="32" t="s">
        <v>5</v>
      </c>
      <c r="M362" s="32" t="s">
        <v>5</v>
      </c>
      <c r="N362" s="32" t="s">
        <v>6</v>
      </c>
      <c r="O362" s="76">
        <v>1744.65</v>
      </c>
      <c r="P362" s="77">
        <v>1261</v>
      </c>
      <c r="Q362" s="76">
        <v>72000</v>
      </c>
      <c r="R362" s="76">
        <v>22000</v>
      </c>
      <c r="S362" s="85">
        <f t="shared" si="44"/>
        <v>30.555555555555557</v>
      </c>
      <c r="T362" s="85">
        <f t="shared" si="45"/>
        <v>50000</v>
      </c>
      <c r="U362" s="32" t="s">
        <v>6</v>
      </c>
      <c r="V362" s="32" t="s">
        <v>6</v>
      </c>
      <c r="W362" s="79">
        <v>1</v>
      </c>
      <c r="X362" s="80">
        <v>0</v>
      </c>
      <c r="Y362" s="81">
        <f>ROUND((S362/INDICI!$B$2*10),2)</f>
        <v>3.45</v>
      </c>
      <c r="Z362" s="81">
        <f>ROUND((O362/INDICI!$B$1*25),2)</f>
        <v>4.66</v>
      </c>
      <c r="AA362" s="82">
        <f t="shared" si="46"/>
        <v>8</v>
      </c>
      <c r="AB362" s="83">
        <f t="shared" si="47"/>
        <v>16.11</v>
      </c>
      <c r="AC362" s="84"/>
      <c r="AD362" s="81" t="str">
        <f>VLOOKUP(C362, 'NORD SUD'!A:B, 2, FALSE)</f>
        <v>N</v>
      </c>
      <c r="AE362" s="85" t="str">
        <f>IF(AD362="N","",SUM(AF$5:$AF362))</f>
        <v/>
      </c>
      <c r="AF362" s="85" t="str">
        <f t="shared" si="48"/>
        <v/>
      </c>
      <c r="AG362" s="84"/>
      <c r="AH362" s="90"/>
      <c r="AI362" s="172"/>
      <c r="AJ362" s="172"/>
      <c r="AK362" s="198" t="s">
        <v>1941</v>
      </c>
      <c r="AL362" s="161"/>
      <c r="AM362" s="24"/>
      <c r="AN362" s="24"/>
      <c r="AO362" s="24"/>
    </row>
    <row r="363" spans="1:998" s="13" customFormat="1">
      <c r="A363" s="16">
        <v>358</v>
      </c>
      <c r="B363" s="32" t="s">
        <v>344</v>
      </c>
      <c r="C363" s="32" t="s">
        <v>19</v>
      </c>
      <c r="D363" s="32" t="s">
        <v>19</v>
      </c>
      <c r="E363" s="32" t="s">
        <v>1565</v>
      </c>
      <c r="F363" s="32"/>
      <c r="G363" s="74">
        <v>45827</v>
      </c>
      <c r="H363" s="75">
        <v>0.38819444444444445</v>
      </c>
      <c r="I363" s="32" t="s">
        <v>5</v>
      </c>
      <c r="J363" s="32" t="s">
        <v>6</v>
      </c>
      <c r="K363" s="32" t="s">
        <v>5</v>
      </c>
      <c r="L363" s="32" t="s">
        <v>5</v>
      </c>
      <c r="M363" s="32" t="s">
        <v>5</v>
      </c>
      <c r="N363" s="32" t="s">
        <v>6</v>
      </c>
      <c r="O363" s="76">
        <v>2089.4299999999998</v>
      </c>
      <c r="P363" s="77">
        <v>9907</v>
      </c>
      <c r="Q363" s="76">
        <v>105000</v>
      </c>
      <c r="R363" s="76">
        <v>42000</v>
      </c>
      <c r="S363" s="85">
        <f t="shared" si="44"/>
        <v>40</v>
      </c>
      <c r="T363" s="85">
        <f t="shared" si="45"/>
        <v>63000</v>
      </c>
      <c r="U363" s="32" t="s">
        <v>6</v>
      </c>
      <c r="V363" s="32" t="s">
        <v>6</v>
      </c>
      <c r="W363" s="79">
        <v>1</v>
      </c>
      <c r="X363" s="80">
        <v>0</v>
      </c>
      <c r="Y363" s="81">
        <f>ROUND((S363/INDICI!$B$2*10),2)</f>
        <v>4.5199999999999996</v>
      </c>
      <c r="Z363" s="81">
        <f>ROUND((O363/INDICI!$B$1*25),2)</f>
        <v>5.58</v>
      </c>
      <c r="AA363" s="82">
        <f t="shared" si="46"/>
        <v>6</v>
      </c>
      <c r="AB363" s="83">
        <f t="shared" si="47"/>
        <v>16.100000000000001</v>
      </c>
      <c r="AC363" s="84"/>
      <c r="AD363" s="81" t="str">
        <f>VLOOKUP(C363, 'NORD SUD'!A:B, 2, FALSE)</f>
        <v>N</v>
      </c>
      <c r="AE363" s="85" t="str">
        <f>IF(AD363="N","",SUM(AF$5:$AF363))</f>
        <v/>
      </c>
      <c r="AF363" s="85" t="str">
        <f t="shared" si="48"/>
        <v/>
      </c>
      <c r="AG363" s="84"/>
      <c r="AH363" s="81"/>
      <c r="AI363" s="169"/>
      <c r="AJ363" s="169"/>
      <c r="AK363" s="198" t="s">
        <v>1941</v>
      </c>
      <c r="AL363" s="158"/>
    </row>
    <row r="364" spans="1:998" s="13" customFormat="1">
      <c r="A364" s="16">
        <v>359</v>
      </c>
      <c r="B364" s="32" t="s">
        <v>188</v>
      </c>
      <c r="C364" s="32" t="s">
        <v>13</v>
      </c>
      <c r="D364" s="32" t="s">
        <v>13</v>
      </c>
      <c r="E364" s="32" t="s">
        <v>215</v>
      </c>
      <c r="F364" s="32"/>
      <c r="G364" s="74">
        <v>45829</v>
      </c>
      <c r="H364" s="75">
        <v>0.48472222222222222</v>
      </c>
      <c r="I364" s="32" t="s">
        <v>5</v>
      </c>
      <c r="J364" s="32" t="s">
        <v>6</v>
      </c>
      <c r="K364" s="32" t="s">
        <v>5</v>
      </c>
      <c r="L364" s="32" t="s">
        <v>5</v>
      </c>
      <c r="M364" s="32" t="s">
        <v>5</v>
      </c>
      <c r="N364" s="32" t="s">
        <v>6</v>
      </c>
      <c r="O364" s="76">
        <v>494.03</v>
      </c>
      <c r="P364" s="77">
        <v>2429</v>
      </c>
      <c r="Q364" s="76">
        <v>49571.73</v>
      </c>
      <c r="R364" s="76">
        <v>29743.040000000001</v>
      </c>
      <c r="S364" s="78">
        <f t="shared" si="44"/>
        <v>60.000004034557598</v>
      </c>
      <c r="T364" s="78">
        <f t="shared" si="45"/>
        <v>19828.690000000002</v>
      </c>
      <c r="U364" s="32" t="s">
        <v>6</v>
      </c>
      <c r="V364" s="32" t="s">
        <v>6</v>
      </c>
      <c r="W364" s="79">
        <v>1</v>
      </c>
      <c r="X364" s="80">
        <v>0</v>
      </c>
      <c r="Y364" s="81">
        <f>ROUND((S364/INDICI!$B$2*10),2)</f>
        <v>6.78</v>
      </c>
      <c r="Z364" s="81">
        <f>ROUND((O364/INDICI!$B$1*25),2)</f>
        <v>1.32</v>
      </c>
      <c r="AA364" s="82">
        <f t="shared" si="46"/>
        <v>8</v>
      </c>
      <c r="AB364" s="83">
        <f t="shared" si="47"/>
        <v>16.100000000000001</v>
      </c>
      <c r="AC364" s="84"/>
      <c r="AD364" s="81" t="str">
        <f>VLOOKUP(C364, 'NORD SUD'!A:B, 2, FALSE)</f>
        <v>N</v>
      </c>
      <c r="AE364" s="85" t="str">
        <f>IF(AD364="N","",SUM(AF$5:$AF364))</f>
        <v/>
      </c>
      <c r="AF364" s="85" t="str">
        <f t="shared" si="48"/>
        <v/>
      </c>
      <c r="AG364" s="84"/>
      <c r="AH364" s="81"/>
      <c r="AI364" s="169"/>
      <c r="AJ364" s="169"/>
      <c r="AK364" s="198" t="s">
        <v>1941</v>
      </c>
      <c r="AL364" s="158"/>
    </row>
    <row r="365" spans="1:998" s="13" customFormat="1">
      <c r="A365" s="16">
        <v>360</v>
      </c>
      <c r="B365" s="32" t="s">
        <v>188</v>
      </c>
      <c r="C365" s="32" t="s">
        <v>1804</v>
      </c>
      <c r="D365" s="32" t="s">
        <v>1804</v>
      </c>
      <c r="E365" s="32" t="s">
        <v>1825</v>
      </c>
      <c r="F365" s="32"/>
      <c r="G365" s="74">
        <v>45827</v>
      </c>
      <c r="H365" s="75">
        <v>0.60347222222222219</v>
      </c>
      <c r="I365" s="32" t="s">
        <v>5</v>
      </c>
      <c r="J365" s="32" t="s">
        <v>6</v>
      </c>
      <c r="K365" s="32" t="s">
        <v>5</v>
      </c>
      <c r="L365" s="32" t="s">
        <v>5</v>
      </c>
      <c r="M365" s="32" t="s">
        <v>5</v>
      </c>
      <c r="N365" s="32" t="s">
        <v>6</v>
      </c>
      <c r="O365" s="76">
        <v>1647.52</v>
      </c>
      <c r="P365" s="77">
        <v>9226</v>
      </c>
      <c r="Q365" s="76">
        <v>99978.76</v>
      </c>
      <c r="R365" s="76">
        <v>49989.38</v>
      </c>
      <c r="S365" s="85">
        <f t="shared" si="44"/>
        <v>50</v>
      </c>
      <c r="T365" s="85">
        <f t="shared" si="45"/>
        <v>49989.38</v>
      </c>
      <c r="U365" s="32" t="s">
        <v>6</v>
      </c>
      <c r="V365" s="32" t="s">
        <v>6</v>
      </c>
      <c r="W365" s="79">
        <v>1</v>
      </c>
      <c r="X365" s="80">
        <v>0</v>
      </c>
      <c r="Y365" s="81">
        <f>ROUND((S365/INDICI!$B$2*10),2)</f>
        <v>5.65</v>
      </c>
      <c r="Z365" s="81">
        <f>ROUND((O365/INDICI!$B$1*25),2)</f>
        <v>4.4000000000000004</v>
      </c>
      <c r="AA365" s="82">
        <f t="shared" si="46"/>
        <v>6</v>
      </c>
      <c r="AB365" s="83">
        <f t="shared" si="47"/>
        <v>16.05</v>
      </c>
      <c r="AC365" s="84"/>
      <c r="AD365" s="81" t="str">
        <f>VLOOKUP(C365, 'NORD SUD'!A:B, 2, FALSE)</f>
        <v>N</v>
      </c>
      <c r="AE365" s="85" t="str">
        <f>IF(AD365="N","",SUM(AF$5:$AF365))</f>
        <v/>
      </c>
      <c r="AF365" s="85" t="str">
        <f t="shared" si="48"/>
        <v/>
      </c>
      <c r="AG365" s="84"/>
      <c r="AH365" s="81"/>
      <c r="AI365" s="169"/>
      <c r="AJ365" s="169"/>
      <c r="AK365" s="198" t="s">
        <v>1941</v>
      </c>
      <c r="AL365" s="158"/>
    </row>
    <row r="366" spans="1:998" s="13" customFormat="1">
      <c r="A366" s="16">
        <v>361</v>
      </c>
      <c r="B366" s="32" t="s">
        <v>294</v>
      </c>
      <c r="C366" s="32" t="s">
        <v>38</v>
      </c>
      <c r="D366" s="32" t="s">
        <v>38</v>
      </c>
      <c r="E366" s="32" t="s">
        <v>1192</v>
      </c>
      <c r="F366" s="32"/>
      <c r="G366" s="74">
        <v>45821</v>
      </c>
      <c r="H366" s="75" t="s">
        <v>1193</v>
      </c>
      <c r="I366" s="32" t="s">
        <v>5</v>
      </c>
      <c r="J366" s="32" t="s">
        <v>6</v>
      </c>
      <c r="K366" s="32" t="s">
        <v>5</v>
      </c>
      <c r="L366" s="32" t="s">
        <v>5</v>
      </c>
      <c r="M366" s="32" t="s">
        <v>5</v>
      </c>
      <c r="N366" s="32" t="s">
        <v>6</v>
      </c>
      <c r="O366" s="76">
        <v>1742.51</v>
      </c>
      <c r="P366" s="77">
        <v>15667</v>
      </c>
      <c r="Q366" s="76">
        <v>41943.6</v>
      </c>
      <c r="R366" s="76">
        <v>20000</v>
      </c>
      <c r="S366" s="85">
        <f t="shared" si="44"/>
        <v>47.68307918252129</v>
      </c>
      <c r="T366" s="85">
        <f t="shared" si="45"/>
        <v>21943.599999999999</v>
      </c>
      <c r="U366" s="32" t="s">
        <v>6</v>
      </c>
      <c r="V366" s="32" t="s">
        <v>6</v>
      </c>
      <c r="W366" s="79">
        <v>1</v>
      </c>
      <c r="X366" s="80">
        <v>0</v>
      </c>
      <c r="Y366" s="81">
        <f>ROUND((S366/INDICI!$B$2*10),2)</f>
        <v>5.39</v>
      </c>
      <c r="Z366" s="81">
        <f>ROUND((O366/INDICI!$B$1*25),2)</f>
        <v>4.6500000000000004</v>
      </c>
      <c r="AA366" s="82">
        <f t="shared" si="46"/>
        <v>6</v>
      </c>
      <c r="AB366" s="83">
        <f t="shared" si="47"/>
        <v>16.04</v>
      </c>
      <c r="AC366" s="84"/>
      <c r="AD366" s="81" t="str">
        <f>VLOOKUP(C366, 'NORD SUD'!A:B, 2, FALSE)</f>
        <v>N</v>
      </c>
      <c r="AE366" s="85" t="str">
        <f>IF(AD366="N","",SUM(AF$5:$AF366))</f>
        <v/>
      </c>
      <c r="AF366" s="85" t="str">
        <f t="shared" si="48"/>
        <v/>
      </c>
      <c r="AG366" s="84"/>
      <c r="AH366" s="81"/>
      <c r="AI366" s="169"/>
      <c r="AJ366" s="169"/>
      <c r="AK366" s="198" t="s">
        <v>1941</v>
      </c>
      <c r="AL366" s="158"/>
    </row>
    <row r="367" spans="1:998" s="13" customFormat="1" ht="28.8">
      <c r="A367" s="16">
        <v>362</v>
      </c>
      <c r="B367" s="32" t="s">
        <v>366</v>
      </c>
      <c r="C367" s="32" t="s">
        <v>40</v>
      </c>
      <c r="D367" s="32" t="s">
        <v>40</v>
      </c>
      <c r="E367" s="32"/>
      <c r="F367" s="32" t="s">
        <v>514</v>
      </c>
      <c r="G367" s="74">
        <v>45833</v>
      </c>
      <c r="H367" s="75">
        <v>0.54097222222222219</v>
      </c>
      <c r="I367" s="32" t="s">
        <v>5</v>
      </c>
      <c r="J367" s="32" t="s">
        <v>6</v>
      </c>
      <c r="K367" s="32" t="s">
        <v>5</v>
      </c>
      <c r="L367" s="32" t="s">
        <v>5</v>
      </c>
      <c r="M367" s="32" t="s">
        <v>5</v>
      </c>
      <c r="N367" s="32" t="s">
        <v>6</v>
      </c>
      <c r="O367" s="76">
        <v>568.26</v>
      </c>
      <c r="P367" s="77">
        <v>7215</v>
      </c>
      <c r="Q367" s="76">
        <v>210000</v>
      </c>
      <c r="R367" s="76">
        <v>84000</v>
      </c>
      <c r="S367" s="85">
        <f t="shared" si="44"/>
        <v>40</v>
      </c>
      <c r="T367" s="85">
        <f t="shared" si="45"/>
        <v>126000</v>
      </c>
      <c r="U367" s="32" t="s">
        <v>6</v>
      </c>
      <c r="V367" s="32" t="s">
        <v>6</v>
      </c>
      <c r="W367" s="79">
        <v>1</v>
      </c>
      <c r="X367" s="80">
        <v>10</v>
      </c>
      <c r="Y367" s="81">
        <f>ROUND((S367/INDICI!$B$2*10),2)</f>
        <v>4.5199999999999996</v>
      </c>
      <c r="Z367" s="81">
        <f>ROUND((O367/INDICI!$B$1*25),2)</f>
        <v>1.52</v>
      </c>
      <c r="AA367" s="82">
        <f t="shared" si="46"/>
        <v>0</v>
      </c>
      <c r="AB367" s="83">
        <f t="shared" si="47"/>
        <v>16.04</v>
      </c>
      <c r="AC367" s="84"/>
      <c r="AD367" s="81" t="str">
        <f>VLOOKUP(C367, 'NORD SUD'!A:B, 2, FALSE)</f>
        <v>N</v>
      </c>
      <c r="AE367" s="85" t="str">
        <f>IF(AD367="N","",SUM(AF$5:$AF367))</f>
        <v/>
      </c>
      <c r="AF367" s="85" t="str">
        <f t="shared" si="48"/>
        <v/>
      </c>
      <c r="AG367" s="84"/>
      <c r="AH367" s="81"/>
      <c r="AI367" s="169"/>
      <c r="AJ367" s="169"/>
      <c r="AK367" s="198" t="s">
        <v>1941</v>
      </c>
      <c r="AL367" s="158"/>
    </row>
    <row r="368" spans="1:998" s="13" customFormat="1">
      <c r="A368" s="16">
        <v>363</v>
      </c>
      <c r="B368" s="32" t="s">
        <v>692</v>
      </c>
      <c r="C368" s="32" t="s">
        <v>89</v>
      </c>
      <c r="D368" s="32" t="s">
        <v>89</v>
      </c>
      <c r="E368" s="32" t="s">
        <v>699</v>
      </c>
      <c r="F368" s="32"/>
      <c r="G368" s="74">
        <v>45833</v>
      </c>
      <c r="H368" s="75">
        <v>0.90763888888888899</v>
      </c>
      <c r="I368" s="32" t="s">
        <v>5</v>
      </c>
      <c r="J368" s="32" t="s">
        <v>6</v>
      </c>
      <c r="K368" s="32" t="s">
        <v>5</v>
      </c>
      <c r="L368" s="32" t="s">
        <v>5</v>
      </c>
      <c r="M368" s="32" t="s">
        <v>5</v>
      </c>
      <c r="N368" s="32" t="s">
        <v>6</v>
      </c>
      <c r="O368" s="76">
        <v>1740.08</v>
      </c>
      <c r="P368" s="77">
        <v>1839</v>
      </c>
      <c r="Q368" s="76">
        <v>41125.4</v>
      </c>
      <c r="R368" s="76">
        <v>12337.62</v>
      </c>
      <c r="S368" s="86">
        <f t="shared" si="44"/>
        <v>30</v>
      </c>
      <c r="T368" s="86">
        <f t="shared" si="45"/>
        <v>28787.78</v>
      </c>
      <c r="U368" s="32" t="s">
        <v>6</v>
      </c>
      <c r="V368" s="32" t="s">
        <v>6</v>
      </c>
      <c r="W368" s="32">
        <v>1</v>
      </c>
      <c r="X368" s="80">
        <v>0</v>
      </c>
      <c r="Y368" s="81">
        <f>ROUND((S368/INDICI!$B$2*10),2)</f>
        <v>3.39</v>
      </c>
      <c r="Z368" s="81">
        <f>ROUND((O368/INDICI!$B$1*25),2)</f>
        <v>4.6500000000000004</v>
      </c>
      <c r="AA368" s="82">
        <f t="shared" si="46"/>
        <v>8</v>
      </c>
      <c r="AB368" s="83">
        <f t="shared" si="47"/>
        <v>16.04</v>
      </c>
      <c r="AC368" s="84"/>
      <c r="AD368" s="81" t="str">
        <f>VLOOKUP(C368, 'NORD SUD'!A:B, 2, FALSE)</f>
        <v>N</v>
      </c>
      <c r="AE368" s="85" t="str">
        <f>IF(AD368="N","",SUM(AF$5:$AF368))</f>
        <v/>
      </c>
      <c r="AF368" s="85" t="str">
        <f t="shared" si="48"/>
        <v/>
      </c>
      <c r="AG368" s="84"/>
      <c r="AH368" s="81"/>
      <c r="AI368" s="169"/>
      <c r="AJ368" s="169"/>
      <c r="AK368" s="198" t="s">
        <v>1941</v>
      </c>
      <c r="AL368" s="158"/>
    </row>
    <row r="369" spans="1:998" s="13" customFormat="1">
      <c r="A369" s="16">
        <v>364</v>
      </c>
      <c r="B369" s="32" t="s">
        <v>344</v>
      </c>
      <c r="C369" s="32" t="s">
        <v>19</v>
      </c>
      <c r="D369" s="32" t="s">
        <v>19</v>
      </c>
      <c r="E369" s="32" t="s">
        <v>1544</v>
      </c>
      <c r="F369" s="32"/>
      <c r="G369" s="74">
        <v>45814</v>
      </c>
      <c r="H369" s="75">
        <v>0.57430555555555551</v>
      </c>
      <c r="I369" s="32" t="s">
        <v>5</v>
      </c>
      <c r="J369" s="32" t="s">
        <v>6</v>
      </c>
      <c r="K369" s="32" t="s">
        <v>5</v>
      </c>
      <c r="L369" s="32" t="s">
        <v>5</v>
      </c>
      <c r="M369" s="32" t="s">
        <v>5</v>
      </c>
      <c r="N369" s="32" t="s">
        <v>6</v>
      </c>
      <c r="O369" s="76">
        <v>1314.06</v>
      </c>
      <c r="P369" s="77">
        <v>3044</v>
      </c>
      <c r="Q369" s="76">
        <v>70000</v>
      </c>
      <c r="R369" s="76">
        <v>28000</v>
      </c>
      <c r="S369" s="85">
        <f t="shared" si="44"/>
        <v>40</v>
      </c>
      <c r="T369" s="85">
        <f t="shared" si="45"/>
        <v>42000</v>
      </c>
      <c r="U369" s="32" t="s">
        <v>6</v>
      </c>
      <c r="V369" s="32" t="s">
        <v>6</v>
      </c>
      <c r="W369" s="79">
        <v>1</v>
      </c>
      <c r="X369" s="80">
        <v>0</v>
      </c>
      <c r="Y369" s="81">
        <f>ROUND((S369/INDICI!$B$2*10),2)</f>
        <v>4.5199999999999996</v>
      </c>
      <c r="Z369" s="81">
        <f>ROUND((O369/INDICI!$B$1*25),2)</f>
        <v>3.51</v>
      </c>
      <c r="AA369" s="82">
        <f t="shared" si="46"/>
        <v>8</v>
      </c>
      <c r="AB369" s="83">
        <f t="shared" si="47"/>
        <v>16.03</v>
      </c>
      <c r="AC369" s="84"/>
      <c r="AD369" s="81" t="str">
        <f>VLOOKUP(C369, 'NORD SUD'!A:B, 2, FALSE)</f>
        <v>N</v>
      </c>
      <c r="AE369" s="85" t="str">
        <f>IF(AD369="N","",SUM(AF$5:$AF369))</f>
        <v/>
      </c>
      <c r="AF369" s="85" t="str">
        <f t="shared" si="48"/>
        <v/>
      </c>
      <c r="AG369" s="84"/>
      <c r="AH369" s="81"/>
      <c r="AI369" s="169"/>
      <c r="AJ369" s="169"/>
      <c r="AK369" s="198" t="s">
        <v>1941</v>
      </c>
      <c r="AL369" s="158"/>
    </row>
    <row r="370" spans="1:998" s="13" customFormat="1" ht="28.8">
      <c r="A370" s="16">
        <v>365</v>
      </c>
      <c r="B370" s="32" t="s">
        <v>188</v>
      </c>
      <c r="C370" s="32" t="s">
        <v>13</v>
      </c>
      <c r="D370" s="32" t="s">
        <v>13</v>
      </c>
      <c r="E370" s="32"/>
      <c r="F370" s="32" t="s">
        <v>217</v>
      </c>
      <c r="G370" s="74">
        <v>45825</v>
      </c>
      <c r="H370" s="75">
        <v>0.65277777777777779</v>
      </c>
      <c r="I370" s="32" t="s">
        <v>5</v>
      </c>
      <c r="J370" s="32" t="s">
        <v>6</v>
      </c>
      <c r="K370" s="32" t="s">
        <v>5</v>
      </c>
      <c r="L370" s="32" t="s">
        <v>5</v>
      </c>
      <c r="M370" s="32" t="s">
        <v>5</v>
      </c>
      <c r="N370" s="32" t="s">
        <v>6</v>
      </c>
      <c r="O370" s="76">
        <v>985.07</v>
      </c>
      <c r="P370" s="77">
        <v>6497</v>
      </c>
      <c r="Q370" s="76">
        <v>74646.34</v>
      </c>
      <c r="R370" s="76">
        <v>22393.9</v>
      </c>
      <c r="S370" s="78">
        <f t="shared" si="44"/>
        <v>29.999997320699183</v>
      </c>
      <c r="T370" s="78">
        <f t="shared" si="45"/>
        <v>52252.439999999995</v>
      </c>
      <c r="U370" s="32" t="s">
        <v>6</v>
      </c>
      <c r="V370" s="32" t="s">
        <v>6</v>
      </c>
      <c r="W370" s="79">
        <v>1</v>
      </c>
      <c r="X370" s="80">
        <v>10</v>
      </c>
      <c r="Y370" s="81">
        <f>ROUND((S370/INDICI!$B$2*10),2)</f>
        <v>3.39</v>
      </c>
      <c r="Z370" s="81">
        <f>ROUND((O370/INDICI!$B$1*25),2)</f>
        <v>2.63</v>
      </c>
      <c r="AA370" s="82">
        <f t="shared" si="46"/>
        <v>0</v>
      </c>
      <c r="AB370" s="83">
        <f t="shared" si="47"/>
        <v>16.02</v>
      </c>
      <c r="AC370" s="84"/>
      <c r="AD370" s="81" t="str">
        <f>VLOOKUP(C370, 'NORD SUD'!A:B, 2, FALSE)</f>
        <v>N</v>
      </c>
      <c r="AE370" s="85" t="str">
        <f>IF(AD370="N","",SUM(AF$5:$AF370))</f>
        <v/>
      </c>
      <c r="AF370" s="85" t="str">
        <f t="shared" si="48"/>
        <v/>
      </c>
      <c r="AG370" s="84"/>
      <c r="AH370" s="81"/>
      <c r="AI370" s="169"/>
      <c r="AJ370" s="169"/>
      <c r="AK370" s="198" t="s">
        <v>1941</v>
      </c>
      <c r="AL370" s="158"/>
      <c r="ALJ370" s="24"/>
    </row>
    <row r="371" spans="1:998" s="13" customFormat="1">
      <c r="A371" s="16">
        <v>366</v>
      </c>
      <c r="B371" s="32" t="s">
        <v>344</v>
      </c>
      <c r="C371" s="32" t="s">
        <v>1088</v>
      </c>
      <c r="D371" s="32" t="s">
        <v>1089</v>
      </c>
      <c r="E371" s="32" t="s">
        <v>1106</v>
      </c>
      <c r="F371" s="32"/>
      <c r="G371" s="74">
        <v>45833</v>
      </c>
      <c r="H371" s="75" t="s">
        <v>1107</v>
      </c>
      <c r="I371" s="32" t="s">
        <v>5</v>
      </c>
      <c r="J371" s="32" t="s">
        <v>6</v>
      </c>
      <c r="K371" s="32" t="s">
        <v>5</v>
      </c>
      <c r="L371" s="32" t="s">
        <v>5</v>
      </c>
      <c r="M371" s="32" t="s">
        <v>5</v>
      </c>
      <c r="N371" s="32" t="s">
        <v>6</v>
      </c>
      <c r="O371" s="76">
        <v>837.38</v>
      </c>
      <c r="P371" s="77">
        <v>3702</v>
      </c>
      <c r="Q371" s="76">
        <v>43500</v>
      </c>
      <c r="R371" s="76">
        <v>22185</v>
      </c>
      <c r="S371" s="85">
        <f t="shared" si="44"/>
        <v>51</v>
      </c>
      <c r="T371" s="85">
        <f t="shared" si="45"/>
        <v>21315</v>
      </c>
      <c r="U371" s="32" t="s">
        <v>6</v>
      </c>
      <c r="V371" s="32" t="s">
        <v>6</v>
      </c>
      <c r="W371" s="79">
        <v>1</v>
      </c>
      <c r="X371" s="80">
        <v>0</v>
      </c>
      <c r="Y371" s="81">
        <f>ROUND((S371/INDICI!$B$2*10),2)</f>
        <v>5.76</v>
      </c>
      <c r="Z371" s="81">
        <f>ROUND((O371/INDICI!$B$1*25),2)</f>
        <v>2.2400000000000002</v>
      </c>
      <c r="AA371" s="82">
        <f t="shared" si="46"/>
        <v>8</v>
      </c>
      <c r="AB371" s="83">
        <f t="shared" si="47"/>
        <v>16</v>
      </c>
      <c r="AC371" s="84"/>
      <c r="AD371" s="81" t="str">
        <f>VLOOKUP(C371, 'NORD SUD'!A:B, 2, FALSE)</f>
        <v>N</v>
      </c>
      <c r="AE371" s="85" t="str">
        <f>IF(AD371="N","",SUM(AF$5:$AF371))</f>
        <v/>
      </c>
      <c r="AF371" s="85" t="str">
        <f t="shared" si="48"/>
        <v/>
      </c>
      <c r="AG371" s="84"/>
      <c r="AH371" s="81"/>
      <c r="AI371" s="169"/>
      <c r="AJ371" s="169"/>
      <c r="AK371" s="198" t="s">
        <v>1941</v>
      </c>
      <c r="AL371" s="158"/>
    </row>
    <row r="372" spans="1:998" s="13" customFormat="1">
      <c r="A372" s="16">
        <v>367</v>
      </c>
      <c r="B372" s="32" t="s">
        <v>176</v>
      </c>
      <c r="C372" s="32" t="s">
        <v>37</v>
      </c>
      <c r="D372" s="32" t="s">
        <v>37</v>
      </c>
      <c r="E372" s="32" t="s">
        <v>37</v>
      </c>
      <c r="F372" s="32"/>
      <c r="G372" s="74">
        <v>45833</v>
      </c>
      <c r="H372" s="75">
        <v>0.60833333333333328</v>
      </c>
      <c r="I372" s="32" t="s">
        <v>5</v>
      </c>
      <c r="J372" s="32" t="s">
        <v>6</v>
      </c>
      <c r="K372" s="32" t="s">
        <v>5</v>
      </c>
      <c r="L372" s="32" t="s">
        <v>5</v>
      </c>
      <c r="M372" s="32" t="s">
        <v>5</v>
      </c>
      <c r="N372" s="32" t="s">
        <v>6</v>
      </c>
      <c r="O372" s="76">
        <v>1412.03</v>
      </c>
      <c r="P372" s="77">
        <v>35835</v>
      </c>
      <c r="Q372" s="76">
        <v>95000</v>
      </c>
      <c r="R372" s="76">
        <v>52250</v>
      </c>
      <c r="S372" s="78">
        <f t="shared" si="44"/>
        <v>55.000000000000007</v>
      </c>
      <c r="T372" s="78">
        <f t="shared" si="45"/>
        <v>42750</v>
      </c>
      <c r="U372" s="32" t="s">
        <v>6</v>
      </c>
      <c r="V372" s="32" t="s">
        <v>6</v>
      </c>
      <c r="W372" s="79">
        <v>2</v>
      </c>
      <c r="X372" s="80">
        <v>0</v>
      </c>
      <c r="Y372" s="81">
        <f>ROUND((S372/INDICI!$B$2*10),2)</f>
        <v>6.21</v>
      </c>
      <c r="Z372" s="81">
        <f>ROUND((O372/INDICI!$B$1*25),2)</f>
        <v>3.77</v>
      </c>
      <c r="AA372" s="82">
        <f t="shared" si="46"/>
        <v>6</v>
      </c>
      <c r="AB372" s="83">
        <f t="shared" si="47"/>
        <v>15.98</v>
      </c>
      <c r="AC372" s="84"/>
      <c r="AD372" s="81" t="str">
        <f>VLOOKUP(C372, 'NORD SUD'!A:B, 2, FALSE)</f>
        <v>N</v>
      </c>
      <c r="AE372" s="85" t="str">
        <f>IF(AD372="N","",SUM(AF$5:$AF372))</f>
        <v/>
      </c>
      <c r="AF372" s="85" t="str">
        <f t="shared" si="48"/>
        <v/>
      </c>
      <c r="AG372" s="84"/>
      <c r="AH372" s="81"/>
      <c r="AI372" s="169"/>
      <c r="AJ372" s="169"/>
      <c r="AK372" s="198" t="s">
        <v>1941</v>
      </c>
      <c r="AL372" s="158"/>
    </row>
    <row r="373" spans="1:998" s="13" customFormat="1">
      <c r="A373" s="16">
        <v>368</v>
      </c>
      <c r="B373" s="32" t="s">
        <v>176</v>
      </c>
      <c r="C373" s="32" t="s">
        <v>466</v>
      </c>
      <c r="D373" s="32" t="s">
        <v>466</v>
      </c>
      <c r="E373" s="32" t="s">
        <v>483</v>
      </c>
      <c r="F373" s="32"/>
      <c r="G373" s="74">
        <v>45833</v>
      </c>
      <c r="H373" s="75">
        <v>0.9194444444444444</v>
      </c>
      <c r="I373" s="32" t="s">
        <v>5</v>
      </c>
      <c r="J373" s="32" t="s">
        <v>6</v>
      </c>
      <c r="K373" s="32" t="s">
        <v>5</v>
      </c>
      <c r="L373" s="32" t="s">
        <v>5</v>
      </c>
      <c r="M373" s="32" t="s">
        <v>5</v>
      </c>
      <c r="N373" s="32" t="s">
        <v>6</v>
      </c>
      <c r="O373" s="76">
        <v>448.98</v>
      </c>
      <c r="P373" s="77">
        <v>2450</v>
      </c>
      <c r="Q373" s="76">
        <v>28000</v>
      </c>
      <c r="R373" s="76">
        <v>16800</v>
      </c>
      <c r="S373" s="85">
        <f t="shared" ref="S373:S404" si="49">IFERROR(R373/Q373*100,0)</f>
        <v>60</v>
      </c>
      <c r="T373" s="85">
        <f t="shared" ref="T373:T404" si="50">SUM(Q373-R373)</f>
        <v>11200</v>
      </c>
      <c r="U373" s="32" t="s">
        <v>6</v>
      </c>
      <c r="V373" s="32" t="s">
        <v>6</v>
      </c>
      <c r="W373" s="32">
        <v>2</v>
      </c>
      <c r="X373" s="80">
        <v>0</v>
      </c>
      <c r="Y373" s="81">
        <f>ROUND((S373/INDICI!$B$2*10),2)</f>
        <v>6.78</v>
      </c>
      <c r="Z373" s="81">
        <f>ROUND((O373/INDICI!$B$1*25),2)</f>
        <v>1.2</v>
      </c>
      <c r="AA373" s="82">
        <f t="shared" si="46"/>
        <v>8</v>
      </c>
      <c r="AB373" s="83">
        <f t="shared" si="47"/>
        <v>15.98</v>
      </c>
      <c r="AC373" s="84"/>
      <c r="AD373" s="81" t="str">
        <f>VLOOKUP(C373, 'NORD SUD'!A:B, 2, FALSE)</f>
        <v>N</v>
      </c>
      <c r="AE373" s="85" t="str">
        <f>IF(AD373="N","",SUM(AF$5:$AF373))</f>
        <v/>
      </c>
      <c r="AF373" s="85" t="str">
        <f t="shared" si="48"/>
        <v/>
      </c>
      <c r="AG373" s="84"/>
      <c r="AH373" s="81"/>
      <c r="AI373" s="169"/>
      <c r="AJ373" s="169"/>
      <c r="AK373" s="198" t="s">
        <v>1941</v>
      </c>
      <c r="AL373" s="158"/>
    </row>
    <row r="374" spans="1:998" s="13" customFormat="1">
      <c r="A374" s="16">
        <v>369</v>
      </c>
      <c r="B374" s="32" t="s">
        <v>1522</v>
      </c>
      <c r="C374" s="32" t="s">
        <v>1521</v>
      </c>
      <c r="D374" s="32" t="s">
        <v>1521</v>
      </c>
      <c r="E374" s="32" t="s">
        <v>1511</v>
      </c>
      <c r="F374" s="32"/>
      <c r="G374" s="74">
        <v>45834</v>
      </c>
      <c r="H374" s="75">
        <v>0.52500000000000002</v>
      </c>
      <c r="I374" s="32" t="s">
        <v>1507</v>
      </c>
      <c r="J374" s="32" t="s">
        <v>1508</v>
      </c>
      <c r="K374" s="32" t="s">
        <v>1507</v>
      </c>
      <c r="L374" s="32" t="s">
        <v>1507</v>
      </c>
      <c r="M374" s="32" t="s">
        <v>1507</v>
      </c>
      <c r="N374" s="32" t="s">
        <v>1508</v>
      </c>
      <c r="O374" s="76">
        <v>2142.38</v>
      </c>
      <c r="P374" s="77">
        <v>4481</v>
      </c>
      <c r="Q374" s="76">
        <v>72126.399999999994</v>
      </c>
      <c r="R374" s="76">
        <v>14425</v>
      </c>
      <c r="S374" s="86">
        <f t="shared" si="49"/>
        <v>19.999611792630716</v>
      </c>
      <c r="T374" s="86">
        <f t="shared" si="50"/>
        <v>57701.399999999994</v>
      </c>
      <c r="U374" s="32" t="s">
        <v>1508</v>
      </c>
      <c r="V374" s="32" t="s">
        <v>1508</v>
      </c>
      <c r="W374" s="32">
        <v>1</v>
      </c>
      <c r="X374" s="80">
        <v>0</v>
      </c>
      <c r="Y374" s="81">
        <f>ROUND((S374/INDICI!$B$2*10),2)</f>
        <v>2.2599999999999998</v>
      </c>
      <c r="Z374" s="81">
        <f>ROUND((O374/INDICI!$B$1*25),2)</f>
        <v>5.72</v>
      </c>
      <c r="AA374" s="82">
        <f t="shared" si="46"/>
        <v>8</v>
      </c>
      <c r="AB374" s="83">
        <f t="shared" si="47"/>
        <v>15.98</v>
      </c>
      <c r="AC374" s="84"/>
      <c r="AD374" s="81" t="str">
        <f>VLOOKUP(C374, 'NORD SUD'!A:B, 2, FALSE)</f>
        <v>N</v>
      </c>
      <c r="AE374" s="85" t="str">
        <f>IF(AD374="N","",SUM(AF$5:$AF374))</f>
        <v/>
      </c>
      <c r="AF374" s="85" t="str">
        <f t="shared" si="48"/>
        <v/>
      </c>
      <c r="AG374" s="84"/>
      <c r="AH374" s="81"/>
      <c r="AI374" s="169"/>
      <c r="AJ374" s="169"/>
      <c r="AK374" s="198" t="s">
        <v>1941</v>
      </c>
      <c r="AL374" s="158"/>
    </row>
    <row r="375" spans="1:998" s="13" customFormat="1">
      <c r="A375" s="16">
        <v>370</v>
      </c>
      <c r="B375" s="32" t="s">
        <v>344</v>
      </c>
      <c r="C375" s="32" t="s">
        <v>50</v>
      </c>
      <c r="D375" s="32" t="s">
        <v>50</v>
      </c>
      <c r="E375" s="32" t="s">
        <v>346</v>
      </c>
      <c r="F375" s="32"/>
      <c r="G375" s="74">
        <v>45819</v>
      </c>
      <c r="H375" s="75">
        <v>0.4777777777777778</v>
      </c>
      <c r="I375" s="32" t="s">
        <v>5</v>
      </c>
      <c r="J375" s="32" t="s">
        <v>6</v>
      </c>
      <c r="K375" s="32" t="s">
        <v>5</v>
      </c>
      <c r="L375" s="32" t="s">
        <v>5</v>
      </c>
      <c r="M375" s="76" t="s">
        <v>5</v>
      </c>
      <c r="N375" s="32" t="s">
        <v>6</v>
      </c>
      <c r="O375" s="76">
        <v>1258.74</v>
      </c>
      <c r="P375" s="77">
        <v>2145</v>
      </c>
      <c r="Q375" s="76">
        <v>147000</v>
      </c>
      <c r="R375" s="76">
        <v>60000</v>
      </c>
      <c r="S375" s="78">
        <f t="shared" si="49"/>
        <v>40.816326530612244</v>
      </c>
      <c r="T375" s="78">
        <f t="shared" si="50"/>
        <v>87000</v>
      </c>
      <c r="U375" s="32" t="s">
        <v>6</v>
      </c>
      <c r="V375" s="32" t="s">
        <v>6</v>
      </c>
      <c r="W375" s="79">
        <v>1</v>
      </c>
      <c r="X375" s="80">
        <v>0</v>
      </c>
      <c r="Y375" s="81">
        <f>ROUND((S375/INDICI!$B$2*10),2)</f>
        <v>4.6100000000000003</v>
      </c>
      <c r="Z375" s="81">
        <f>ROUND((O375/INDICI!$B$1*25),2)</f>
        <v>3.36</v>
      </c>
      <c r="AA375" s="82">
        <f t="shared" si="46"/>
        <v>8</v>
      </c>
      <c r="AB375" s="83">
        <f t="shared" si="47"/>
        <v>15.97</v>
      </c>
      <c r="AC375" s="84"/>
      <c r="AD375" s="81" t="str">
        <f>VLOOKUP(C375, 'NORD SUD'!A:B, 2, FALSE)</f>
        <v>N</v>
      </c>
      <c r="AE375" s="85" t="str">
        <f>IF(AD375="N","",SUM(AF$5:$AF375))</f>
        <v/>
      </c>
      <c r="AF375" s="85" t="str">
        <f t="shared" si="48"/>
        <v/>
      </c>
      <c r="AG375" s="84"/>
      <c r="AH375" s="81"/>
      <c r="AI375" s="169"/>
      <c r="AJ375" s="169"/>
      <c r="AK375" s="198" t="s">
        <v>1941</v>
      </c>
      <c r="AL375" s="158"/>
    </row>
    <row r="376" spans="1:998" s="13" customFormat="1" ht="28.8">
      <c r="A376" s="16">
        <v>371</v>
      </c>
      <c r="B376" s="32" t="s">
        <v>344</v>
      </c>
      <c r="C376" s="32" t="s">
        <v>19</v>
      </c>
      <c r="D376" s="32" t="s">
        <v>19</v>
      </c>
      <c r="E376" s="32"/>
      <c r="F376" s="32" t="s">
        <v>1570</v>
      </c>
      <c r="G376" s="74">
        <v>45832</v>
      </c>
      <c r="H376" s="75">
        <v>0.65555555555555556</v>
      </c>
      <c r="I376" s="32" t="s">
        <v>5</v>
      </c>
      <c r="J376" s="32" t="s">
        <v>6</v>
      </c>
      <c r="K376" s="32" t="s">
        <v>5</v>
      </c>
      <c r="L376" s="32" t="s">
        <v>5</v>
      </c>
      <c r="M376" s="32" t="s">
        <v>5</v>
      </c>
      <c r="N376" s="32" t="s">
        <v>6</v>
      </c>
      <c r="O376" s="76">
        <v>964.68</v>
      </c>
      <c r="P376" s="77">
        <v>7049</v>
      </c>
      <c r="Q376" s="76">
        <v>142500</v>
      </c>
      <c r="R376" s="76">
        <v>42750</v>
      </c>
      <c r="S376" s="85">
        <f t="shared" si="49"/>
        <v>30</v>
      </c>
      <c r="T376" s="85">
        <f t="shared" si="50"/>
        <v>99750</v>
      </c>
      <c r="U376" s="32" t="s">
        <v>6</v>
      </c>
      <c r="V376" s="32" t="s">
        <v>6</v>
      </c>
      <c r="W376" s="79">
        <v>1</v>
      </c>
      <c r="X376" s="80">
        <v>10</v>
      </c>
      <c r="Y376" s="81">
        <f>ROUND((S376/INDICI!$B$2*10),2)</f>
        <v>3.39</v>
      </c>
      <c r="Z376" s="81">
        <f>ROUND((O376/INDICI!$B$1*25),2)</f>
        <v>2.58</v>
      </c>
      <c r="AA376" s="82">
        <f t="shared" si="46"/>
        <v>0</v>
      </c>
      <c r="AB376" s="83">
        <f t="shared" si="47"/>
        <v>15.97</v>
      </c>
      <c r="AC376" s="84"/>
      <c r="AD376" s="81" t="str">
        <f>VLOOKUP(C376, 'NORD SUD'!A:B, 2, FALSE)</f>
        <v>N</v>
      </c>
      <c r="AE376" s="85" t="str">
        <f>IF(AD376="N","",SUM(AF$5:$AF376))</f>
        <v/>
      </c>
      <c r="AF376" s="85" t="str">
        <f t="shared" si="48"/>
        <v/>
      </c>
      <c r="AG376" s="84"/>
      <c r="AH376" s="81"/>
      <c r="AI376" s="169"/>
      <c r="AJ376" s="169"/>
      <c r="AK376" s="198" t="s">
        <v>1941</v>
      </c>
      <c r="AL376" s="158"/>
    </row>
    <row r="377" spans="1:998" s="13" customFormat="1">
      <c r="A377" s="16">
        <v>372</v>
      </c>
      <c r="B377" s="32" t="s">
        <v>188</v>
      </c>
      <c r="C377" s="32" t="s">
        <v>35</v>
      </c>
      <c r="D377" s="32" t="s">
        <v>35</v>
      </c>
      <c r="E377" s="32" t="s">
        <v>806</v>
      </c>
      <c r="F377" s="32"/>
      <c r="G377" s="74">
        <v>45819</v>
      </c>
      <c r="H377" s="75">
        <v>0.47152777777777777</v>
      </c>
      <c r="I377" s="32" t="s">
        <v>5</v>
      </c>
      <c r="J377" s="32" t="s">
        <v>6</v>
      </c>
      <c r="K377" s="32" t="s">
        <v>5</v>
      </c>
      <c r="L377" s="32" t="s">
        <v>5</v>
      </c>
      <c r="M377" s="32" t="s">
        <v>5</v>
      </c>
      <c r="N377" s="32" t="s">
        <v>6</v>
      </c>
      <c r="O377" s="76">
        <v>658.8</v>
      </c>
      <c r="P377" s="77">
        <v>3643</v>
      </c>
      <c r="Q377" s="76">
        <v>52000</v>
      </c>
      <c r="R377" s="76">
        <v>28600</v>
      </c>
      <c r="S377" s="85">
        <f t="shared" si="49"/>
        <v>55.000000000000007</v>
      </c>
      <c r="T377" s="85">
        <f t="shared" si="50"/>
        <v>23400</v>
      </c>
      <c r="U377" s="32" t="s">
        <v>6</v>
      </c>
      <c r="V377" s="32" t="s">
        <v>6</v>
      </c>
      <c r="W377" s="79">
        <v>1</v>
      </c>
      <c r="X377" s="80">
        <v>0</v>
      </c>
      <c r="Y377" s="81">
        <f>ROUND((S377/INDICI!$B$2*10),2)</f>
        <v>6.21</v>
      </c>
      <c r="Z377" s="81">
        <f>ROUND((O377/INDICI!$B$1*25),2)</f>
        <v>1.76</v>
      </c>
      <c r="AA377" s="82">
        <f t="shared" si="46"/>
        <v>8</v>
      </c>
      <c r="AB377" s="83">
        <f t="shared" si="47"/>
        <v>15.969999999999999</v>
      </c>
      <c r="AC377" s="84"/>
      <c r="AD377" s="81" t="str">
        <f>VLOOKUP(C377, 'NORD SUD'!A:B, 2, FALSE)</f>
        <v>N</v>
      </c>
      <c r="AE377" s="85" t="str">
        <f>IF(AD377="N","",SUM(AF$5:$AF377))</f>
        <v/>
      </c>
      <c r="AF377" s="85" t="str">
        <f t="shared" si="48"/>
        <v/>
      </c>
      <c r="AG377" s="84"/>
      <c r="AH377" s="81"/>
      <c r="AI377" s="169"/>
      <c r="AJ377" s="169"/>
      <c r="AK377" s="198" t="s">
        <v>1941</v>
      </c>
      <c r="AL377" s="158"/>
    </row>
    <row r="378" spans="1:998" s="13" customFormat="1">
      <c r="A378" s="16">
        <v>373</v>
      </c>
      <c r="B378" s="32" t="s">
        <v>188</v>
      </c>
      <c r="C378" s="32" t="s">
        <v>1804</v>
      </c>
      <c r="D378" s="32" t="s">
        <v>1804</v>
      </c>
      <c r="E378" s="32" t="s">
        <v>1844</v>
      </c>
      <c r="F378" s="32"/>
      <c r="G378" s="74">
        <v>45833</v>
      </c>
      <c r="H378" s="75">
        <v>0.58750000000000002</v>
      </c>
      <c r="I378" s="32" t="s">
        <v>5</v>
      </c>
      <c r="J378" s="32" t="s">
        <v>6</v>
      </c>
      <c r="K378" s="32" t="s">
        <v>5</v>
      </c>
      <c r="L378" s="32" t="s">
        <v>5</v>
      </c>
      <c r="M378" s="32" t="s">
        <v>5</v>
      </c>
      <c r="N378" s="32" t="s">
        <v>6</v>
      </c>
      <c r="O378" s="76">
        <v>865.8</v>
      </c>
      <c r="P378" s="77">
        <v>462</v>
      </c>
      <c r="Q378" s="76">
        <v>77398.19</v>
      </c>
      <c r="R378" s="76">
        <v>38699.089999999997</v>
      </c>
      <c r="S378" s="85">
        <f t="shared" si="49"/>
        <v>49.999993539900608</v>
      </c>
      <c r="T378" s="85">
        <f t="shared" si="50"/>
        <v>38699.100000000006</v>
      </c>
      <c r="U378" s="32" t="s">
        <v>6</v>
      </c>
      <c r="V378" s="32" t="s">
        <v>6</v>
      </c>
      <c r="W378" s="79">
        <v>1</v>
      </c>
      <c r="X378" s="80">
        <v>0</v>
      </c>
      <c r="Y378" s="81">
        <f>ROUND((S378/INDICI!$B$2*10),2)</f>
        <v>5.65</v>
      </c>
      <c r="Z378" s="81">
        <f>ROUND((O378/INDICI!$B$1*25),2)</f>
        <v>2.31</v>
      </c>
      <c r="AA378" s="82">
        <f t="shared" si="46"/>
        <v>8</v>
      </c>
      <c r="AB378" s="83">
        <f t="shared" si="47"/>
        <v>15.96</v>
      </c>
      <c r="AC378" s="84"/>
      <c r="AD378" s="81" t="str">
        <f>VLOOKUP(C378, 'NORD SUD'!A:B, 2, FALSE)</f>
        <v>N</v>
      </c>
      <c r="AE378" s="85" t="str">
        <f>IF(AD378="N","",SUM(AF$5:$AF378))</f>
        <v/>
      </c>
      <c r="AF378" s="85" t="str">
        <f t="shared" si="48"/>
        <v/>
      </c>
      <c r="AG378" s="84"/>
      <c r="AH378" s="81"/>
      <c r="AI378" s="169"/>
      <c r="AJ378" s="169"/>
      <c r="AK378" s="198" t="s">
        <v>1941</v>
      </c>
      <c r="AL378" s="158"/>
    </row>
    <row r="379" spans="1:998" s="13" customFormat="1">
      <c r="A379" s="16">
        <v>374</v>
      </c>
      <c r="B379" s="32" t="s">
        <v>344</v>
      </c>
      <c r="C379" s="32" t="s">
        <v>96</v>
      </c>
      <c r="D379" s="32" t="s">
        <v>96</v>
      </c>
      <c r="E379" s="32" t="s">
        <v>1378</v>
      </c>
      <c r="F379" s="32"/>
      <c r="G379" s="74">
        <v>45827</v>
      </c>
      <c r="H379" s="75">
        <v>0.39027777777777778</v>
      </c>
      <c r="I379" s="32" t="s">
        <v>5</v>
      </c>
      <c r="J379" s="32" t="s">
        <v>6</v>
      </c>
      <c r="K379" s="32" t="s">
        <v>5</v>
      </c>
      <c r="L379" s="32" t="s">
        <v>5</v>
      </c>
      <c r="M379" s="32" t="s">
        <v>5</v>
      </c>
      <c r="N379" s="32" t="s">
        <v>6</v>
      </c>
      <c r="O379" s="76">
        <v>1612.28</v>
      </c>
      <c r="P379" s="77">
        <v>7815</v>
      </c>
      <c r="Q379" s="76">
        <v>86229.6</v>
      </c>
      <c r="R379" s="76">
        <v>43114.8</v>
      </c>
      <c r="S379" s="85">
        <f t="shared" si="49"/>
        <v>50</v>
      </c>
      <c r="T379" s="85">
        <f t="shared" si="50"/>
        <v>43114.8</v>
      </c>
      <c r="U379" s="32" t="s">
        <v>6</v>
      </c>
      <c r="V379" s="32" t="s">
        <v>6</v>
      </c>
      <c r="W379" s="79">
        <v>1</v>
      </c>
      <c r="X379" s="80">
        <v>0</v>
      </c>
      <c r="Y379" s="81">
        <f>ROUND((S379/INDICI!$B$2*10),2)</f>
        <v>5.65</v>
      </c>
      <c r="Z379" s="81">
        <f>ROUND((O379/INDICI!$B$1*25),2)</f>
        <v>4.3</v>
      </c>
      <c r="AA379" s="82">
        <f t="shared" si="46"/>
        <v>6</v>
      </c>
      <c r="AB379" s="83">
        <f t="shared" si="47"/>
        <v>15.95</v>
      </c>
      <c r="AC379" s="84"/>
      <c r="AD379" s="81" t="str">
        <f>VLOOKUP(C379, 'NORD SUD'!A:B, 2, FALSE)</f>
        <v>N</v>
      </c>
      <c r="AE379" s="85" t="str">
        <f>IF(AD379="N","",SUM(AF$5:$AF379))</f>
        <v/>
      </c>
      <c r="AF379" s="85" t="str">
        <f t="shared" si="48"/>
        <v/>
      </c>
      <c r="AG379" s="84"/>
      <c r="AH379" s="81"/>
      <c r="AI379" s="169"/>
      <c r="AJ379" s="169"/>
      <c r="AK379" s="198" t="s">
        <v>1941</v>
      </c>
      <c r="AL379" s="158"/>
    </row>
    <row r="380" spans="1:998" s="13" customFormat="1">
      <c r="A380" s="16">
        <v>375</v>
      </c>
      <c r="B380" s="32" t="s">
        <v>344</v>
      </c>
      <c r="C380" s="32" t="s">
        <v>67</v>
      </c>
      <c r="D380" s="32" t="s">
        <v>67</v>
      </c>
      <c r="E380" s="32" t="s">
        <v>682</v>
      </c>
      <c r="F380" s="32"/>
      <c r="G380" s="74">
        <v>45832</v>
      </c>
      <c r="H380" s="75">
        <v>0.7597222222222223</v>
      </c>
      <c r="I380" s="32" t="s">
        <v>5</v>
      </c>
      <c r="J380" s="32" t="s">
        <v>6</v>
      </c>
      <c r="K380" s="32" t="s">
        <v>5</v>
      </c>
      <c r="L380" s="32" t="s">
        <v>5</v>
      </c>
      <c r="M380" s="32" t="s">
        <v>5</v>
      </c>
      <c r="N380" s="32" t="s">
        <v>6</v>
      </c>
      <c r="O380" s="76">
        <v>1563.88</v>
      </c>
      <c r="P380" s="77">
        <v>6778</v>
      </c>
      <c r="Q380" s="76">
        <v>40748</v>
      </c>
      <c r="R380" s="76">
        <v>20748</v>
      </c>
      <c r="S380" s="85">
        <f t="shared" si="49"/>
        <v>50.917836458231079</v>
      </c>
      <c r="T380" s="85">
        <f t="shared" si="50"/>
        <v>20000</v>
      </c>
      <c r="U380" s="32" t="s">
        <v>6</v>
      </c>
      <c r="V380" s="32" t="s">
        <v>6</v>
      </c>
      <c r="W380" s="79">
        <v>1</v>
      </c>
      <c r="X380" s="80">
        <v>0</v>
      </c>
      <c r="Y380" s="81">
        <f>ROUND((S380/INDICI!$B$2*10),2)</f>
        <v>5.75</v>
      </c>
      <c r="Z380" s="81">
        <f>ROUND((O380/INDICI!$B$1*25),2)</f>
        <v>4.18</v>
      </c>
      <c r="AA380" s="82">
        <f t="shared" si="46"/>
        <v>6</v>
      </c>
      <c r="AB380" s="83">
        <f t="shared" si="47"/>
        <v>15.93</v>
      </c>
      <c r="AC380" s="84"/>
      <c r="AD380" s="81" t="str">
        <f>VLOOKUP(C380, 'NORD SUD'!A:B, 2, FALSE)</f>
        <v>N</v>
      </c>
      <c r="AE380" s="85" t="str">
        <f>IF(AD380="N","",SUM(AF$5:$AF380))</f>
        <v/>
      </c>
      <c r="AF380" s="85" t="str">
        <f t="shared" si="48"/>
        <v/>
      </c>
      <c r="AG380" s="84"/>
      <c r="AH380" s="81"/>
      <c r="AI380" s="169"/>
      <c r="AJ380" s="169"/>
      <c r="AK380" s="198" t="s">
        <v>1941</v>
      </c>
      <c r="AL380" s="158"/>
    </row>
    <row r="381" spans="1:998" s="13" customFormat="1">
      <c r="A381" s="16">
        <v>376</v>
      </c>
      <c r="B381" s="32" t="s">
        <v>967</v>
      </c>
      <c r="C381" s="32" t="s">
        <v>77</v>
      </c>
      <c r="D381" s="32" t="s">
        <v>1041</v>
      </c>
      <c r="E381" s="32"/>
      <c r="F381" s="32" t="s">
        <v>1047</v>
      </c>
      <c r="G381" s="74">
        <v>45833</v>
      </c>
      <c r="H381" s="75">
        <v>0.55486111111111114</v>
      </c>
      <c r="I381" s="32" t="s">
        <v>5</v>
      </c>
      <c r="J381" s="32" t="s">
        <v>6</v>
      </c>
      <c r="K381" s="32" t="s">
        <v>5</v>
      </c>
      <c r="L381" s="32" t="s">
        <v>5</v>
      </c>
      <c r="M381" s="32" t="s">
        <v>5</v>
      </c>
      <c r="N381" s="32" t="s">
        <v>6</v>
      </c>
      <c r="O381" s="76">
        <v>1248.68</v>
      </c>
      <c r="P381" s="77">
        <v>26588</v>
      </c>
      <c r="Q381" s="76">
        <v>324851.36</v>
      </c>
      <c r="R381" s="76">
        <v>74851.360000000001</v>
      </c>
      <c r="S381" s="85">
        <f t="shared" si="49"/>
        <v>23.041725914276611</v>
      </c>
      <c r="T381" s="85">
        <f t="shared" si="50"/>
        <v>250000</v>
      </c>
      <c r="U381" s="32" t="s">
        <v>6</v>
      </c>
      <c r="V381" s="32" t="s">
        <v>6</v>
      </c>
      <c r="W381" s="79">
        <v>1</v>
      </c>
      <c r="X381" s="80">
        <v>10</v>
      </c>
      <c r="Y381" s="81">
        <f>ROUND((S381/INDICI!$B$2*10),2)</f>
        <v>2.6</v>
      </c>
      <c r="Z381" s="81">
        <f>ROUND((O381/INDICI!$B$1*25),2)</f>
        <v>3.33</v>
      </c>
      <c r="AA381" s="82">
        <f t="shared" si="46"/>
        <v>0</v>
      </c>
      <c r="AB381" s="83">
        <f t="shared" si="47"/>
        <v>15.93</v>
      </c>
      <c r="AC381" s="84"/>
      <c r="AD381" s="81" t="str">
        <f>VLOOKUP(C381, 'NORD SUD'!A:B, 2, FALSE)</f>
        <v>N</v>
      </c>
      <c r="AE381" s="85" t="str">
        <f>IF(AD381="N","",SUM(AF$5:$AF381))</f>
        <v/>
      </c>
      <c r="AF381" s="85" t="str">
        <f t="shared" si="48"/>
        <v/>
      </c>
      <c r="AG381" s="84"/>
      <c r="AH381" s="81"/>
      <c r="AI381" s="169"/>
      <c r="AJ381" s="169"/>
      <c r="AK381" s="198" t="s">
        <v>1941</v>
      </c>
      <c r="AL381" s="158"/>
    </row>
    <row r="382" spans="1:998" s="13" customFormat="1">
      <c r="A382" s="16">
        <v>377</v>
      </c>
      <c r="B382" s="32" t="s">
        <v>188</v>
      </c>
      <c r="C382" s="32" t="s">
        <v>1804</v>
      </c>
      <c r="D382" s="32" t="s">
        <v>1804</v>
      </c>
      <c r="E382" s="32" t="s">
        <v>1824</v>
      </c>
      <c r="F382" s="32"/>
      <c r="G382" s="74">
        <v>45831</v>
      </c>
      <c r="H382" s="75">
        <v>0.50347222222222221</v>
      </c>
      <c r="I382" s="32" t="s">
        <v>5</v>
      </c>
      <c r="J382" s="32" t="s">
        <v>6</v>
      </c>
      <c r="K382" s="32" t="s">
        <v>5</v>
      </c>
      <c r="L382" s="32" t="s">
        <v>5</v>
      </c>
      <c r="M382" s="32" t="s">
        <v>5</v>
      </c>
      <c r="N382" s="32" t="s">
        <v>6</v>
      </c>
      <c r="O382" s="76">
        <v>1597.56</v>
      </c>
      <c r="P382" s="77">
        <v>5571</v>
      </c>
      <c r="Q382" s="76">
        <v>62084.86</v>
      </c>
      <c r="R382" s="76">
        <v>31042.43</v>
      </c>
      <c r="S382" s="85">
        <f t="shared" si="49"/>
        <v>50</v>
      </c>
      <c r="T382" s="85">
        <f t="shared" si="50"/>
        <v>31042.43</v>
      </c>
      <c r="U382" s="32" t="s">
        <v>6</v>
      </c>
      <c r="V382" s="32" t="s">
        <v>6</v>
      </c>
      <c r="W382" s="79">
        <v>1</v>
      </c>
      <c r="X382" s="80">
        <v>0</v>
      </c>
      <c r="Y382" s="81">
        <f>ROUND((S382/INDICI!$B$2*10),2)</f>
        <v>5.65</v>
      </c>
      <c r="Z382" s="81">
        <f>ROUND((O382/INDICI!$B$1*25),2)</f>
        <v>4.2699999999999996</v>
      </c>
      <c r="AA382" s="82">
        <f t="shared" si="46"/>
        <v>6</v>
      </c>
      <c r="AB382" s="83">
        <f t="shared" si="47"/>
        <v>15.92</v>
      </c>
      <c r="AC382" s="84"/>
      <c r="AD382" s="81" t="str">
        <f>VLOOKUP(C382, 'NORD SUD'!A:B, 2, FALSE)</f>
        <v>N</v>
      </c>
      <c r="AE382" s="85" t="str">
        <f>IF(AD382="N","",SUM(AF$5:$AF382))</f>
        <v/>
      </c>
      <c r="AF382" s="85" t="str">
        <f t="shared" si="48"/>
        <v/>
      </c>
      <c r="AG382" s="84"/>
      <c r="AH382" s="81"/>
      <c r="AI382" s="169"/>
      <c r="AJ382" s="169"/>
      <c r="AK382" s="198" t="s">
        <v>1941</v>
      </c>
      <c r="AL382" s="158"/>
    </row>
    <row r="383" spans="1:998" s="13" customFormat="1">
      <c r="A383" s="16">
        <v>378</v>
      </c>
      <c r="B383" s="32" t="s">
        <v>188</v>
      </c>
      <c r="C383" s="32" t="s">
        <v>13</v>
      </c>
      <c r="D383" s="32" t="s">
        <v>13</v>
      </c>
      <c r="E383" s="32" t="s">
        <v>201</v>
      </c>
      <c r="F383" s="32"/>
      <c r="G383" s="74">
        <v>45831</v>
      </c>
      <c r="H383" s="75">
        <v>0.72916666666666663</v>
      </c>
      <c r="I383" s="32" t="s">
        <v>5</v>
      </c>
      <c r="J383" s="32" t="s">
        <v>6</v>
      </c>
      <c r="K383" s="32" t="s">
        <v>5</v>
      </c>
      <c r="L383" s="32" t="s">
        <v>5</v>
      </c>
      <c r="M383" s="32" t="s">
        <v>5</v>
      </c>
      <c r="N383" s="32" t="s">
        <v>6</v>
      </c>
      <c r="O383" s="76">
        <v>849.26</v>
      </c>
      <c r="P383" s="77">
        <v>471</v>
      </c>
      <c r="Q383" s="76">
        <v>45115.199999999997</v>
      </c>
      <c r="R383" s="76">
        <v>22557.599999999999</v>
      </c>
      <c r="S383" s="78">
        <f t="shared" si="49"/>
        <v>50</v>
      </c>
      <c r="T383" s="78">
        <f t="shared" si="50"/>
        <v>22557.599999999999</v>
      </c>
      <c r="U383" s="32" t="s">
        <v>6</v>
      </c>
      <c r="V383" s="32" t="s">
        <v>6</v>
      </c>
      <c r="W383" s="79">
        <v>1</v>
      </c>
      <c r="X383" s="80">
        <v>0</v>
      </c>
      <c r="Y383" s="81">
        <f>ROUND((S383/INDICI!$B$2*10),2)</f>
        <v>5.65</v>
      </c>
      <c r="Z383" s="81">
        <f>ROUND((O383/INDICI!$B$1*25),2)</f>
        <v>2.27</v>
      </c>
      <c r="AA383" s="82">
        <f t="shared" si="46"/>
        <v>8</v>
      </c>
      <c r="AB383" s="83">
        <f t="shared" si="47"/>
        <v>15.92</v>
      </c>
      <c r="AC383" s="84"/>
      <c r="AD383" s="81" t="str">
        <f>VLOOKUP(C383, 'NORD SUD'!A:B, 2, FALSE)</f>
        <v>N</v>
      </c>
      <c r="AE383" s="85" t="str">
        <f>IF(AD383="N","",SUM(AF$5:$AF383))</f>
        <v/>
      </c>
      <c r="AF383" s="85" t="str">
        <f t="shared" si="48"/>
        <v/>
      </c>
      <c r="AG383" s="84"/>
      <c r="AH383" s="81"/>
      <c r="AI383" s="169"/>
      <c r="AJ383" s="169"/>
      <c r="AK383" s="198" t="s">
        <v>1941</v>
      </c>
      <c r="AL383" s="158"/>
    </row>
    <row r="384" spans="1:998" s="13" customFormat="1">
      <c r="A384" s="16">
        <v>379</v>
      </c>
      <c r="B384" s="32" t="s">
        <v>344</v>
      </c>
      <c r="C384" s="32" t="s">
        <v>31</v>
      </c>
      <c r="D384" s="32" t="s">
        <v>31</v>
      </c>
      <c r="E384" s="32" t="s">
        <v>1181</v>
      </c>
      <c r="F384" s="32"/>
      <c r="G384" s="74">
        <v>45834</v>
      </c>
      <c r="H384" s="75">
        <v>0.6333333333333333</v>
      </c>
      <c r="I384" s="32" t="s">
        <v>5</v>
      </c>
      <c r="J384" s="32" t="s">
        <v>6</v>
      </c>
      <c r="K384" s="32" t="s">
        <v>5</v>
      </c>
      <c r="L384" s="32" t="s">
        <v>5</v>
      </c>
      <c r="M384" s="32" t="s">
        <v>5</v>
      </c>
      <c r="N384" s="32" t="s">
        <v>6</v>
      </c>
      <c r="O384" s="76">
        <v>2023.5509999999999</v>
      </c>
      <c r="P384" s="77">
        <v>8747</v>
      </c>
      <c r="Q384" s="76">
        <v>162374.12</v>
      </c>
      <c r="R384" s="76">
        <v>64949.67</v>
      </c>
      <c r="S384" s="85">
        <f t="shared" si="49"/>
        <v>40.000013548957185</v>
      </c>
      <c r="T384" s="85">
        <f t="shared" si="50"/>
        <v>97424.45</v>
      </c>
      <c r="U384" s="32" t="s">
        <v>6</v>
      </c>
      <c r="V384" s="32" t="s">
        <v>6</v>
      </c>
      <c r="W384" s="32">
        <v>1</v>
      </c>
      <c r="X384" s="80">
        <v>0</v>
      </c>
      <c r="Y384" s="81">
        <f>ROUND((S384/INDICI!$B$2*10),2)</f>
        <v>4.5199999999999996</v>
      </c>
      <c r="Z384" s="81">
        <f>ROUND((O384/INDICI!$B$1*25),2)</f>
        <v>5.4</v>
      </c>
      <c r="AA384" s="82">
        <f t="shared" si="46"/>
        <v>6</v>
      </c>
      <c r="AB384" s="83">
        <f t="shared" si="47"/>
        <v>15.92</v>
      </c>
      <c r="AC384" s="84"/>
      <c r="AD384" s="81" t="str">
        <f>VLOOKUP(C384, 'NORD SUD'!A:B, 2, FALSE)</f>
        <v>N</v>
      </c>
      <c r="AE384" s="85" t="str">
        <f>IF(AD384="N","",SUM(AF$5:$AF384))</f>
        <v/>
      </c>
      <c r="AF384" s="85" t="str">
        <f t="shared" si="48"/>
        <v/>
      </c>
      <c r="AG384" s="84"/>
      <c r="AH384" s="81"/>
      <c r="AI384" s="169"/>
      <c r="AJ384" s="169"/>
      <c r="AK384" s="198" t="s">
        <v>1941</v>
      </c>
      <c r="AL384" s="158"/>
    </row>
    <row r="385" spans="1:998" s="13" customFormat="1">
      <c r="A385" s="16">
        <v>380</v>
      </c>
      <c r="B385" s="32" t="s">
        <v>344</v>
      </c>
      <c r="C385" s="32" t="s">
        <v>31</v>
      </c>
      <c r="D385" s="32" t="s">
        <v>31</v>
      </c>
      <c r="E385" s="32" t="s">
        <v>1187</v>
      </c>
      <c r="F385" s="32"/>
      <c r="G385" s="74">
        <v>45819</v>
      </c>
      <c r="H385" s="75">
        <v>0.42916666666666664</v>
      </c>
      <c r="I385" s="32" t="s">
        <v>5</v>
      </c>
      <c r="J385" s="32" t="s">
        <v>6</v>
      </c>
      <c r="K385" s="32" t="s">
        <v>5</v>
      </c>
      <c r="L385" s="32" t="s">
        <v>5</v>
      </c>
      <c r="M385" s="32" t="s">
        <v>5</v>
      </c>
      <c r="N385" s="32" t="s">
        <v>6</v>
      </c>
      <c r="O385" s="76">
        <v>1074.0309999999999</v>
      </c>
      <c r="P385" s="77">
        <v>2607</v>
      </c>
      <c r="Q385" s="76">
        <v>112000</v>
      </c>
      <c r="R385" s="76">
        <v>50000</v>
      </c>
      <c r="S385" s="85">
        <f t="shared" si="49"/>
        <v>44.642857142857146</v>
      </c>
      <c r="T385" s="85">
        <f t="shared" si="50"/>
        <v>62000</v>
      </c>
      <c r="U385" s="32" t="s">
        <v>6</v>
      </c>
      <c r="V385" s="32" t="s">
        <v>6</v>
      </c>
      <c r="W385" s="32">
        <v>1</v>
      </c>
      <c r="X385" s="80">
        <v>0</v>
      </c>
      <c r="Y385" s="81">
        <f>ROUND((S385/INDICI!$B$2*10),2)</f>
        <v>5.04</v>
      </c>
      <c r="Z385" s="81">
        <f>ROUND((O385/INDICI!$B$1*25),2)</f>
        <v>2.87</v>
      </c>
      <c r="AA385" s="82">
        <f t="shared" si="46"/>
        <v>8</v>
      </c>
      <c r="AB385" s="83">
        <f t="shared" si="47"/>
        <v>15.91</v>
      </c>
      <c r="AC385" s="84"/>
      <c r="AD385" s="81" t="str">
        <f>VLOOKUP(C385, 'NORD SUD'!A:B, 2, FALSE)</f>
        <v>N</v>
      </c>
      <c r="AE385" s="85" t="str">
        <f>IF(AD385="N","",SUM(AF$5:$AF385))</f>
        <v/>
      </c>
      <c r="AF385" s="85" t="str">
        <f t="shared" si="48"/>
        <v/>
      </c>
      <c r="AG385" s="84"/>
      <c r="AH385" s="81"/>
      <c r="AI385" s="169"/>
      <c r="AJ385" s="169"/>
      <c r="AK385" s="198" t="s">
        <v>1941</v>
      </c>
      <c r="AL385" s="158"/>
    </row>
    <row r="386" spans="1:998" s="13" customFormat="1">
      <c r="A386" s="16">
        <v>381</v>
      </c>
      <c r="B386" s="32" t="s">
        <v>176</v>
      </c>
      <c r="C386" s="32" t="s">
        <v>54</v>
      </c>
      <c r="D386" s="32" t="s">
        <v>54</v>
      </c>
      <c r="E386" s="32" t="s">
        <v>1756</v>
      </c>
      <c r="F386" s="32"/>
      <c r="G386" s="74">
        <v>45811</v>
      </c>
      <c r="H386" s="75" t="s">
        <v>791</v>
      </c>
      <c r="I386" s="32" t="s">
        <v>5</v>
      </c>
      <c r="J386" s="32" t="s">
        <v>6</v>
      </c>
      <c r="K386" s="32" t="s">
        <v>5</v>
      </c>
      <c r="L386" s="32" t="s">
        <v>5</v>
      </c>
      <c r="M386" s="32" t="s">
        <v>5</v>
      </c>
      <c r="N386" s="32" t="s">
        <v>6</v>
      </c>
      <c r="O386" s="76">
        <v>166.2</v>
      </c>
      <c r="P386" s="77">
        <v>1805</v>
      </c>
      <c r="Q386" s="76">
        <v>45567</v>
      </c>
      <c r="R386" s="76">
        <v>30074.22</v>
      </c>
      <c r="S386" s="85">
        <f t="shared" si="49"/>
        <v>66</v>
      </c>
      <c r="T386" s="85">
        <f t="shared" si="50"/>
        <v>15492.779999999999</v>
      </c>
      <c r="U386" s="32" t="s">
        <v>6</v>
      </c>
      <c r="V386" s="32" t="s">
        <v>6</v>
      </c>
      <c r="W386" s="79">
        <v>2</v>
      </c>
      <c r="X386" s="80">
        <v>0</v>
      </c>
      <c r="Y386" s="81">
        <f>ROUND((S386/INDICI!$B$2*10),2)</f>
        <v>7.46</v>
      </c>
      <c r="Z386" s="81">
        <f>ROUND((O386/INDICI!$B$1*25),2)</f>
        <v>0.44</v>
      </c>
      <c r="AA386" s="82">
        <f t="shared" si="46"/>
        <v>8</v>
      </c>
      <c r="AB386" s="83">
        <f t="shared" si="47"/>
        <v>15.9</v>
      </c>
      <c r="AC386" s="84"/>
      <c r="AD386" s="81" t="str">
        <f>VLOOKUP(C386, 'NORD SUD'!A:B, 2, FALSE)</f>
        <v>N</v>
      </c>
      <c r="AE386" s="85" t="str">
        <f>IF(AD386="N","",SUM(AF$5:$AF386))</f>
        <v/>
      </c>
      <c r="AF386" s="85" t="str">
        <f t="shared" si="48"/>
        <v/>
      </c>
      <c r="AG386" s="84"/>
      <c r="AH386" s="81"/>
      <c r="AI386" s="169"/>
      <c r="AJ386" s="169"/>
      <c r="AK386" s="198" t="s">
        <v>1941</v>
      </c>
      <c r="AL386" s="158"/>
    </row>
    <row r="387" spans="1:998" s="13" customFormat="1">
      <c r="A387" s="16">
        <v>382</v>
      </c>
      <c r="B387" s="32" t="s">
        <v>250</v>
      </c>
      <c r="C387" s="32" t="s">
        <v>103</v>
      </c>
      <c r="D387" s="32" t="s">
        <v>103</v>
      </c>
      <c r="E387" s="32" t="s">
        <v>1789</v>
      </c>
      <c r="F387" s="32"/>
      <c r="G387" s="74">
        <v>45827</v>
      </c>
      <c r="H387" s="75">
        <v>0.68888888888888899</v>
      </c>
      <c r="I387" s="32" t="s">
        <v>5</v>
      </c>
      <c r="J387" s="32" t="s">
        <v>289</v>
      </c>
      <c r="K387" s="32" t="s">
        <v>5</v>
      </c>
      <c r="L387" s="32" t="s">
        <v>5</v>
      </c>
      <c r="M387" s="32" t="s">
        <v>5</v>
      </c>
      <c r="N387" s="32" t="s">
        <v>1765</v>
      </c>
      <c r="O387" s="76">
        <v>2115.29</v>
      </c>
      <c r="P387" s="77">
        <v>48173</v>
      </c>
      <c r="Q387" s="76">
        <v>400000</v>
      </c>
      <c r="R387" s="76">
        <v>150000</v>
      </c>
      <c r="S387" s="85">
        <f t="shared" si="49"/>
        <v>37.5</v>
      </c>
      <c r="T387" s="85">
        <f t="shared" si="50"/>
        <v>250000</v>
      </c>
      <c r="U387" s="32" t="s">
        <v>289</v>
      </c>
      <c r="V387" s="32" t="s">
        <v>5</v>
      </c>
      <c r="W387" s="79">
        <v>1</v>
      </c>
      <c r="X387" s="80">
        <v>0</v>
      </c>
      <c r="Y387" s="81">
        <f>ROUND((S387/INDICI!$B$2*10),2)</f>
        <v>4.24</v>
      </c>
      <c r="Z387" s="81">
        <f>ROUND((O387/INDICI!$B$1*25),2)</f>
        <v>5.65</v>
      </c>
      <c r="AA387" s="82">
        <f t="shared" si="46"/>
        <v>6</v>
      </c>
      <c r="AB387" s="83">
        <f t="shared" si="47"/>
        <v>15.89</v>
      </c>
      <c r="AC387" s="84"/>
      <c r="AD387" s="81" t="str">
        <f>VLOOKUP(C387, 'NORD SUD'!A:B, 2, FALSE)</f>
        <v>N</v>
      </c>
      <c r="AE387" s="85" t="str">
        <f>IF(AD387="N","",SUM(AF$5:$AF387))</f>
        <v/>
      </c>
      <c r="AF387" s="85" t="str">
        <f t="shared" si="48"/>
        <v/>
      </c>
      <c r="AG387" s="84"/>
      <c r="AH387" s="81"/>
      <c r="AI387" s="169"/>
      <c r="AJ387" s="169"/>
      <c r="AK387" s="198" t="s">
        <v>1941</v>
      </c>
      <c r="AL387" s="158"/>
    </row>
    <row r="388" spans="1:998" s="13" customFormat="1">
      <c r="A388" s="16">
        <v>383</v>
      </c>
      <c r="B388" s="32" t="s">
        <v>188</v>
      </c>
      <c r="C388" s="32" t="s">
        <v>1804</v>
      </c>
      <c r="D388" s="32" t="s">
        <v>1804</v>
      </c>
      <c r="E388" s="32" t="s">
        <v>1848</v>
      </c>
      <c r="F388" s="32"/>
      <c r="G388" s="74">
        <v>45833</v>
      </c>
      <c r="H388" s="75">
        <v>0.43611111111111112</v>
      </c>
      <c r="I388" s="32" t="s">
        <v>5</v>
      </c>
      <c r="J388" s="32" t="s">
        <v>6</v>
      </c>
      <c r="K388" s="32" t="s">
        <v>5</v>
      </c>
      <c r="L388" s="32" t="s">
        <v>5</v>
      </c>
      <c r="M388" s="32" t="s">
        <v>5</v>
      </c>
      <c r="N388" s="32" t="s">
        <v>6</v>
      </c>
      <c r="O388" s="76">
        <v>2767.06</v>
      </c>
      <c r="P388" s="77">
        <v>13733</v>
      </c>
      <c r="Q388" s="76">
        <v>113000</v>
      </c>
      <c r="R388" s="76">
        <v>25000</v>
      </c>
      <c r="S388" s="85">
        <f t="shared" si="49"/>
        <v>22.123893805309734</v>
      </c>
      <c r="T388" s="85">
        <f t="shared" si="50"/>
        <v>88000</v>
      </c>
      <c r="U388" s="32" t="s">
        <v>6</v>
      </c>
      <c r="V388" s="32" t="s">
        <v>6</v>
      </c>
      <c r="W388" s="79">
        <v>1</v>
      </c>
      <c r="X388" s="80">
        <v>0</v>
      </c>
      <c r="Y388" s="81">
        <f>ROUND((S388/INDICI!$B$2*10),2)</f>
        <v>2.5</v>
      </c>
      <c r="Z388" s="81">
        <f>ROUND((O388/INDICI!$B$1*25),2)</f>
        <v>7.39</v>
      </c>
      <c r="AA388" s="82">
        <f t="shared" si="46"/>
        <v>6</v>
      </c>
      <c r="AB388" s="83">
        <f t="shared" si="47"/>
        <v>15.89</v>
      </c>
      <c r="AC388" s="84"/>
      <c r="AD388" s="81" t="str">
        <f>VLOOKUP(C388, 'NORD SUD'!A:B, 2, FALSE)</f>
        <v>N</v>
      </c>
      <c r="AE388" s="85" t="str">
        <f>IF(AD388="N","",SUM(AF$5:$AF388))</f>
        <v/>
      </c>
      <c r="AF388" s="85" t="str">
        <f t="shared" si="48"/>
        <v/>
      </c>
      <c r="AG388" s="84"/>
      <c r="AH388" s="81"/>
      <c r="AI388" s="169"/>
      <c r="AJ388" s="169"/>
      <c r="AK388" s="198" t="s">
        <v>1941</v>
      </c>
      <c r="AL388" s="158"/>
    </row>
    <row r="389" spans="1:998" s="13" customFormat="1">
      <c r="A389" s="16">
        <v>384</v>
      </c>
      <c r="B389" s="80" t="s">
        <v>188</v>
      </c>
      <c r="C389" s="80" t="s">
        <v>20</v>
      </c>
      <c r="D389" s="80" t="s">
        <v>20</v>
      </c>
      <c r="E389" s="80" t="s">
        <v>316</v>
      </c>
      <c r="F389" s="80"/>
      <c r="G389" s="74">
        <v>45832</v>
      </c>
      <c r="H389" s="75">
        <v>0.43958333333333299</v>
      </c>
      <c r="I389" s="80" t="s">
        <v>5</v>
      </c>
      <c r="J389" s="80" t="s">
        <v>6</v>
      </c>
      <c r="K389" s="80" t="s">
        <v>5</v>
      </c>
      <c r="L389" s="80" t="s">
        <v>5</v>
      </c>
      <c r="M389" s="80" t="s">
        <v>5</v>
      </c>
      <c r="N389" s="80" t="s">
        <v>6</v>
      </c>
      <c r="O389" s="76">
        <v>411.52</v>
      </c>
      <c r="P389" s="77">
        <v>729</v>
      </c>
      <c r="Q389" s="76">
        <v>101000</v>
      </c>
      <c r="R389" s="76">
        <v>60600</v>
      </c>
      <c r="S389" s="88">
        <f t="shared" si="49"/>
        <v>60</v>
      </c>
      <c r="T389" s="88">
        <f t="shared" si="50"/>
        <v>40400</v>
      </c>
      <c r="U389" s="80" t="s">
        <v>6</v>
      </c>
      <c r="V389" s="80" t="s">
        <v>6</v>
      </c>
      <c r="W389" s="89">
        <v>1</v>
      </c>
      <c r="X389" s="80">
        <v>0</v>
      </c>
      <c r="Y389" s="81">
        <f>ROUND((S389/INDICI!$B$2*10),2)</f>
        <v>6.78</v>
      </c>
      <c r="Z389" s="81">
        <f>ROUND((O389/INDICI!$B$1*25),2)</f>
        <v>1.1000000000000001</v>
      </c>
      <c r="AA389" s="82">
        <f t="shared" si="46"/>
        <v>8</v>
      </c>
      <c r="AB389" s="83">
        <f t="shared" si="47"/>
        <v>15.88</v>
      </c>
      <c r="AC389" s="84"/>
      <c r="AD389" s="81" t="str">
        <f>VLOOKUP(C389, 'NORD SUD'!A:B, 2, FALSE)</f>
        <v>N</v>
      </c>
      <c r="AE389" s="85" t="str">
        <f>IF(AD389="N","",SUM(AF$5:$AF389))</f>
        <v/>
      </c>
      <c r="AF389" s="85" t="str">
        <f t="shared" si="48"/>
        <v/>
      </c>
      <c r="AG389" s="84"/>
      <c r="AH389" s="81"/>
      <c r="AI389" s="169"/>
      <c r="AJ389" s="169"/>
      <c r="AK389" s="198" t="s">
        <v>1941</v>
      </c>
      <c r="AL389" s="158"/>
    </row>
    <row r="390" spans="1:998" s="13" customFormat="1">
      <c r="A390" s="16">
        <v>385</v>
      </c>
      <c r="B390" s="32" t="s">
        <v>1522</v>
      </c>
      <c r="C390" s="32" t="s">
        <v>1521</v>
      </c>
      <c r="D390" s="32" t="s">
        <v>1521</v>
      </c>
      <c r="E390" s="32" t="s">
        <v>1519</v>
      </c>
      <c r="F390" s="32"/>
      <c r="G390" s="74">
        <v>45834</v>
      </c>
      <c r="H390" s="75">
        <v>0.55486111111111103</v>
      </c>
      <c r="I390" s="32" t="s">
        <v>1507</v>
      </c>
      <c r="J390" s="32" t="s">
        <v>1508</v>
      </c>
      <c r="K390" s="32" t="s">
        <v>1507</v>
      </c>
      <c r="L390" s="32" t="s">
        <v>1507</v>
      </c>
      <c r="M390" s="32" t="s">
        <v>1507</v>
      </c>
      <c r="N390" s="32" t="s">
        <v>1508</v>
      </c>
      <c r="O390" s="76">
        <v>2008.7</v>
      </c>
      <c r="P390" s="77">
        <v>7816</v>
      </c>
      <c r="Q390" s="76">
        <v>137910.75</v>
      </c>
      <c r="R390" s="76">
        <v>55164</v>
      </c>
      <c r="S390" s="86">
        <f t="shared" si="49"/>
        <v>39.999782468009201</v>
      </c>
      <c r="T390" s="86">
        <f t="shared" si="50"/>
        <v>82746.75</v>
      </c>
      <c r="U390" s="32" t="s">
        <v>1508</v>
      </c>
      <c r="V390" s="32" t="s">
        <v>1508</v>
      </c>
      <c r="W390" s="32">
        <v>1</v>
      </c>
      <c r="X390" s="80">
        <v>0</v>
      </c>
      <c r="Y390" s="81">
        <f>ROUND((S390/INDICI!$B$2*10),2)</f>
        <v>4.5199999999999996</v>
      </c>
      <c r="Z390" s="81">
        <f>ROUND((O390/INDICI!$B$1*25),2)</f>
        <v>5.36</v>
      </c>
      <c r="AA390" s="82">
        <f t="shared" si="46"/>
        <v>6</v>
      </c>
      <c r="AB390" s="83">
        <f t="shared" si="47"/>
        <v>15.879999999999999</v>
      </c>
      <c r="AC390" s="84"/>
      <c r="AD390" s="81" t="str">
        <f>VLOOKUP(C390, 'NORD SUD'!A:B, 2, FALSE)</f>
        <v>N</v>
      </c>
      <c r="AE390" s="85" t="str">
        <f>IF(AD390="N","",SUM(AF$5:$AF390))</f>
        <v/>
      </c>
      <c r="AF390" s="85" t="str">
        <f t="shared" si="48"/>
        <v/>
      </c>
      <c r="AG390" s="84"/>
      <c r="AH390" s="81"/>
      <c r="AI390" s="169"/>
      <c r="AJ390" s="169"/>
      <c r="AK390" s="198" t="s">
        <v>1941</v>
      </c>
      <c r="AL390" s="158"/>
    </row>
    <row r="391" spans="1:998" s="13" customFormat="1">
      <c r="A391" s="16">
        <v>386</v>
      </c>
      <c r="B391" s="32" t="s">
        <v>188</v>
      </c>
      <c r="C391" s="32" t="s">
        <v>35</v>
      </c>
      <c r="D391" s="32" t="s">
        <v>35</v>
      </c>
      <c r="E391" s="32" t="s">
        <v>820</v>
      </c>
      <c r="F391" s="32"/>
      <c r="G391" s="74">
        <v>45824</v>
      </c>
      <c r="H391" s="75">
        <v>0.76944444444444438</v>
      </c>
      <c r="I391" s="32" t="s">
        <v>5</v>
      </c>
      <c r="J391" s="32" t="s">
        <v>6</v>
      </c>
      <c r="K391" s="32" t="s">
        <v>5</v>
      </c>
      <c r="L391" s="32" t="s">
        <v>5</v>
      </c>
      <c r="M391" s="32" t="s">
        <v>5</v>
      </c>
      <c r="N391" s="32" t="s">
        <v>6</v>
      </c>
      <c r="O391" s="76">
        <v>790.99</v>
      </c>
      <c r="P391" s="77">
        <v>3287</v>
      </c>
      <c r="Q391" s="76">
        <v>64000</v>
      </c>
      <c r="R391" s="76">
        <v>32640</v>
      </c>
      <c r="S391" s="85">
        <f t="shared" si="49"/>
        <v>51</v>
      </c>
      <c r="T391" s="85">
        <f t="shared" si="50"/>
        <v>31360</v>
      </c>
      <c r="U391" s="32" t="s">
        <v>6</v>
      </c>
      <c r="V391" s="32" t="s">
        <v>6</v>
      </c>
      <c r="W391" s="79">
        <v>1</v>
      </c>
      <c r="X391" s="80">
        <v>0</v>
      </c>
      <c r="Y391" s="81">
        <f>ROUND((S391/INDICI!$B$2*10),2)</f>
        <v>5.76</v>
      </c>
      <c r="Z391" s="81">
        <f>ROUND((O391/INDICI!$B$1*25),2)</f>
        <v>2.11</v>
      </c>
      <c r="AA391" s="82">
        <f t="shared" si="46"/>
        <v>8</v>
      </c>
      <c r="AB391" s="83">
        <f t="shared" si="47"/>
        <v>15.87</v>
      </c>
      <c r="AC391" s="84"/>
      <c r="AD391" s="81" t="str">
        <f>VLOOKUP(C391, 'NORD SUD'!A:B, 2, FALSE)</f>
        <v>N</v>
      </c>
      <c r="AE391" s="85" t="str">
        <f>IF(AD391="N","",SUM(AF$5:$AF391))</f>
        <v/>
      </c>
      <c r="AF391" s="85" t="str">
        <f t="shared" si="48"/>
        <v/>
      </c>
      <c r="AG391" s="84"/>
      <c r="AH391" s="81"/>
      <c r="AI391" s="169"/>
      <c r="AJ391" s="169"/>
      <c r="AK391" s="198" t="s">
        <v>1941</v>
      </c>
      <c r="AL391" s="158"/>
    </row>
    <row r="392" spans="1:998" s="13" customFormat="1">
      <c r="A392" s="16">
        <v>387</v>
      </c>
      <c r="B392" s="32" t="s">
        <v>344</v>
      </c>
      <c r="C392" s="32" t="s">
        <v>31</v>
      </c>
      <c r="D392" s="32" t="s">
        <v>31</v>
      </c>
      <c r="E392" s="32" t="s">
        <v>1179</v>
      </c>
      <c r="F392" s="32"/>
      <c r="G392" s="74">
        <v>45825</v>
      </c>
      <c r="H392" s="75">
        <v>0.45347222222222222</v>
      </c>
      <c r="I392" s="32" t="s">
        <v>5</v>
      </c>
      <c r="J392" s="32" t="s">
        <v>6</v>
      </c>
      <c r="K392" s="32" t="s">
        <v>5</v>
      </c>
      <c r="L392" s="32" t="s">
        <v>5</v>
      </c>
      <c r="M392" s="32" t="s">
        <v>5</v>
      </c>
      <c r="N392" s="32" t="s">
        <v>6</v>
      </c>
      <c r="O392" s="76">
        <v>1468.3230000000001</v>
      </c>
      <c r="P392" s="77">
        <v>9739</v>
      </c>
      <c r="Q392" s="76">
        <v>100101</v>
      </c>
      <c r="R392" s="76">
        <v>52643</v>
      </c>
      <c r="S392" s="85">
        <f t="shared" si="49"/>
        <v>52.589884216940888</v>
      </c>
      <c r="T392" s="85">
        <f t="shared" si="50"/>
        <v>47458</v>
      </c>
      <c r="U392" s="32" t="s">
        <v>6</v>
      </c>
      <c r="V392" s="32" t="s">
        <v>6</v>
      </c>
      <c r="W392" s="32">
        <v>1</v>
      </c>
      <c r="X392" s="80">
        <v>0</v>
      </c>
      <c r="Y392" s="81">
        <f>ROUND((S392/INDICI!$B$2*10),2)</f>
        <v>5.94</v>
      </c>
      <c r="Z392" s="81">
        <f>ROUND((O392/INDICI!$B$1*25),2)</f>
        <v>3.92</v>
      </c>
      <c r="AA392" s="82">
        <f t="shared" si="46"/>
        <v>6</v>
      </c>
      <c r="AB392" s="83">
        <f t="shared" si="47"/>
        <v>15.86</v>
      </c>
      <c r="AC392" s="84"/>
      <c r="AD392" s="81" t="str">
        <f>VLOOKUP(C392, 'NORD SUD'!A:B, 2, FALSE)</f>
        <v>N</v>
      </c>
      <c r="AE392" s="85" t="str">
        <f>IF(AD392="N","",SUM(AF$5:$AF392))</f>
        <v/>
      </c>
      <c r="AF392" s="85" t="str">
        <f t="shared" si="48"/>
        <v/>
      </c>
      <c r="AG392" s="84"/>
      <c r="AH392" s="81"/>
      <c r="AI392" s="169"/>
      <c r="AJ392" s="169"/>
      <c r="AK392" s="198" t="s">
        <v>1941</v>
      </c>
      <c r="AL392" s="158"/>
      <c r="ALJ392" s="24"/>
    </row>
    <row r="393" spans="1:998" s="13" customFormat="1">
      <c r="A393" s="16">
        <v>388</v>
      </c>
      <c r="B393" s="32" t="s">
        <v>176</v>
      </c>
      <c r="C393" s="32" t="s">
        <v>466</v>
      </c>
      <c r="D393" s="32" t="s">
        <v>466</v>
      </c>
      <c r="E393" s="32" t="s">
        <v>477</v>
      </c>
      <c r="F393" s="32"/>
      <c r="G393" s="74">
        <v>45827</v>
      </c>
      <c r="H393" s="75">
        <v>0.47986111111111113</v>
      </c>
      <c r="I393" s="32" t="s">
        <v>5</v>
      </c>
      <c r="J393" s="32" t="s">
        <v>6</v>
      </c>
      <c r="K393" s="32" t="s">
        <v>5</v>
      </c>
      <c r="L393" s="32" t="s">
        <v>5</v>
      </c>
      <c r="M393" s="32" t="s">
        <v>5</v>
      </c>
      <c r="N393" s="32" t="s">
        <v>6</v>
      </c>
      <c r="O393" s="76">
        <v>828.94</v>
      </c>
      <c r="P393" s="77">
        <v>1327</v>
      </c>
      <c r="Q393" s="76">
        <v>19716.900000000001</v>
      </c>
      <c r="R393" s="76">
        <v>9858.4500000000007</v>
      </c>
      <c r="S393" s="85">
        <f t="shared" si="49"/>
        <v>50</v>
      </c>
      <c r="T393" s="85">
        <f t="shared" si="50"/>
        <v>9858.4500000000007</v>
      </c>
      <c r="U393" s="32" t="s">
        <v>6</v>
      </c>
      <c r="V393" s="32" t="s">
        <v>6</v>
      </c>
      <c r="W393" s="32">
        <v>1</v>
      </c>
      <c r="X393" s="80">
        <v>0</v>
      </c>
      <c r="Y393" s="81">
        <f>ROUND((S393/INDICI!$B$2*10),2)</f>
        <v>5.65</v>
      </c>
      <c r="Z393" s="81">
        <f>ROUND((O393/INDICI!$B$1*25),2)</f>
        <v>2.21</v>
      </c>
      <c r="AA393" s="82">
        <f t="shared" si="46"/>
        <v>8</v>
      </c>
      <c r="AB393" s="83">
        <f t="shared" si="47"/>
        <v>15.86</v>
      </c>
      <c r="AC393" s="84"/>
      <c r="AD393" s="81" t="str">
        <f>VLOOKUP(C393, 'NORD SUD'!A:B, 2, FALSE)</f>
        <v>N</v>
      </c>
      <c r="AE393" s="85" t="str">
        <f>IF(AD393="N","",SUM(AF$5:$AF393))</f>
        <v/>
      </c>
      <c r="AF393" s="85" t="str">
        <f t="shared" si="48"/>
        <v/>
      </c>
      <c r="AG393" s="84"/>
      <c r="AH393" s="81"/>
      <c r="AI393" s="169"/>
      <c r="AJ393" s="169"/>
      <c r="AK393" s="198" t="s">
        <v>1941</v>
      </c>
      <c r="AL393" s="158"/>
    </row>
    <row r="394" spans="1:998" s="13" customFormat="1">
      <c r="A394" s="16">
        <v>389</v>
      </c>
      <c r="B394" s="32" t="s">
        <v>176</v>
      </c>
      <c r="C394" s="32" t="s">
        <v>466</v>
      </c>
      <c r="D394" s="32" t="s">
        <v>466</v>
      </c>
      <c r="E394" s="32" t="s">
        <v>479</v>
      </c>
      <c r="F394" s="32"/>
      <c r="G394" s="74">
        <v>45832</v>
      </c>
      <c r="H394" s="75">
        <v>0.45555555555555555</v>
      </c>
      <c r="I394" s="32" t="s">
        <v>5</v>
      </c>
      <c r="J394" s="32" t="s">
        <v>6</v>
      </c>
      <c r="K394" s="32" t="s">
        <v>5</v>
      </c>
      <c r="L394" s="32" t="s">
        <v>5</v>
      </c>
      <c r="M394" s="32" t="s">
        <v>5</v>
      </c>
      <c r="N394" s="32" t="s">
        <v>6</v>
      </c>
      <c r="O394" s="76">
        <v>1572.57</v>
      </c>
      <c r="P394" s="77">
        <v>14435</v>
      </c>
      <c r="Q394" s="76">
        <v>60000</v>
      </c>
      <c r="R394" s="76">
        <v>30000</v>
      </c>
      <c r="S394" s="85">
        <f t="shared" si="49"/>
        <v>50</v>
      </c>
      <c r="T394" s="85">
        <f t="shared" si="50"/>
        <v>30000</v>
      </c>
      <c r="U394" s="32" t="s">
        <v>6</v>
      </c>
      <c r="V394" s="32" t="s">
        <v>6</v>
      </c>
      <c r="W394" s="32">
        <v>2</v>
      </c>
      <c r="X394" s="80">
        <v>0</v>
      </c>
      <c r="Y394" s="81">
        <f>ROUND((S394/INDICI!$B$2*10),2)</f>
        <v>5.65</v>
      </c>
      <c r="Z394" s="81">
        <f>ROUND((O394/INDICI!$B$1*25),2)</f>
        <v>4.2</v>
      </c>
      <c r="AA394" s="82">
        <f t="shared" si="46"/>
        <v>6</v>
      </c>
      <c r="AB394" s="83">
        <f t="shared" si="47"/>
        <v>15.850000000000001</v>
      </c>
      <c r="AC394" s="84"/>
      <c r="AD394" s="81" t="str">
        <f>VLOOKUP(C394, 'NORD SUD'!A:B, 2, FALSE)</f>
        <v>N</v>
      </c>
      <c r="AE394" s="85" t="str">
        <f>IF(AD394="N","",SUM(AF$5:$AF394))</f>
        <v/>
      </c>
      <c r="AF394" s="85" t="str">
        <f t="shared" si="48"/>
        <v/>
      </c>
      <c r="AG394" s="84"/>
      <c r="AH394" s="81"/>
      <c r="AI394" s="169"/>
      <c r="AJ394" s="169"/>
      <c r="AK394" s="198" t="s">
        <v>1941</v>
      </c>
      <c r="AL394" s="158"/>
    </row>
    <row r="395" spans="1:998" s="13" customFormat="1">
      <c r="A395" s="16">
        <v>390</v>
      </c>
      <c r="B395" s="32" t="s">
        <v>344</v>
      </c>
      <c r="C395" s="32" t="s">
        <v>55</v>
      </c>
      <c r="D395" s="32" t="s">
        <v>55</v>
      </c>
      <c r="E395" s="32" t="s">
        <v>1731</v>
      </c>
      <c r="F395" s="32"/>
      <c r="G395" s="74">
        <v>45834</v>
      </c>
      <c r="H395" s="75">
        <v>0.45624999999999999</v>
      </c>
      <c r="I395" s="32" t="s">
        <v>5</v>
      </c>
      <c r="J395" s="32" t="s">
        <v>6</v>
      </c>
      <c r="K395" s="32" t="s">
        <v>5</v>
      </c>
      <c r="L395" s="32" t="s">
        <v>5</v>
      </c>
      <c r="M395" s="32" t="s">
        <v>5</v>
      </c>
      <c r="N395" s="32" t="s">
        <v>6</v>
      </c>
      <c r="O395" s="76">
        <v>1146.18</v>
      </c>
      <c r="P395" s="77">
        <v>5322</v>
      </c>
      <c r="Q395" s="76">
        <v>106412.61</v>
      </c>
      <c r="R395" s="76">
        <v>63847.57</v>
      </c>
      <c r="S395" s="85">
        <f t="shared" si="49"/>
        <v>60.000003758953</v>
      </c>
      <c r="T395" s="85">
        <f t="shared" si="50"/>
        <v>42565.04</v>
      </c>
      <c r="U395" s="32" t="s">
        <v>6</v>
      </c>
      <c r="V395" s="32" t="s">
        <v>6</v>
      </c>
      <c r="W395" s="79">
        <v>2</v>
      </c>
      <c r="X395" s="80">
        <v>0</v>
      </c>
      <c r="Y395" s="81">
        <f>ROUND((S395/INDICI!$B$2*10),2)</f>
        <v>6.78</v>
      </c>
      <c r="Z395" s="81">
        <f>ROUND((O395/INDICI!$B$1*25),2)</f>
        <v>3.06</v>
      </c>
      <c r="AA395" s="82">
        <f t="shared" si="46"/>
        <v>6</v>
      </c>
      <c r="AB395" s="83">
        <f t="shared" si="47"/>
        <v>15.84</v>
      </c>
      <c r="AC395" s="84"/>
      <c r="AD395" s="81" t="str">
        <f>VLOOKUP(C395, 'NORD SUD'!A:B, 2, FALSE)</f>
        <v>N</v>
      </c>
      <c r="AE395" s="85" t="str">
        <f>IF(AD395="N","",SUM(AF$5:$AF395))</f>
        <v/>
      </c>
      <c r="AF395" s="85" t="str">
        <f t="shared" si="48"/>
        <v/>
      </c>
      <c r="AG395" s="84"/>
      <c r="AH395" s="81"/>
      <c r="AI395" s="169"/>
      <c r="AJ395" s="169"/>
      <c r="AK395" s="198" t="s">
        <v>1941</v>
      </c>
      <c r="AL395" s="158"/>
    </row>
    <row r="396" spans="1:998" s="13" customFormat="1">
      <c r="A396" s="16">
        <v>391</v>
      </c>
      <c r="B396" s="32" t="s">
        <v>344</v>
      </c>
      <c r="C396" s="32" t="s">
        <v>67</v>
      </c>
      <c r="D396" s="32" t="s">
        <v>67</v>
      </c>
      <c r="E396" s="32" t="s">
        <v>675</v>
      </c>
      <c r="F396" s="32"/>
      <c r="G396" s="74">
        <v>45834</v>
      </c>
      <c r="H396" s="75">
        <v>0.43888888888888888</v>
      </c>
      <c r="I396" s="32" t="s">
        <v>5</v>
      </c>
      <c r="J396" s="32" t="s">
        <v>6</v>
      </c>
      <c r="K396" s="32" t="s">
        <v>5</v>
      </c>
      <c r="L396" s="32" t="s">
        <v>5</v>
      </c>
      <c r="M396" s="32" t="s">
        <v>5</v>
      </c>
      <c r="N396" s="32" t="s">
        <v>6</v>
      </c>
      <c r="O396" s="76">
        <v>1489.12</v>
      </c>
      <c r="P396" s="77">
        <v>873</v>
      </c>
      <c r="Q396" s="76">
        <v>113847.75</v>
      </c>
      <c r="R396" s="76">
        <v>38847.75</v>
      </c>
      <c r="S396" s="85">
        <f t="shared" si="49"/>
        <v>34.122545241342053</v>
      </c>
      <c r="T396" s="85">
        <f t="shared" si="50"/>
        <v>75000</v>
      </c>
      <c r="U396" s="32" t="s">
        <v>6</v>
      </c>
      <c r="V396" s="32" t="s">
        <v>6</v>
      </c>
      <c r="W396" s="79">
        <v>1</v>
      </c>
      <c r="X396" s="80">
        <v>0</v>
      </c>
      <c r="Y396" s="81">
        <f>ROUND((S396/INDICI!$B$2*10),2)</f>
        <v>3.86</v>
      </c>
      <c r="Z396" s="81">
        <f>ROUND((O396/INDICI!$B$1*25),2)</f>
        <v>3.98</v>
      </c>
      <c r="AA396" s="82">
        <f t="shared" si="46"/>
        <v>8</v>
      </c>
      <c r="AB396" s="83">
        <f t="shared" si="47"/>
        <v>15.84</v>
      </c>
      <c r="AC396" s="84"/>
      <c r="AD396" s="81" t="str">
        <f>VLOOKUP(C396, 'NORD SUD'!A:B, 2, FALSE)</f>
        <v>N</v>
      </c>
      <c r="AE396" s="85" t="str">
        <f>IF(AD396="N","",SUM(AF$5:$AF396))</f>
        <v/>
      </c>
      <c r="AF396" s="85" t="str">
        <f t="shared" si="48"/>
        <v/>
      </c>
      <c r="AG396" s="84"/>
      <c r="AH396" s="81"/>
      <c r="AI396" s="169"/>
      <c r="AJ396" s="169"/>
      <c r="AK396" s="198" t="s">
        <v>1941</v>
      </c>
      <c r="AL396" s="158"/>
    </row>
    <row r="397" spans="1:998" s="13" customFormat="1">
      <c r="A397" s="16">
        <v>392</v>
      </c>
      <c r="B397" s="80" t="s">
        <v>188</v>
      </c>
      <c r="C397" s="80" t="s">
        <v>20</v>
      </c>
      <c r="D397" s="80" t="s">
        <v>20</v>
      </c>
      <c r="E397" s="80" t="s">
        <v>314</v>
      </c>
      <c r="F397" s="80"/>
      <c r="G397" s="74">
        <v>45829</v>
      </c>
      <c r="H397" s="75">
        <v>0.51041666666666696</v>
      </c>
      <c r="I397" s="80" t="s">
        <v>5</v>
      </c>
      <c r="J397" s="80" t="s">
        <v>6</v>
      </c>
      <c r="K397" s="80" t="s">
        <v>5</v>
      </c>
      <c r="L397" s="80" t="s">
        <v>5</v>
      </c>
      <c r="M397" s="80" t="s">
        <v>5</v>
      </c>
      <c r="N397" s="80" t="s">
        <v>6</v>
      </c>
      <c r="O397" s="76">
        <v>607.64</v>
      </c>
      <c r="P397" s="77">
        <v>1152</v>
      </c>
      <c r="Q397" s="76">
        <v>65000</v>
      </c>
      <c r="R397" s="76">
        <v>35750</v>
      </c>
      <c r="S397" s="88">
        <f t="shared" si="49"/>
        <v>55.000000000000007</v>
      </c>
      <c r="T397" s="88">
        <f t="shared" si="50"/>
        <v>29250</v>
      </c>
      <c r="U397" s="80" t="s">
        <v>6</v>
      </c>
      <c r="V397" s="80" t="s">
        <v>6</v>
      </c>
      <c r="W397" s="89">
        <v>1</v>
      </c>
      <c r="X397" s="80">
        <v>0</v>
      </c>
      <c r="Y397" s="81">
        <f>ROUND((S397/INDICI!$B$2*10),2)</f>
        <v>6.21</v>
      </c>
      <c r="Z397" s="81">
        <f>ROUND((O397/INDICI!$B$1*25),2)</f>
        <v>1.62</v>
      </c>
      <c r="AA397" s="82">
        <f t="shared" si="46"/>
        <v>8</v>
      </c>
      <c r="AB397" s="83">
        <f t="shared" si="47"/>
        <v>15.83</v>
      </c>
      <c r="AC397" s="84"/>
      <c r="AD397" s="81" t="str">
        <f>VLOOKUP(C397, 'NORD SUD'!A:B, 2, FALSE)</f>
        <v>N</v>
      </c>
      <c r="AE397" s="85" t="str">
        <f>IF(AD397="N","",SUM(AF$5:$AF397))</f>
        <v/>
      </c>
      <c r="AF397" s="85" t="str">
        <f t="shared" si="48"/>
        <v/>
      </c>
      <c r="AG397" s="84"/>
      <c r="AH397" s="81"/>
      <c r="AI397" s="169"/>
      <c r="AJ397" s="169"/>
      <c r="AK397" s="198" t="s">
        <v>1941</v>
      </c>
      <c r="AL397" s="158"/>
    </row>
    <row r="398" spans="1:998" s="13" customFormat="1">
      <c r="A398" s="16">
        <v>393</v>
      </c>
      <c r="B398" s="32" t="s">
        <v>692</v>
      </c>
      <c r="C398" s="32" t="s">
        <v>1391</v>
      </c>
      <c r="D398" s="32" t="s">
        <v>1391</v>
      </c>
      <c r="E398" s="32" t="s">
        <v>1400</v>
      </c>
      <c r="F398" s="32"/>
      <c r="G398" s="74">
        <v>45834</v>
      </c>
      <c r="H398" s="75">
        <v>0.41111111111111115</v>
      </c>
      <c r="I398" s="32" t="s">
        <v>5</v>
      </c>
      <c r="J398" s="32" t="s">
        <v>6</v>
      </c>
      <c r="K398" s="32" t="s">
        <v>5</v>
      </c>
      <c r="L398" s="32" t="s">
        <v>5</v>
      </c>
      <c r="M398" s="76" t="s">
        <v>5</v>
      </c>
      <c r="N398" s="32" t="s">
        <v>6</v>
      </c>
      <c r="O398" s="76">
        <v>1137.68</v>
      </c>
      <c r="P398" s="77">
        <v>37884</v>
      </c>
      <c r="Q398" s="76">
        <v>100000</v>
      </c>
      <c r="R398" s="76">
        <v>60000</v>
      </c>
      <c r="S398" s="85">
        <f t="shared" si="49"/>
        <v>60</v>
      </c>
      <c r="T398" s="85">
        <f t="shared" si="50"/>
        <v>40000</v>
      </c>
      <c r="U398" s="32" t="s">
        <v>6</v>
      </c>
      <c r="V398" s="32" t="s">
        <v>6</v>
      </c>
      <c r="W398" s="79">
        <v>2</v>
      </c>
      <c r="X398" s="80">
        <v>0</v>
      </c>
      <c r="Y398" s="81">
        <f>ROUND((S398/INDICI!$B$2*10),2)</f>
        <v>6.78</v>
      </c>
      <c r="Z398" s="81">
        <f>ROUND((O398/INDICI!$B$1*25),2)</f>
        <v>3.04</v>
      </c>
      <c r="AA398" s="82">
        <f t="shared" si="46"/>
        <v>6</v>
      </c>
      <c r="AB398" s="83">
        <f t="shared" si="47"/>
        <v>15.82</v>
      </c>
      <c r="AC398" s="84"/>
      <c r="AD398" s="81" t="str">
        <f>VLOOKUP(C398, 'NORD SUD'!A:B, 2, FALSE)</f>
        <v>N</v>
      </c>
      <c r="AE398" s="85" t="str">
        <f>IF(AD398="N","",SUM(AF$5:$AF398))</f>
        <v/>
      </c>
      <c r="AF398" s="85" t="str">
        <f t="shared" si="48"/>
        <v/>
      </c>
      <c r="AG398" s="84"/>
      <c r="AH398" s="81"/>
      <c r="AI398" s="169"/>
      <c r="AJ398" s="169"/>
      <c r="AK398" s="198" t="s">
        <v>1941</v>
      </c>
      <c r="AL398" s="158"/>
    </row>
    <row r="399" spans="1:998" s="13" customFormat="1">
      <c r="A399" s="16">
        <v>394</v>
      </c>
      <c r="B399" s="32" t="s">
        <v>250</v>
      </c>
      <c r="C399" s="32" t="s">
        <v>41</v>
      </c>
      <c r="D399" s="32" t="s">
        <v>41</v>
      </c>
      <c r="E399" s="32" t="s">
        <v>1288</v>
      </c>
      <c r="F399" s="32"/>
      <c r="G399" s="74">
        <v>45832</v>
      </c>
      <c r="H399" s="75">
        <v>0.50347222222222221</v>
      </c>
      <c r="I399" s="32" t="s">
        <v>265</v>
      </c>
      <c r="J399" s="32" t="s">
        <v>289</v>
      </c>
      <c r="K399" s="32" t="s">
        <v>265</v>
      </c>
      <c r="L399" s="32" t="s">
        <v>265</v>
      </c>
      <c r="M399" s="76" t="s">
        <v>5</v>
      </c>
      <c r="N399" s="32" t="s">
        <v>289</v>
      </c>
      <c r="O399" s="76">
        <v>809.02</v>
      </c>
      <c r="P399" s="77">
        <v>4079</v>
      </c>
      <c r="Q399" s="76">
        <v>46000</v>
      </c>
      <c r="R399" s="76">
        <v>23000</v>
      </c>
      <c r="S399" s="85">
        <f t="shared" si="49"/>
        <v>50</v>
      </c>
      <c r="T399" s="85">
        <f t="shared" si="50"/>
        <v>23000</v>
      </c>
      <c r="U399" s="32" t="s">
        <v>289</v>
      </c>
      <c r="V399" s="32" t="s">
        <v>289</v>
      </c>
      <c r="W399" s="79">
        <v>1</v>
      </c>
      <c r="X399" s="80">
        <v>0</v>
      </c>
      <c r="Y399" s="81">
        <f>ROUND((S399/INDICI!$B$2*10),2)</f>
        <v>5.65</v>
      </c>
      <c r="Z399" s="81">
        <f>ROUND((O399/INDICI!$B$1*25),2)</f>
        <v>2.16</v>
      </c>
      <c r="AA399" s="82">
        <f t="shared" si="46"/>
        <v>8</v>
      </c>
      <c r="AB399" s="83">
        <f t="shared" si="47"/>
        <v>15.81</v>
      </c>
      <c r="AC399" s="84"/>
      <c r="AD399" s="81" t="str">
        <f>VLOOKUP(C399, 'NORD SUD'!A:B, 2, FALSE)</f>
        <v>N</v>
      </c>
      <c r="AE399" s="85" t="str">
        <f>IF(AD399="N","",SUM(AF$5:$AF399))</f>
        <v/>
      </c>
      <c r="AF399" s="85" t="str">
        <f t="shared" si="48"/>
        <v/>
      </c>
      <c r="AG399" s="84"/>
      <c r="AH399" s="83"/>
      <c r="AI399" s="33"/>
      <c r="AJ399" s="33"/>
      <c r="AK399" s="198" t="s">
        <v>1941</v>
      </c>
      <c r="AL399" s="31"/>
      <c r="AM399" s="47"/>
      <c r="AN399" s="47"/>
      <c r="AO399" s="47"/>
    </row>
    <row r="400" spans="1:998" s="13" customFormat="1">
      <c r="A400" s="16">
        <v>395</v>
      </c>
      <c r="B400" s="32" t="s">
        <v>294</v>
      </c>
      <c r="C400" s="32" t="s">
        <v>11</v>
      </c>
      <c r="D400" s="32" t="s">
        <v>11</v>
      </c>
      <c r="E400" s="32"/>
      <c r="F400" s="32" t="s">
        <v>582</v>
      </c>
      <c r="G400" s="74">
        <v>45832</v>
      </c>
      <c r="H400" s="75">
        <v>0.4152777777777778</v>
      </c>
      <c r="I400" s="32" t="s">
        <v>5</v>
      </c>
      <c r="J400" s="32" t="s">
        <v>6</v>
      </c>
      <c r="K400" s="32" t="s">
        <v>5</v>
      </c>
      <c r="L400" s="32" t="s">
        <v>5</v>
      </c>
      <c r="M400" s="32" t="s">
        <v>5</v>
      </c>
      <c r="N400" s="32" t="s">
        <v>6</v>
      </c>
      <c r="O400" s="76">
        <v>607.94000000000005</v>
      </c>
      <c r="P400" s="77">
        <v>22206</v>
      </c>
      <c r="Q400" s="76">
        <v>183214.72</v>
      </c>
      <c r="R400" s="76">
        <v>67753.919999999998</v>
      </c>
      <c r="S400" s="85">
        <f t="shared" si="49"/>
        <v>36.980609418282548</v>
      </c>
      <c r="T400" s="85">
        <f t="shared" si="50"/>
        <v>115460.8</v>
      </c>
      <c r="U400" s="32" t="s">
        <v>6</v>
      </c>
      <c r="V400" s="32" t="s">
        <v>6</v>
      </c>
      <c r="W400" s="79">
        <v>1</v>
      </c>
      <c r="X400" s="80">
        <v>10</v>
      </c>
      <c r="Y400" s="81">
        <f>ROUND((S400/INDICI!$B$2*10),2)</f>
        <v>4.18</v>
      </c>
      <c r="Z400" s="81">
        <f>ROUND((O400/INDICI!$B$1*25),2)</f>
        <v>1.62</v>
      </c>
      <c r="AA400" s="82">
        <f t="shared" si="46"/>
        <v>0</v>
      </c>
      <c r="AB400" s="83">
        <f t="shared" si="47"/>
        <v>15.8</v>
      </c>
      <c r="AC400" s="84"/>
      <c r="AD400" s="81" t="str">
        <f>VLOOKUP(C400, 'NORD SUD'!A:B, 2, FALSE)</f>
        <v>N</v>
      </c>
      <c r="AE400" s="85" t="str">
        <f>IF(AD400="N","",SUM(AF$5:$AF400))</f>
        <v/>
      </c>
      <c r="AF400" s="85" t="str">
        <f t="shared" si="48"/>
        <v/>
      </c>
      <c r="AG400" s="84"/>
      <c r="AH400" s="81"/>
      <c r="AI400" s="169"/>
      <c r="AJ400" s="169"/>
      <c r="AK400" s="198" t="s">
        <v>1941</v>
      </c>
      <c r="AL400" s="158"/>
    </row>
    <row r="401" spans="1:998" s="24" customFormat="1">
      <c r="A401" s="16">
        <v>396</v>
      </c>
      <c r="B401" s="32" t="s">
        <v>344</v>
      </c>
      <c r="C401" s="32" t="s">
        <v>58</v>
      </c>
      <c r="D401" s="32" t="s">
        <v>58</v>
      </c>
      <c r="E401" s="32" t="s">
        <v>446</v>
      </c>
      <c r="F401" s="32"/>
      <c r="G401" s="74">
        <v>45834</v>
      </c>
      <c r="H401" s="75">
        <v>0.43888888888888888</v>
      </c>
      <c r="I401" s="32" t="s">
        <v>5</v>
      </c>
      <c r="J401" s="32" t="s">
        <v>6</v>
      </c>
      <c r="K401" s="32" t="s">
        <v>5</v>
      </c>
      <c r="L401" s="32" t="s">
        <v>5</v>
      </c>
      <c r="M401" s="32" t="s">
        <v>5</v>
      </c>
      <c r="N401" s="32" t="s">
        <v>6</v>
      </c>
      <c r="O401" s="76">
        <v>3671.15</v>
      </c>
      <c r="P401" s="77">
        <v>5802</v>
      </c>
      <c r="Q401" s="76">
        <v>150000</v>
      </c>
      <c r="R401" s="76">
        <v>0</v>
      </c>
      <c r="S401" s="85">
        <f t="shared" si="49"/>
        <v>0</v>
      </c>
      <c r="T401" s="85">
        <f t="shared" si="50"/>
        <v>150000</v>
      </c>
      <c r="U401" s="32" t="s">
        <v>6</v>
      </c>
      <c r="V401" s="32" t="s">
        <v>6</v>
      </c>
      <c r="W401" s="79">
        <v>1</v>
      </c>
      <c r="X401" s="80">
        <v>0</v>
      </c>
      <c r="Y401" s="81">
        <f>ROUND((S401/INDICI!$B$2*10),2)</f>
        <v>0</v>
      </c>
      <c r="Z401" s="81">
        <f>ROUND((O401/INDICI!$B$1*25),2)</f>
        <v>9.8000000000000007</v>
      </c>
      <c r="AA401" s="82">
        <f t="shared" si="46"/>
        <v>6</v>
      </c>
      <c r="AB401" s="83">
        <f t="shared" si="47"/>
        <v>15.8</v>
      </c>
      <c r="AC401" s="84"/>
      <c r="AD401" s="81" t="str">
        <f>VLOOKUP(C401, 'NORD SUD'!A:B, 2, FALSE)</f>
        <v>N</v>
      </c>
      <c r="AE401" s="85" t="str">
        <f>IF(AD401="N","",SUM(AF$5:$AF401))</f>
        <v/>
      </c>
      <c r="AF401" s="85" t="str">
        <f t="shared" si="48"/>
        <v/>
      </c>
      <c r="AG401" s="84"/>
      <c r="AH401" s="81"/>
      <c r="AI401" s="169"/>
      <c r="AJ401" s="169"/>
      <c r="AK401" s="198" t="s">
        <v>1941</v>
      </c>
      <c r="AL401" s="158"/>
      <c r="AM401" s="13"/>
      <c r="AN401" s="13"/>
      <c r="AO401" s="13"/>
    </row>
    <row r="402" spans="1:998" s="24" customFormat="1">
      <c r="A402" s="16">
        <v>397</v>
      </c>
      <c r="B402" s="32" t="s">
        <v>357</v>
      </c>
      <c r="C402" s="32" t="s">
        <v>101</v>
      </c>
      <c r="D402" s="32" t="s">
        <v>101</v>
      </c>
      <c r="E402" s="32" t="s">
        <v>905</v>
      </c>
      <c r="F402" s="32"/>
      <c r="G402" s="74">
        <v>45833</v>
      </c>
      <c r="H402" s="75">
        <v>0.42638888888888887</v>
      </c>
      <c r="I402" s="32" t="s">
        <v>5</v>
      </c>
      <c r="J402" s="32" t="s">
        <v>6</v>
      </c>
      <c r="K402" s="32" t="s">
        <v>5</v>
      </c>
      <c r="L402" s="32" t="s">
        <v>5</v>
      </c>
      <c r="M402" s="32" t="s">
        <v>5</v>
      </c>
      <c r="N402" s="32" t="s">
        <v>6</v>
      </c>
      <c r="O402" s="76">
        <v>1126.02</v>
      </c>
      <c r="P402" s="77">
        <v>12966</v>
      </c>
      <c r="Q402" s="76">
        <v>145607</v>
      </c>
      <c r="R402" s="76">
        <v>87364.2</v>
      </c>
      <c r="S402" s="85">
        <f t="shared" si="49"/>
        <v>60</v>
      </c>
      <c r="T402" s="85">
        <f t="shared" si="50"/>
        <v>58242.8</v>
      </c>
      <c r="U402" s="32" t="s">
        <v>6</v>
      </c>
      <c r="V402" s="32" t="s">
        <v>6</v>
      </c>
      <c r="W402" s="79">
        <v>1</v>
      </c>
      <c r="X402" s="80">
        <v>0</v>
      </c>
      <c r="Y402" s="81">
        <f>ROUND((S402/INDICI!$B$2*10),2)</f>
        <v>6.78</v>
      </c>
      <c r="Z402" s="81">
        <f>ROUND((O402/INDICI!$B$1*25),2)</f>
        <v>3.01</v>
      </c>
      <c r="AA402" s="82">
        <f t="shared" si="46"/>
        <v>6</v>
      </c>
      <c r="AB402" s="83">
        <f t="shared" si="47"/>
        <v>15.79</v>
      </c>
      <c r="AC402" s="84"/>
      <c r="AD402" s="81" t="str">
        <f>VLOOKUP(C402, 'NORD SUD'!A:B, 2, FALSE)</f>
        <v>N</v>
      </c>
      <c r="AE402" s="85" t="str">
        <f>IF(AD402="N","",SUM(AF$5:$AF402))</f>
        <v/>
      </c>
      <c r="AF402" s="85" t="str">
        <f t="shared" si="48"/>
        <v/>
      </c>
      <c r="AG402" s="84"/>
      <c r="AH402" s="81"/>
      <c r="AI402" s="169"/>
      <c r="AJ402" s="169"/>
      <c r="AK402" s="198" t="s">
        <v>1941</v>
      </c>
      <c r="AL402" s="158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  <c r="JX402" s="13"/>
      <c r="JY402" s="13"/>
      <c r="JZ402" s="13"/>
      <c r="KA402" s="13"/>
      <c r="KB402" s="13"/>
      <c r="KC402" s="13"/>
      <c r="KD402" s="13"/>
      <c r="KE402" s="13"/>
      <c r="KF402" s="13"/>
      <c r="KG402" s="13"/>
      <c r="KH402" s="13"/>
      <c r="KI402" s="13"/>
      <c r="KJ402" s="13"/>
      <c r="KK402" s="13"/>
      <c r="KL402" s="13"/>
      <c r="KM402" s="13"/>
      <c r="KN402" s="13"/>
      <c r="KO402" s="13"/>
      <c r="KP402" s="13"/>
      <c r="KQ402" s="13"/>
      <c r="KR402" s="13"/>
      <c r="KS402" s="13"/>
      <c r="KT402" s="13"/>
      <c r="KU402" s="13"/>
      <c r="KV402" s="13"/>
      <c r="KW402" s="13"/>
      <c r="KX402" s="13"/>
      <c r="KY402" s="13"/>
      <c r="KZ402" s="13"/>
      <c r="LA402" s="13"/>
      <c r="LB402" s="13"/>
      <c r="LC402" s="13"/>
      <c r="LD402" s="13"/>
      <c r="LE402" s="13"/>
      <c r="LF402" s="13"/>
      <c r="LG402" s="13"/>
      <c r="LH402" s="13"/>
      <c r="LI402" s="13"/>
      <c r="LJ402" s="13"/>
      <c r="LK402" s="13"/>
      <c r="LL402" s="13"/>
      <c r="LM402" s="13"/>
      <c r="LN402" s="13"/>
      <c r="LO402" s="13"/>
      <c r="LP402" s="13"/>
      <c r="LQ402" s="13"/>
      <c r="LR402" s="13"/>
      <c r="LS402" s="13"/>
      <c r="LT402" s="13"/>
      <c r="LU402" s="13"/>
      <c r="LV402" s="13"/>
      <c r="LW402" s="13"/>
      <c r="LX402" s="13"/>
      <c r="LY402" s="13"/>
      <c r="LZ402" s="13"/>
      <c r="MA402" s="13"/>
      <c r="MB402" s="13"/>
      <c r="MC402" s="13"/>
      <c r="MD402" s="13"/>
      <c r="ME402" s="13"/>
      <c r="MF402" s="13"/>
      <c r="MG402" s="13"/>
      <c r="MH402" s="13"/>
      <c r="MI402" s="13"/>
      <c r="MJ402" s="13"/>
      <c r="MK402" s="13"/>
      <c r="ML402" s="13"/>
      <c r="MM402" s="13"/>
      <c r="MN402" s="13"/>
      <c r="MO402" s="13"/>
      <c r="MP402" s="13"/>
      <c r="MQ402" s="13"/>
      <c r="MR402" s="13"/>
      <c r="MS402" s="13"/>
      <c r="MT402" s="13"/>
      <c r="MU402" s="13"/>
      <c r="MV402" s="13"/>
      <c r="MW402" s="13"/>
      <c r="MX402" s="13"/>
      <c r="MY402" s="13"/>
      <c r="MZ402" s="13"/>
      <c r="NA402" s="13"/>
      <c r="NB402" s="13"/>
      <c r="NC402" s="13"/>
      <c r="ND402" s="13"/>
      <c r="NE402" s="13"/>
      <c r="NF402" s="13"/>
      <c r="NG402" s="13"/>
      <c r="NH402" s="13"/>
      <c r="NI402" s="13"/>
      <c r="NJ402" s="13"/>
      <c r="NK402" s="13"/>
      <c r="NL402" s="13"/>
      <c r="NM402" s="13"/>
      <c r="NN402" s="13"/>
      <c r="NO402" s="13"/>
      <c r="NP402" s="13"/>
      <c r="NQ402" s="13"/>
      <c r="NR402" s="13"/>
      <c r="NS402" s="13"/>
      <c r="NT402" s="13"/>
      <c r="NU402" s="13"/>
      <c r="NV402" s="13"/>
      <c r="NW402" s="13"/>
      <c r="NX402" s="13"/>
      <c r="NY402" s="13"/>
      <c r="NZ402" s="13"/>
      <c r="OA402" s="13"/>
      <c r="OB402" s="13"/>
      <c r="OC402" s="13"/>
      <c r="OD402" s="13"/>
      <c r="OE402" s="13"/>
      <c r="OF402" s="13"/>
      <c r="OG402" s="13"/>
      <c r="OH402" s="13"/>
      <c r="OI402" s="13"/>
      <c r="OJ402" s="13"/>
      <c r="OK402" s="13"/>
      <c r="OL402" s="13"/>
      <c r="OM402" s="13"/>
      <c r="ON402" s="13"/>
      <c r="OO402" s="13"/>
      <c r="OP402" s="13"/>
      <c r="OQ402" s="13"/>
      <c r="OR402" s="13"/>
      <c r="OS402" s="13"/>
      <c r="OT402" s="13"/>
      <c r="OU402" s="13"/>
      <c r="OV402" s="13"/>
      <c r="OW402" s="13"/>
      <c r="OX402" s="13"/>
      <c r="OY402" s="13"/>
      <c r="OZ402" s="13"/>
      <c r="PA402" s="13"/>
      <c r="PB402" s="13"/>
      <c r="PC402" s="13"/>
      <c r="PD402" s="13"/>
      <c r="PE402" s="13"/>
      <c r="PF402" s="13"/>
      <c r="PG402" s="13"/>
      <c r="PH402" s="13"/>
      <c r="PI402" s="13"/>
      <c r="PJ402" s="13"/>
      <c r="PK402" s="13"/>
      <c r="PL402" s="13"/>
      <c r="PM402" s="13"/>
      <c r="PN402" s="13"/>
      <c r="PO402" s="13"/>
      <c r="PP402" s="13"/>
      <c r="PQ402" s="13"/>
      <c r="PR402" s="13"/>
      <c r="PS402" s="13"/>
      <c r="PT402" s="13"/>
      <c r="PU402" s="13"/>
      <c r="PV402" s="13"/>
      <c r="PW402" s="13"/>
      <c r="PX402" s="13"/>
      <c r="PY402" s="13"/>
      <c r="PZ402" s="13"/>
      <c r="QA402" s="13"/>
      <c r="QB402" s="13"/>
      <c r="QC402" s="13"/>
      <c r="QD402" s="13"/>
      <c r="QE402" s="13"/>
      <c r="QF402" s="13"/>
      <c r="QG402" s="13"/>
      <c r="QH402" s="13"/>
      <c r="QI402" s="13"/>
      <c r="QJ402" s="13"/>
      <c r="QK402" s="13"/>
      <c r="QL402" s="13"/>
      <c r="QM402" s="13"/>
      <c r="QN402" s="13"/>
      <c r="QO402" s="13"/>
      <c r="QP402" s="13"/>
      <c r="QQ402" s="13"/>
      <c r="QR402" s="13"/>
      <c r="QS402" s="13"/>
      <c r="QT402" s="13"/>
      <c r="QU402" s="13"/>
      <c r="QV402" s="13"/>
      <c r="QW402" s="13"/>
      <c r="QX402" s="13"/>
      <c r="QY402" s="13"/>
      <c r="QZ402" s="13"/>
      <c r="RA402" s="13"/>
      <c r="RB402" s="13"/>
      <c r="RC402" s="13"/>
      <c r="RD402" s="13"/>
      <c r="RE402" s="13"/>
      <c r="RF402" s="13"/>
      <c r="RG402" s="13"/>
      <c r="RH402" s="13"/>
      <c r="RI402" s="13"/>
      <c r="RJ402" s="13"/>
      <c r="RK402" s="13"/>
      <c r="RL402" s="13"/>
      <c r="RM402" s="13"/>
      <c r="RN402" s="13"/>
      <c r="RO402" s="13"/>
      <c r="RP402" s="13"/>
      <c r="RQ402" s="13"/>
      <c r="RR402" s="13"/>
      <c r="RS402" s="13"/>
      <c r="RT402" s="13"/>
      <c r="RU402" s="13"/>
      <c r="RV402" s="13"/>
      <c r="RW402" s="13"/>
      <c r="RX402" s="13"/>
      <c r="RY402" s="13"/>
      <c r="RZ402" s="13"/>
      <c r="SA402" s="13"/>
      <c r="SB402" s="13"/>
      <c r="SC402" s="13"/>
      <c r="SD402" s="13"/>
      <c r="SE402" s="13"/>
      <c r="SF402" s="13"/>
      <c r="SG402" s="13"/>
      <c r="SH402" s="13"/>
      <c r="SI402" s="13"/>
      <c r="SJ402" s="13"/>
      <c r="SK402" s="13"/>
      <c r="SL402" s="13"/>
      <c r="SM402" s="13"/>
      <c r="SN402" s="13"/>
      <c r="SO402" s="13"/>
      <c r="SP402" s="13"/>
      <c r="SQ402" s="13"/>
      <c r="SR402" s="13"/>
      <c r="SS402" s="13"/>
      <c r="ST402" s="13"/>
      <c r="SU402" s="13"/>
      <c r="SV402" s="13"/>
      <c r="SW402" s="13"/>
      <c r="SX402" s="13"/>
      <c r="SY402" s="13"/>
      <c r="SZ402" s="13"/>
      <c r="TA402" s="13"/>
      <c r="TB402" s="13"/>
      <c r="TC402" s="13"/>
      <c r="TD402" s="13"/>
      <c r="TE402" s="13"/>
      <c r="TF402" s="13"/>
      <c r="TG402" s="13"/>
      <c r="TH402" s="13"/>
      <c r="TI402" s="13"/>
      <c r="TJ402" s="13"/>
      <c r="TK402" s="13"/>
      <c r="TL402" s="13"/>
      <c r="TM402" s="13"/>
      <c r="TN402" s="13"/>
      <c r="TO402" s="13"/>
      <c r="TP402" s="13"/>
      <c r="TQ402" s="13"/>
      <c r="TR402" s="13"/>
      <c r="TS402" s="13"/>
      <c r="TT402" s="13"/>
      <c r="TU402" s="13"/>
      <c r="TV402" s="13"/>
      <c r="TW402" s="13"/>
      <c r="TX402" s="13"/>
      <c r="TY402" s="13"/>
      <c r="TZ402" s="13"/>
      <c r="UA402" s="13"/>
      <c r="UB402" s="13"/>
      <c r="UC402" s="13"/>
      <c r="UD402" s="13"/>
      <c r="UE402" s="13"/>
      <c r="UF402" s="13"/>
      <c r="UG402" s="13"/>
      <c r="UH402" s="13"/>
      <c r="UI402" s="13"/>
      <c r="UJ402" s="13"/>
      <c r="UK402" s="13"/>
      <c r="UL402" s="13"/>
      <c r="UM402" s="13"/>
      <c r="UN402" s="13"/>
      <c r="UO402" s="13"/>
      <c r="UP402" s="13"/>
      <c r="UQ402" s="13"/>
      <c r="UR402" s="13"/>
      <c r="US402" s="13"/>
      <c r="UT402" s="13"/>
      <c r="UU402" s="13"/>
      <c r="UV402" s="13"/>
      <c r="UW402" s="13"/>
      <c r="UX402" s="13"/>
      <c r="UY402" s="13"/>
      <c r="UZ402" s="13"/>
      <c r="VA402" s="13"/>
      <c r="VB402" s="13"/>
      <c r="VC402" s="13"/>
      <c r="VD402" s="13"/>
      <c r="VE402" s="13"/>
      <c r="VF402" s="13"/>
      <c r="VG402" s="13"/>
      <c r="VH402" s="13"/>
      <c r="VI402" s="13"/>
      <c r="VJ402" s="13"/>
      <c r="VK402" s="13"/>
      <c r="VL402" s="13"/>
      <c r="VM402" s="13"/>
      <c r="VN402" s="13"/>
      <c r="VO402" s="13"/>
      <c r="VP402" s="13"/>
      <c r="VQ402" s="13"/>
      <c r="VR402" s="13"/>
      <c r="VS402" s="13"/>
      <c r="VT402" s="13"/>
      <c r="VU402" s="13"/>
      <c r="VV402" s="13"/>
      <c r="VW402" s="13"/>
      <c r="VX402" s="13"/>
      <c r="VY402" s="13"/>
      <c r="VZ402" s="13"/>
      <c r="WA402" s="13"/>
      <c r="WB402" s="13"/>
      <c r="WC402" s="13"/>
      <c r="WD402" s="13"/>
      <c r="WE402" s="13"/>
      <c r="WF402" s="13"/>
      <c r="WG402" s="13"/>
      <c r="WH402" s="13"/>
      <c r="WI402" s="13"/>
      <c r="WJ402" s="13"/>
      <c r="WK402" s="13"/>
      <c r="WL402" s="13"/>
      <c r="WM402" s="13"/>
      <c r="WN402" s="13"/>
      <c r="WO402" s="13"/>
      <c r="WP402" s="13"/>
      <c r="WQ402" s="13"/>
      <c r="WR402" s="13"/>
      <c r="WS402" s="13"/>
      <c r="WT402" s="13"/>
      <c r="WU402" s="13"/>
      <c r="WV402" s="13"/>
      <c r="WW402" s="13"/>
      <c r="WX402" s="13"/>
      <c r="WY402" s="13"/>
      <c r="WZ402" s="13"/>
      <c r="XA402" s="13"/>
      <c r="XB402" s="13"/>
      <c r="XC402" s="13"/>
      <c r="XD402" s="13"/>
      <c r="XE402" s="13"/>
      <c r="XF402" s="13"/>
      <c r="XG402" s="13"/>
      <c r="XH402" s="13"/>
      <c r="XI402" s="13"/>
      <c r="XJ402" s="13"/>
      <c r="XK402" s="13"/>
      <c r="XL402" s="13"/>
      <c r="XM402" s="13"/>
      <c r="XN402" s="13"/>
      <c r="XO402" s="13"/>
      <c r="XP402" s="13"/>
      <c r="XQ402" s="13"/>
      <c r="XR402" s="13"/>
      <c r="XS402" s="13"/>
      <c r="XT402" s="13"/>
      <c r="XU402" s="13"/>
      <c r="XV402" s="13"/>
      <c r="XW402" s="13"/>
      <c r="XX402" s="13"/>
      <c r="XY402" s="13"/>
      <c r="XZ402" s="13"/>
      <c r="YA402" s="13"/>
      <c r="YB402" s="13"/>
      <c r="YC402" s="13"/>
      <c r="YD402" s="13"/>
      <c r="YE402" s="13"/>
      <c r="YF402" s="13"/>
      <c r="YG402" s="13"/>
      <c r="YH402" s="13"/>
      <c r="YI402" s="13"/>
      <c r="YJ402" s="13"/>
      <c r="YK402" s="13"/>
      <c r="YL402" s="13"/>
      <c r="YM402" s="13"/>
      <c r="YN402" s="13"/>
      <c r="YO402" s="13"/>
      <c r="YP402" s="13"/>
      <c r="YQ402" s="13"/>
      <c r="YR402" s="13"/>
      <c r="YS402" s="13"/>
      <c r="YT402" s="13"/>
      <c r="YU402" s="13"/>
      <c r="YV402" s="13"/>
      <c r="YW402" s="13"/>
      <c r="YX402" s="13"/>
      <c r="YY402" s="13"/>
      <c r="YZ402" s="13"/>
      <c r="ZA402" s="13"/>
      <c r="ZB402" s="13"/>
      <c r="ZC402" s="13"/>
      <c r="ZD402" s="13"/>
      <c r="ZE402" s="13"/>
      <c r="ZF402" s="13"/>
      <c r="ZG402" s="13"/>
      <c r="ZH402" s="13"/>
      <c r="ZI402" s="13"/>
      <c r="ZJ402" s="13"/>
      <c r="ZK402" s="13"/>
      <c r="ZL402" s="13"/>
      <c r="ZM402" s="13"/>
      <c r="ZN402" s="13"/>
      <c r="ZO402" s="13"/>
      <c r="ZP402" s="13"/>
      <c r="ZQ402" s="13"/>
      <c r="ZR402" s="13"/>
      <c r="ZS402" s="13"/>
      <c r="ZT402" s="13"/>
      <c r="ZU402" s="13"/>
      <c r="ZV402" s="13"/>
      <c r="ZW402" s="13"/>
      <c r="ZX402" s="13"/>
      <c r="ZY402" s="13"/>
      <c r="ZZ402" s="13"/>
      <c r="AAA402" s="13"/>
      <c r="AAB402" s="13"/>
      <c r="AAC402" s="13"/>
      <c r="AAD402" s="13"/>
      <c r="AAE402" s="13"/>
      <c r="AAF402" s="13"/>
      <c r="AAG402" s="13"/>
      <c r="AAH402" s="13"/>
      <c r="AAI402" s="13"/>
      <c r="AAJ402" s="13"/>
      <c r="AAK402" s="13"/>
      <c r="AAL402" s="13"/>
      <c r="AAM402" s="13"/>
      <c r="AAN402" s="13"/>
      <c r="AAO402" s="13"/>
      <c r="AAP402" s="13"/>
      <c r="AAQ402" s="13"/>
      <c r="AAR402" s="13"/>
      <c r="AAS402" s="13"/>
      <c r="AAT402" s="13"/>
      <c r="AAU402" s="13"/>
      <c r="AAV402" s="13"/>
      <c r="AAW402" s="13"/>
      <c r="AAX402" s="13"/>
      <c r="AAY402" s="13"/>
      <c r="AAZ402" s="13"/>
      <c r="ABA402" s="13"/>
      <c r="ABB402" s="13"/>
      <c r="ABC402" s="13"/>
      <c r="ABD402" s="13"/>
      <c r="ABE402" s="13"/>
      <c r="ABF402" s="13"/>
      <c r="ABG402" s="13"/>
      <c r="ABH402" s="13"/>
      <c r="ABI402" s="13"/>
      <c r="ABJ402" s="13"/>
      <c r="ABK402" s="13"/>
      <c r="ABL402" s="13"/>
      <c r="ABM402" s="13"/>
      <c r="ABN402" s="13"/>
      <c r="ABO402" s="13"/>
      <c r="ABP402" s="13"/>
      <c r="ABQ402" s="13"/>
      <c r="ABR402" s="13"/>
      <c r="ABS402" s="13"/>
      <c r="ABT402" s="13"/>
      <c r="ABU402" s="13"/>
      <c r="ABV402" s="13"/>
      <c r="ABW402" s="13"/>
      <c r="ABX402" s="13"/>
      <c r="ABY402" s="13"/>
      <c r="ABZ402" s="13"/>
      <c r="ACA402" s="13"/>
      <c r="ACB402" s="13"/>
      <c r="ACC402" s="13"/>
      <c r="ACD402" s="13"/>
      <c r="ACE402" s="13"/>
      <c r="ACF402" s="13"/>
      <c r="ACG402" s="13"/>
      <c r="ACH402" s="13"/>
      <c r="ACI402" s="13"/>
      <c r="ACJ402" s="13"/>
      <c r="ACK402" s="13"/>
      <c r="ACL402" s="13"/>
      <c r="ACM402" s="13"/>
      <c r="ACN402" s="13"/>
      <c r="ACO402" s="13"/>
      <c r="ACP402" s="13"/>
      <c r="ACQ402" s="13"/>
      <c r="ACR402" s="13"/>
      <c r="ACS402" s="13"/>
      <c r="ACT402" s="13"/>
      <c r="ACU402" s="13"/>
      <c r="ACV402" s="13"/>
      <c r="ACW402" s="13"/>
      <c r="ACX402" s="13"/>
      <c r="ACY402" s="13"/>
      <c r="ACZ402" s="13"/>
      <c r="ADA402" s="13"/>
      <c r="ADB402" s="13"/>
      <c r="ADC402" s="13"/>
      <c r="ADD402" s="13"/>
      <c r="ADE402" s="13"/>
      <c r="ADF402" s="13"/>
      <c r="ADG402" s="13"/>
      <c r="ADH402" s="13"/>
      <c r="ADI402" s="13"/>
      <c r="ADJ402" s="13"/>
      <c r="ADK402" s="13"/>
      <c r="ADL402" s="13"/>
      <c r="ADM402" s="13"/>
      <c r="ADN402" s="13"/>
      <c r="ADO402" s="13"/>
      <c r="ADP402" s="13"/>
      <c r="ADQ402" s="13"/>
      <c r="ADR402" s="13"/>
      <c r="ADS402" s="13"/>
      <c r="ADT402" s="13"/>
      <c r="ADU402" s="13"/>
      <c r="ADV402" s="13"/>
      <c r="ADW402" s="13"/>
      <c r="ADX402" s="13"/>
      <c r="ADY402" s="13"/>
      <c r="ADZ402" s="13"/>
      <c r="AEA402" s="13"/>
      <c r="AEB402" s="13"/>
      <c r="AEC402" s="13"/>
      <c r="AED402" s="13"/>
      <c r="AEE402" s="13"/>
      <c r="AEF402" s="13"/>
      <c r="AEG402" s="13"/>
      <c r="AEH402" s="13"/>
      <c r="AEI402" s="13"/>
      <c r="AEJ402" s="13"/>
      <c r="AEK402" s="13"/>
      <c r="AEL402" s="13"/>
      <c r="AEM402" s="13"/>
      <c r="AEN402" s="13"/>
      <c r="AEO402" s="13"/>
      <c r="AEP402" s="13"/>
      <c r="AEQ402" s="13"/>
      <c r="AER402" s="13"/>
      <c r="AES402" s="13"/>
      <c r="AET402" s="13"/>
      <c r="AEU402" s="13"/>
      <c r="AEV402" s="13"/>
      <c r="AEW402" s="13"/>
      <c r="AEX402" s="13"/>
      <c r="AEY402" s="13"/>
      <c r="AEZ402" s="13"/>
      <c r="AFA402" s="13"/>
      <c r="AFB402" s="13"/>
      <c r="AFC402" s="13"/>
      <c r="AFD402" s="13"/>
      <c r="AFE402" s="13"/>
      <c r="AFF402" s="13"/>
      <c r="AFG402" s="13"/>
      <c r="AFH402" s="13"/>
      <c r="AFI402" s="13"/>
      <c r="AFJ402" s="13"/>
      <c r="AFK402" s="13"/>
      <c r="AFL402" s="13"/>
      <c r="AFM402" s="13"/>
      <c r="AFN402" s="13"/>
      <c r="AFO402" s="13"/>
      <c r="AFP402" s="13"/>
      <c r="AFQ402" s="13"/>
      <c r="AFR402" s="13"/>
      <c r="AFS402" s="13"/>
      <c r="AFT402" s="13"/>
      <c r="AFU402" s="13"/>
      <c r="AFV402" s="13"/>
      <c r="AFW402" s="13"/>
      <c r="AFX402" s="13"/>
      <c r="AFY402" s="13"/>
      <c r="AFZ402" s="13"/>
      <c r="AGA402" s="13"/>
      <c r="AGB402" s="13"/>
      <c r="AGC402" s="13"/>
      <c r="AGD402" s="13"/>
      <c r="AGE402" s="13"/>
      <c r="AGF402" s="13"/>
      <c r="AGG402" s="13"/>
      <c r="AGH402" s="13"/>
      <c r="AGI402" s="13"/>
      <c r="AGJ402" s="13"/>
      <c r="AGK402" s="13"/>
      <c r="AGL402" s="13"/>
      <c r="AGM402" s="13"/>
      <c r="AGN402" s="13"/>
      <c r="AGO402" s="13"/>
      <c r="AGP402" s="13"/>
      <c r="AGQ402" s="13"/>
      <c r="AGR402" s="13"/>
      <c r="AGS402" s="13"/>
      <c r="AGT402" s="13"/>
      <c r="AGU402" s="13"/>
      <c r="AGV402" s="13"/>
      <c r="AGW402" s="13"/>
      <c r="AGX402" s="13"/>
      <c r="AGY402" s="13"/>
      <c r="AGZ402" s="13"/>
      <c r="AHA402" s="13"/>
      <c r="AHB402" s="13"/>
      <c r="AHC402" s="13"/>
      <c r="AHD402" s="13"/>
      <c r="AHE402" s="13"/>
      <c r="AHF402" s="13"/>
      <c r="AHG402" s="13"/>
      <c r="AHH402" s="13"/>
      <c r="AHI402" s="13"/>
      <c r="AHJ402" s="13"/>
      <c r="AHK402" s="13"/>
      <c r="AHL402" s="13"/>
      <c r="AHM402" s="13"/>
      <c r="AHN402" s="13"/>
      <c r="AHO402" s="13"/>
      <c r="AHP402" s="13"/>
      <c r="AHQ402" s="13"/>
      <c r="AHR402" s="13"/>
      <c r="AHS402" s="13"/>
      <c r="AHT402" s="13"/>
      <c r="AHU402" s="13"/>
      <c r="AHV402" s="13"/>
      <c r="AHW402" s="13"/>
      <c r="AHX402" s="13"/>
      <c r="AHY402" s="13"/>
      <c r="AHZ402" s="13"/>
      <c r="AIA402" s="13"/>
      <c r="AIB402" s="13"/>
      <c r="AIC402" s="13"/>
      <c r="AID402" s="13"/>
      <c r="AIE402" s="13"/>
      <c r="AIF402" s="13"/>
      <c r="AIG402" s="13"/>
      <c r="AIH402" s="13"/>
      <c r="AII402" s="13"/>
      <c r="AIJ402" s="13"/>
      <c r="AIK402" s="13"/>
      <c r="AIL402" s="13"/>
      <c r="AIM402" s="13"/>
      <c r="AIN402" s="13"/>
      <c r="AIO402" s="13"/>
      <c r="AIP402" s="13"/>
      <c r="AIQ402" s="13"/>
      <c r="AIR402" s="13"/>
      <c r="AIS402" s="13"/>
      <c r="AIT402" s="13"/>
      <c r="AIU402" s="13"/>
      <c r="AIV402" s="13"/>
      <c r="AIW402" s="13"/>
      <c r="AIX402" s="13"/>
      <c r="AIY402" s="13"/>
      <c r="AIZ402" s="13"/>
      <c r="AJA402" s="13"/>
      <c r="AJB402" s="13"/>
      <c r="AJC402" s="13"/>
      <c r="AJD402" s="13"/>
      <c r="AJE402" s="13"/>
      <c r="AJF402" s="13"/>
      <c r="AJG402" s="13"/>
      <c r="AJH402" s="13"/>
      <c r="AJI402" s="13"/>
      <c r="AJJ402" s="13"/>
      <c r="AJK402" s="13"/>
      <c r="AJL402" s="13"/>
      <c r="AJM402" s="13"/>
      <c r="AJN402" s="13"/>
      <c r="AJO402" s="13"/>
      <c r="AJP402" s="13"/>
      <c r="AJQ402" s="13"/>
      <c r="AJR402" s="13"/>
      <c r="AJS402" s="13"/>
      <c r="AJT402" s="13"/>
      <c r="AJU402" s="13"/>
      <c r="AJV402" s="13"/>
      <c r="AJW402" s="13"/>
      <c r="AJX402" s="13"/>
      <c r="AJY402" s="13"/>
      <c r="AJZ402" s="13"/>
      <c r="AKA402" s="13"/>
      <c r="AKB402" s="13"/>
      <c r="AKC402" s="13"/>
      <c r="AKD402" s="13"/>
      <c r="AKE402" s="13"/>
      <c r="AKF402" s="13"/>
      <c r="AKG402" s="13"/>
      <c r="AKH402" s="13"/>
      <c r="AKI402" s="13"/>
      <c r="AKJ402" s="13"/>
      <c r="AKK402" s="13"/>
      <c r="AKL402" s="13"/>
      <c r="AKM402" s="13"/>
      <c r="AKN402" s="13"/>
      <c r="AKO402" s="13"/>
      <c r="AKP402" s="13"/>
      <c r="AKQ402" s="13"/>
      <c r="AKR402" s="13"/>
      <c r="AKS402" s="13"/>
      <c r="AKT402" s="13"/>
      <c r="AKU402" s="13"/>
      <c r="AKV402" s="13"/>
      <c r="AKW402" s="13"/>
      <c r="AKX402" s="13"/>
      <c r="AKY402" s="13"/>
      <c r="AKZ402" s="13"/>
      <c r="ALA402" s="13"/>
      <c r="ALB402" s="13"/>
      <c r="ALC402" s="13"/>
      <c r="ALD402" s="13"/>
      <c r="ALE402" s="13"/>
      <c r="ALF402" s="13"/>
      <c r="ALG402" s="13"/>
      <c r="ALH402" s="13"/>
      <c r="ALI402" s="13"/>
      <c r="ALJ402" s="13"/>
    </row>
    <row r="403" spans="1:998" s="13" customFormat="1">
      <c r="A403" s="16">
        <v>398</v>
      </c>
      <c r="B403" s="32" t="s">
        <v>250</v>
      </c>
      <c r="C403" s="32" t="s">
        <v>103</v>
      </c>
      <c r="D403" s="32" t="s">
        <v>103</v>
      </c>
      <c r="E403" s="32" t="s">
        <v>1790</v>
      </c>
      <c r="F403" s="32"/>
      <c r="G403" s="74">
        <v>45833</v>
      </c>
      <c r="H403" s="75">
        <v>0.42569444444444443</v>
      </c>
      <c r="I403" s="32" t="s">
        <v>5</v>
      </c>
      <c r="J403" s="32" t="s">
        <v>289</v>
      </c>
      <c r="K403" s="32" t="s">
        <v>5</v>
      </c>
      <c r="L403" s="32" t="s">
        <v>5</v>
      </c>
      <c r="M403" s="32" t="s">
        <v>5</v>
      </c>
      <c r="N403" s="32" t="s">
        <v>1765</v>
      </c>
      <c r="O403" s="76">
        <v>1333.51</v>
      </c>
      <c r="P403" s="77">
        <v>22122</v>
      </c>
      <c r="Q403" s="76">
        <v>151388.79999999999</v>
      </c>
      <c r="R403" s="76">
        <v>83263.839999999997</v>
      </c>
      <c r="S403" s="85">
        <f t="shared" si="49"/>
        <v>55.000000000000007</v>
      </c>
      <c r="T403" s="85">
        <f t="shared" si="50"/>
        <v>68124.959999999992</v>
      </c>
      <c r="U403" s="32" t="s">
        <v>289</v>
      </c>
      <c r="V403" s="32" t="s">
        <v>289</v>
      </c>
      <c r="W403" s="79">
        <v>1</v>
      </c>
      <c r="X403" s="80">
        <v>0</v>
      </c>
      <c r="Y403" s="81">
        <f>ROUND((S403/INDICI!$B$2*10),2)</f>
        <v>6.21</v>
      </c>
      <c r="Z403" s="81">
        <f>ROUND((O403/INDICI!$B$1*25),2)</f>
        <v>3.56</v>
      </c>
      <c r="AA403" s="82">
        <f t="shared" si="46"/>
        <v>6</v>
      </c>
      <c r="AB403" s="83">
        <f t="shared" si="47"/>
        <v>15.77</v>
      </c>
      <c r="AC403" s="84"/>
      <c r="AD403" s="81" t="str">
        <f>VLOOKUP(C403, 'NORD SUD'!A:B, 2, FALSE)</f>
        <v>N</v>
      </c>
      <c r="AE403" s="85" t="str">
        <f>IF(AD403="N","",SUM(AF$5:$AF403))</f>
        <v/>
      </c>
      <c r="AF403" s="85" t="str">
        <f t="shared" si="48"/>
        <v/>
      </c>
      <c r="AG403" s="84"/>
      <c r="AH403" s="81"/>
      <c r="AI403" s="169"/>
      <c r="AJ403" s="169"/>
      <c r="AK403" s="198" t="s">
        <v>1941</v>
      </c>
      <c r="AL403" s="158"/>
    </row>
    <row r="404" spans="1:998" s="13" customFormat="1">
      <c r="A404" s="16">
        <v>399</v>
      </c>
      <c r="B404" s="90" t="s">
        <v>250</v>
      </c>
      <c r="C404" s="90" t="s">
        <v>78</v>
      </c>
      <c r="D404" s="90" t="s">
        <v>78</v>
      </c>
      <c r="E404" s="90" t="s">
        <v>262</v>
      </c>
      <c r="F404" s="90"/>
      <c r="G404" s="74">
        <v>45833</v>
      </c>
      <c r="H404" s="75">
        <v>0.50208333333333333</v>
      </c>
      <c r="I404" s="90" t="s">
        <v>5</v>
      </c>
      <c r="J404" s="90" t="s">
        <v>6</v>
      </c>
      <c r="K404" s="90" t="s">
        <v>5</v>
      </c>
      <c r="L404" s="90" t="s">
        <v>5</v>
      </c>
      <c r="M404" s="90" t="s">
        <v>5</v>
      </c>
      <c r="N404" s="90" t="s">
        <v>6</v>
      </c>
      <c r="O404" s="76">
        <v>586.08000000000004</v>
      </c>
      <c r="P404" s="77">
        <v>1365</v>
      </c>
      <c r="Q404" s="76">
        <v>108681.61</v>
      </c>
      <c r="R404" s="76">
        <v>59774.879999999997</v>
      </c>
      <c r="S404" s="78">
        <f t="shared" si="49"/>
        <v>54.999994939346223</v>
      </c>
      <c r="T404" s="78">
        <f t="shared" si="50"/>
        <v>48906.73</v>
      </c>
      <c r="U404" s="90" t="s">
        <v>6</v>
      </c>
      <c r="V404" s="90" t="s">
        <v>6</v>
      </c>
      <c r="W404" s="90">
        <v>2</v>
      </c>
      <c r="X404" s="80">
        <v>0</v>
      </c>
      <c r="Y404" s="81">
        <f>ROUND((S404/INDICI!$B$2*10),2)</f>
        <v>6.21</v>
      </c>
      <c r="Z404" s="81">
        <f>ROUND((O404/INDICI!$B$1*25),2)</f>
        <v>1.56</v>
      </c>
      <c r="AA404" s="82">
        <f t="shared" si="46"/>
        <v>8</v>
      </c>
      <c r="AB404" s="83">
        <f t="shared" si="47"/>
        <v>15.77</v>
      </c>
      <c r="AC404" s="84"/>
      <c r="AD404" s="81" t="str">
        <f>VLOOKUP(C404, 'NORD SUD'!A:B, 2, FALSE)</f>
        <v>N</v>
      </c>
      <c r="AE404" s="85" t="str">
        <f>IF(AD404="N","",SUM(AF$5:$AF404))</f>
        <v/>
      </c>
      <c r="AF404" s="85" t="str">
        <f t="shared" si="48"/>
        <v/>
      </c>
      <c r="AG404" s="84"/>
      <c r="AH404" s="81"/>
      <c r="AI404" s="169"/>
      <c r="AJ404" s="169"/>
      <c r="AK404" s="198" t="s">
        <v>1941</v>
      </c>
      <c r="AL404" s="158"/>
    </row>
    <row r="405" spans="1:998" s="13" customFormat="1">
      <c r="A405" s="16">
        <v>400</v>
      </c>
      <c r="B405" s="32" t="s">
        <v>344</v>
      </c>
      <c r="C405" s="32" t="s">
        <v>31</v>
      </c>
      <c r="D405" s="32" t="s">
        <v>31</v>
      </c>
      <c r="E405" s="32" t="s">
        <v>1188</v>
      </c>
      <c r="F405" s="32"/>
      <c r="G405" s="74">
        <v>45833</v>
      </c>
      <c r="H405" s="75">
        <v>0.8125</v>
      </c>
      <c r="I405" s="32" t="s">
        <v>5</v>
      </c>
      <c r="J405" s="32" t="s">
        <v>6</v>
      </c>
      <c r="K405" s="32" t="s">
        <v>5</v>
      </c>
      <c r="L405" s="32" t="s">
        <v>5</v>
      </c>
      <c r="M405" s="32" t="s">
        <v>5</v>
      </c>
      <c r="N405" s="32" t="s">
        <v>6</v>
      </c>
      <c r="O405" s="76">
        <v>1629.914</v>
      </c>
      <c r="P405" s="77">
        <v>3129</v>
      </c>
      <c r="Q405" s="76">
        <v>106805.36</v>
      </c>
      <c r="R405" s="76">
        <v>32305.360000000001</v>
      </c>
      <c r="S405" s="85">
        <f t="shared" ref="S405:S436" si="51">IFERROR(R405/Q405*100,0)</f>
        <v>30.246946407933084</v>
      </c>
      <c r="T405" s="85">
        <f t="shared" ref="T405:T436" si="52">SUM(Q405-R405)</f>
        <v>74500</v>
      </c>
      <c r="U405" s="32" t="s">
        <v>6</v>
      </c>
      <c r="V405" s="32" t="s">
        <v>6</v>
      </c>
      <c r="W405" s="32">
        <v>1</v>
      </c>
      <c r="X405" s="80">
        <v>0</v>
      </c>
      <c r="Y405" s="81">
        <f>ROUND((S405/INDICI!$B$2*10),2)</f>
        <v>3.42</v>
      </c>
      <c r="Z405" s="81">
        <f>ROUND((O405/INDICI!$B$1*25),2)</f>
        <v>4.3499999999999996</v>
      </c>
      <c r="AA405" s="82">
        <f t="shared" ref="AA405:AA468" si="53">IF(X405&gt;1, 0, IF(P405&lt;=5000, 8, IF(P405&lt;=50000, 6, IF(P405&lt;=100000, 4, 2))))</f>
        <v>8</v>
      </c>
      <c r="AB405" s="83">
        <f t="shared" ref="AB405:AB468" si="54">SUM(X405:AA405)</f>
        <v>15.77</v>
      </c>
      <c r="AC405" s="84"/>
      <c r="AD405" s="81" t="str">
        <f>VLOOKUP(C405, 'NORD SUD'!A:B, 2, FALSE)</f>
        <v>N</v>
      </c>
      <c r="AE405" s="85" t="str">
        <f>IF(AD405="N","",SUM(AF$5:$AF405))</f>
        <v/>
      </c>
      <c r="AF405" s="85" t="str">
        <f t="shared" ref="AF405:AF468" si="55">IF(AD405="N","",SUM(T405))</f>
        <v/>
      </c>
      <c r="AG405" s="84"/>
      <c r="AH405" s="81"/>
      <c r="AI405" s="169"/>
      <c r="AJ405" s="169"/>
      <c r="AK405" s="198" t="s">
        <v>1941</v>
      </c>
      <c r="AL405" s="158"/>
    </row>
    <row r="406" spans="1:998" s="24" customFormat="1">
      <c r="A406" s="16">
        <v>401</v>
      </c>
      <c r="B406" s="32" t="s">
        <v>174</v>
      </c>
      <c r="C406" s="32" t="s">
        <v>83</v>
      </c>
      <c r="D406" s="32" t="s">
        <v>83</v>
      </c>
      <c r="E406" s="32" t="s">
        <v>499</v>
      </c>
      <c r="F406" s="32"/>
      <c r="G406" s="74">
        <v>45833</v>
      </c>
      <c r="H406" s="75">
        <v>0.45</v>
      </c>
      <c r="I406" s="32" t="s">
        <v>5</v>
      </c>
      <c r="J406" s="32" t="s">
        <v>6</v>
      </c>
      <c r="K406" s="32" t="s">
        <v>5</v>
      </c>
      <c r="L406" s="32" t="s">
        <v>5</v>
      </c>
      <c r="M406" s="32" t="s">
        <v>5</v>
      </c>
      <c r="N406" s="32" t="s">
        <v>6</v>
      </c>
      <c r="O406" s="76">
        <v>2551.27</v>
      </c>
      <c r="P406" s="77">
        <v>8192</v>
      </c>
      <c r="Q406" s="76">
        <v>210500.8</v>
      </c>
      <c r="R406" s="76">
        <v>55000</v>
      </c>
      <c r="S406" s="85">
        <f t="shared" si="51"/>
        <v>26.12816673380814</v>
      </c>
      <c r="T406" s="85">
        <f t="shared" si="52"/>
        <v>155500.79999999999</v>
      </c>
      <c r="U406" s="32" t="s">
        <v>6</v>
      </c>
      <c r="V406" s="32" t="s">
        <v>6</v>
      </c>
      <c r="W406" s="32">
        <v>1</v>
      </c>
      <c r="X406" s="80">
        <v>0</v>
      </c>
      <c r="Y406" s="81">
        <f>ROUND((S406/INDICI!$B$2*10),2)</f>
        <v>2.95</v>
      </c>
      <c r="Z406" s="81">
        <f>ROUND((O406/INDICI!$B$1*25),2)</f>
        <v>6.81</v>
      </c>
      <c r="AA406" s="82">
        <f t="shared" si="53"/>
        <v>6</v>
      </c>
      <c r="AB406" s="83">
        <f t="shared" si="54"/>
        <v>15.76</v>
      </c>
      <c r="AC406" s="84"/>
      <c r="AD406" s="81" t="str">
        <f>VLOOKUP(C406, 'NORD SUD'!A:B, 2, FALSE)</f>
        <v>N</v>
      </c>
      <c r="AE406" s="85" t="str">
        <f>IF(AD406="N","",SUM(AF$5:$AF406))</f>
        <v/>
      </c>
      <c r="AF406" s="85" t="str">
        <f t="shared" si="55"/>
        <v/>
      </c>
      <c r="AG406" s="84"/>
      <c r="AH406" s="81"/>
      <c r="AI406" s="169"/>
      <c r="AJ406" s="169"/>
      <c r="AK406" s="198" t="s">
        <v>1941</v>
      </c>
      <c r="AL406" s="158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  <c r="JX406" s="13"/>
      <c r="JY406" s="13"/>
      <c r="JZ406" s="13"/>
      <c r="KA406" s="13"/>
      <c r="KB406" s="13"/>
      <c r="KC406" s="13"/>
      <c r="KD406" s="13"/>
      <c r="KE406" s="13"/>
      <c r="KF406" s="13"/>
      <c r="KG406" s="13"/>
      <c r="KH406" s="13"/>
      <c r="KI406" s="13"/>
      <c r="KJ406" s="13"/>
      <c r="KK406" s="13"/>
      <c r="KL406" s="13"/>
      <c r="KM406" s="13"/>
      <c r="KN406" s="13"/>
      <c r="KO406" s="13"/>
      <c r="KP406" s="13"/>
      <c r="KQ406" s="13"/>
      <c r="KR406" s="13"/>
      <c r="KS406" s="13"/>
      <c r="KT406" s="13"/>
      <c r="KU406" s="13"/>
      <c r="KV406" s="13"/>
      <c r="KW406" s="13"/>
      <c r="KX406" s="13"/>
      <c r="KY406" s="13"/>
      <c r="KZ406" s="13"/>
      <c r="LA406" s="13"/>
      <c r="LB406" s="13"/>
      <c r="LC406" s="13"/>
      <c r="LD406" s="13"/>
      <c r="LE406" s="13"/>
      <c r="LF406" s="13"/>
      <c r="LG406" s="13"/>
      <c r="LH406" s="13"/>
      <c r="LI406" s="13"/>
      <c r="LJ406" s="13"/>
      <c r="LK406" s="13"/>
      <c r="LL406" s="13"/>
      <c r="LM406" s="13"/>
      <c r="LN406" s="13"/>
      <c r="LO406" s="13"/>
      <c r="LP406" s="13"/>
      <c r="LQ406" s="13"/>
      <c r="LR406" s="13"/>
      <c r="LS406" s="13"/>
      <c r="LT406" s="13"/>
      <c r="LU406" s="13"/>
      <c r="LV406" s="13"/>
      <c r="LW406" s="13"/>
      <c r="LX406" s="13"/>
      <c r="LY406" s="13"/>
      <c r="LZ406" s="13"/>
      <c r="MA406" s="13"/>
      <c r="MB406" s="13"/>
      <c r="MC406" s="13"/>
      <c r="MD406" s="13"/>
      <c r="ME406" s="13"/>
      <c r="MF406" s="13"/>
      <c r="MG406" s="13"/>
      <c r="MH406" s="13"/>
      <c r="MI406" s="13"/>
      <c r="MJ406" s="13"/>
      <c r="MK406" s="13"/>
      <c r="ML406" s="13"/>
      <c r="MM406" s="13"/>
      <c r="MN406" s="13"/>
      <c r="MO406" s="13"/>
      <c r="MP406" s="13"/>
      <c r="MQ406" s="13"/>
      <c r="MR406" s="13"/>
      <c r="MS406" s="13"/>
      <c r="MT406" s="13"/>
      <c r="MU406" s="13"/>
      <c r="MV406" s="13"/>
      <c r="MW406" s="13"/>
      <c r="MX406" s="13"/>
      <c r="MY406" s="13"/>
      <c r="MZ406" s="13"/>
      <c r="NA406" s="13"/>
      <c r="NB406" s="13"/>
      <c r="NC406" s="13"/>
      <c r="ND406" s="13"/>
      <c r="NE406" s="13"/>
      <c r="NF406" s="13"/>
      <c r="NG406" s="13"/>
      <c r="NH406" s="13"/>
      <c r="NI406" s="13"/>
      <c r="NJ406" s="13"/>
      <c r="NK406" s="13"/>
      <c r="NL406" s="13"/>
      <c r="NM406" s="13"/>
      <c r="NN406" s="13"/>
      <c r="NO406" s="13"/>
      <c r="NP406" s="13"/>
      <c r="NQ406" s="13"/>
      <c r="NR406" s="13"/>
      <c r="NS406" s="13"/>
      <c r="NT406" s="13"/>
      <c r="NU406" s="13"/>
      <c r="NV406" s="13"/>
      <c r="NW406" s="13"/>
      <c r="NX406" s="13"/>
      <c r="NY406" s="13"/>
      <c r="NZ406" s="13"/>
      <c r="OA406" s="13"/>
      <c r="OB406" s="13"/>
      <c r="OC406" s="13"/>
      <c r="OD406" s="13"/>
      <c r="OE406" s="13"/>
      <c r="OF406" s="13"/>
      <c r="OG406" s="13"/>
      <c r="OH406" s="13"/>
      <c r="OI406" s="13"/>
      <c r="OJ406" s="13"/>
      <c r="OK406" s="13"/>
      <c r="OL406" s="13"/>
      <c r="OM406" s="13"/>
      <c r="ON406" s="13"/>
      <c r="OO406" s="13"/>
      <c r="OP406" s="13"/>
      <c r="OQ406" s="13"/>
      <c r="OR406" s="13"/>
      <c r="OS406" s="13"/>
      <c r="OT406" s="13"/>
      <c r="OU406" s="13"/>
      <c r="OV406" s="13"/>
      <c r="OW406" s="13"/>
      <c r="OX406" s="13"/>
      <c r="OY406" s="13"/>
      <c r="OZ406" s="13"/>
      <c r="PA406" s="13"/>
      <c r="PB406" s="13"/>
      <c r="PC406" s="13"/>
      <c r="PD406" s="13"/>
      <c r="PE406" s="13"/>
      <c r="PF406" s="13"/>
      <c r="PG406" s="13"/>
      <c r="PH406" s="13"/>
      <c r="PI406" s="13"/>
      <c r="PJ406" s="13"/>
      <c r="PK406" s="13"/>
      <c r="PL406" s="13"/>
      <c r="PM406" s="13"/>
      <c r="PN406" s="13"/>
      <c r="PO406" s="13"/>
      <c r="PP406" s="13"/>
      <c r="PQ406" s="13"/>
      <c r="PR406" s="13"/>
      <c r="PS406" s="13"/>
      <c r="PT406" s="13"/>
      <c r="PU406" s="13"/>
      <c r="PV406" s="13"/>
      <c r="PW406" s="13"/>
      <c r="PX406" s="13"/>
      <c r="PY406" s="13"/>
      <c r="PZ406" s="13"/>
      <c r="QA406" s="13"/>
      <c r="QB406" s="13"/>
      <c r="QC406" s="13"/>
      <c r="QD406" s="13"/>
      <c r="QE406" s="13"/>
      <c r="QF406" s="13"/>
      <c r="QG406" s="13"/>
      <c r="QH406" s="13"/>
      <c r="QI406" s="13"/>
      <c r="QJ406" s="13"/>
      <c r="QK406" s="13"/>
      <c r="QL406" s="13"/>
      <c r="QM406" s="13"/>
      <c r="QN406" s="13"/>
      <c r="QO406" s="13"/>
      <c r="QP406" s="13"/>
      <c r="QQ406" s="13"/>
      <c r="QR406" s="13"/>
      <c r="QS406" s="13"/>
      <c r="QT406" s="13"/>
      <c r="QU406" s="13"/>
      <c r="QV406" s="13"/>
      <c r="QW406" s="13"/>
      <c r="QX406" s="13"/>
      <c r="QY406" s="13"/>
      <c r="QZ406" s="13"/>
      <c r="RA406" s="13"/>
      <c r="RB406" s="13"/>
      <c r="RC406" s="13"/>
      <c r="RD406" s="13"/>
      <c r="RE406" s="13"/>
      <c r="RF406" s="13"/>
      <c r="RG406" s="13"/>
      <c r="RH406" s="13"/>
      <c r="RI406" s="13"/>
      <c r="RJ406" s="13"/>
      <c r="RK406" s="13"/>
      <c r="RL406" s="13"/>
      <c r="RM406" s="13"/>
      <c r="RN406" s="13"/>
      <c r="RO406" s="13"/>
      <c r="RP406" s="13"/>
      <c r="RQ406" s="13"/>
      <c r="RR406" s="13"/>
      <c r="RS406" s="13"/>
      <c r="RT406" s="13"/>
      <c r="RU406" s="13"/>
      <c r="RV406" s="13"/>
      <c r="RW406" s="13"/>
      <c r="RX406" s="13"/>
      <c r="RY406" s="13"/>
      <c r="RZ406" s="13"/>
      <c r="SA406" s="13"/>
      <c r="SB406" s="13"/>
      <c r="SC406" s="13"/>
      <c r="SD406" s="13"/>
      <c r="SE406" s="13"/>
      <c r="SF406" s="13"/>
      <c r="SG406" s="13"/>
      <c r="SH406" s="13"/>
      <c r="SI406" s="13"/>
      <c r="SJ406" s="13"/>
      <c r="SK406" s="13"/>
      <c r="SL406" s="13"/>
      <c r="SM406" s="13"/>
      <c r="SN406" s="13"/>
      <c r="SO406" s="13"/>
      <c r="SP406" s="13"/>
      <c r="SQ406" s="13"/>
      <c r="SR406" s="13"/>
      <c r="SS406" s="13"/>
      <c r="ST406" s="13"/>
      <c r="SU406" s="13"/>
      <c r="SV406" s="13"/>
      <c r="SW406" s="13"/>
      <c r="SX406" s="13"/>
      <c r="SY406" s="13"/>
      <c r="SZ406" s="13"/>
      <c r="TA406" s="13"/>
      <c r="TB406" s="13"/>
      <c r="TC406" s="13"/>
      <c r="TD406" s="13"/>
      <c r="TE406" s="13"/>
      <c r="TF406" s="13"/>
      <c r="TG406" s="13"/>
      <c r="TH406" s="13"/>
      <c r="TI406" s="13"/>
      <c r="TJ406" s="13"/>
      <c r="TK406" s="13"/>
      <c r="TL406" s="13"/>
      <c r="TM406" s="13"/>
      <c r="TN406" s="13"/>
      <c r="TO406" s="13"/>
      <c r="TP406" s="13"/>
      <c r="TQ406" s="13"/>
      <c r="TR406" s="13"/>
      <c r="TS406" s="13"/>
      <c r="TT406" s="13"/>
      <c r="TU406" s="13"/>
      <c r="TV406" s="13"/>
      <c r="TW406" s="13"/>
      <c r="TX406" s="13"/>
      <c r="TY406" s="13"/>
      <c r="TZ406" s="13"/>
      <c r="UA406" s="13"/>
      <c r="UB406" s="13"/>
      <c r="UC406" s="13"/>
      <c r="UD406" s="13"/>
      <c r="UE406" s="13"/>
      <c r="UF406" s="13"/>
      <c r="UG406" s="13"/>
      <c r="UH406" s="13"/>
      <c r="UI406" s="13"/>
      <c r="UJ406" s="13"/>
      <c r="UK406" s="13"/>
      <c r="UL406" s="13"/>
      <c r="UM406" s="13"/>
      <c r="UN406" s="13"/>
      <c r="UO406" s="13"/>
      <c r="UP406" s="13"/>
      <c r="UQ406" s="13"/>
      <c r="UR406" s="13"/>
      <c r="US406" s="13"/>
      <c r="UT406" s="13"/>
      <c r="UU406" s="13"/>
      <c r="UV406" s="13"/>
      <c r="UW406" s="13"/>
      <c r="UX406" s="13"/>
      <c r="UY406" s="13"/>
      <c r="UZ406" s="13"/>
      <c r="VA406" s="13"/>
      <c r="VB406" s="13"/>
      <c r="VC406" s="13"/>
      <c r="VD406" s="13"/>
      <c r="VE406" s="13"/>
      <c r="VF406" s="13"/>
      <c r="VG406" s="13"/>
      <c r="VH406" s="13"/>
      <c r="VI406" s="13"/>
      <c r="VJ406" s="13"/>
      <c r="VK406" s="13"/>
      <c r="VL406" s="13"/>
      <c r="VM406" s="13"/>
      <c r="VN406" s="13"/>
      <c r="VO406" s="13"/>
      <c r="VP406" s="13"/>
      <c r="VQ406" s="13"/>
      <c r="VR406" s="13"/>
      <c r="VS406" s="13"/>
      <c r="VT406" s="13"/>
      <c r="VU406" s="13"/>
      <c r="VV406" s="13"/>
      <c r="VW406" s="13"/>
      <c r="VX406" s="13"/>
      <c r="VY406" s="13"/>
      <c r="VZ406" s="13"/>
      <c r="WA406" s="13"/>
      <c r="WB406" s="13"/>
      <c r="WC406" s="13"/>
      <c r="WD406" s="13"/>
      <c r="WE406" s="13"/>
      <c r="WF406" s="13"/>
      <c r="WG406" s="13"/>
      <c r="WH406" s="13"/>
      <c r="WI406" s="13"/>
      <c r="WJ406" s="13"/>
      <c r="WK406" s="13"/>
      <c r="WL406" s="13"/>
      <c r="WM406" s="13"/>
      <c r="WN406" s="13"/>
      <c r="WO406" s="13"/>
      <c r="WP406" s="13"/>
      <c r="WQ406" s="13"/>
      <c r="WR406" s="13"/>
      <c r="WS406" s="13"/>
      <c r="WT406" s="13"/>
      <c r="WU406" s="13"/>
      <c r="WV406" s="13"/>
      <c r="WW406" s="13"/>
      <c r="WX406" s="13"/>
      <c r="WY406" s="13"/>
      <c r="WZ406" s="13"/>
      <c r="XA406" s="13"/>
      <c r="XB406" s="13"/>
      <c r="XC406" s="13"/>
      <c r="XD406" s="13"/>
      <c r="XE406" s="13"/>
      <c r="XF406" s="13"/>
      <c r="XG406" s="13"/>
      <c r="XH406" s="13"/>
      <c r="XI406" s="13"/>
      <c r="XJ406" s="13"/>
      <c r="XK406" s="13"/>
      <c r="XL406" s="13"/>
      <c r="XM406" s="13"/>
      <c r="XN406" s="13"/>
      <c r="XO406" s="13"/>
      <c r="XP406" s="13"/>
      <c r="XQ406" s="13"/>
      <c r="XR406" s="13"/>
      <c r="XS406" s="13"/>
      <c r="XT406" s="13"/>
      <c r="XU406" s="13"/>
      <c r="XV406" s="13"/>
      <c r="XW406" s="13"/>
      <c r="XX406" s="13"/>
      <c r="XY406" s="13"/>
      <c r="XZ406" s="13"/>
      <c r="YA406" s="13"/>
      <c r="YB406" s="13"/>
      <c r="YC406" s="13"/>
      <c r="YD406" s="13"/>
      <c r="YE406" s="13"/>
      <c r="YF406" s="13"/>
      <c r="YG406" s="13"/>
      <c r="YH406" s="13"/>
      <c r="YI406" s="13"/>
      <c r="YJ406" s="13"/>
      <c r="YK406" s="13"/>
      <c r="YL406" s="13"/>
      <c r="YM406" s="13"/>
      <c r="YN406" s="13"/>
      <c r="YO406" s="13"/>
      <c r="YP406" s="13"/>
      <c r="YQ406" s="13"/>
      <c r="YR406" s="13"/>
      <c r="YS406" s="13"/>
      <c r="YT406" s="13"/>
      <c r="YU406" s="13"/>
      <c r="YV406" s="13"/>
      <c r="YW406" s="13"/>
      <c r="YX406" s="13"/>
      <c r="YY406" s="13"/>
      <c r="YZ406" s="13"/>
      <c r="ZA406" s="13"/>
      <c r="ZB406" s="13"/>
      <c r="ZC406" s="13"/>
      <c r="ZD406" s="13"/>
      <c r="ZE406" s="13"/>
      <c r="ZF406" s="13"/>
      <c r="ZG406" s="13"/>
      <c r="ZH406" s="13"/>
      <c r="ZI406" s="13"/>
      <c r="ZJ406" s="13"/>
      <c r="ZK406" s="13"/>
      <c r="ZL406" s="13"/>
      <c r="ZM406" s="13"/>
      <c r="ZN406" s="13"/>
      <c r="ZO406" s="13"/>
      <c r="ZP406" s="13"/>
      <c r="ZQ406" s="13"/>
      <c r="ZR406" s="13"/>
      <c r="ZS406" s="13"/>
      <c r="ZT406" s="13"/>
      <c r="ZU406" s="13"/>
      <c r="ZV406" s="13"/>
      <c r="ZW406" s="13"/>
      <c r="ZX406" s="13"/>
      <c r="ZY406" s="13"/>
      <c r="ZZ406" s="13"/>
      <c r="AAA406" s="13"/>
      <c r="AAB406" s="13"/>
      <c r="AAC406" s="13"/>
      <c r="AAD406" s="13"/>
      <c r="AAE406" s="13"/>
      <c r="AAF406" s="13"/>
      <c r="AAG406" s="13"/>
      <c r="AAH406" s="13"/>
      <c r="AAI406" s="13"/>
      <c r="AAJ406" s="13"/>
      <c r="AAK406" s="13"/>
      <c r="AAL406" s="13"/>
      <c r="AAM406" s="13"/>
      <c r="AAN406" s="13"/>
      <c r="AAO406" s="13"/>
      <c r="AAP406" s="13"/>
      <c r="AAQ406" s="13"/>
      <c r="AAR406" s="13"/>
      <c r="AAS406" s="13"/>
      <c r="AAT406" s="13"/>
      <c r="AAU406" s="13"/>
      <c r="AAV406" s="13"/>
      <c r="AAW406" s="13"/>
      <c r="AAX406" s="13"/>
      <c r="AAY406" s="13"/>
      <c r="AAZ406" s="13"/>
      <c r="ABA406" s="13"/>
      <c r="ABB406" s="13"/>
      <c r="ABC406" s="13"/>
      <c r="ABD406" s="13"/>
      <c r="ABE406" s="13"/>
      <c r="ABF406" s="13"/>
      <c r="ABG406" s="13"/>
      <c r="ABH406" s="13"/>
      <c r="ABI406" s="13"/>
      <c r="ABJ406" s="13"/>
      <c r="ABK406" s="13"/>
      <c r="ABL406" s="13"/>
      <c r="ABM406" s="13"/>
      <c r="ABN406" s="13"/>
      <c r="ABO406" s="13"/>
      <c r="ABP406" s="13"/>
      <c r="ABQ406" s="13"/>
      <c r="ABR406" s="13"/>
      <c r="ABS406" s="13"/>
      <c r="ABT406" s="13"/>
      <c r="ABU406" s="13"/>
      <c r="ABV406" s="13"/>
      <c r="ABW406" s="13"/>
      <c r="ABX406" s="13"/>
      <c r="ABY406" s="13"/>
      <c r="ABZ406" s="13"/>
      <c r="ACA406" s="13"/>
      <c r="ACB406" s="13"/>
      <c r="ACC406" s="13"/>
      <c r="ACD406" s="13"/>
      <c r="ACE406" s="13"/>
      <c r="ACF406" s="13"/>
      <c r="ACG406" s="13"/>
      <c r="ACH406" s="13"/>
      <c r="ACI406" s="13"/>
      <c r="ACJ406" s="13"/>
      <c r="ACK406" s="13"/>
      <c r="ACL406" s="13"/>
      <c r="ACM406" s="13"/>
      <c r="ACN406" s="13"/>
      <c r="ACO406" s="13"/>
      <c r="ACP406" s="13"/>
      <c r="ACQ406" s="13"/>
      <c r="ACR406" s="13"/>
      <c r="ACS406" s="13"/>
      <c r="ACT406" s="13"/>
      <c r="ACU406" s="13"/>
      <c r="ACV406" s="13"/>
      <c r="ACW406" s="13"/>
      <c r="ACX406" s="13"/>
      <c r="ACY406" s="13"/>
      <c r="ACZ406" s="13"/>
      <c r="ADA406" s="13"/>
      <c r="ADB406" s="13"/>
      <c r="ADC406" s="13"/>
      <c r="ADD406" s="13"/>
      <c r="ADE406" s="13"/>
      <c r="ADF406" s="13"/>
      <c r="ADG406" s="13"/>
      <c r="ADH406" s="13"/>
      <c r="ADI406" s="13"/>
      <c r="ADJ406" s="13"/>
      <c r="ADK406" s="13"/>
      <c r="ADL406" s="13"/>
      <c r="ADM406" s="13"/>
      <c r="ADN406" s="13"/>
      <c r="ADO406" s="13"/>
      <c r="ADP406" s="13"/>
      <c r="ADQ406" s="13"/>
      <c r="ADR406" s="13"/>
      <c r="ADS406" s="13"/>
      <c r="ADT406" s="13"/>
      <c r="ADU406" s="13"/>
      <c r="ADV406" s="13"/>
      <c r="ADW406" s="13"/>
      <c r="ADX406" s="13"/>
      <c r="ADY406" s="13"/>
      <c r="ADZ406" s="13"/>
      <c r="AEA406" s="13"/>
      <c r="AEB406" s="13"/>
      <c r="AEC406" s="13"/>
      <c r="AED406" s="13"/>
      <c r="AEE406" s="13"/>
      <c r="AEF406" s="13"/>
      <c r="AEG406" s="13"/>
      <c r="AEH406" s="13"/>
      <c r="AEI406" s="13"/>
      <c r="AEJ406" s="13"/>
      <c r="AEK406" s="13"/>
      <c r="AEL406" s="13"/>
      <c r="AEM406" s="13"/>
      <c r="AEN406" s="13"/>
      <c r="AEO406" s="13"/>
      <c r="AEP406" s="13"/>
      <c r="AEQ406" s="13"/>
      <c r="AER406" s="13"/>
      <c r="AES406" s="13"/>
      <c r="AET406" s="13"/>
      <c r="AEU406" s="13"/>
      <c r="AEV406" s="13"/>
      <c r="AEW406" s="13"/>
      <c r="AEX406" s="13"/>
      <c r="AEY406" s="13"/>
      <c r="AEZ406" s="13"/>
      <c r="AFA406" s="13"/>
      <c r="AFB406" s="13"/>
      <c r="AFC406" s="13"/>
      <c r="AFD406" s="13"/>
      <c r="AFE406" s="13"/>
      <c r="AFF406" s="13"/>
      <c r="AFG406" s="13"/>
      <c r="AFH406" s="13"/>
      <c r="AFI406" s="13"/>
      <c r="AFJ406" s="13"/>
      <c r="AFK406" s="13"/>
      <c r="AFL406" s="13"/>
      <c r="AFM406" s="13"/>
      <c r="AFN406" s="13"/>
      <c r="AFO406" s="13"/>
      <c r="AFP406" s="13"/>
      <c r="AFQ406" s="13"/>
      <c r="AFR406" s="13"/>
      <c r="AFS406" s="13"/>
      <c r="AFT406" s="13"/>
      <c r="AFU406" s="13"/>
      <c r="AFV406" s="13"/>
      <c r="AFW406" s="13"/>
      <c r="AFX406" s="13"/>
      <c r="AFY406" s="13"/>
      <c r="AFZ406" s="13"/>
      <c r="AGA406" s="13"/>
      <c r="AGB406" s="13"/>
      <c r="AGC406" s="13"/>
      <c r="AGD406" s="13"/>
      <c r="AGE406" s="13"/>
      <c r="AGF406" s="13"/>
      <c r="AGG406" s="13"/>
      <c r="AGH406" s="13"/>
      <c r="AGI406" s="13"/>
      <c r="AGJ406" s="13"/>
      <c r="AGK406" s="13"/>
      <c r="AGL406" s="13"/>
      <c r="AGM406" s="13"/>
      <c r="AGN406" s="13"/>
      <c r="AGO406" s="13"/>
      <c r="AGP406" s="13"/>
      <c r="AGQ406" s="13"/>
      <c r="AGR406" s="13"/>
      <c r="AGS406" s="13"/>
      <c r="AGT406" s="13"/>
      <c r="AGU406" s="13"/>
      <c r="AGV406" s="13"/>
      <c r="AGW406" s="13"/>
      <c r="AGX406" s="13"/>
      <c r="AGY406" s="13"/>
      <c r="AGZ406" s="13"/>
      <c r="AHA406" s="13"/>
      <c r="AHB406" s="13"/>
      <c r="AHC406" s="13"/>
      <c r="AHD406" s="13"/>
      <c r="AHE406" s="13"/>
      <c r="AHF406" s="13"/>
      <c r="AHG406" s="13"/>
      <c r="AHH406" s="13"/>
      <c r="AHI406" s="13"/>
      <c r="AHJ406" s="13"/>
      <c r="AHK406" s="13"/>
      <c r="AHL406" s="13"/>
      <c r="AHM406" s="13"/>
      <c r="AHN406" s="13"/>
      <c r="AHO406" s="13"/>
      <c r="AHP406" s="13"/>
      <c r="AHQ406" s="13"/>
      <c r="AHR406" s="13"/>
      <c r="AHS406" s="13"/>
      <c r="AHT406" s="13"/>
      <c r="AHU406" s="13"/>
      <c r="AHV406" s="13"/>
      <c r="AHW406" s="13"/>
      <c r="AHX406" s="13"/>
      <c r="AHY406" s="13"/>
      <c r="AHZ406" s="13"/>
      <c r="AIA406" s="13"/>
      <c r="AIB406" s="13"/>
      <c r="AIC406" s="13"/>
      <c r="AID406" s="13"/>
      <c r="AIE406" s="13"/>
      <c r="AIF406" s="13"/>
      <c r="AIG406" s="13"/>
      <c r="AIH406" s="13"/>
      <c r="AII406" s="13"/>
      <c r="AIJ406" s="13"/>
      <c r="AIK406" s="13"/>
      <c r="AIL406" s="13"/>
      <c r="AIM406" s="13"/>
      <c r="AIN406" s="13"/>
      <c r="AIO406" s="13"/>
      <c r="AIP406" s="13"/>
      <c r="AIQ406" s="13"/>
      <c r="AIR406" s="13"/>
      <c r="AIS406" s="13"/>
      <c r="AIT406" s="13"/>
      <c r="AIU406" s="13"/>
      <c r="AIV406" s="13"/>
      <c r="AIW406" s="13"/>
      <c r="AIX406" s="13"/>
      <c r="AIY406" s="13"/>
      <c r="AIZ406" s="13"/>
      <c r="AJA406" s="13"/>
      <c r="AJB406" s="13"/>
      <c r="AJC406" s="13"/>
      <c r="AJD406" s="13"/>
      <c r="AJE406" s="13"/>
      <c r="AJF406" s="13"/>
      <c r="AJG406" s="13"/>
      <c r="AJH406" s="13"/>
      <c r="AJI406" s="13"/>
      <c r="AJJ406" s="13"/>
      <c r="AJK406" s="13"/>
      <c r="AJL406" s="13"/>
      <c r="AJM406" s="13"/>
      <c r="AJN406" s="13"/>
      <c r="AJO406" s="13"/>
      <c r="AJP406" s="13"/>
      <c r="AJQ406" s="13"/>
      <c r="AJR406" s="13"/>
      <c r="AJS406" s="13"/>
      <c r="AJT406" s="13"/>
      <c r="AJU406" s="13"/>
      <c r="AJV406" s="13"/>
      <c r="AJW406" s="13"/>
      <c r="AJX406" s="13"/>
      <c r="AJY406" s="13"/>
      <c r="AJZ406" s="13"/>
      <c r="AKA406" s="13"/>
      <c r="AKB406" s="13"/>
      <c r="AKC406" s="13"/>
      <c r="AKD406" s="13"/>
      <c r="AKE406" s="13"/>
      <c r="AKF406" s="13"/>
      <c r="AKG406" s="13"/>
      <c r="AKH406" s="13"/>
      <c r="AKI406" s="13"/>
      <c r="AKJ406" s="13"/>
      <c r="AKK406" s="13"/>
      <c r="AKL406" s="13"/>
      <c r="AKM406" s="13"/>
      <c r="AKN406" s="13"/>
      <c r="AKO406" s="13"/>
      <c r="AKP406" s="13"/>
      <c r="AKQ406" s="13"/>
      <c r="AKR406" s="13"/>
      <c r="AKS406" s="13"/>
      <c r="AKT406" s="13"/>
      <c r="AKU406" s="13"/>
      <c r="AKV406" s="13"/>
      <c r="AKW406" s="13"/>
      <c r="AKX406" s="13"/>
      <c r="AKY406" s="13"/>
      <c r="AKZ406" s="13"/>
      <c r="ALA406" s="13"/>
      <c r="ALB406" s="13"/>
      <c r="ALC406" s="13"/>
      <c r="ALD406" s="13"/>
      <c r="ALE406" s="13"/>
      <c r="ALF406" s="13"/>
      <c r="ALG406" s="13"/>
      <c r="ALH406" s="13"/>
      <c r="ALI406" s="13"/>
      <c r="ALJ406" s="13"/>
    </row>
    <row r="407" spans="1:998" s="24" customFormat="1">
      <c r="A407" s="16">
        <v>402</v>
      </c>
      <c r="B407" s="32" t="s">
        <v>294</v>
      </c>
      <c r="C407" s="80" t="s">
        <v>73</v>
      </c>
      <c r="D407" s="32" t="s">
        <v>302</v>
      </c>
      <c r="E407" s="32" t="s">
        <v>303</v>
      </c>
      <c r="F407" s="32"/>
      <c r="G407" s="74">
        <v>45832</v>
      </c>
      <c r="H407" s="75" t="s">
        <v>304</v>
      </c>
      <c r="I407" s="32" t="s">
        <v>5</v>
      </c>
      <c r="J407" s="32" t="s">
        <v>6</v>
      </c>
      <c r="K407" s="32" t="s">
        <v>5</v>
      </c>
      <c r="L407" s="32" t="s">
        <v>5</v>
      </c>
      <c r="M407" s="32" t="s">
        <v>5</v>
      </c>
      <c r="N407" s="32" t="s">
        <v>6</v>
      </c>
      <c r="O407" s="76">
        <v>1493.55</v>
      </c>
      <c r="P407" s="77">
        <v>7365</v>
      </c>
      <c r="Q407" s="76">
        <v>175000</v>
      </c>
      <c r="R407" s="76">
        <v>89250</v>
      </c>
      <c r="S407" s="85">
        <f t="shared" si="51"/>
        <v>51</v>
      </c>
      <c r="T407" s="85">
        <f t="shared" si="52"/>
        <v>85750</v>
      </c>
      <c r="U407" s="32" t="s">
        <v>6</v>
      </c>
      <c r="V407" s="32" t="s">
        <v>6</v>
      </c>
      <c r="W407" s="79">
        <v>1</v>
      </c>
      <c r="X407" s="80">
        <v>0</v>
      </c>
      <c r="Y407" s="81">
        <f>ROUND((S407/INDICI!$B$2*10),2)</f>
        <v>5.76</v>
      </c>
      <c r="Z407" s="81">
        <f>ROUND((O407/INDICI!$B$1*25),2)</f>
        <v>3.99</v>
      </c>
      <c r="AA407" s="82">
        <f t="shared" si="53"/>
        <v>6</v>
      </c>
      <c r="AB407" s="83">
        <f t="shared" si="54"/>
        <v>15.75</v>
      </c>
      <c r="AC407" s="84"/>
      <c r="AD407" s="81" t="str">
        <f>VLOOKUP(C407, 'NORD SUD'!A:B, 2, FALSE)</f>
        <v>N</v>
      </c>
      <c r="AE407" s="85" t="str">
        <f>IF(AD407="N","",SUM(AF$5:$AF407))</f>
        <v/>
      </c>
      <c r="AF407" s="85" t="str">
        <f t="shared" si="55"/>
        <v/>
      </c>
      <c r="AG407" s="84"/>
      <c r="AH407" s="81"/>
      <c r="AI407" s="169"/>
      <c r="AJ407" s="169"/>
      <c r="AK407" s="198" t="s">
        <v>1941</v>
      </c>
      <c r="AL407" s="158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  <c r="JX407" s="13"/>
      <c r="JY407" s="13"/>
      <c r="JZ407" s="13"/>
      <c r="KA407" s="13"/>
      <c r="KB407" s="13"/>
      <c r="KC407" s="13"/>
      <c r="KD407" s="13"/>
      <c r="KE407" s="13"/>
      <c r="KF407" s="13"/>
      <c r="KG407" s="13"/>
      <c r="KH407" s="13"/>
      <c r="KI407" s="13"/>
      <c r="KJ407" s="13"/>
      <c r="KK407" s="13"/>
      <c r="KL407" s="13"/>
      <c r="KM407" s="13"/>
      <c r="KN407" s="13"/>
      <c r="KO407" s="13"/>
      <c r="KP407" s="13"/>
      <c r="KQ407" s="13"/>
      <c r="KR407" s="13"/>
      <c r="KS407" s="13"/>
      <c r="KT407" s="13"/>
      <c r="KU407" s="13"/>
      <c r="KV407" s="13"/>
      <c r="KW407" s="13"/>
      <c r="KX407" s="13"/>
      <c r="KY407" s="13"/>
      <c r="KZ407" s="13"/>
      <c r="LA407" s="13"/>
      <c r="LB407" s="13"/>
      <c r="LC407" s="13"/>
      <c r="LD407" s="13"/>
      <c r="LE407" s="13"/>
      <c r="LF407" s="13"/>
      <c r="LG407" s="13"/>
      <c r="LH407" s="13"/>
      <c r="LI407" s="13"/>
      <c r="LJ407" s="13"/>
      <c r="LK407" s="13"/>
      <c r="LL407" s="13"/>
      <c r="LM407" s="13"/>
      <c r="LN407" s="13"/>
      <c r="LO407" s="13"/>
      <c r="LP407" s="13"/>
      <c r="LQ407" s="13"/>
      <c r="LR407" s="13"/>
      <c r="LS407" s="13"/>
      <c r="LT407" s="13"/>
      <c r="LU407" s="13"/>
      <c r="LV407" s="13"/>
      <c r="LW407" s="13"/>
      <c r="LX407" s="13"/>
      <c r="LY407" s="13"/>
      <c r="LZ407" s="13"/>
      <c r="MA407" s="13"/>
      <c r="MB407" s="13"/>
      <c r="MC407" s="13"/>
      <c r="MD407" s="13"/>
      <c r="ME407" s="13"/>
      <c r="MF407" s="13"/>
      <c r="MG407" s="13"/>
      <c r="MH407" s="13"/>
      <c r="MI407" s="13"/>
      <c r="MJ407" s="13"/>
      <c r="MK407" s="13"/>
      <c r="ML407" s="13"/>
      <c r="MM407" s="13"/>
      <c r="MN407" s="13"/>
      <c r="MO407" s="13"/>
      <c r="MP407" s="13"/>
      <c r="MQ407" s="13"/>
      <c r="MR407" s="13"/>
      <c r="MS407" s="13"/>
      <c r="MT407" s="13"/>
      <c r="MU407" s="13"/>
      <c r="MV407" s="13"/>
      <c r="MW407" s="13"/>
      <c r="MX407" s="13"/>
      <c r="MY407" s="13"/>
      <c r="MZ407" s="13"/>
      <c r="NA407" s="13"/>
      <c r="NB407" s="13"/>
      <c r="NC407" s="13"/>
      <c r="ND407" s="13"/>
      <c r="NE407" s="13"/>
      <c r="NF407" s="13"/>
      <c r="NG407" s="13"/>
      <c r="NH407" s="13"/>
      <c r="NI407" s="13"/>
      <c r="NJ407" s="13"/>
      <c r="NK407" s="13"/>
      <c r="NL407" s="13"/>
      <c r="NM407" s="13"/>
      <c r="NN407" s="13"/>
      <c r="NO407" s="13"/>
      <c r="NP407" s="13"/>
      <c r="NQ407" s="13"/>
      <c r="NR407" s="13"/>
      <c r="NS407" s="13"/>
      <c r="NT407" s="13"/>
      <c r="NU407" s="13"/>
      <c r="NV407" s="13"/>
      <c r="NW407" s="13"/>
      <c r="NX407" s="13"/>
      <c r="NY407" s="13"/>
      <c r="NZ407" s="13"/>
      <c r="OA407" s="13"/>
      <c r="OB407" s="13"/>
      <c r="OC407" s="13"/>
      <c r="OD407" s="13"/>
      <c r="OE407" s="13"/>
      <c r="OF407" s="13"/>
      <c r="OG407" s="13"/>
      <c r="OH407" s="13"/>
      <c r="OI407" s="13"/>
      <c r="OJ407" s="13"/>
      <c r="OK407" s="13"/>
      <c r="OL407" s="13"/>
      <c r="OM407" s="13"/>
      <c r="ON407" s="13"/>
      <c r="OO407" s="13"/>
      <c r="OP407" s="13"/>
      <c r="OQ407" s="13"/>
      <c r="OR407" s="13"/>
      <c r="OS407" s="13"/>
      <c r="OT407" s="13"/>
      <c r="OU407" s="13"/>
      <c r="OV407" s="13"/>
      <c r="OW407" s="13"/>
      <c r="OX407" s="13"/>
      <c r="OY407" s="13"/>
      <c r="OZ407" s="13"/>
      <c r="PA407" s="13"/>
      <c r="PB407" s="13"/>
      <c r="PC407" s="13"/>
      <c r="PD407" s="13"/>
      <c r="PE407" s="13"/>
      <c r="PF407" s="13"/>
      <c r="PG407" s="13"/>
      <c r="PH407" s="13"/>
      <c r="PI407" s="13"/>
      <c r="PJ407" s="13"/>
      <c r="PK407" s="13"/>
      <c r="PL407" s="13"/>
      <c r="PM407" s="13"/>
      <c r="PN407" s="13"/>
      <c r="PO407" s="13"/>
      <c r="PP407" s="13"/>
      <c r="PQ407" s="13"/>
      <c r="PR407" s="13"/>
      <c r="PS407" s="13"/>
      <c r="PT407" s="13"/>
      <c r="PU407" s="13"/>
      <c r="PV407" s="13"/>
      <c r="PW407" s="13"/>
      <c r="PX407" s="13"/>
      <c r="PY407" s="13"/>
      <c r="PZ407" s="13"/>
      <c r="QA407" s="13"/>
      <c r="QB407" s="13"/>
      <c r="QC407" s="13"/>
      <c r="QD407" s="13"/>
      <c r="QE407" s="13"/>
      <c r="QF407" s="13"/>
      <c r="QG407" s="13"/>
      <c r="QH407" s="13"/>
      <c r="QI407" s="13"/>
      <c r="QJ407" s="13"/>
      <c r="QK407" s="13"/>
      <c r="QL407" s="13"/>
      <c r="QM407" s="13"/>
      <c r="QN407" s="13"/>
      <c r="QO407" s="13"/>
      <c r="QP407" s="13"/>
      <c r="QQ407" s="13"/>
      <c r="QR407" s="13"/>
      <c r="QS407" s="13"/>
      <c r="QT407" s="13"/>
      <c r="QU407" s="13"/>
      <c r="QV407" s="13"/>
      <c r="QW407" s="13"/>
      <c r="QX407" s="13"/>
      <c r="QY407" s="13"/>
      <c r="QZ407" s="13"/>
      <c r="RA407" s="13"/>
      <c r="RB407" s="13"/>
      <c r="RC407" s="13"/>
      <c r="RD407" s="13"/>
      <c r="RE407" s="13"/>
      <c r="RF407" s="13"/>
      <c r="RG407" s="13"/>
      <c r="RH407" s="13"/>
      <c r="RI407" s="13"/>
      <c r="RJ407" s="13"/>
      <c r="RK407" s="13"/>
      <c r="RL407" s="13"/>
      <c r="RM407" s="13"/>
      <c r="RN407" s="13"/>
      <c r="RO407" s="13"/>
      <c r="RP407" s="13"/>
      <c r="RQ407" s="13"/>
      <c r="RR407" s="13"/>
      <c r="RS407" s="13"/>
      <c r="RT407" s="13"/>
      <c r="RU407" s="13"/>
      <c r="RV407" s="13"/>
      <c r="RW407" s="13"/>
      <c r="RX407" s="13"/>
      <c r="RY407" s="13"/>
      <c r="RZ407" s="13"/>
      <c r="SA407" s="13"/>
      <c r="SB407" s="13"/>
      <c r="SC407" s="13"/>
      <c r="SD407" s="13"/>
      <c r="SE407" s="13"/>
      <c r="SF407" s="13"/>
      <c r="SG407" s="13"/>
      <c r="SH407" s="13"/>
      <c r="SI407" s="13"/>
      <c r="SJ407" s="13"/>
      <c r="SK407" s="13"/>
      <c r="SL407" s="13"/>
      <c r="SM407" s="13"/>
      <c r="SN407" s="13"/>
      <c r="SO407" s="13"/>
      <c r="SP407" s="13"/>
      <c r="SQ407" s="13"/>
      <c r="SR407" s="13"/>
      <c r="SS407" s="13"/>
      <c r="ST407" s="13"/>
      <c r="SU407" s="13"/>
      <c r="SV407" s="13"/>
      <c r="SW407" s="13"/>
      <c r="SX407" s="13"/>
      <c r="SY407" s="13"/>
      <c r="SZ407" s="13"/>
      <c r="TA407" s="13"/>
      <c r="TB407" s="13"/>
      <c r="TC407" s="13"/>
      <c r="TD407" s="13"/>
      <c r="TE407" s="13"/>
      <c r="TF407" s="13"/>
      <c r="TG407" s="13"/>
      <c r="TH407" s="13"/>
      <c r="TI407" s="13"/>
      <c r="TJ407" s="13"/>
      <c r="TK407" s="13"/>
      <c r="TL407" s="13"/>
      <c r="TM407" s="13"/>
      <c r="TN407" s="13"/>
      <c r="TO407" s="13"/>
      <c r="TP407" s="13"/>
      <c r="TQ407" s="13"/>
      <c r="TR407" s="13"/>
      <c r="TS407" s="13"/>
      <c r="TT407" s="13"/>
      <c r="TU407" s="13"/>
      <c r="TV407" s="13"/>
      <c r="TW407" s="13"/>
      <c r="TX407" s="13"/>
      <c r="TY407" s="13"/>
      <c r="TZ407" s="13"/>
      <c r="UA407" s="13"/>
      <c r="UB407" s="13"/>
      <c r="UC407" s="13"/>
      <c r="UD407" s="13"/>
      <c r="UE407" s="13"/>
      <c r="UF407" s="13"/>
      <c r="UG407" s="13"/>
      <c r="UH407" s="13"/>
      <c r="UI407" s="13"/>
      <c r="UJ407" s="13"/>
      <c r="UK407" s="13"/>
      <c r="UL407" s="13"/>
      <c r="UM407" s="13"/>
      <c r="UN407" s="13"/>
      <c r="UO407" s="13"/>
      <c r="UP407" s="13"/>
      <c r="UQ407" s="13"/>
      <c r="UR407" s="13"/>
      <c r="US407" s="13"/>
      <c r="UT407" s="13"/>
      <c r="UU407" s="13"/>
      <c r="UV407" s="13"/>
      <c r="UW407" s="13"/>
      <c r="UX407" s="13"/>
      <c r="UY407" s="13"/>
      <c r="UZ407" s="13"/>
      <c r="VA407" s="13"/>
      <c r="VB407" s="13"/>
      <c r="VC407" s="13"/>
      <c r="VD407" s="13"/>
      <c r="VE407" s="13"/>
      <c r="VF407" s="13"/>
      <c r="VG407" s="13"/>
      <c r="VH407" s="13"/>
      <c r="VI407" s="13"/>
      <c r="VJ407" s="13"/>
      <c r="VK407" s="13"/>
      <c r="VL407" s="13"/>
      <c r="VM407" s="13"/>
      <c r="VN407" s="13"/>
      <c r="VO407" s="13"/>
      <c r="VP407" s="13"/>
      <c r="VQ407" s="13"/>
      <c r="VR407" s="13"/>
      <c r="VS407" s="13"/>
      <c r="VT407" s="13"/>
      <c r="VU407" s="13"/>
      <c r="VV407" s="13"/>
      <c r="VW407" s="13"/>
      <c r="VX407" s="13"/>
      <c r="VY407" s="13"/>
      <c r="VZ407" s="13"/>
      <c r="WA407" s="13"/>
      <c r="WB407" s="13"/>
      <c r="WC407" s="13"/>
      <c r="WD407" s="13"/>
      <c r="WE407" s="13"/>
      <c r="WF407" s="13"/>
      <c r="WG407" s="13"/>
      <c r="WH407" s="13"/>
      <c r="WI407" s="13"/>
      <c r="WJ407" s="13"/>
      <c r="WK407" s="13"/>
      <c r="WL407" s="13"/>
      <c r="WM407" s="13"/>
      <c r="WN407" s="13"/>
      <c r="WO407" s="13"/>
      <c r="WP407" s="13"/>
      <c r="WQ407" s="13"/>
      <c r="WR407" s="13"/>
      <c r="WS407" s="13"/>
      <c r="WT407" s="13"/>
      <c r="WU407" s="13"/>
      <c r="WV407" s="13"/>
      <c r="WW407" s="13"/>
      <c r="WX407" s="13"/>
      <c r="WY407" s="13"/>
      <c r="WZ407" s="13"/>
      <c r="XA407" s="13"/>
      <c r="XB407" s="13"/>
      <c r="XC407" s="13"/>
      <c r="XD407" s="13"/>
      <c r="XE407" s="13"/>
      <c r="XF407" s="13"/>
      <c r="XG407" s="13"/>
      <c r="XH407" s="13"/>
      <c r="XI407" s="13"/>
      <c r="XJ407" s="13"/>
      <c r="XK407" s="13"/>
      <c r="XL407" s="13"/>
      <c r="XM407" s="13"/>
      <c r="XN407" s="13"/>
      <c r="XO407" s="13"/>
      <c r="XP407" s="13"/>
      <c r="XQ407" s="13"/>
      <c r="XR407" s="13"/>
      <c r="XS407" s="13"/>
      <c r="XT407" s="13"/>
      <c r="XU407" s="13"/>
      <c r="XV407" s="13"/>
      <c r="XW407" s="13"/>
      <c r="XX407" s="13"/>
      <c r="XY407" s="13"/>
      <c r="XZ407" s="13"/>
      <c r="YA407" s="13"/>
      <c r="YB407" s="13"/>
      <c r="YC407" s="13"/>
      <c r="YD407" s="13"/>
      <c r="YE407" s="13"/>
      <c r="YF407" s="13"/>
      <c r="YG407" s="13"/>
      <c r="YH407" s="13"/>
      <c r="YI407" s="13"/>
      <c r="YJ407" s="13"/>
      <c r="YK407" s="13"/>
      <c r="YL407" s="13"/>
      <c r="YM407" s="13"/>
      <c r="YN407" s="13"/>
      <c r="YO407" s="13"/>
      <c r="YP407" s="13"/>
      <c r="YQ407" s="13"/>
      <c r="YR407" s="13"/>
      <c r="YS407" s="13"/>
      <c r="YT407" s="13"/>
      <c r="YU407" s="13"/>
      <c r="YV407" s="13"/>
      <c r="YW407" s="13"/>
      <c r="YX407" s="13"/>
      <c r="YY407" s="13"/>
      <c r="YZ407" s="13"/>
      <c r="ZA407" s="13"/>
      <c r="ZB407" s="13"/>
      <c r="ZC407" s="13"/>
      <c r="ZD407" s="13"/>
      <c r="ZE407" s="13"/>
      <c r="ZF407" s="13"/>
      <c r="ZG407" s="13"/>
      <c r="ZH407" s="13"/>
      <c r="ZI407" s="13"/>
      <c r="ZJ407" s="13"/>
      <c r="ZK407" s="13"/>
      <c r="ZL407" s="13"/>
      <c r="ZM407" s="13"/>
      <c r="ZN407" s="13"/>
      <c r="ZO407" s="13"/>
      <c r="ZP407" s="13"/>
      <c r="ZQ407" s="13"/>
      <c r="ZR407" s="13"/>
      <c r="ZS407" s="13"/>
      <c r="ZT407" s="13"/>
      <c r="ZU407" s="13"/>
      <c r="ZV407" s="13"/>
      <c r="ZW407" s="13"/>
      <c r="ZX407" s="13"/>
      <c r="ZY407" s="13"/>
      <c r="ZZ407" s="13"/>
      <c r="AAA407" s="13"/>
      <c r="AAB407" s="13"/>
      <c r="AAC407" s="13"/>
      <c r="AAD407" s="13"/>
      <c r="AAE407" s="13"/>
      <c r="AAF407" s="13"/>
      <c r="AAG407" s="13"/>
      <c r="AAH407" s="13"/>
      <c r="AAI407" s="13"/>
      <c r="AAJ407" s="13"/>
      <c r="AAK407" s="13"/>
      <c r="AAL407" s="13"/>
      <c r="AAM407" s="13"/>
      <c r="AAN407" s="13"/>
      <c r="AAO407" s="13"/>
      <c r="AAP407" s="13"/>
      <c r="AAQ407" s="13"/>
      <c r="AAR407" s="13"/>
      <c r="AAS407" s="13"/>
      <c r="AAT407" s="13"/>
      <c r="AAU407" s="13"/>
      <c r="AAV407" s="13"/>
      <c r="AAW407" s="13"/>
      <c r="AAX407" s="13"/>
      <c r="AAY407" s="13"/>
      <c r="AAZ407" s="13"/>
      <c r="ABA407" s="13"/>
      <c r="ABB407" s="13"/>
      <c r="ABC407" s="13"/>
      <c r="ABD407" s="13"/>
      <c r="ABE407" s="13"/>
      <c r="ABF407" s="13"/>
      <c r="ABG407" s="13"/>
      <c r="ABH407" s="13"/>
      <c r="ABI407" s="13"/>
      <c r="ABJ407" s="13"/>
      <c r="ABK407" s="13"/>
      <c r="ABL407" s="13"/>
      <c r="ABM407" s="13"/>
      <c r="ABN407" s="13"/>
      <c r="ABO407" s="13"/>
      <c r="ABP407" s="13"/>
      <c r="ABQ407" s="13"/>
      <c r="ABR407" s="13"/>
      <c r="ABS407" s="13"/>
      <c r="ABT407" s="13"/>
      <c r="ABU407" s="13"/>
      <c r="ABV407" s="13"/>
      <c r="ABW407" s="13"/>
      <c r="ABX407" s="13"/>
      <c r="ABY407" s="13"/>
      <c r="ABZ407" s="13"/>
      <c r="ACA407" s="13"/>
      <c r="ACB407" s="13"/>
      <c r="ACC407" s="13"/>
      <c r="ACD407" s="13"/>
      <c r="ACE407" s="13"/>
      <c r="ACF407" s="13"/>
      <c r="ACG407" s="13"/>
      <c r="ACH407" s="13"/>
      <c r="ACI407" s="13"/>
      <c r="ACJ407" s="13"/>
      <c r="ACK407" s="13"/>
      <c r="ACL407" s="13"/>
      <c r="ACM407" s="13"/>
      <c r="ACN407" s="13"/>
      <c r="ACO407" s="13"/>
      <c r="ACP407" s="13"/>
      <c r="ACQ407" s="13"/>
      <c r="ACR407" s="13"/>
      <c r="ACS407" s="13"/>
      <c r="ACT407" s="13"/>
      <c r="ACU407" s="13"/>
      <c r="ACV407" s="13"/>
      <c r="ACW407" s="13"/>
      <c r="ACX407" s="13"/>
      <c r="ACY407" s="13"/>
      <c r="ACZ407" s="13"/>
      <c r="ADA407" s="13"/>
      <c r="ADB407" s="13"/>
      <c r="ADC407" s="13"/>
      <c r="ADD407" s="13"/>
      <c r="ADE407" s="13"/>
      <c r="ADF407" s="13"/>
      <c r="ADG407" s="13"/>
      <c r="ADH407" s="13"/>
      <c r="ADI407" s="13"/>
      <c r="ADJ407" s="13"/>
      <c r="ADK407" s="13"/>
      <c r="ADL407" s="13"/>
      <c r="ADM407" s="13"/>
      <c r="ADN407" s="13"/>
      <c r="ADO407" s="13"/>
      <c r="ADP407" s="13"/>
      <c r="ADQ407" s="13"/>
      <c r="ADR407" s="13"/>
      <c r="ADS407" s="13"/>
      <c r="ADT407" s="13"/>
      <c r="ADU407" s="13"/>
      <c r="ADV407" s="13"/>
      <c r="ADW407" s="13"/>
      <c r="ADX407" s="13"/>
      <c r="ADY407" s="13"/>
      <c r="ADZ407" s="13"/>
      <c r="AEA407" s="13"/>
      <c r="AEB407" s="13"/>
      <c r="AEC407" s="13"/>
      <c r="AED407" s="13"/>
      <c r="AEE407" s="13"/>
      <c r="AEF407" s="13"/>
      <c r="AEG407" s="13"/>
      <c r="AEH407" s="13"/>
      <c r="AEI407" s="13"/>
      <c r="AEJ407" s="13"/>
      <c r="AEK407" s="13"/>
      <c r="AEL407" s="13"/>
      <c r="AEM407" s="13"/>
      <c r="AEN407" s="13"/>
      <c r="AEO407" s="13"/>
      <c r="AEP407" s="13"/>
      <c r="AEQ407" s="13"/>
      <c r="AER407" s="13"/>
      <c r="AES407" s="13"/>
      <c r="AET407" s="13"/>
      <c r="AEU407" s="13"/>
      <c r="AEV407" s="13"/>
      <c r="AEW407" s="13"/>
      <c r="AEX407" s="13"/>
      <c r="AEY407" s="13"/>
      <c r="AEZ407" s="13"/>
      <c r="AFA407" s="13"/>
      <c r="AFB407" s="13"/>
      <c r="AFC407" s="13"/>
      <c r="AFD407" s="13"/>
      <c r="AFE407" s="13"/>
      <c r="AFF407" s="13"/>
      <c r="AFG407" s="13"/>
      <c r="AFH407" s="13"/>
      <c r="AFI407" s="13"/>
      <c r="AFJ407" s="13"/>
      <c r="AFK407" s="13"/>
      <c r="AFL407" s="13"/>
      <c r="AFM407" s="13"/>
      <c r="AFN407" s="13"/>
      <c r="AFO407" s="13"/>
      <c r="AFP407" s="13"/>
      <c r="AFQ407" s="13"/>
      <c r="AFR407" s="13"/>
      <c r="AFS407" s="13"/>
      <c r="AFT407" s="13"/>
      <c r="AFU407" s="13"/>
      <c r="AFV407" s="13"/>
      <c r="AFW407" s="13"/>
      <c r="AFX407" s="13"/>
      <c r="AFY407" s="13"/>
      <c r="AFZ407" s="13"/>
      <c r="AGA407" s="13"/>
      <c r="AGB407" s="13"/>
      <c r="AGC407" s="13"/>
      <c r="AGD407" s="13"/>
      <c r="AGE407" s="13"/>
      <c r="AGF407" s="13"/>
      <c r="AGG407" s="13"/>
      <c r="AGH407" s="13"/>
      <c r="AGI407" s="13"/>
      <c r="AGJ407" s="13"/>
      <c r="AGK407" s="13"/>
      <c r="AGL407" s="13"/>
      <c r="AGM407" s="13"/>
      <c r="AGN407" s="13"/>
      <c r="AGO407" s="13"/>
      <c r="AGP407" s="13"/>
      <c r="AGQ407" s="13"/>
      <c r="AGR407" s="13"/>
      <c r="AGS407" s="13"/>
      <c r="AGT407" s="13"/>
      <c r="AGU407" s="13"/>
      <c r="AGV407" s="13"/>
      <c r="AGW407" s="13"/>
      <c r="AGX407" s="13"/>
      <c r="AGY407" s="13"/>
      <c r="AGZ407" s="13"/>
      <c r="AHA407" s="13"/>
      <c r="AHB407" s="13"/>
      <c r="AHC407" s="13"/>
      <c r="AHD407" s="13"/>
      <c r="AHE407" s="13"/>
      <c r="AHF407" s="13"/>
      <c r="AHG407" s="13"/>
      <c r="AHH407" s="13"/>
      <c r="AHI407" s="13"/>
      <c r="AHJ407" s="13"/>
      <c r="AHK407" s="13"/>
      <c r="AHL407" s="13"/>
      <c r="AHM407" s="13"/>
      <c r="AHN407" s="13"/>
      <c r="AHO407" s="13"/>
      <c r="AHP407" s="13"/>
      <c r="AHQ407" s="13"/>
      <c r="AHR407" s="13"/>
      <c r="AHS407" s="13"/>
      <c r="AHT407" s="13"/>
      <c r="AHU407" s="13"/>
      <c r="AHV407" s="13"/>
      <c r="AHW407" s="13"/>
      <c r="AHX407" s="13"/>
      <c r="AHY407" s="13"/>
      <c r="AHZ407" s="13"/>
      <c r="AIA407" s="13"/>
      <c r="AIB407" s="13"/>
      <c r="AIC407" s="13"/>
      <c r="AID407" s="13"/>
      <c r="AIE407" s="13"/>
      <c r="AIF407" s="13"/>
      <c r="AIG407" s="13"/>
      <c r="AIH407" s="13"/>
      <c r="AII407" s="13"/>
      <c r="AIJ407" s="13"/>
      <c r="AIK407" s="13"/>
      <c r="AIL407" s="13"/>
      <c r="AIM407" s="13"/>
      <c r="AIN407" s="13"/>
      <c r="AIO407" s="13"/>
      <c r="AIP407" s="13"/>
      <c r="AIQ407" s="13"/>
      <c r="AIR407" s="13"/>
      <c r="AIS407" s="13"/>
      <c r="AIT407" s="13"/>
      <c r="AIU407" s="13"/>
      <c r="AIV407" s="13"/>
      <c r="AIW407" s="13"/>
      <c r="AIX407" s="13"/>
      <c r="AIY407" s="13"/>
      <c r="AIZ407" s="13"/>
      <c r="AJA407" s="13"/>
      <c r="AJB407" s="13"/>
      <c r="AJC407" s="13"/>
      <c r="AJD407" s="13"/>
      <c r="AJE407" s="13"/>
      <c r="AJF407" s="13"/>
      <c r="AJG407" s="13"/>
      <c r="AJH407" s="13"/>
      <c r="AJI407" s="13"/>
      <c r="AJJ407" s="13"/>
      <c r="AJK407" s="13"/>
      <c r="AJL407" s="13"/>
      <c r="AJM407" s="13"/>
      <c r="AJN407" s="13"/>
      <c r="AJO407" s="13"/>
      <c r="AJP407" s="13"/>
      <c r="AJQ407" s="13"/>
      <c r="AJR407" s="13"/>
      <c r="AJS407" s="13"/>
      <c r="AJT407" s="13"/>
      <c r="AJU407" s="13"/>
      <c r="AJV407" s="13"/>
      <c r="AJW407" s="13"/>
      <c r="AJX407" s="13"/>
      <c r="AJY407" s="13"/>
      <c r="AJZ407" s="13"/>
      <c r="AKA407" s="13"/>
      <c r="AKB407" s="13"/>
      <c r="AKC407" s="13"/>
      <c r="AKD407" s="13"/>
      <c r="AKE407" s="13"/>
      <c r="AKF407" s="13"/>
      <c r="AKG407" s="13"/>
      <c r="AKH407" s="13"/>
      <c r="AKI407" s="13"/>
      <c r="AKJ407" s="13"/>
      <c r="AKK407" s="13"/>
      <c r="AKL407" s="13"/>
      <c r="AKM407" s="13"/>
      <c r="AKN407" s="13"/>
      <c r="AKO407" s="13"/>
      <c r="AKP407" s="13"/>
      <c r="AKQ407" s="13"/>
      <c r="AKR407" s="13"/>
      <c r="AKS407" s="13"/>
      <c r="AKT407" s="13"/>
      <c r="AKU407" s="13"/>
      <c r="AKV407" s="13"/>
      <c r="AKW407" s="13"/>
      <c r="AKX407" s="13"/>
      <c r="AKY407" s="13"/>
      <c r="AKZ407" s="13"/>
      <c r="ALA407" s="13"/>
      <c r="ALB407" s="13"/>
      <c r="ALC407" s="13"/>
      <c r="ALD407" s="13"/>
      <c r="ALE407" s="13"/>
      <c r="ALF407" s="13"/>
      <c r="ALG407" s="13"/>
      <c r="ALH407" s="13"/>
      <c r="ALI407" s="13"/>
      <c r="ALJ407" s="13"/>
    </row>
    <row r="408" spans="1:998" s="24" customFormat="1">
      <c r="A408" s="16">
        <v>403</v>
      </c>
      <c r="B408" s="32" t="s">
        <v>188</v>
      </c>
      <c r="C408" s="32" t="s">
        <v>1804</v>
      </c>
      <c r="D408" s="32" t="s">
        <v>1804</v>
      </c>
      <c r="E408" s="32" t="s">
        <v>1816</v>
      </c>
      <c r="F408" s="32"/>
      <c r="G408" s="74">
        <v>45834</v>
      </c>
      <c r="H408" s="75">
        <v>0.50347222222222221</v>
      </c>
      <c r="I408" s="32" t="s">
        <v>5</v>
      </c>
      <c r="J408" s="32" t="s">
        <v>6</v>
      </c>
      <c r="K408" s="32" t="s">
        <v>5</v>
      </c>
      <c r="L408" s="32" t="s">
        <v>5</v>
      </c>
      <c r="M408" s="32" t="s">
        <v>5</v>
      </c>
      <c r="N408" s="32" t="s">
        <v>6</v>
      </c>
      <c r="O408" s="76">
        <v>1960.55</v>
      </c>
      <c r="P408" s="77">
        <v>8416</v>
      </c>
      <c r="Q408" s="76">
        <v>46306.01</v>
      </c>
      <c r="R408" s="76">
        <v>18522.400000000001</v>
      </c>
      <c r="S408" s="85">
        <f t="shared" si="51"/>
        <v>39.999991361812434</v>
      </c>
      <c r="T408" s="85">
        <f t="shared" si="52"/>
        <v>27783.61</v>
      </c>
      <c r="U408" s="32" t="s">
        <v>6</v>
      </c>
      <c r="V408" s="32" t="s">
        <v>6</v>
      </c>
      <c r="W408" s="79">
        <v>1</v>
      </c>
      <c r="X408" s="80">
        <v>0</v>
      </c>
      <c r="Y408" s="81">
        <f>ROUND((S408/INDICI!$B$2*10),2)</f>
        <v>4.5199999999999996</v>
      </c>
      <c r="Z408" s="81">
        <f>ROUND((O408/INDICI!$B$1*25),2)</f>
        <v>5.23</v>
      </c>
      <c r="AA408" s="82">
        <f t="shared" si="53"/>
        <v>6</v>
      </c>
      <c r="AB408" s="83">
        <f t="shared" si="54"/>
        <v>15.75</v>
      </c>
      <c r="AC408" s="84"/>
      <c r="AD408" s="81" t="str">
        <f>VLOOKUP(C408, 'NORD SUD'!A:B, 2, FALSE)</f>
        <v>N</v>
      </c>
      <c r="AE408" s="85" t="str">
        <f>IF(AD408="N","",SUM(AF$5:$AF408))</f>
        <v/>
      </c>
      <c r="AF408" s="85" t="str">
        <f t="shared" si="55"/>
        <v/>
      </c>
      <c r="AG408" s="84"/>
      <c r="AH408" s="81"/>
      <c r="AI408" s="169"/>
      <c r="AJ408" s="169"/>
      <c r="AK408" s="198" t="s">
        <v>1941</v>
      </c>
      <c r="AL408" s="158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  <c r="JX408" s="13"/>
      <c r="JY408" s="13"/>
      <c r="JZ408" s="13"/>
      <c r="KA408" s="13"/>
      <c r="KB408" s="13"/>
      <c r="KC408" s="13"/>
      <c r="KD408" s="13"/>
      <c r="KE408" s="13"/>
      <c r="KF408" s="13"/>
      <c r="KG408" s="13"/>
      <c r="KH408" s="13"/>
      <c r="KI408" s="13"/>
      <c r="KJ408" s="13"/>
      <c r="KK408" s="13"/>
      <c r="KL408" s="13"/>
      <c r="KM408" s="13"/>
      <c r="KN408" s="13"/>
      <c r="KO408" s="13"/>
      <c r="KP408" s="13"/>
      <c r="KQ408" s="13"/>
      <c r="KR408" s="13"/>
      <c r="KS408" s="13"/>
      <c r="KT408" s="13"/>
      <c r="KU408" s="13"/>
      <c r="KV408" s="13"/>
      <c r="KW408" s="13"/>
      <c r="KX408" s="13"/>
      <c r="KY408" s="13"/>
      <c r="KZ408" s="13"/>
      <c r="LA408" s="13"/>
      <c r="LB408" s="13"/>
      <c r="LC408" s="13"/>
      <c r="LD408" s="13"/>
      <c r="LE408" s="13"/>
      <c r="LF408" s="13"/>
      <c r="LG408" s="13"/>
      <c r="LH408" s="13"/>
      <c r="LI408" s="13"/>
      <c r="LJ408" s="13"/>
      <c r="LK408" s="13"/>
      <c r="LL408" s="13"/>
      <c r="LM408" s="13"/>
      <c r="LN408" s="13"/>
      <c r="LO408" s="13"/>
      <c r="LP408" s="13"/>
      <c r="LQ408" s="13"/>
      <c r="LR408" s="13"/>
      <c r="LS408" s="13"/>
      <c r="LT408" s="13"/>
      <c r="LU408" s="13"/>
      <c r="LV408" s="13"/>
      <c r="LW408" s="13"/>
      <c r="LX408" s="13"/>
      <c r="LY408" s="13"/>
      <c r="LZ408" s="13"/>
      <c r="MA408" s="13"/>
      <c r="MB408" s="13"/>
      <c r="MC408" s="13"/>
      <c r="MD408" s="13"/>
      <c r="ME408" s="13"/>
      <c r="MF408" s="13"/>
      <c r="MG408" s="13"/>
      <c r="MH408" s="13"/>
      <c r="MI408" s="13"/>
      <c r="MJ408" s="13"/>
      <c r="MK408" s="13"/>
      <c r="ML408" s="13"/>
      <c r="MM408" s="13"/>
      <c r="MN408" s="13"/>
      <c r="MO408" s="13"/>
      <c r="MP408" s="13"/>
      <c r="MQ408" s="13"/>
      <c r="MR408" s="13"/>
      <c r="MS408" s="13"/>
      <c r="MT408" s="13"/>
      <c r="MU408" s="13"/>
      <c r="MV408" s="13"/>
      <c r="MW408" s="13"/>
      <c r="MX408" s="13"/>
      <c r="MY408" s="13"/>
      <c r="MZ408" s="13"/>
      <c r="NA408" s="13"/>
      <c r="NB408" s="13"/>
      <c r="NC408" s="13"/>
      <c r="ND408" s="13"/>
      <c r="NE408" s="13"/>
      <c r="NF408" s="13"/>
      <c r="NG408" s="13"/>
      <c r="NH408" s="13"/>
      <c r="NI408" s="13"/>
      <c r="NJ408" s="13"/>
      <c r="NK408" s="13"/>
      <c r="NL408" s="13"/>
      <c r="NM408" s="13"/>
      <c r="NN408" s="13"/>
      <c r="NO408" s="13"/>
      <c r="NP408" s="13"/>
      <c r="NQ408" s="13"/>
      <c r="NR408" s="13"/>
      <c r="NS408" s="13"/>
      <c r="NT408" s="13"/>
      <c r="NU408" s="13"/>
      <c r="NV408" s="13"/>
      <c r="NW408" s="13"/>
      <c r="NX408" s="13"/>
      <c r="NY408" s="13"/>
      <c r="NZ408" s="13"/>
      <c r="OA408" s="13"/>
      <c r="OB408" s="13"/>
      <c r="OC408" s="13"/>
      <c r="OD408" s="13"/>
      <c r="OE408" s="13"/>
      <c r="OF408" s="13"/>
      <c r="OG408" s="13"/>
      <c r="OH408" s="13"/>
      <c r="OI408" s="13"/>
      <c r="OJ408" s="13"/>
      <c r="OK408" s="13"/>
      <c r="OL408" s="13"/>
      <c r="OM408" s="13"/>
      <c r="ON408" s="13"/>
      <c r="OO408" s="13"/>
      <c r="OP408" s="13"/>
      <c r="OQ408" s="13"/>
      <c r="OR408" s="13"/>
      <c r="OS408" s="13"/>
      <c r="OT408" s="13"/>
      <c r="OU408" s="13"/>
      <c r="OV408" s="13"/>
      <c r="OW408" s="13"/>
      <c r="OX408" s="13"/>
      <c r="OY408" s="13"/>
      <c r="OZ408" s="13"/>
      <c r="PA408" s="13"/>
      <c r="PB408" s="13"/>
      <c r="PC408" s="13"/>
      <c r="PD408" s="13"/>
      <c r="PE408" s="13"/>
      <c r="PF408" s="13"/>
      <c r="PG408" s="13"/>
      <c r="PH408" s="13"/>
      <c r="PI408" s="13"/>
      <c r="PJ408" s="13"/>
      <c r="PK408" s="13"/>
      <c r="PL408" s="13"/>
      <c r="PM408" s="13"/>
      <c r="PN408" s="13"/>
      <c r="PO408" s="13"/>
      <c r="PP408" s="13"/>
      <c r="PQ408" s="13"/>
      <c r="PR408" s="13"/>
      <c r="PS408" s="13"/>
      <c r="PT408" s="13"/>
      <c r="PU408" s="13"/>
      <c r="PV408" s="13"/>
      <c r="PW408" s="13"/>
      <c r="PX408" s="13"/>
      <c r="PY408" s="13"/>
      <c r="PZ408" s="13"/>
      <c r="QA408" s="13"/>
      <c r="QB408" s="13"/>
      <c r="QC408" s="13"/>
      <c r="QD408" s="13"/>
      <c r="QE408" s="13"/>
      <c r="QF408" s="13"/>
      <c r="QG408" s="13"/>
      <c r="QH408" s="13"/>
      <c r="QI408" s="13"/>
      <c r="QJ408" s="13"/>
      <c r="QK408" s="13"/>
      <c r="QL408" s="13"/>
      <c r="QM408" s="13"/>
      <c r="QN408" s="13"/>
      <c r="QO408" s="13"/>
      <c r="QP408" s="13"/>
      <c r="QQ408" s="13"/>
      <c r="QR408" s="13"/>
      <c r="QS408" s="13"/>
      <c r="QT408" s="13"/>
      <c r="QU408" s="13"/>
      <c r="QV408" s="13"/>
      <c r="QW408" s="13"/>
      <c r="QX408" s="13"/>
      <c r="QY408" s="13"/>
      <c r="QZ408" s="13"/>
      <c r="RA408" s="13"/>
      <c r="RB408" s="13"/>
      <c r="RC408" s="13"/>
      <c r="RD408" s="13"/>
      <c r="RE408" s="13"/>
      <c r="RF408" s="13"/>
      <c r="RG408" s="13"/>
      <c r="RH408" s="13"/>
      <c r="RI408" s="13"/>
      <c r="RJ408" s="13"/>
      <c r="RK408" s="13"/>
      <c r="RL408" s="13"/>
      <c r="RM408" s="13"/>
      <c r="RN408" s="13"/>
      <c r="RO408" s="13"/>
      <c r="RP408" s="13"/>
      <c r="RQ408" s="13"/>
      <c r="RR408" s="13"/>
      <c r="RS408" s="13"/>
      <c r="RT408" s="13"/>
      <c r="RU408" s="13"/>
      <c r="RV408" s="13"/>
      <c r="RW408" s="13"/>
      <c r="RX408" s="13"/>
      <c r="RY408" s="13"/>
      <c r="RZ408" s="13"/>
      <c r="SA408" s="13"/>
      <c r="SB408" s="13"/>
      <c r="SC408" s="13"/>
      <c r="SD408" s="13"/>
      <c r="SE408" s="13"/>
      <c r="SF408" s="13"/>
      <c r="SG408" s="13"/>
      <c r="SH408" s="13"/>
      <c r="SI408" s="13"/>
      <c r="SJ408" s="13"/>
      <c r="SK408" s="13"/>
      <c r="SL408" s="13"/>
      <c r="SM408" s="13"/>
      <c r="SN408" s="13"/>
      <c r="SO408" s="13"/>
      <c r="SP408" s="13"/>
      <c r="SQ408" s="13"/>
      <c r="SR408" s="13"/>
      <c r="SS408" s="13"/>
      <c r="ST408" s="13"/>
      <c r="SU408" s="13"/>
      <c r="SV408" s="13"/>
      <c r="SW408" s="13"/>
      <c r="SX408" s="13"/>
      <c r="SY408" s="13"/>
      <c r="SZ408" s="13"/>
      <c r="TA408" s="13"/>
      <c r="TB408" s="13"/>
      <c r="TC408" s="13"/>
      <c r="TD408" s="13"/>
      <c r="TE408" s="13"/>
      <c r="TF408" s="13"/>
      <c r="TG408" s="13"/>
      <c r="TH408" s="13"/>
      <c r="TI408" s="13"/>
      <c r="TJ408" s="13"/>
      <c r="TK408" s="13"/>
      <c r="TL408" s="13"/>
      <c r="TM408" s="13"/>
      <c r="TN408" s="13"/>
      <c r="TO408" s="13"/>
      <c r="TP408" s="13"/>
      <c r="TQ408" s="13"/>
      <c r="TR408" s="13"/>
      <c r="TS408" s="13"/>
      <c r="TT408" s="13"/>
      <c r="TU408" s="13"/>
      <c r="TV408" s="13"/>
      <c r="TW408" s="13"/>
      <c r="TX408" s="13"/>
      <c r="TY408" s="13"/>
      <c r="TZ408" s="13"/>
      <c r="UA408" s="13"/>
      <c r="UB408" s="13"/>
      <c r="UC408" s="13"/>
      <c r="UD408" s="13"/>
      <c r="UE408" s="13"/>
      <c r="UF408" s="13"/>
      <c r="UG408" s="13"/>
      <c r="UH408" s="13"/>
      <c r="UI408" s="13"/>
      <c r="UJ408" s="13"/>
      <c r="UK408" s="13"/>
      <c r="UL408" s="13"/>
      <c r="UM408" s="13"/>
      <c r="UN408" s="13"/>
      <c r="UO408" s="13"/>
      <c r="UP408" s="13"/>
      <c r="UQ408" s="13"/>
      <c r="UR408" s="13"/>
      <c r="US408" s="13"/>
      <c r="UT408" s="13"/>
      <c r="UU408" s="13"/>
      <c r="UV408" s="13"/>
      <c r="UW408" s="13"/>
      <c r="UX408" s="13"/>
      <c r="UY408" s="13"/>
      <c r="UZ408" s="13"/>
      <c r="VA408" s="13"/>
      <c r="VB408" s="13"/>
      <c r="VC408" s="13"/>
      <c r="VD408" s="13"/>
      <c r="VE408" s="13"/>
      <c r="VF408" s="13"/>
      <c r="VG408" s="13"/>
      <c r="VH408" s="13"/>
      <c r="VI408" s="13"/>
      <c r="VJ408" s="13"/>
      <c r="VK408" s="13"/>
      <c r="VL408" s="13"/>
      <c r="VM408" s="13"/>
      <c r="VN408" s="13"/>
      <c r="VO408" s="13"/>
      <c r="VP408" s="13"/>
      <c r="VQ408" s="13"/>
      <c r="VR408" s="13"/>
      <c r="VS408" s="13"/>
      <c r="VT408" s="13"/>
      <c r="VU408" s="13"/>
      <c r="VV408" s="13"/>
      <c r="VW408" s="13"/>
      <c r="VX408" s="13"/>
      <c r="VY408" s="13"/>
      <c r="VZ408" s="13"/>
      <c r="WA408" s="13"/>
      <c r="WB408" s="13"/>
      <c r="WC408" s="13"/>
      <c r="WD408" s="13"/>
      <c r="WE408" s="13"/>
      <c r="WF408" s="13"/>
      <c r="WG408" s="13"/>
      <c r="WH408" s="13"/>
      <c r="WI408" s="13"/>
      <c r="WJ408" s="13"/>
      <c r="WK408" s="13"/>
      <c r="WL408" s="13"/>
      <c r="WM408" s="13"/>
      <c r="WN408" s="13"/>
      <c r="WO408" s="13"/>
      <c r="WP408" s="13"/>
      <c r="WQ408" s="13"/>
      <c r="WR408" s="13"/>
      <c r="WS408" s="13"/>
      <c r="WT408" s="13"/>
      <c r="WU408" s="13"/>
      <c r="WV408" s="13"/>
      <c r="WW408" s="13"/>
      <c r="WX408" s="13"/>
      <c r="WY408" s="13"/>
      <c r="WZ408" s="13"/>
      <c r="XA408" s="13"/>
      <c r="XB408" s="13"/>
      <c r="XC408" s="13"/>
      <c r="XD408" s="13"/>
      <c r="XE408" s="13"/>
      <c r="XF408" s="13"/>
      <c r="XG408" s="13"/>
      <c r="XH408" s="13"/>
      <c r="XI408" s="13"/>
      <c r="XJ408" s="13"/>
      <c r="XK408" s="13"/>
      <c r="XL408" s="13"/>
      <c r="XM408" s="13"/>
      <c r="XN408" s="13"/>
      <c r="XO408" s="13"/>
      <c r="XP408" s="13"/>
      <c r="XQ408" s="13"/>
      <c r="XR408" s="13"/>
      <c r="XS408" s="13"/>
      <c r="XT408" s="13"/>
      <c r="XU408" s="13"/>
      <c r="XV408" s="13"/>
      <c r="XW408" s="13"/>
      <c r="XX408" s="13"/>
      <c r="XY408" s="13"/>
      <c r="XZ408" s="13"/>
      <c r="YA408" s="13"/>
      <c r="YB408" s="13"/>
      <c r="YC408" s="13"/>
      <c r="YD408" s="13"/>
      <c r="YE408" s="13"/>
      <c r="YF408" s="13"/>
      <c r="YG408" s="13"/>
      <c r="YH408" s="13"/>
      <c r="YI408" s="13"/>
      <c r="YJ408" s="13"/>
      <c r="YK408" s="13"/>
      <c r="YL408" s="13"/>
      <c r="YM408" s="13"/>
      <c r="YN408" s="13"/>
      <c r="YO408" s="13"/>
      <c r="YP408" s="13"/>
      <c r="YQ408" s="13"/>
      <c r="YR408" s="13"/>
      <c r="YS408" s="13"/>
      <c r="YT408" s="13"/>
      <c r="YU408" s="13"/>
      <c r="YV408" s="13"/>
      <c r="YW408" s="13"/>
      <c r="YX408" s="13"/>
      <c r="YY408" s="13"/>
      <c r="YZ408" s="13"/>
      <c r="ZA408" s="13"/>
      <c r="ZB408" s="13"/>
      <c r="ZC408" s="13"/>
      <c r="ZD408" s="13"/>
      <c r="ZE408" s="13"/>
      <c r="ZF408" s="13"/>
      <c r="ZG408" s="13"/>
      <c r="ZH408" s="13"/>
      <c r="ZI408" s="13"/>
      <c r="ZJ408" s="13"/>
      <c r="ZK408" s="13"/>
      <c r="ZL408" s="13"/>
      <c r="ZM408" s="13"/>
      <c r="ZN408" s="13"/>
      <c r="ZO408" s="13"/>
      <c r="ZP408" s="13"/>
      <c r="ZQ408" s="13"/>
      <c r="ZR408" s="13"/>
      <c r="ZS408" s="13"/>
      <c r="ZT408" s="13"/>
      <c r="ZU408" s="13"/>
      <c r="ZV408" s="13"/>
      <c r="ZW408" s="13"/>
      <c r="ZX408" s="13"/>
      <c r="ZY408" s="13"/>
      <c r="ZZ408" s="13"/>
      <c r="AAA408" s="13"/>
      <c r="AAB408" s="13"/>
      <c r="AAC408" s="13"/>
      <c r="AAD408" s="13"/>
      <c r="AAE408" s="13"/>
      <c r="AAF408" s="13"/>
      <c r="AAG408" s="13"/>
      <c r="AAH408" s="13"/>
      <c r="AAI408" s="13"/>
      <c r="AAJ408" s="13"/>
      <c r="AAK408" s="13"/>
      <c r="AAL408" s="13"/>
      <c r="AAM408" s="13"/>
      <c r="AAN408" s="13"/>
      <c r="AAO408" s="13"/>
      <c r="AAP408" s="13"/>
      <c r="AAQ408" s="13"/>
      <c r="AAR408" s="13"/>
      <c r="AAS408" s="13"/>
      <c r="AAT408" s="13"/>
      <c r="AAU408" s="13"/>
      <c r="AAV408" s="13"/>
      <c r="AAW408" s="13"/>
      <c r="AAX408" s="13"/>
      <c r="AAY408" s="13"/>
      <c r="AAZ408" s="13"/>
      <c r="ABA408" s="13"/>
      <c r="ABB408" s="13"/>
      <c r="ABC408" s="13"/>
      <c r="ABD408" s="13"/>
      <c r="ABE408" s="13"/>
      <c r="ABF408" s="13"/>
      <c r="ABG408" s="13"/>
      <c r="ABH408" s="13"/>
      <c r="ABI408" s="13"/>
      <c r="ABJ408" s="13"/>
      <c r="ABK408" s="13"/>
      <c r="ABL408" s="13"/>
      <c r="ABM408" s="13"/>
      <c r="ABN408" s="13"/>
      <c r="ABO408" s="13"/>
      <c r="ABP408" s="13"/>
      <c r="ABQ408" s="13"/>
      <c r="ABR408" s="13"/>
      <c r="ABS408" s="13"/>
      <c r="ABT408" s="13"/>
      <c r="ABU408" s="13"/>
      <c r="ABV408" s="13"/>
      <c r="ABW408" s="13"/>
      <c r="ABX408" s="13"/>
      <c r="ABY408" s="13"/>
      <c r="ABZ408" s="13"/>
      <c r="ACA408" s="13"/>
      <c r="ACB408" s="13"/>
      <c r="ACC408" s="13"/>
      <c r="ACD408" s="13"/>
      <c r="ACE408" s="13"/>
      <c r="ACF408" s="13"/>
      <c r="ACG408" s="13"/>
      <c r="ACH408" s="13"/>
      <c r="ACI408" s="13"/>
      <c r="ACJ408" s="13"/>
      <c r="ACK408" s="13"/>
      <c r="ACL408" s="13"/>
      <c r="ACM408" s="13"/>
      <c r="ACN408" s="13"/>
      <c r="ACO408" s="13"/>
      <c r="ACP408" s="13"/>
      <c r="ACQ408" s="13"/>
      <c r="ACR408" s="13"/>
      <c r="ACS408" s="13"/>
      <c r="ACT408" s="13"/>
      <c r="ACU408" s="13"/>
      <c r="ACV408" s="13"/>
      <c r="ACW408" s="13"/>
      <c r="ACX408" s="13"/>
      <c r="ACY408" s="13"/>
      <c r="ACZ408" s="13"/>
      <c r="ADA408" s="13"/>
      <c r="ADB408" s="13"/>
      <c r="ADC408" s="13"/>
      <c r="ADD408" s="13"/>
      <c r="ADE408" s="13"/>
      <c r="ADF408" s="13"/>
      <c r="ADG408" s="13"/>
      <c r="ADH408" s="13"/>
      <c r="ADI408" s="13"/>
      <c r="ADJ408" s="13"/>
      <c r="ADK408" s="13"/>
      <c r="ADL408" s="13"/>
      <c r="ADM408" s="13"/>
      <c r="ADN408" s="13"/>
      <c r="ADO408" s="13"/>
      <c r="ADP408" s="13"/>
      <c r="ADQ408" s="13"/>
      <c r="ADR408" s="13"/>
      <c r="ADS408" s="13"/>
      <c r="ADT408" s="13"/>
      <c r="ADU408" s="13"/>
      <c r="ADV408" s="13"/>
      <c r="ADW408" s="13"/>
      <c r="ADX408" s="13"/>
      <c r="ADY408" s="13"/>
      <c r="ADZ408" s="13"/>
      <c r="AEA408" s="13"/>
      <c r="AEB408" s="13"/>
      <c r="AEC408" s="13"/>
      <c r="AED408" s="13"/>
      <c r="AEE408" s="13"/>
      <c r="AEF408" s="13"/>
      <c r="AEG408" s="13"/>
      <c r="AEH408" s="13"/>
      <c r="AEI408" s="13"/>
      <c r="AEJ408" s="13"/>
      <c r="AEK408" s="13"/>
      <c r="AEL408" s="13"/>
      <c r="AEM408" s="13"/>
      <c r="AEN408" s="13"/>
      <c r="AEO408" s="13"/>
      <c r="AEP408" s="13"/>
      <c r="AEQ408" s="13"/>
      <c r="AER408" s="13"/>
      <c r="AES408" s="13"/>
      <c r="AET408" s="13"/>
      <c r="AEU408" s="13"/>
      <c r="AEV408" s="13"/>
      <c r="AEW408" s="13"/>
      <c r="AEX408" s="13"/>
      <c r="AEY408" s="13"/>
      <c r="AEZ408" s="13"/>
      <c r="AFA408" s="13"/>
      <c r="AFB408" s="13"/>
      <c r="AFC408" s="13"/>
      <c r="AFD408" s="13"/>
      <c r="AFE408" s="13"/>
      <c r="AFF408" s="13"/>
      <c r="AFG408" s="13"/>
      <c r="AFH408" s="13"/>
      <c r="AFI408" s="13"/>
      <c r="AFJ408" s="13"/>
      <c r="AFK408" s="13"/>
      <c r="AFL408" s="13"/>
      <c r="AFM408" s="13"/>
      <c r="AFN408" s="13"/>
      <c r="AFO408" s="13"/>
      <c r="AFP408" s="13"/>
      <c r="AFQ408" s="13"/>
      <c r="AFR408" s="13"/>
      <c r="AFS408" s="13"/>
      <c r="AFT408" s="13"/>
      <c r="AFU408" s="13"/>
      <c r="AFV408" s="13"/>
      <c r="AFW408" s="13"/>
      <c r="AFX408" s="13"/>
      <c r="AFY408" s="13"/>
      <c r="AFZ408" s="13"/>
      <c r="AGA408" s="13"/>
      <c r="AGB408" s="13"/>
      <c r="AGC408" s="13"/>
      <c r="AGD408" s="13"/>
      <c r="AGE408" s="13"/>
      <c r="AGF408" s="13"/>
      <c r="AGG408" s="13"/>
      <c r="AGH408" s="13"/>
      <c r="AGI408" s="13"/>
      <c r="AGJ408" s="13"/>
      <c r="AGK408" s="13"/>
      <c r="AGL408" s="13"/>
      <c r="AGM408" s="13"/>
      <c r="AGN408" s="13"/>
      <c r="AGO408" s="13"/>
      <c r="AGP408" s="13"/>
      <c r="AGQ408" s="13"/>
      <c r="AGR408" s="13"/>
      <c r="AGS408" s="13"/>
      <c r="AGT408" s="13"/>
      <c r="AGU408" s="13"/>
      <c r="AGV408" s="13"/>
      <c r="AGW408" s="13"/>
      <c r="AGX408" s="13"/>
      <c r="AGY408" s="13"/>
      <c r="AGZ408" s="13"/>
      <c r="AHA408" s="13"/>
      <c r="AHB408" s="13"/>
      <c r="AHC408" s="13"/>
      <c r="AHD408" s="13"/>
      <c r="AHE408" s="13"/>
      <c r="AHF408" s="13"/>
      <c r="AHG408" s="13"/>
      <c r="AHH408" s="13"/>
      <c r="AHI408" s="13"/>
      <c r="AHJ408" s="13"/>
      <c r="AHK408" s="13"/>
      <c r="AHL408" s="13"/>
      <c r="AHM408" s="13"/>
      <c r="AHN408" s="13"/>
      <c r="AHO408" s="13"/>
      <c r="AHP408" s="13"/>
      <c r="AHQ408" s="13"/>
      <c r="AHR408" s="13"/>
      <c r="AHS408" s="13"/>
      <c r="AHT408" s="13"/>
      <c r="AHU408" s="13"/>
      <c r="AHV408" s="13"/>
      <c r="AHW408" s="13"/>
      <c r="AHX408" s="13"/>
      <c r="AHY408" s="13"/>
      <c r="AHZ408" s="13"/>
      <c r="AIA408" s="13"/>
      <c r="AIB408" s="13"/>
      <c r="AIC408" s="13"/>
      <c r="AID408" s="13"/>
      <c r="AIE408" s="13"/>
      <c r="AIF408" s="13"/>
      <c r="AIG408" s="13"/>
      <c r="AIH408" s="13"/>
      <c r="AII408" s="13"/>
      <c r="AIJ408" s="13"/>
      <c r="AIK408" s="13"/>
      <c r="AIL408" s="13"/>
      <c r="AIM408" s="13"/>
      <c r="AIN408" s="13"/>
      <c r="AIO408" s="13"/>
      <c r="AIP408" s="13"/>
      <c r="AIQ408" s="13"/>
      <c r="AIR408" s="13"/>
      <c r="AIS408" s="13"/>
      <c r="AIT408" s="13"/>
      <c r="AIU408" s="13"/>
      <c r="AIV408" s="13"/>
      <c r="AIW408" s="13"/>
      <c r="AIX408" s="13"/>
      <c r="AIY408" s="13"/>
      <c r="AIZ408" s="13"/>
      <c r="AJA408" s="13"/>
      <c r="AJB408" s="13"/>
      <c r="AJC408" s="13"/>
      <c r="AJD408" s="13"/>
      <c r="AJE408" s="13"/>
      <c r="AJF408" s="13"/>
      <c r="AJG408" s="13"/>
      <c r="AJH408" s="13"/>
      <c r="AJI408" s="13"/>
      <c r="AJJ408" s="13"/>
      <c r="AJK408" s="13"/>
      <c r="AJL408" s="13"/>
      <c r="AJM408" s="13"/>
      <c r="AJN408" s="13"/>
      <c r="AJO408" s="13"/>
      <c r="AJP408" s="13"/>
      <c r="AJQ408" s="13"/>
      <c r="AJR408" s="13"/>
      <c r="AJS408" s="13"/>
      <c r="AJT408" s="13"/>
      <c r="AJU408" s="13"/>
      <c r="AJV408" s="13"/>
      <c r="AJW408" s="13"/>
      <c r="AJX408" s="13"/>
      <c r="AJY408" s="13"/>
      <c r="AJZ408" s="13"/>
      <c r="AKA408" s="13"/>
      <c r="AKB408" s="13"/>
      <c r="AKC408" s="13"/>
      <c r="AKD408" s="13"/>
      <c r="AKE408" s="13"/>
      <c r="AKF408" s="13"/>
      <c r="AKG408" s="13"/>
      <c r="AKH408" s="13"/>
      <c r="AKI408" s="13"/>
      <c r="AKJ408" s="13"/>
      <c r="AKK408" s="13"/>
      <c r="AKL408" s="13"/>
      <c r="AKM408" s="13"/>
      <c r="AKN408" s="13"/>
      <c r="AKO408" s="13"/>
      <c r="AKP408" s="13"/>
      <c r="AKQ408" s="13"/>
      <c r="AKR408" s="13"/>
      <c r="AKS408" s="13"/>
      <c r="AKT408" s="13"/>
      <c r="AKU408" s="13"/>
      <c r="AKV408" s="13"/>
      <c r="AKW408" s="13"/>
      <c r="AKX408" s="13"/>
      <c r="AKY408" s="13"/>
      <c r="AKZ408" s="13"/>
      <c r="ALA408" s="13"/>
      <c r="ALB408" s="13"/>
      <c r="ALC408" s="13"/>
      <c r="ALD408" s="13"/>
      <c r="ALE408" s="13"/>
      <c r="ALF408" s="13"/>
      <c r="ALG408" s="13"/>
      <c r="ALH408" s="13"/>
      <c r="ALI408" s="13"/>
      <c r="ALJ408" s="13"/>
    </row>
    <row r="409" spans="1:998" s="24" customFormat="1">
      <c r="A409" s="16">
        <v>404</v>
      </c>
      <c r="B409" s="32" t="s">
        <v>250</v>
      </c>
      <c r="C409" s="32" t="s">
        <v>102</v>
      </c>
      <c r="D409" s="32" t="s">
        <v>102</v>
      </c>
      <c r="E409" s="32" t="s">
        <v>293</v>
      </c>
      <c r="F409" s="32"/>
      <c r="G409" s="74">
        <v>45834</v>
      </c>
      <c r="H409" s="75">
        <v>0.7402777777777777</v>
      </c>
      <c r="I409" s="32" t="s">
        <v>5</v>
      </c>
      <c r="J409" s="32" t="s">
        <v>6</v>
      </c>
      <c r="K409" s="32" t="s">
        <v>5</v>
      </c>
      <c r="L409" s="32" t="s">
        <v>5</v>
      </c>
      <c r="M409" s="32" t="s">
        <v>5</v>
      </c>
      <c r="N409" s="32" t="s">
        <v>289</v>
      </c>
      <c r="O409" s="76">
        <v>1926.84</v>
      </c>
      <c r="P409" s="77">
        <v>15829</v>
      </c>
      <c r="Q409" s="76">
        <v>49073.18</v>
      </c>
      <c r="R409" s="76">
        <v>20000</v>
      </c>
      <c r="S409" s="78">
        <f t="shared" si="51"/>
        <v>40.7554594994659</v>
      </c>
      <c r="T409" s="78">
        <f t="shared" si="52"/>
        <v>29073.18</v>
      </c>
      <c r="U409" s="32" t="s">
        <v>6</v>
      </c>
      <c r="V409" s="32" t="s">
        <v>6</v>
      </c>
      <c r="W409" s="79">
        <v>1</v>
      </c>
      <c r="X409" s="80">
        <v>0</v>
      </c>
      <c r="Y409" s="81">
        <f>ROUND((S409/INDICI!$B$2*10),2)</f>
        <v>4.6100000000000003</v>
      </c>
      <c r="Z409" s="81">
        <f>ROUND((O409/INDICI!$B$1*25),2)</f>
        <v>5.14</v>
      </c>
      <c r="AA409" s="82">
        <f t="shared" si="53"/>
        <v>6</v>
      </c>
      <c r="AB409" s="83">
        <f t="shared" si="54"/>
        <v>15.75</v>
      </c>
      <c r="AC409" s="84"/>
      <c r="AD409" s="81" t="str">
        <f>VLOOKUP(C409, 'NORD SUD'!A:B, 2, FALSE)</f>
        <v>N</v>
      </c>
      <c r="AE409" s="85" t="str">
        <f>IF(AD409="N","",SUM(AF$5:$AF409))</f>
        <v/>
      </c>
      <c r="AF409" s="85" t="str">
        <f t="shared" si="55"/>
        <v/>
      </c>
      <c r="AG409" s="84"/>
      <c r="AH409" s="81"/>
      <c r="AI409" s="169"/>
      <c r="AJ409" s="169"/>
      <c r="AK409" s="198" t="s">
        <v>1941</v>
      </c>
      <c r="AL409" s="158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  <c r="JX409" s="13"/>
      <c r="JY409" s="13"/>
      <c r="JZ409" s="13"/>
      <c r="KA409" s="13"/>
      <c r="KB409" s="13"/>
      <c r="KC409" s="13"/>
      <c r="KD409" s="13"/>
      <c r="KE409" s="13"/>
      <c r="KF409" s="13"/>
      <c r="KG409" s="13"/>
      <c r="KH409" s="13"/>
      <c r="KI409" s="13"/>
      <c r="KJ409" s="13"/>
      <c r="KK409" s="13"/>
      <c r="KL409" s="13"/>
      <c r="KM409" s="13"/>
      <c r="KN409" s="13"/>
      <c r="KO409" s="13"/>
      <c r="KP409" s="13"/>
      <c r="KQ409" s="13"/>
      <c r="KR409" s="13"/>
      <c r="KS409" s="13"/>
      <c r="KT409" s="13"/>
      <c r="KU409" s="13"/>
      <c r="KV409" s="13"/>
      <c r="KW409" s="13"/>
      <c r="KX409" s="13"/>
      <c r="KY409" s="13"/>
      <c r="KZ409" s="13"/>
      <c r="LA409" s="13"/>
      <c r="LB409" s="13"/>
      <c r="LC409" s="13"/>
      <c r="LD409" s="13"/>
      <c r="LE409" s="13"/>
      <c r="LF409" s="13"/>
      <c r="LG409" s="13"/>
      <c r="LH409" s="13"/>
      <c r="LI409" s="13"/>
      <c r="LJ409" s="13"/>
      <c r="LK409" s="13"/>
      <c r="LL409" s="13"/>
      <c r="LM409" s="13"/>
      <c r="LN409" s="13"/>
      <c r="LO409" s="13"/>
      <c r="LP409" s="13"/>
      <c r="LQ409" s="13"/>
      <c r="LR409" s="13"/>
      <c r="LS409" s="13"/>
      <c r="LT409" s="13"/>
      <c r="LU409" s="13"/>
      <c r="LV409" s="13"/>
      <c r="LW409" s="13"/>
      <c r="LX409" s="13"/>
      <c r="LY409" s="13"/>
      <c r="LZ409" s="13"/>
      <c r="MA409" s="13"/>
      <c r="MB409" s="13"/>
      <c r="MC409" s="13"/>
      <c r="MD409" s="13"/>
      <c r="ME409" s="13"/>
      <c r="MF409" s="13"/>
      <c r="MG409" s="13"/>
      <c r="MH409" s="13"/>
      <c r="MI409" s="13"/>
      <c r="MJ409" s="13"/>
      <c r="MK409" s="13"/>
      <c r="ML409" s="13"/>
      <c r="MM409" s="13"/>
      <c r="MN409" s="13"/>
      <c r="MO409" s="13"/>
      <c r="MP409" s="13"/>
      <c r="MQ409" s="13"/>
      <c r="MR409" s="13"/>
      <c r="MS409" s="13"/>
      <c r="MT409" s="13"/>
      <c r="MU409" s="13"/>
      <c r="MV409" s="13"/>
      <c r="MW409" s="13"/>
      <c r="MX409" s="13"/>
      <c r="MY409" s="13"/>
      <c r="MZ409" s="13"/>
      <c r="NA409" s="13"/>
      <c r="NB409" s="13"/>
      <c r="NC409" s="13"/>
      <c r="ND409" s="13"/>
      <c r="NE409" s="13"/>
      <c r="NF409" s="13"/>
      <c r="NG409" s="13"/>
      <c r="NH409" s="13"/>
      <c r="NI409" s="13"/>
      <c r="NJ409" s="13"/>
      <c r="NK409" s="13"/>
      <c r="NL409" s="13"/>
      <c r="NM409" s="13"/>
      <c r="NN409" s="13"/>
      <c r="NO409" s="13"/>
      <c r="NP409" s="13"/>
      <c r="NQ409" s="13"/>
      <c r="NR409" s="13"/>
      <c r="NS409" s="13"/>
      <c r="NT409" s="13"/>
      <c r="NU409" s="13"/>
      <c r="NV409" s="13"/>
      <c r="NW409" s="13"/>
      <c r="NX409" s="13"/>
      <c r="NY409" s="13"/>
      <c r="NZ409" s="13"/>
      <c r="OA409" s="13"/>
      <c r="OB409" s="13"/>
      <c r="OC409" s="13"/>
      <c r="OD409" s="13"/>
      <c r="OE409" s="13"/>
      <c r="OF409" s="13"/>
      <c r="OG409" s="13"/>
      <c r="OH409" s="13"/>
      <c r="OI409" s="13"/>
      <c r="OJ409" s="13"/>
      <c r="OK409" s="13"/>
      <c r="OL409" s="13"/>
      <c r="OM409" s="13"/>
      <c r="ON409" s="13"/>
      <c r="OO409" s="13"/>
      <c r="OP409" s="13"/>
      <c r="OQ409" s="13"/>
      <c r="OR409" s="13"/>
      <c r="OS409" s="13"/>
      <c r="OT409" s="13"/>
      <c r="OU409" s="13"/>
      <c r="OV409" s="13"/>
      <c r="OW409" s="13"/>
      <c r="OX409" s="13"/>
      <c r="OY409" s="13"/>
      <c r="OZ409" s="13"/>
      <c r="PA409" s="13"/>
      <c r="PB409" s="13"/>
      <c r="PC409" s="13"/>
      <c r="PD409" s="13"/>
      <c r="PE409" s="13"/>
      <c r="PF409" s="13"/>
      <c r="PG409" s="13"/>
      <c r="PH409" s="13"/>
      <c r="PI409" s="13"/>
      <c r="PJ409" s="13"/>
      <c r="PK409" s="13"/>
      <c r="PL409" s="13"/>
      <c r="PM409" s="13"/>
      <c r="PN409" s="13"/>
      <c r="PO409" s="13"/>
      <c r="PP409" s="13"/>
      <c r="PQ409" s="13"/>
      <c r="PR409" s="13"/>
      <c r="PS409" s="13"/>
      <c r="PT409" s="13"/>
      <c r="PU409" s="13"/>
      <c r="PV409" s="13"/>
      <c r="PW409" s="13"/>
      <c r="PX409" s="13"/>
      <c r="PY409" s="13"/>
      <c r="PZ409" s="13"/>
      <c r="QA409" s="13"/>
      <c r="QB409" s="13"/>
      <c r="QC409" s="13"/>
      <c r="QD409" s="13"/>
      <c r="QE409" s="13"/>
      <c r="QF409" s="13"/>
      <c r="QG409" s="13"/>
      <c r="QH409" s="13"/>
      <c r="QI409" s="13"/>
      <c r="QJ409" s="13"/>
      <c r="QK409" s="13"/>
      <c r="QL409" s="13"/>
      <c r="QM409" s="13"/>
      <c r="QN409" s="13"/>
      <c r="QO409" s="13"/>
      <c r="QP409" s="13"/>
      <c r="QQ409" s="13"/>
      <c r="QR409" s="13"/>
      <c r="QS409" s="13"/>
      <c r="QT409" s="13"/>
      <c r="QU409" s="13"/>
      <c r="QV409" s="13"/>
      <c r="QW409" s="13"/>
      <c r="QX409" s="13"/>
      <c r="QY409" s="13"/>
      <c r="QZ409" s="13"/>
      <c r="RA409" s="13"/>
      <c r="RB409" s="13"/>
      <c r="RC409" s="13"/>
      <c r="RD409" s="13"/>
      <c r="RE409" s="13"/>
      <c r="RF409" s="13"/>
      <c r="RG409" s="13"/>
      <c r="RH409" s="13"/>
      <c r="RI409" s="13"/>
      <c r="RJ409" s="13"/>
      <c r="RK409" s="13"/>
      <c r="RL409" s="13"/>
      <c r="RM409" s="13"/>
      <c r="RN409" s="13"/>
      <c r="RO409" s="13"/>
      <c r="RP409" s="13"/>
      <c r="RQ409" s="13"/>
      <c r="RR409" s="13"/>
      <c r="RS409" s="13"/>
      <c r="RT409" s="13"/>
      <c r="RU409" s="13"/>
      <c r="RV409" s="13"/>
      <c r="RW409" s="13"/>
      <c r="RX409" s="13"/>
      <c r="RY409" s="13"/>
      <c r="RZ409" s="13"/>
      <c r="SA409" s="13"/>
      <c r="SB409" s="13"/>
      <c r="SC409" s="13"/>
      <c r="SD409" s="13"/>
      <c r="SE409" s="13"/>
      <c r="SF409" s="13"/>
      <c r="SG409" s="13"/>
      <c r="SH409" s="13"/>
      <c r="SI409" s="13"/>
      <c r="SJ409" s="13"/>
      <c r="SK409" s="13"/>
      <c r="SL409" s="13"/>
      <c r="SM409" s="13"/>
      <c r="SN409" s="13"/>
      <c r="SO409" s="13"/>
      <c r="SP409" s="13"/>
      <c r="SQ409" s="13"/>
      <c r="SR409" s="13"/>
      <c r="SS409" s="13"/>
      <c r="ST409" s="13"/>
      <c r="SU409" s="13"/>
      <c r="SV409" s="13"/>
      <c r="SW409" s="13"/>
      <c r="SX409" s="13"/>
      <c r="SY409" s="13"/>
      <c r="SZ409" s="13"/>
      <c r="TA409" s="13"/>
      <c r="TB409" s="13"/>
      <c r="TC409" s="13"/>
      <c r="TD409" s="13"/>
      <c r="TE409" s="13"/>
      <c r="TF409" s="13"/>
      <c r="TG409" s="13"/>
      <c r="TH409" s="13"/>
      <c r="TI409" s="13"/>
      <c r="TJ409" s="13"/>
      <c r="TK409" s="13"/>
      <c r="TL409" s="13"/>
      <c r="TM409" s="13"/>
      <c r="TN409" s="13"/>
      <c r="TO409" s="13"/>
      <c r="TP409" s="13"/>
      <c r="TQ409" s="13"/>
      <c r="TR409" s="13"/>
      <c r="TS409" s="13"/>
      <c r="TT409" s="13"/>
      <c r="TU409" s="13"/>
      <c r="TV409" s="13"/>
      <c r="TW409" s="13"/>
      <c r="TX409" s="13"/>
      <c r="TY409" s="13"/>
      <c r="TZ409" s="13"/>
      <c r="UA409" s="13"/>
      <c r="UB409" s="13"/>
      <c r="UC409" s="13"/>
      <c r="UD409" s="13"/>
      <c r="UE409" s="13"/>
      <c r="UF409" s="13"/>
      <c r="UG409" s="13"/>
      <c r="UH409" s="13"/>
      <c r="UI409" s="13"/>
      <c r="UJ409" s="13"/>
      <c r="UK409" s="13"/>
      <c r="UL409" s="13"/>
      <c r="UM409" s="13"/>
      <c r="UN409" s="13"/>
      <c r="UO409" s="13"/>
      <c r="UP409" s="13"/>
      <c r="UQ409" s="13"/>
      <c r="UR409" s="13"/>
      <c r="US409" s="13"/>
      <c r="UT409" s="13"/>
      <c r="UU409" s="13"/>
      <c r="UV409" s="13"/>
      <c r="UW409" s="13"/>
      <c r="UX409" s="13"/>
      <c r="UY409" s="13"/>
      <c r="UZ409" s="13"/>
      <c r="VA409" s="13"/>
      <c r="VB409" s="13"/>
      <c r="VC409" s="13"/>
      <c r="VD409" s="13"/>
      <c r="VE409" s="13"/>
      <c r="VF409" s="13"/>
      <c r="VG409" s="13"/>
      <c r="VH409" s="13"/>
      <c r="VI409" s="13"/>
      <c r="VJ409" s="13"/>
      <c r="VK409" s="13"/>
      <c r="VL409" s="13"/>
      <c r="VM409" s="13"/>
      <c r="VN409" s="13"/>
      <c r="VO409" s="13"/>
      <c r="VP409" s="13"/>
      <c r="VQ409" s="13"/>
      <c r="VR409" s="13"/>
      <c r="VS409" s="13"/>
      <c r="VT409" s="13"/>
      <c r="VU409" s="13"/>
      <c r="VV409" s="13"/>
      <c r="VW409" s="13"/>
      <c r="VX409" s="13"/>
      <c r="VY409" s="13"/>
      <c r="VZ409" s="13"/>
      <c r="WA409" s="13"/>
      <c r="WB409" s="13"/>
      <c r="WC409" s="13"/>
      <c r="WD409" s="13"/>
      <c r="WE409" s="13"/>
      <c r="WF409" s="13"/>
      <c r="WG409" s="13"/>
      <c r="WH409" s="13"/>
      <c r="WI409" s="13"/>
      <c r="WJ409" s="13"/>
      <c r="WK409" s="13"/>
      <c r="WL409" s="13"/>
      <c r="WM409" s="13"/>
      <c r="WN409" s="13"/>
      <c r="WO409" s="13"/>
      <c r="WP409" s="13"/>
      <c r="WQ409" s="13"/>
      <c r="WR409" s="13"/>
      <c r="WS409" s="13"/>
      <c r="WT409" s="13"/>
      <c r="WU409" s="13"/>
      <c r="WV409" s="13"/>
      <c r="WW409" s="13"/>
      <c r="WX409" s="13"/>
      <c r="WY409" s="13"/>
      <c r="WZ409" s="13"/>
      <c r="XA409" s="13"/>
      <c r="XB409" s="13"/>
      <c r="XC409" s="13"/>
      <c r="XD409" s="13"/>
      <c r="XE409" s="13"/>
      <c r="XF409" s="13"/>
      <c r="XG409" s="13"/>
      <c r="XH409" s="13"/>
      <c r="XI409" s="13"/>
      <c r="XJ409" s="13"/>
      <c r="XK409" s="13"/>
      <c r="XL409" s="13"/>
      <c r="XM409" s="13"/>
      <c r="XN409" s="13"/>
      <c r="XO409" s="13"/>
      <c r="XP409" s="13"/>
      <c r="XQ409" s="13"/>
      <c r="XR409" s="13"/>
      <c r="XS409" s="13"/>
      <c r="XT409" s="13"/>
      <c r="XU409" s="13"/>
      <c r="XV409" s="13"/>
      <c r="XW409" s="13"/>
      <c r="XX409" s="13"/>
      <c r="XY409" s="13"/>
      <c r="XZ409" s="13"/>
      <c r="YA409" s="13"/>
      <c r="YB409" s="13"/>
      <c r="YC409" s="13"/>
      <c r="YD409" s="13"/>
      <c r="YE409" s="13"/>
      <c r="YF409" s="13"/>
      <c r="YG409" s="13"/>
      <c r="YH409" s="13"/>
      <c r="YI409" s="13"/>
      <c r="YJ409" s="13"/>
      <c r="YK409" s="13"/>
      <c r="YL409" s="13"/>
      <c r="YM409" s="13"/>
      <c r="YN409" s="13"/>
      <c r="YO409" s="13"/>
      <c r="YP409" s="13"/>
      <c r="YQ409" s="13"/>
      <c r="YR409" s="13"/>
      <c r="YS409" s="13"/>
      <c r="YT409" s="13"/>
      <c r="YU409" s="13"/>
      <c r="YV409" s="13"/>
      <c r="YW409" s="13"/>
      <c r="YX409" s="13"/>
      <c r="YY409" s="13"/>
      <c r="YZ409" s="13"/>
      <c r="ZA409" s="13"/>
      <c r="ZB409" s="13"/>
      <c r="ZC409" s="13"/>
      <c r="ZD409" s="13"/>
      <c r="ZE409" s="13"/>
      <c r="ZF409" s="13"/>
      <c r="ZG409" s="13"/>
      <c r="ZH409" s="13"/>
      <c r="ZI409" s="13"/>
      <c r="ZJ409" s="13"/>
      <c r="ZK409" s="13"/>
      <c r="ZL409" s="13"/>
      <c r="ZM409" s="13"/>
      <c r="ZN409" s="13"/>
      <c r="ZO409" s="13"/>
      <c r="ZP409" s="13"/>
      <c r="ZQ409" s="13"/>
      <c r="ZR409" s="13"/>
      <c r="ZS409" s="13"/>
      <c r="ZT409" s="13"/>
      <c r="ZU409" s="13"/>
      <c r="ZV409" s="13"/>
      <c r="ZW409" s="13"/>
      <c r="ZX409" s="13"/>
      <c r="ZY409" s="13"/>
      <c r="ZZ409" s="13"/>
      <c r="AAA409" s="13"/>
      <c r="AAB409" s="13"/>
      <c r="AAC409" s="13"/>
      <c r="AAD409" s="13"/>
      <c r="AAE409" s="13"/>
      <c r="AAF409" s="13"/>
      <c r="AAG409" s="13"/>
      <c r="AAH409" s="13"/>
      <c r="AAI409" s="13"/>
      <c r="AAJ409" s="13"/>
      <c r="AAK409" s="13"/>
      <c r="AAL409" s="13"/>
      <c r="AAM409" s="13"/>
      <c r="AAN409" s="13"/>
      <c r="AAO409" s="13"/>
      <c r="AAP409" s="13"/>
      <c r="AAQ409" s="13"/>
      <c r="AAR409" s="13"/>
      <c r="AAS409" s="13"/>
      <c r="AAT409" s="13"/>
      <c r="AAU409" s="13"/>
      <c r="AAV409" s="13"/>
      <c r="AAW409" s="13"/>
      <c r="AAX409" s="13"/>
      <c r="AAY409" s="13"/>
      <c r="AAZ409" s="13"/>
      <c r="ABA409" s="13"/>
      <c r="ABB409" s="13"/>
      <c r="ABC409" s="13"/>
      <c r="ABD409" s="13"/>
      <c r="ABE409" s="13"/>
      <c r="ABF409" s="13"/>
      <c r="ABG409" s="13"/>
      <c r="ABH409" s="13"/>
      <c r="ABI409" s="13"/>
      <c r="ABJ409" s="13"/>
      <c r="ABK409" s="13"/>
      <c r="ABL409" s="13"/>
      <c r="ABM409" s="13"/>
      <c r="ABN409" s="13"/>
      <c r="ABO409" s="13"/>
      <c r="ABP409" s="13"/>
      <c r="ABQ409" s="13"/>
      <c r="ABR409" s="13"/>
      <c r="ABS409" s="13"/>
      <c r="ABT409" s="13"/>
      <c r="ABU409" s="13"/>
      <c r="ABV409" s="13"/>
      <c r="ABW409" s="13"/>
      <c r="ABX409" s="13"/>
      <c r="ABY409" s="13"/>
      <c r="ABZ409" s="13"/>
      <c r="ACA409" s="13"/>
      <c r="ACB409" s="13"/>
      <c r="ACC409" s="13"/>
      <c r="ACD409" s="13"/>
      <c r="ACE409" s="13"/>
      <c r="ACF409" s="13"/>
      <c r="ACG409" s="13"/>
      <c r="ACH409" s="13"/>
      <c r="ACI409" s="13"/>
      <c r="ACJ409" s="13"/>
      <c r="ACK409" s="13"/>
      <c r="ACL409" s="13"/>
      <c r="ACM409" s="13"/>
      <c r="ACN409" s="13"/>
      <c r="ACO409" s="13"/>
      <c r="ACP409" s="13"/>
      <c r="ACQ409" s="13"/>
      <c r="ACR409" s="13"/>
      <c r="ACS409" s="13"/>
      <c r="ACT409" s="13"/>
      <c r="ACU409" s="13"/>
      <c r="ACV409" s="13"/>
      <c r="ACW409" s="13"/>
      <c r="ACX409" s="13"/>
      <c r="ACY409" s="13"/>
      <c r="ACZ409" s="13"/>
      <c r="ADA409" s="13"/>
      <c r="ADB409" s="13"/>
      <c r="ADC409" s="13"/>
      <c r="ADD409" s="13"/>
      <c r="ADE409" s="13"/>
      <c r="ADF409" s="13"/>
      <c r="ADG409" s="13"/>
      <c r="ADH409" s="13"/>
      <c r="ADI409" s="13"/>
      <c r="ADJ409" s="13"/>
      <c r="ADK409" s="13"/>
      <c r="ADL409" s="13"/>
      <c r="ADM409" s="13"/>
      <c r="ADN409" s="13"/>
      <c r="ADO409" s="13"/>
      <c r="ADP409" s="13"/>
      <c r="ADQ409" s="13"/>
      <c r="ADR409" s="13"/>
      <c r="ADS409" s="13"/>
      <c r="ADT409" s="13"/>
      <c r="ADU409" s="13"/>
      <c r="ADV409" s="13"/>
      <c r="ADW409" s="13"/>
      <c r="ADX409" s="13"/>
      <c r="ADY409" s="13"/>
      <c r="ADZ409" s="13"/>
      <c r="AEA409" s="13"/>
      <c r="AEB409" s="13"/>
      <c r="AEC409" s="13"/>
      <c r="AED409" s="13"/>
      <c r="AEE409" s="13"/>
      <c r="AEF409" s="13"/>
      <c r="AEG409" s="13"/>
      <c r="AEH409" s="13"/>
      <c r="AEI409" s="13"/>
      <c r="AEJ409" s="13"/>
      <c r="AEK409" s="13"/>
      <c r="AEL409" s="13"/>
      <c r="AEM409" s="13"/>
      <c r="AEN409" s="13"/>
      <c r="AEO409" s="13"/>
      <c r="AEP409" s="13"/>
      <c r="AEQ409" s="13"/>
      <c r="AER409" s="13"/>
      <c r="AES409" s="13"/>
      <c r="AET409" s="13"/>
      <c r="AEU409" s="13"/>
      <c r="AEV409" s="13"/>
      <c r="AEW409" s="13"/>
      <c r="AEX409" s="13"/>
      <c r="AEY409" s="13"/>
      <c r="AEZ409" s="13"/>
      <c r="AFA409" s="13"/>
      <c r="AFB409" s="13"/>
      <c r="AFC409" s="13"/>
      <c r="AFD409" s="13"/>
      <c r="AFE409" s="13"/>
      <c r="AFF409" s="13"/>
      <c r="AFG409" s="13"/>
      <c r="AFH409" s="13"/>
      <c r="AFI409" s="13"/>
      <c r="AFJ409" s="13"/>
      <c r="AFK409" s="13"/>
      <c r="AFL409" s="13"/>
      <c r="AFM409" s="13"/>
      <c r="AFN409" s="13"/>
      <c r="AFO409" s="13"/>
      <c r="AFP409" s="13"/>
      <c r="AFQ409" s="13"/>
      <c r="AFR409" s="13"/>
      <c r="AFS409" s="13"/>
      <c r="AFT409" s="13"/>
      <c r="AFU409" s="13"/>
      <c r="AFV409" s="13"/>
      <c r="AFW409" s="13"/>
      <c r="AFX409" s="13"/>
      <c r="AFY409" s="13"/>
      <c r="AFZ409" s="13"/>
      <c r="AGA409" s="13"/>
      <c r="AGB409" s="13"/>
      <c r="AGC409" s="13"/>
      <c r="AGD409" s="13"/>
      <c r="AGE409" s="13"/>
      <c r="AGF409" s="13"/>
      <c r="AGG409" s="13"/>
      <c r="AGH409" s="13"/>
      <c r="AGI409" s="13"/>
      <c r="AGJ409" s="13"/>
      <c r="AGK409" s="13"/>
      <c r="AGL409" s="13"/>
      <c r="AGM409" s="13"/>
      <c r="AGN409" s="13"/>
      <c r="AGO409" s="13"/>
      <c r="AGP409" s="13"/>
      <c r="AGQ409" s="13"/>
      <c r="AGR409" s="13"/>
      <c r="AGS409" s="13"/>
      <c r="AGT409" s="13"/>
      <c r="AGU409" s="13"/>
      <c r="AGV409" s="13"/>
      <c r="AGW409" s="13"/>
      <c r="AGX409" s="13"/>
      <c r="AGY409" s="13"/>
      <c r="AGZ409" s="13"/>
      <c r="AHA409" s="13"/>
      <c r="AHB409" s="13"/>
      <c r="AHC409" s="13"/>
      <c r="AHD409" s="13"/>
      <c r="AHE409" s="13"/>
      <c r="AHF409" s="13"/>
      <c r="AHG409" s="13"/>
      <c r="AHH409" s="13"/>
      <c r="AHI409" s="13"/>
      <c r="AHJ409" s="13"/>
      <c r="AHK409" s="13"/>
      <c r="AHL409" s="13"/>
      <c r="AHM409" s="13"/>
      <c r="AHN409" s="13"/>
      <c r="AHO409" s="13"/>
      <c r="AHP409" s="13"/>
      <c r="AHQ409" s="13"/>
      <c r="AHR409" s="13"/>
      <c r="AHS409" s="13"/>
      <c r="AHT409" s="13"/>
      <c r="AHU409" s="13"/>
      <c r="AHV409" s="13"/>
      <c r="AHW409" s="13"/>
      <c r="AHX409" s="13"/>
      <c r="AHY409" s="13"/>
      <c r="AHZ409" s="13"/>
      <c r="AIA409" s="13"/>
      <c r="AIB409" s="13"/>
      <c r="AIC409" s="13"/>
      <c r="AID409" s="13"/>
      <c r="AIE409" s="13"/>
      <c r="AIF409" s="13"/>
      <c r="AIG409" s="13"/>
      <c r="AIH409" s="13"/>
      <c r="AII409" s="13"/>
      <c r="AIJ409" s="13"/>
      <c r="AIK409" s="13"/>
      <c r="AIL409" s="13"/>
      <c r="AIM409" s="13"/>
      <c r="AIN409" s="13"/>
      <c r="AIO409" s="13"/>
      <c r="AIP409" s="13"/>
      <c r="AIQ409" s="13"/>
      <c r="AIR409" s="13"/>
      <c r="AIS409" s="13"/>
      <c r="AIT409" s="13"/>
      <c r="AIU409" s="13"/>
      <c r="AIV409" s="13"/>
      <c r="AIW409" s="13"/>
      <c r="AIX409" s="13"/>
      <c r="AIY409" s="13"/>
      <c r="AIZ409" s="13"/>
      <c r="AJA409" s="13"/>
      <c r="AJB409" s="13"/>
      <c r="AJC409" s="13"/>
      <c r="AJD409" s="13"/>
      <c r="AJE409" s="13"/>
      <c r="AJF409" s="13"/>
      <c r="AJG409" s="13"/>
      <c r="AJH409" s="13"/>
      <c r="AJI409" s="13"/>
      <c r="AJJ409" s="13"/>
      <c r="AJK409" s="13"/>
      <c r="AJL409" s="13"/>
      <c r="AJM409" s="13"/>
      <c r="AJN409" s="13"/>
      <c r="AJO409" s="13"/>
      <c r="AJP409" s="13"/>
      <c r="AJQ409" s="13"/>
      <c r="AJR409" s="13"/>
      <c r="AJS409" s="13"/>
      <c r="AJT409" s="13"/>
      <c r="AJU409" s="13"/>
      <c r="AJV409" s="13"/>
      <c r="AJW409" s="13"/>
      <c r="AJX409" s="13"/>
      <c r="AJY409" s="13"/>
      <c r="AJZ409" s="13"/>
      <c r="AKA409" s="13"/>
      <c r="AKB409" s="13"/>
      <c r="AKC409" s="13"/>
      <c r="AKD409" s="13"/>
      <c r="AKE409" s="13"/>
      <c r="AKF409" s="13"/>
      <c r="AKG409" s="13"/>
      <c r="AKH409" s="13"/>
      <c r="AKI409" s="13"/>
      <c r="AKJ409" s="13"/>
      <c r="AKK409" s="13"/>
      <c r="AKL409" s="13"/>
      <c r="AKM409" s="13"/>
      <c r="AKN409" s="13"/>
      <c r="AKO409" s="13"/>
      <c r="AKP409" s="13"/>
      <c r="AKQ409" s="13"/>
      <c r="AKR409" s="13"/>
      <c r="AKS409" s="13"/>
      <c r="AKT409" s="13"/>
      <c r="AKU409" s="13"/>
      <c r="AKV409" s="13"/>
      <c r="AKW409" s="13"/>
      <c r="AKX409" s="13"/>
      <c r="AKY409" s="13"/>
      <c r="AKZ409" s="13"/>
      <c r="ALA409" s="13"/>
      <c r="ALB409" s="13"/>
      <c r="ALC409" s="13"/>
      <c r="ALD409" s="13"/>
      <c r="ALE409" s="13"/>
      <c r="ALF409" s="13"/>
      <c r="ALG409" s="13"/>
      <c r="ALH409" s="13"/>
      <c r="ALI409" s="13"/>
      <c r="ALJ409" s="13"/>
    </row>
    <row r="410" spans="1:998" s="24" customFormat="1">
      <c r="A410" s="16">
        <v>405</v>
      </c>
      <c r="B410" s="32" t="s">
        <v>188</v>
      </c>
      <c r="C410" s="32" t="s">
        <v>7</v>
      </c>
      <c r="D410" s="32" t="s">
        <v>7</v>
      </c>
      <c r="E410" s="32" t="s">
        <v>765</v>
      </c>
      <c r="F410" s="32"/>
      <c r="G410" s="74">
        <v>45798</v>
      </c>
      <c r="H410" s="75">
        <v>0.6</v>
      </c>
      <c r="I410" s="32" t="s">
        <v>5</v>
      </c>
      <c r="J410" s="32" t="s">
        <v>6</v>
      </c>
      <c r="K410" s="32" t="s">
        <v>5</v>
      </c>
      <c r="L410" s="32" t="s">
        <v>5</v>
      </c>
      <c r="M410" s="32" t="s">
        <v>5</v>
      </c>
      <c r="N410" s="32" t="s">
        <v>6</v>
      </c>
      <c r="O410" s="76">
        <v>781.25</v>
      </c>
      <c r="P410" s="77">
        <v>512</v>
      </c>
      <c r="Q410" s="76">
        <v>95000</v>
      </c>
      <c r="R410" s="76">
        <v>47500</v>
      </c>
      <c r="S410" s="85">
        <f t="shared" si="51"/>
        <v>50</v>
      </c>
      <c r="T410" s="85">
        <f t="shared" si="52"/>
        <v>47500</v>
      </c>
      <c r="U410" s="32" t="s">
        <v>6</v>
      </c>
      <c r="V410" s="32" t="s">
        <v>6</v>
      </c>
      <c r="W410" s="79">
        <v>1</v>
      </c>
      <c r="X410" s="80">
        <v>0</v>
      </c>
      <c r="Y410" s="81">
        <f>ROUND((S410/INDICI!$B$2*10),2)</f>
        <v>5.65</v>
      </c>
      <c r="Z410" s="81">
        <f>ROUND((O410/INDICI!$B$1*25),2)</f>
        <v>2.09</v>
      </c>
      <c r="AA410" s="82">
        <f t="shared" si="53"/>
        <v>8</v>
      </c>
      <c r="AB410" s="83">
        <f t="shared" si="54"/>
        <v>15.74</v>
      </c>
      <c r="AC410" s="84"/>
      <c r="AD410" s="81" t="str">
        <f>VLOOKUP(C410, 'NORD SUD'!A:B, 2, FALSE)</f>
        <v>N</v>
      </c>
      <c r="AE410" s="85" t="str">
        <f>IF(AD410="N","",SUM(AF$5:$AF410))</f>
        <v/>
      </c>
      <c r="AF410" s="85" t="str">
        <f t="shared" si="55"/>
        <v/>
      </c>
      <c r="AG410" s="84"/>
      <c r="AH410" s="81"/>
      <c r="AI410" s="169"/>
      <c r="AJ410" s="169"/>
      <c r="AK410" s="198" t="s">
        <v>1941</v>
      </c>
      <c r="AL410" s="158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  <c r="JX410" s="13"/>
      <c r="JY410" s="13"/>
      <c r="JZ410" s="13"/>
      <c r="KA410" s="13"/>
      <c r="KB410" s="13"/>
      <c r="KC410" s="13"/>
      <c r="KD410" s="13"/>
      <c r="KE410" s="13"/>
      <c r="KF410" s="13"/>
      <c r="KG410" s="13"/>
      <c r="KH410" s="13"/>
      <c r="KI410" s="13"/>
      <c r="KJ410" s="13"/>
      <c r="KK410" s="13"/>
      <c r="KL410" s="13"/>
      <c r="KM410" s="13"/>
      <c r="KN410" s="13"/>
      <c r="KO410" s="13"/>
      <c r="KP410" s="13"/>
      <c r="KQ410" s="13"/>
      <c r="KR410" s="13"/>
      <c r="KS410" s="13"/>
      <c r="KT410" s="13"/>
      <c r="KU410" s="13"/>
      <c r="KV410" s="13"/>
      <c r="KW410" s="13"/>
      <c r="KX410" s="13"/>
      <c r="KY410" s="13"/>
      <c r="KZ410" s="13"/>
      <c r="LA410" s="13"/>
      <c r="LB410" s="13"/>
      <c r="LC410" s="13"/>
      <c r="LD410" s="13"/>
      <c r="LE410" s="13"/>
      <c r="LF410" s="13"/>
      <c r="LG410" s="13"/>
      <c r="LH410" s="13"/>
      <c r="LI410" s="13"/>
      <c r="LJ410" s="13"/>
      <c r="LK410" s="13"/>
      <c r="LL410" s="13"/>
      <c r="LM410" s="13"/>
      <c r="LN410" s="13"/>
      <c r="LO410" s="13"/>
      <c r="LP410" s="13"/>
      <c r="LQ410" s="13"/>
      <c r="LR410" s="13"/>
      <c r="LS410" s="13"/>
      <c r="LT410" s="13"/>
      <c r="LU410" s="13"/>
      <c r="LV410" s="13"/>
      <c r="LW410" s="13"/>
      <c r="LX410" s="13"/>
      <c r="LY410" s="13"/>
      <c r="LZ410" s="13"/>
      <c r="MA410" s="13"/>
      <c r="MB410" s="13"/>
      <c r="MC410" s="13"/>
      <c r="MD410" s="13"/>
      <c r="ME410" s="13"/>
      <c r="MF410" s="13"/>
      <c r="MG410" s="13"/>
      <c r="MH410" s="13"/>
      <c r="MI410" s="13"/>
      <c r="MJ410" s="13"/>
      <c r="MK410" s="13"/>
      <c r="ML410" s="13"/>
      <c r="MM410" s="13"/>
      <c r="MN410" s="13"/>
      <c r="MO410" s="13"/>
      <c r="MP410" s="13"/>
      <c r="MQ410" s="13"/>
      <c r="MR410" s="13"/>
      <c r="MS410" s="13"/>
      <c r="MT410" s="13"/>
      <c r="MU410" s="13"/>
      <c r="MV410" s="13"/>
      <c r="MW410" s="13"/>
      <c r="MX410" s="13"/>
      <c r="MY410" s="13"/>
      <c r="MZ410" s="13"/>
      <c r="NA410" s="13"/>
      <c r="NB410" s="13"/>
      <c r="NC410" s="13"/>
      <c r="ND410" s="13"/>
      <c r="NE410" s="13"/>
      <c r="NF410" s="13"/>
      <c r="NG410" s="13"/>
      <c r="NH410" s="13"/>
      <c r="NI410" s="13"/>
      <c r="NJ410" s="13"/>
      <c r="NK410" s="13"/>
      <c r="NL410" s="13"/>
      <c r="NM410" s="13"/>
      <c r="NN410" s="13"/>
      <c r="NO410" s="13"/>
      <c r="NP410" s="13"/>
      <c r="NQ410" s="13"/>
      <c r="NR410" s="13"/>
      <c r="NS410" s="13"/>
      <c r="NT410" s="13"/>
      <c r="NU410" s="13"/>
      <c r="NV410" s="13"/>
      <c r="NW410" s="13"/>
      <c r="NX410" s="13"/>
      <c r="NY410" s="13"/>
      <c r="NZ410" s="13"/>
      <c r="OA410" s="13"/>
      <c r="OB410" s="13"/>
      <c r="OC410" s="13"/>
      <c r="OD410" s="13"/>
      <c r="OE410" s="13"/>
      <c r="OF410" s="13"/>
      <c r="OG410" s="13"/>
      <c r="OH410" s="13"/>
      <c r="OI410" s="13"/>
      <c r="OJ410" s="13"/>
      <c r="OK410" s="13"/>
      <c r="OL410" s="13"/>
      <c r="OM410" s="13"/>
      <c r="ON410" s="13"/>
      <c r="OO410" s="13"/>
      <c r="OP410" s="13"/>
      <c r="OQ410" s="13"/>
      <c r="OR410" s="13"/>
      <c r="OS410" s="13"/>
      <c r="OT410" s="13"/>
      <c r="OU410" s="13"/>
      <c r="OV410" s="13"/>
      <c r="OW410" s="13"/>
      <c r="OX410" s="13"/>
      <c r="OY410" s="13"/>
      <c r="OZ410" s="13"/>
      <c r="PA410" s="13"/>
      <c r="PB410" s="13"/>
      <c r="PC410" s="13"/>
      <c r="PD410" s="13"/>
      <c r="PE410" s="13"/>
      <c r="PF410" s="13"/>
      <c r="PG410" s="13"/>
      <c r="PH410" s="13"/>
      <c r="PI410" s="13"/>
      <c r="PJ410" s="13"/>
      <c r="PK410" s="13"/>
      <c r="PL410" s="13"/>
      <c r="PM410" s="13"/>
      <c r="PN410" s="13"/>
      <c r="PO410" s="13"/>
      <c r="PP410" s="13"/>
      <c r="PQ410" s="13"/>
      <c r="PR410" s="13"/>
      <c r="PS410" s="13"/>
      <c r="PT410" s="13"/>
      <c r="PU410" s="13"/>
      <c r="PV410" s="13"/>
      <c r="PW410" s="13"/>
      <c r="PX410" s="13"/>
      <c r="PY410" s="13"/>
      <c r="PZ410" s="13"/>
      <c r="QA410" s="13"/>
      <c r="QB410" s="13"/>
      <c r="QC410" s="13"/>
      <c r="QD410" s="13"/>
      <c r="QE410" s="13"/>
      <c r="QF410" s="13"/>
      <c r="QG410" s="13"/>
      <c r="QH410" s="13"/>
      <c r="QI410" s="13"/>
      <c r="QJ410" s="13"/>
      <c r="QK410" s="13"/>
      <c r="QL410" s="13"/>
      <c r="QM410" s="13"/>
      <c r="QN410" s="13"/>
      <c r="QO410" s="13"/>
      <c r="QP410" s="13"/>
      <c r="QQ410" s="13"/>
      <c r="QR410" s="13"/>
      <c r="QS410" s="13"/>
      <c r="QT410" s="13"/>
      <c r="QU410" s="13"/>
      <c r="QV410" s="13"/>
      <c r="QW410" s="13"/>
      <c r="QX410" s="13"/>
      <c r="QY410" s="13"/>
      <c r="QZ410" s="13"/>
      <c r="RA410" s="13"/>
      <c r="RB410" s="13"/>
      <c r="RC410" s="13"/>
      <c r="RD410" s="13"/>
      <c r="RE410" s="13"/>
      <c r="RF410" s="13"/>
      <c r="RG410" s="13"/>
      <c r="RH410" s="13"/>
      <c r="RI410" s="13"/>
      <c r="RJ410" s="13"/>
      <c r="RK410" s="13"/>
      <c r="RL410" s="13"/>
      <c r="RM410" s="13"/>
      <c r="RN410" s="13"/>
      <c r="RO410" s="13"/>
      <c r="RP410" s="13"/>
      <c r="RQ410" s="13"/>
      <c r="RR410" s="13"/>
      <c r="RS410" s="13"/>
      <c r="RT410" s="13"/>
      <c r="RU410" s="13"/>
      <c r="RV410" s="13"/>
      <c r="RW410" s="13"/>
      <c r="RX410" s="13"/>
      <c r="RY410" s="13"/>
      <c r="RZ410" s="13"/>
      <c r="SA410" s="13"/>
      <c r="SB410" s="13"/>
      <c r="SC410" s="13"/>
      <c r="SD410" s="13"/>
      <c r="SE410" s="13"/>
      <c r="SF410" s="13"/>
      <c r="SG410" s="13"/>
      <c r="SH410" s="13"/>
      <c r="SI410" s="13"/>
      <c r="SJ410" s="13"/>
      <c r="SK410" s="13"/>
      <c r="SL410" s="13"/>
      <c r="SM410" s="13"/>
      <c r="SN410" s="13"/>
      <c r="SO410" s="13"/>
      <c r="SP410" s="13"/>
      <c r="SQ410" s="13"/>
      <c r="SR410" s="13"/>
      <c r="SS410" s="13"/>
      <c r="ST410" s="13"/>
      <c r="SU410" s="13"/>
      <c r="SV410" s="13"/>
      <c r="SW410" s="13"/>
      <c r="SX410" s="13"/>
      <c r="SY410" s="13"/>
      <c r="SZ410" s="13"/>
      <c r="TA410" s="13"/>
      <c r="TB410" s="13"/>
      <c r="TC410" s="13"/>
      <c r="TD410" s="13"/>
      <c r="TE410" s="13"/>
      <c r="TF410" s="13"/>
      <c r="TG410" s="13"/>
      <c r="TH410" s="13"/>
      <c r="TI410" s="13"/>
      <c r="TJ410" s="13"/>
      <c r="TK410" s="13"/>
      <c r="TL410" s="13"/>
      <c r="TM410" s="13"/>
      <c r="TN410" s="13"/>
      <c r="TO410" s="13"/>
      <c r="TP410" s="13"/>
      <c r="TQ410" s="13"/>
      <c r="TR410" s="13"/>
      <c r="TS410" s="13"/>
      <c r="TT410" s="13"/>
      <c r="TU410" s="13"/>
      <c r="TV410" s="13"/>
      <c r="TW410" s="13"/>
      <c r="TX410" s="13"/>
      <c r="TY410" s="13"/>
      <c r="TZ410" s="13"/>
      <c r="UA410" s="13"/>
      <c r="UB410" s="13"/>
      <c r="UC410" s="13"/>
      <c r="UD410" s="13"/>
      <c r="UE410" s="13"/>
      <c r="UF410" s="13"/>
      <c r="UG410" s="13"/>
      <c r="UH410" s="13"/>
      <c r="UI410" s="13"/>
      <c r="UJ410" s="13"/>
      <c r="UK410" s="13"/>
      <c r="UL410" s="13"/>
      <c r="UM410" s="13"/>
      <c r="UN410" s="13"/>
      <c r="UO410" s="13"/>
      <c r="UP410" s="13"/>
      <c r="UQ410" s="13"/>
      <c r="UR410" s="13"/>
      <c r="US410" s="13"/>
      <c r="UT410" s="13"/>
      <c r="UU410" s="13"/>
      <c r="UV410" s="13"/>
      <c r="UW410" s="13"/>
      <c r="UX410" s="13"/>
      <c r="UY410" s="13"/>
      <c r="UZ410" s="13"/>
      <c r="VA410" s="13"/>
      <c r="VB410" s="13"/>
      <c r="VC410" s="13"/>
      <c r="VD410" s="13"/>
      <c r="VE410" s="13"/>
      <c r="VF410" s="13"/>
      <c r="VG410" s="13"/>
      <c r="VH410" s="13"/>
      <c r="VI410" s="13"/>
      <c r="VJ410" s="13"/>
      <c r="VK410" s="13"/>
      <c r="VL410" s="13"/>
      <c r="VM410" s="13"/>
      <c r="VN410" s="13"/>
      <c r="VO410" s="13"/>
      <c r="VP410" s="13"/>
      <c r="VQ410" s="13"/>
      <c r="VR410" s="13"/>
      <c r="VS410" s="13"/>
      <c r="VT410" s="13"/>
      <c r="VU410" s="13"/>
      <c r="VV410" s="13"/>
      <c r="VW410" s="13"/>
      <c r="VX410" s="13"/>
      <c r="VY410" s="13"/>
      <c r="VZ410" s="13"/>
      <c r="WA410" s="13"/>
      <c r="WB410" s="13"/>
      <c r="WC410" s="13"/>
      <c r="WD410" s="13"/>
      <c r="WE410" s="13"/>
      <c r="WF410" s="13"/>
      <c r="WG410" s="13"/>
      <c r="WH410" s="13"/>
      <c r="WI410" s="13"/>
      <c r="WJ410" s="13"/>
      <c r="WK410" s="13"/>
      <c r="WL410" s="13"/>
      <c r="WM410" s="13"/>
      <c r="WN410" s="13"/>
      <c r="WO410" s="13"/>
      <c r="WP410" s="13"/>
      <c r="WQ410" s="13"/>
      <c r="WR410" s="13"/>
      <c r="WS410" s="13"/>
      <c r="WT410" s="13"/>
      <c r="WU410" s="13"/>
      <c r="WV410" s="13"/>
      <c r="WW410" s="13"/>
      <c r="WX410" s="13"/>
      <c r="WY410" s="13"/>
      <c r="WZ410" s="13"/>
      <c r="XA410" s="13"/>
      <c r="XB410" s="13"/>
      <c r="XC410" s="13"/>
      <c r="XD410" s="13"/>
      <c r="XE410" s="13"/>
      <c r="XF410" s="13"/>
      <c r="XG410" s="13"/>
      <c r="XH410" s="13"/>
      <c r="XI410" s="13"/>
      <c r="XJ410" s="13"/>
      <c r="XK410" s="13"/>
      <c r="XL410" s="13"/>
      <c r="XM410" s="13"/>
      <c r="XN410" s="13"/>
      <c r="XO410" s="13"/>
      <c r="XP410" s="13"/>
      <c r="XQ410" s="13"/>
      <c r="XR410" s="13"/>
      <c r="XS410" s="13"/>
      <c r="XT410" s="13"/>
      <c r="XU410" s="13"/>
      <c r="XV410" s="13"/>
      <c r="XW410" s="13"/>
      <c r="XX410" s="13"/>
      <c r="XY410" s="13"/>
      <c r="XZ410" s="13"/>
      <c r="YA410" s="13"/>
      <c r="YB410" s="13"/>
      <c r="YC410" s="13"/>
      <c r="YD410" s="13"/>
      <c r="YE410" s="13"/>
      <c r="YF410" s="13"/>
      <c r="YG410" s="13"/>
      <c r="YH410" s="13"/>
      <c r="YI410" s="13"/>
      <c r="YJ410" s="13"/>
      <c r="YK410" s="13"/>
      <c r="YL410" s="13"/>
      <c r="YM410" s="13"/>
      <c r="YN410" s="13"/>
      <c r="YO410" s="13"/>
      <c r="YP410" s="13"/>
      <c r="YQ410" s="13"/>
      <c r="YR410" s="13"/>
      <c r="YS410" s="13"/>
      <c r="YT410" s="13"/>
      <c r="YU410" s="13"/>
      <c r="YV410" s="13"/>
      <c r="YW410" s="13"/>
      <c r="YX410" s="13"/>
      <c r="YY410" s="13"/>
      <c r="YZ410" s="13"/>
      <c r="ZA410" s="13"/>
      <c r="ZB410" s="13"/>
      <c r="ZC410" s="13"/>
      <c r="ZD410" s="13"/>
      <c r="ZE410" s="13"/>
      <c r="ZF410" s="13"/>
      <c r="ZG410" s="13"/>
      <c r="ZH410" s="13"/>
      <c r="ZI410" s="13"/>
      <c r="ZJ410" s="13"/>
      <c r="ZK410" s="13"/>
      <c r="ZL410" s="13"/>
      <c r="ZM410" s="13"/>
      <c r="ZN410" s="13"/>
      <c r="ZO410" s="13"/>
      <c r="ZP410" s="13"/>
      <c r="ZQ410" s="13"/>
      <c r="ZR410" s="13"/>
      <c r="ZS410" s="13"/>
      <c r="ZT410" s="13"/>
      <c r="ZU410" s="13"/>
      <c r="ZV410" s="13"/>
      <c r="ZW410" s="13"/>
      <c r="ZX410" s="13"/>
      <c r="ZY410" s="13"/>
      <c r="ZZ410" s="13"/>
      <c r="AAA410" s="13"/>
      <c r="AAB410" s="13"/>
      <c r="AAC410" s="13"/>
      <c r="AAD410" s="13"/>
      <c r="AAE410" s="13"/>
      <c r="AAF410" s="13"/>
      <c r="AAG410" s="13"/>
      <c r="AAH410" s="13"/>
      <c r="AAI410" s="13"/>
      <c r="AAJ410" s="13"/>
      <c r="AAK410" s="13"/>
      <c r="AAL410" s="13"/>
      <c r="AAM410" s="13"/>
      <c r="AAN410" s="13"/>
      <c r="AAO410" s="13"/>
      <c r="AAP410" s="13"/>
      <c r="AAQ410" s="13"/>
      <c r="AAR410" s="13"/>
      <c r="AAS410" s="13"/>
      <c r="AAT410" s="13"/>
      <c r="AAU410" s="13"/>
      <c r="AAV410" s="13"/>
      <c r="AAW410" s="13"/>
      <c r="AAX410" s="13"/>
      <c r="AAY410" s="13"/>
      <c r="AAZ410" s="13"/>
      <c r="ABA410" s="13"/>
      <c r="ABB410" s="13"/>
      <c r="ABC410" s="13"/>
      <c r="ABD410" s="13"/>
      <c r="ABE410" s="13"/>
      <c r="ABF410" s="13"/>
      <c r="ABG410" s="13"/>
      <c r="ABH410" s="13"/>
      <c r="ABI410" s="13"/>
      <c r="ABJ410" s="13"/>
      <c r="ABK410" s="13"/>
      <c r="ABL410" s="13"/>
      <c r="ABM410" s="13"/>
      <c r="ABN410" s="13"/>
      <c r="ABO410" s="13"/>
      <c r="ABP410" s="13"/>
      <c r="ABQ410" s="13"/>
      <c r="ABR410" s="13"/>
      <c r="ABS410" s="13"/>
      <c r="ABT410" s="13"/>
      <c r="ABU410" s="13"/>
      <c r="ABV410" s="13"/>
      <c r="ABW410" s="13"/>
      <c r="ABX410" s="13"/>
      <c r="ABY410" s="13"/>
      <c r="ABZ410" s="13"/>
      <c r="ACA410" s="13"/>
      <c r="ACB410" s="13"/>
      <c r="ACC410" s="13"/>
      <c r="ACD410" s="13"/>
      <c r="ACE410" s="13"/>
      <c r="ACF410" s="13"/>
      <c r="ACG410" s="13"/>
      <c r="ACH410" s="13"/>
      <c r="ACI410" s="13"/>
      <c r="ACJ410" s="13"/>
      <c r="ACK410" s="13"/>
      <c r="ACL410" s="13"/>
      <c r="ACM410" s="13"/>
      <c r="ACN410" s="13"/>
      <c r="ACO410" s="13"/>
      <c r="ACP410" s="13"/>
      <c r="ACQ410" s="13"/>
      <c r="ACR410" s="13"/>
      <c r="ACS410" s="13"/>
      <c r="ACT410" s="13"/>
      <c r="ACU410" s="13"/>
      <c r="ACV410" s="13"/>
      <c r="ACW410" s="13"/>
      <c r="ACX410" s="13"/>
      <c r="ACY410" s="13"/>
      <c r="ACZ410" s="13"/>
      <c r="ADA410" s="13"/>
      <c r="ADB410" s="13"/>
      <c r="ADC410" s="13"/>
      <c r="ADD410" s="13"/>
      <c r="ADE410" s="13"/>
      <c r="ADF410" s="13"/>
      <c r="ADG410" s="13"/>
      <c r="ADH410" s="13"/>
      <c r="ADI410" s="13"/>
      <c r="ADJ410" s="13"/>
      <c r="ADK410" s="13"/>
      <c r="ADL410" s="13"/>
      <c r="ADM410" s="13"/>
      <c r="ADN410" s="13"/>
      <c r="ADO410" s="13"/>
      <c r="ADP410" s="13"/>
      <c r="ADQ410" s="13"/>
      <c r="ADR410" s="13"/>
      <c r="ADS410" s="13"/>
      <c r="ADT410" s="13"/>
      <c r="ADU410" s="13"/>
      <c r="ADV410" s="13"/>
      <c r="ADW410" s="13"/>
      <c r="ADX410" s="13"/>
      <c r="ADY410" s="13"/>
      <c r="ADZ410" s="13"/>
      <c r="AEA410" s="13"/>
      <c r="AEB410" s="13"/>
      <c r="AEC410" s="13"/>
      <c r="AED410" s="13"/>
      <c r="AEE410" s="13"/>
      <c r="AEF410" s="13"/>
      <c r="AEG410" s="13"/>
      <c r="AEH410" s="13"/>
      <c r="AEI410" s="13"/>
      <c r="AEJ410" s="13"/>
      <c r="AEK410" s="13"/>
      <c r="AEL410" s="13"/>
      <c r="AEM410" s="13"/>
      <c r="AEN410" s="13"/>
      <c r="AEO410" s="13"/>
      <c r="AEP410" s="13"/>
      <c r="AEQ410" s="13"/>
      <c r="AER410" s="13"/>
      <c r="AES410" s="13"/>
      <c r="AET410" s="13"/>
      <c r="AEU410" s="13"/>
      <c r="AEV410" s="13"/>
      <c r="AEW410" s="13"/>
      <c r="AEX410" s="13"/>
      <c r="AEY410" s="13"/>
      <c r="AEZ410" s="13"/>
      <c r="AFA410" s="13"/>
      <c r="AFB410" s="13"/>
      <c r="AFC410" s="13"/>
      <c r="AFD410" s="13"/>
      <c r="AFE410" s="13"/>
      <c r="AFF410" s="13"/>
      <c r="AFG410" s="13"/>
      <c r="AFH410" s="13"/>
      <c r="AFI410" s="13"/>
      <c r="AFJ410" s="13"/>
      <c r="AFK410" s="13"/>
      <c r="AFL410" s="13"/>
      <c r="AFM410" s="13"/>
      <c r="AFN410" s="13"/>
      <c r="AFO410" s="13"/>
      <c r="AFP410" s="13"/>
      <c r="AFQ410" s="13"/>
      <c r="AFR410" s="13"/>
      <c r="AFS410" s="13"/>
      <c r="AFT410" s="13"/>
      <c r="AFU410" s="13"/>
      <c r="AFV410" s="13"/>
      <c r="AFW410" s="13"/>
      <c r="AFX410" s="13"/>
      <c r="AFY410" s="13"/>
      <c r="AFZ410" s="13"/>
      <c r="AGA410" s="13"/>
      <c r="AGB410" s="13"/>
      <c r="AGC410" s="13"/>
      <c r="AGD410" s="13"/>
      <c r="AGE410" s="13"/>
      <c r="AGF410" s="13"/>
      <c r="AGG410" s="13"/>
      <c r="AGH410" s="13"/>
      <c r="AGI410" s="13"/>
      <c r="AGJ410" s="13"/>
      <c r="AGK410" s="13"/>
      <c r="AGL410" s="13"/>
      <c r="AGM410" s="13"/>
      <c r="AGN410" s="13"/>
      <c r="AGO410" s="13"/>
      <c r="AGP410" s="13"/>
      <c r="AGQ410" s="13"/>
      <c r="AGR410" s="13"/>
      <c r="AGS410" s="13"/>
      <c r="AGT410" s="13"/>
      <c r="AGU410" s="13"/>
      <c r="AGV410" s="13"/>
      <c r="AGW410" s="13"/>
      <c r="AGX410" s="13"/>
      <c r="AGY410" s="13"/>
      <c r="AGZ410" s="13"/>
      <c r="AHA410" s="13"/>
      <c r="AHB410" s="13"/>
      <c r="AHC410" s="13"/>
      <c r="AHD410" s="13"/>
      <c r="AHE410" s="13"/>
      <c r="AHF410" s="13"/>
      <c r="AHG410" s="13"/>
      <c r="AHH410" s="13"/>
      <c r="AHI410" s="13"/>
      <c r="AHJ410" s="13"/>
      <c r="AHK410" s="13"/>
      <c r="AHL410" s="13"/>
      <c r="AHM410" s="13"/>
      <c r="AHN410" s="13"/>
      <c r="AHO410" s="13"/>
      <c r="AHP410" s="13"/>
      <c r="AHQ410" s="13"/>
      <c r="AHR410" s="13"/>
      <c r="AHS410" s="13"/>
      <c r="AHT410" s="13"/>
      <c r="AHU410" s="13"/>
      <c r="AHV410" s="13"/>
      <c r="AHW410" s="13"/>
      <c r="AHX410" s="13"/>
      <c r="AHY410" s="13"/>
      <c r="AHZ410" s="13"/>
      <c r="AIA410" s="13"/>
      <c r="AIB410" s="13"/>
      <c r="AIC410" s="13"/>
      <c r="AID410" s="13"/>
      <c r="AIE410" s="13"/>
      <c r="AIF410" s="13"/>
      <c r="AIG410" s="13"/>
      <c r="AIH410" s="13"/>
      <c r="AII410" s="13"/>
      <c r="AIJ410" s="13"/>
      <c r="AIK410" s="13"/>
      <c r="AIL410" s="13"/>
      <c r="AIM410" s="13"/>
      <c r="AIN410" s="13"/>
      <c r="AIO410" s="13"/>
      <c r="AIP410" s="13"/>
      <c r="AIQ410" s="13"/>
      <c r="AIR410" s="13"/>
      <c r="AIS410" s="13"/>
      <c r="AIT410" s="13"/>
      <c r="AIU410" s="13"/>
      <c r="AIV410" s="13"/>
      <c r="AIW410" s="13"/>
      <c r="AIX410" s="13"/>
      <c r="AIY410" s="13"/>
      <c r="AIZ410" s="13"/>
      <c r="AJA410" s="13"/>
      <c r="AJB410" s="13"/>
      <c r="AJC410" s="13"/>
      <c r="AJD410" s="13"/>
      <c r="AJE410" s="13"/>
      <c r="AJF410" s="13"/>
      <c r="AJG410" s="13"/>
      <c r="AJH410" s="13"/>
      <c r="AJI410" s="13"/>
      <c r="AJJ410" s="13"/>
      <c r="AJK410" s="13"/>
      <c r="AJL410" s="13"/>
      <c r="AJM410" s="13"/>
      <c r="AJN410" s="13"/>
      <c r="AJO410" s="13"/>
      <c r="AJP410" s="13"/>
      <c r="AJQ410" s="13"/>
      <c r="AJR410" s="13"/>
      <c r="AJS410" s="13"/>
      <c r="AJT410" s="13"/>
      <c r="AJU410" s="13"/>
      <c r="AJV410" s="13"/>
      <c r="AJW410" s="13"/>
      <c r="AJX410" s="13"/>
      <c r="AJY410" s="13"/>
      <c r="AJZ410" s="13"/>
      <c r="AKA410" s="13"/>
      <c r="AKB410" s="13"/>
      <c r="AKC410" s="13"/>
      <c r="AKD410" s="13"/>
      <c r="AKE410" s="13"/>
      <c r="AKF410" s="13"/>
      <c r="AKG410" s="13"/>
      <c r="AKH410" s="13"/>
      <c r="AKI410" s="13"/>
      <c r="AKJ410" s="13"/>
      <c r="AKK410" s="13"/>
      <c r="AKL410" s="13"/>
      <c r="AKM410" s="13"/>
      <c r="AKN410" s="13"/>
      <c r="AKO410" s="13"/>
      <c r="AKP410" s="13"/>
      <c r="AKQ410" s="13"/>
      <c r="AKR410" s="13"/>
      <c r="AKS410" s="13"/>
      <c r="AKT410" s="13"/>
      <c r="AKU410" s="13"/>
      <c r="AKV410" s="13"/>
      <c r="AKW410" s="13"/>
      <c r="AKX410" s="13"/>
      <c r="AKY410" s="13"/>
      <c r="AKZ410" s="13"/>
      <c r="ALA410" s="13"/>
      <c r="ALB410" s="13"/>
      <c r="ALC410" s="13"/>
      <c r="ALD410" s="13"/>
      <c r="ALE410" s="13"/>
      <c r="ALF410" s="13"/>
      <c r="ALG410" s="13"/>
      <c r="ALH410" s="13"/>
      <c r="ALI410" s="13"/>
      <c r="ALJ410" s="13"/>
    </row>
    <row r="411" spans="1:998" s="24" customFormat="1">
      <c r="A411" s="16">
        <v>406</v>
      </c>
      <c r="B411" s="32" t="s">
        <v>503</v>
      </c>
      <c r="C411" s="32" t="s">
        <v>10</v>
      </c>
      <c r="D411" s="32" t="s">
        <v>503</v>
      </c>
      <c r="E411" s="32" t="s">
        <v>505</v>
      </c>
      <c r="F411" s="32"/>
      <c r="G411" s="74">
        <v>45831</v>
      </c>
      <c r="H411" s="75">
        <v>0.6118055555555556</v>
      </c>
      <c r="I411" s="32" t="s">
        <v>5</v>
      </c>
      <c r="J411" s="32" t="s">
        <v>6</v>
      </c>
      <c r="K411" s="32" t="s">
        <v>5</v>
      </c>
      <c r="L411" s="32" t="s">
        <v>5</v>
      </c>
      <c r="M411" s="32" t="s">
        <v>5</v>
      </c>
      <c r="N411" s="32" t="s">
        <v>6</v>
      </c>
      <c r="O411" s="76">
        <v>1207.54</v>
      </c>
      <c r="P411" s="77">
        <v>1325</v>
      </c>
      <c r="Q411" s="76">
        <v>125612</v>
      </c>
      <c r="R411" s="76">
        <v>50244.800000000003</v>
      </c>
      <c r="S411" s="85">
        <f t="shared" si="51"/>
        <v>40</v>
      </c>
      <c r="T411" s="85">
        <f t="shared" si="52"/>
        <v>75367.199999999997</v>
      </c>
      <c r="U411" s="32" t="s">
        <v>6</v>
      </c>
      <c r="V411" s="32" t="s">
        <v>6</v>
      </c>
      <c r="W411" s="32">
        <v>1</v>
      </c>
      <c r="X411" s="80">
        <v>0</v>
      </c>
      <c r="Y411" s="81">
        <f>ROUND((S411/INDICI!$B$2*10),2)</f>
        <v>4.5199999999999996</v>
      </c>
      <c r="Z411" s="81">
        <f>ROUND((O411/INDICI!$B$1*25),2)</f>
        <v>3.22</v>
      </c>
      <c r="AA411" s="82">
        <f t="shared" si="53"/>
        <v>8</v>
      </c>
      <c r="AB411" s="83">
        <f t="shared" si="54"/>
        <v>15.74</v>
      </c>
      <c r="AC411" s="84"/>
      <c r="AD411" s="81" t="str">
        <f>VLOOKUP(C411, 'NORD SUD'!A:B, 2, FALSE)</f>
        <v>N</v>
      </c>
      <c r="AE411" s="85" t="str">
        <f>IF(AD411="N","",SUM(AF$5:$AF411))</f>
        <v/>
      </c>
      <c r="AF411" s="85" t="str">
        <f t="shared" si="55"/>
        <v/>
      </c>
      <c r="AG411" s="84"/>
      <c r="AH411" s="81"/>
      <c r="AI411" s="169"/>
      <c r="AJ411" s="169"/>
      <c r="AK411" s="198" t="s">
        <v>1941</v>
      </c>
      <c r="AL411" s="158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  <c r="JX411" s="13"/>
      <c r="JY411" s="13"/>
      <c r="JZ411" s="13"/>
      <c r="KA411" s="13"/>
      <c r="KB411" s="13"/>
      <c r="KC411" s="13"/>
      <c r="KD411" s="13"/>
      <c r="KE411" s="13"/>
      <c r="KF411" s="13"/>
      <c r="KG411" s="13"/>
      <c r="KH411" s="13"/>
      <c r="KI411" s="13"/>
      <c r="KJ411" s="13"/>
      <c r="KK411" s="13"/>
      <c r="KL411" s="13"/>
      <c r="KM411" s="13"/>
      <c r="KN411" s="13"/>
      <c r="KO411" s="13"/>
      <c r="KP411" s="13"/>
      <c r="KQ411" s="13"/>
      <c r="KR411" s="13"/>
      <c r="KS411" s="13"/>
      <c r="KT411" s="13"/>
      <c r="KU411" s="13"/>
      <c r="KV411" s="13"/>
      <c r="KW411" s="13"/>
      <c r="KX411" s="13"/>
      <c r="KY411" s="13"/>
      <c r="KZ411" s="13"/>
      <c r="LA411" s="13"/>
      <c r="LB411" s="13"/>
      <c r="LC411" s="13"/>
      <c r="LD411" s="13"/>
      <c r="LE411" s="13"/>
      <c r="LF411" s="13"/>
      <c r="LG411" s="13"/>
      <c r="LH411" s="13"/>
      <c r="LI411" s="13"/>
      <c r="LJ411" s="13"/>
      <c r="LK411" s="13"/>
      <c r="LL411" s="13"/>
      <c r="LM411" s="13"/>
      <c r="LN411" s="13"/>
      <c r="LO411" s="13"/>
      <c r="LP411" s="13"/>
      <c r="LQ411" s="13"/>
      <c r="LR411" s="13"/>
      <c r="LS411" s="13"/>
      <c r="LT411" s="13"/>
      <c r="LU411" s="13"/>
      <c r="LV411" s="13"/>
      <c r="LW411" s="13"/>
      <c r="LX411" s="13"/>
      <c r="LY411" s="13"/>
      <c r="LZ411" s="13"/>
      <c r="MA411" s="13"/>
      <c r="MB411" s="13"/>
      <c r="MC411" s="13"/>
      <c r="MD411" s="13"/>
      <c r="ME411" s="13"/>
      <c r="MF411" s="13"/>
      <c r="MG411" s="13"/>
      <c r="MH411" s="13"/>
      <c r="MI411" s="13"/>
      <c r="MJ411" s="13"/>
      <c r="MK411" s="13"/>
      <c r="ML411" s="13"/>
      <c r="MM411" s="13"/>
      <c r="MN411" s="13"/>
      <c r="MO411" s="13"/>
      <c r="MP411" s="13"/>
      <c r="MQ411" s="13"/>
      <c r="MR411" s="13"/>
      <c r="MS411" s="13"/>
      <c r="MT411" s="13"/>
      <c r="MU411" s="13"/>
      <c r="MV411" s="13"/>
      <c r="MW411" s="13"/>
      <c r="MX411" s="13"/>
      <c r="MY411" s="13"/>
      <c r="MZ411" s="13"/>
      <c r="NA411" s="13"/>
      <c r="NB411" s="13"/>
      <c r="NC411" s="13"/>
      <c r="ND411" s="13"/>
      <c r="NE411" s="13"/>
      <c r="NF411" s="13"/>
      <c r="NG411" s="13"/>
      <c r="NH411" s="13"/>
      <c r="NI411" s="13"/>
      <c r="NJ411" s="13"/>
      <c r="NK411" s="13"/>
      <c r="NL411" s="13"/>
      <c r="NM411" s="13"/>
      <c r="NN411" s="13"/>
      <c r="NO411" s="13"/>
      <c r="NP411" s="13"/>
      <c r="NQ411" s="13"/>
      <c r="NR411" s="13"/>
      <c r="NS411" s="13"/>
      <c r="NT411" s="13"/>
      <c r="NU411" s="13"/>
      <c r="NV411" s="13"/>
      <c r="NW411" s="13"/>
      <c r="NX411" s="13"/>
      <c r="NY411" s="13"/>
      <c r="NZ411" s="13"/>
      <c r="OA411" s="13"/>
      <c r="OB411" s="13"/>
      <c r="OC411" s="13"/>
      <c r="OD411" s="13"/>
      <c r="OE411" s="13"/>
      <c r="OF411" s="13"/>
      <c r="OG411" s="13"/>
      <c r="OH411" s="13"/>
      <c r="OI411" s="13"/>
      <c r="OJ411" s="13"/>
      <c r="OK411" s="13"/>
      <c r="OL411" s="13"/>
      <c r="OM411" s="13"/>
      <c r="ON411" s="13"/>
      <c r="OO411" s="13"/>
      <c r="OP411" s="13"/>
      <c r="OQ411" s="13"/>
      <c r="OR411" s="13"/>
      <c r="OS411" s="13"/>
      <c r="OT411" s="13"/>
      <c r="OU411" s="13"/>
      <c r="OV411" s="13"/>
      <c r="OW411" s="13"/>
      <c r="OX411" s="13"/>
      <c r="OY411" s="13"/>
      <c r="OZ411" s="13"/>
      <c r="PA411" s="13"/>
      <c r="PB411" s="13"/>
      <c r="PC411" s="13"/>
      <c r="PD411" s="13"/>
      <c r="PE411" s="13"/>
      <c r="PF411" s="13"/>
      <c r="PG411" s="13"/>
      <c r="PH411" s="13"/>
      <c r="PI411" s="13"/>
      <c r="PJ411" s="13"/>
      <c r="PK411" s="13"/>
      <c r="PL411" s="13"/>
      <c r="PM411" s="13"/>
      <c r="PN411" s="13"/>
      <c r="PO411" s="13"/>
      <c r="PP411" s="13"/>
      <c r="PQ411" s="13"/>
      <c r="PR411" s="13"/>
      <c r="PS411" s="13"/>
      <c r="PT411" s="13"/>
      <c r="PU411" s="13"/>
      <c r="PV411" s="13"/>
      <c r="PW411" s="13"/>
      <c r="PX411" s="13"/>
      <c r="PY411" s="13"/>
      <c r="PZ411" s="13"/>
      <c r="QA411" s="13"/>
      <c r="QB411" s="13"/>
      <c r="QC411" s="13"/>
      <c r="QD411" s="13"/>
      <c r="QE411" s="13"/>
      <c r="QF411" s="13"/>
      <c r="QG411" s="13"/>
      <c r="QH411" s="13"/>
      <c r="QI411" s="13"/>
      <c r="QJ411" s="13"/>
      <c r="QK411" s="13"/>
      <c r="QL411" s="13"/>
      <c r="QM411" s="13"/>
      <c r="QN411" s="13"/>
      <c r="QO411" s="13"/>
      <c r="QP411" s="13"/>
      <c r="QQ411" s="13"/>
      <c r="QR411" s="13"/>
      <c r="QS411" s="13"/>
      <c r="QT411" s="13"/>
      <c r="QU411" s="13"/>
      <c r="QV411" s="13"/>
      <c r="QW411" s="13"/>
      <c r="QX411" s="13"/>
      <c r="QY411" s="13"/>
      <c r="QZ411" s="13"/>
      <c r="RA411" s="13"/>
      <c r="RB411" s="13"/>
      <c r="RC411" s="13"/>
      <c r="RD411" s="13"/>
      <c r="RE411" s="13"/>
      <c r="RF411" s="13"/>
      <c r="RG411" s="13"/>
      <c r="RH411" s="13"/>
      <c r="RI411" s="13"/>
      <c r="RJ411" s="13"/>
      <c r="RK411" s="13"/>
      <c r="RL411" s="13"/>
      <c r="RM411" s="13"/>
      <c r="RN411" s="13"/>
      <c r="RO411" s="13"/>
      <c r="RP411" s="13"/>
      <c r="RQ411" s="13"/>
      <c r="RR411" s="13"/>
      <c r="RS411" s="13"/>
      <c r="RT411" s="13"/>
      <c r="RU411" s="13"/>
      <c r="RV411" s="13"/>
      <c r="RW411" s="13"/>
      <c r="RX411" s="13"/>
      <c r="RY411" s="13"/>
      <c r="RZ411" s="13"/>
      <c r="SA411" s="13"/>
      <c r="SB411" s="13"/>
      <c r="SC411" s="13"/>
      <c r="SD411" s="13"/>
      <c r="SE411" s="13"/>
      <c r="SF411" s="13"/>
      <c r="SG411" s="13"/>
      <c r="SH411" s="13"/>
      <c r="SI411" s="13"/>
      <c r="SJ411" s="13"/>
      <c r="SK411" s="13"/>
      <c r="SL411" s="13"/>
      <c r="SM411" s="13"/>
      <c r="SN411" s="13"/>
      <c r="SO411" s="13"/>
      <c r="SP411" s="13"/>
      <c r="SQ411" s="13"/>
      <c r="SR411" s="13"/>
      <c r="SS411" s="13"/>
      <c r="ST411" s="13"/>
      <c r="SU411" s="13"/>
      <c r="SV411" s="13"/>
      <c r="SW411" s="13"/>
      <c r="SX411" s="13"/>
      <c r="SY411" s="13"/>
      <c r="SZ411" s="13"/>
      <c r="TA411" s="13"/>
      <c r="TB411" s="13"/>
      <c r="TC411" s="13"/>
      <c r="TD411" s="13"/>
      <c r="TE411" s="13"/>
      <c r="TF411" s="13"/>
      <c r="TG411" s="13"/>
      <c r="TH411" s="13"/>
      <c r="TI411" s="13"/>
      <c r="TJ411" s="13"/>
      <c r="TK411" s="13"/>
      <c r="TL411" s="13"/>
      <c r="TM411" s="13"/>
      <c r="TN411" s="13"/>
      <c r="TO411" s="13"/>
      <c r="TP411" s="13"/>
      <c r="TQ411" s="13"/>
      <c r="TR411" s="13"/>
      <c r="TS411" s="13"/>
      <c r="TT411" s="13"/>
      <c r="TU411" s="13"/>
      <c r="TV411" s="13"/>
      <c r="TW411" s="13"/>
      <c r="TX411" s="13"/>
      <c r="TY411" s="13"/>
      <c r="TZ411" s="13"/>
      <c r="UA411" s="13"/>
      <c r="UB411" s="13"/>
      <c r="UC411" s="13"/>
      <c r="UD411" s="13"/>
      <c r="UE411" s="13"/>
      <c r="UF411" s="13"/>
      <c r="UG411" s="13"/>
      <c r="UH411" s="13"/>
      <c r="UI411" s="13"/>
      <c r="UJ411" s="13"/>
      <c r="UK411" s="13"/>
      <c r="UL411" s="13"/>
      <c r="UM411" s="13"/>
      <c r="UN411" s="13"/>
      <c r="UO411" s="13"/>
      <c r="UP411" s="13"/>
      <c r="UQ411" s="13"/>
      <c r="UR411" s="13"/>
      <c r="US411" s="13"/>
      <c r="UT411" s="13"/>
      <c r="UU411" s="13"/>
      <c r="UV411" s="13"/>
      <c r="UW411" s="13"/>
      <c r="UX411" s="13"/>
      <c r="UY411" s="13"/>
      <c r="UZ411" s="13"/>
      <c r="VA411" s="13"/>
      <c r="VB411" s="13"/>
      <c r="VC411" s="13"/>
      <c r="VD411" s="13"/>
      <c r="VE411" s="13"/>
      <c r="VF411" s="13"/>
      <c r="VG411" s="13"/>
      <c r="VH411" s="13"/>
      <c r="VI411" s="13"/>
      <c r="VJ411" s="13"/>
      <c r="VK411" s="13"/>
      <c r="VL411" s="13"/>
      <c r="VM411" s="13"/>
      <c r="VN411" s="13"/>
      <c r="VO411" s="13"/>
      <c r="VP411" s="13"/>
      <c r="VQ411" s="13"/>
      <c r="VR411" s="13"/>
      <c r="VS411" s="13"/>
      <c r="VT411" s="13"/>
      <c r="VU411" s="13"/>
      <c r="VV411" s="13"/>
      <c r="VW411" s="13"/>
      <c r="VX411" s="13"/>
      <c r="VY411" s="13"/>
      <c r="VZ411" s="13"/>
      <c r="WA411" s="13"/>
      <c r="WB411" s="13"/>
      <c r="WC411" s="13"/>
      <c r="WD411" s="13"/>
      <c r="WE411" s="13"/>
      <c r="WF411" s="13"/>
      <c r="WG411" s="13"/>
      <c r="WH411" s="13"/>
      <c r="WI411" s="13"/>
      <c r="WJ411" s="13"/>
      <c r="WK411" s="13"/>
      <c r="WL411" s="13"/>
      <c r="WM411" s="13"/>
      <c r="WN411" s="13"/>
      <c r="WO411" s="13"/>
      <c r="WP411" s="13"/>
      <c r="WQ411" s="13"/>
      <c r="WR411" s="13"/>
      <c r="WS411" s="13"/>
      <c r="WT411" s="13"/>
      <c r="WU411" s="13"/>
      <c r="WV411" s="13"/>
      <c r="WW411" s="13"/>
      <c r="WX411" s="13"/>
      <c r="WY411" s="13"/>
      <c r="WZ411" s="13"/>
      <c r="XA411" s="13"/>
      <c r="XB411" s="13"/>
      <c r="XC411" s="13"/>
      <c r="XD411" s="13"/>
      <c r="XE411" s="13"/>
      <c r="XF411" s="13"/>
      <c r="XG411" s="13"/>
      <c r="XH411" s="13"/>
      <c r="XI411" s="13"/>
      <c r="XJ411" s="13"/>
      <c r="XK411" s="13"/>
      <c r="XL411" s="13"/>
      <c r="XM411" s="13"/>
      <c r="XN411" s="13"/>
      <c r="XO411" s="13"/>
      <c r="XP411" s="13"/>
      <c r="XQ411" s="13"/>
      <c r="XR411" s="13"/>
      <c r="XS411" s="13"/>
      <c r="XT411" s="13"/>
      <c r="XU411" s="13"/>
      <c r="XV411" s="13"/>
      <c r="XW411" s="13"/>
      <c r="XX411" s="13"/>
      <c r="XY411" s="13"/>
      <c r="XZ411" s="13"/>
      <c r="YA411" s="13"/>
      <c r="YB411" s="13"/>
      <c r="YC411" s="13"/>
      <c r="YD411" s="13"/>
      <c r="YE411" s="13"/>
      <c r="YF411" s="13"/>
      <c r="YG411" s="13"/>
      <c r="YH411" s="13"/>
      <c r="YI411" s="13"/>
      <c r="YJ411" s="13"/>
      <c r="YK411" s="13"/>
      <c r="YL411" s="13"/>
      <c r="YM411" s="13"/>
      <c r="YN411" s="13"/>
      <c r="YO411" s="13"/>
      <c r="YP411" s="13"/>
      <c r="YQ411" s="13"/>
      <c r="YR411" s="13"/>
      <c r="YS411" s="13"/>
      <c r="YT411" s="13"/>
      <c r="YU411" s="13"/>
      <c r="YV411" s="13"/>
      <c r="YW411" s="13"/>
      <c r="YX411" s="13"/>
      <c r="YY411" s="13"/>
      <c r="YZ411" s="13"/>
      <c r="ZA411" s="13"/>
      <c r="ZB411" s="13"/>
      <c r="ZC411" s="13"/>
      <c r="ZD411" s="13"/>
      <c r="ZE411" s="13"/>
      <c r="ZF411" s="13"/>
      <c r="ZG411" s="13"/>
      <c r="ZH411" s="13"/>
      <c r="ZI411" s="13"/>
      <c r="ZJ411" s="13"/>
      <c r="ZK411" s="13"/>
      <c r="ZL411" s="13"/>
      <c r="ZM411" s="13"/>
      <c r="ZN411" s="13"/>
      <c r="ZO411" s="13"/>
      <c r="ZP411" s="13"/>
      <c r="ZQ411" s="13"/>
      <c r="ZR411" s="13"/>
      <c r="ZS411" s="13"/>
      <c r="ZT411" s="13"/>
      <c r="ZU411" s="13"/>
      <c r="ZV411" s="13"/>
      <c r="ZW411" s="13"/>
      <c r="ZX411" s="13"/>
      <c r="ZY411" s="13"/>
      <c r="ZZ411" s="13"/>
      <c r="AAA411" s="13"/>
      <c r="AAB411" s="13"/>
      <c r="AAC411" s="13"/>
      <c r="AAD411" s="13"/>
      <c r="AAE411" s="13"/>
      <c r="AAF411" s="13"/>
      <c r="AAG411" s="13"/>
      <c r="AAH411" s="13"/>
      <c r="AAI411" s="13"/>
      <c r="AAJ411" s="13"/>
      <c r="AAK411" s="13"/>
      <c r="AAL411" s="13"/>
      <c r="AAM411" s="13"/>
      <c r="AAN411" s="13"/>
      <c r="AAO411" s="13"/>
      <c r="AAP411" s="13"/>
      <c r="AAQ411" s="13"/>
      <c r="AAR411" s="13"/>
      <c r="AAS411" s="13"/>
      <c r="AAT411" s="13"/>
      <c r="AAU411" s="13"/>
      <c r="AAV411" s="13"/>
      <c r="AAW411" s="13"/>
      <c r="AAX411" s="13"/>
      <c r="AAY411" s="13"/>
      <c r="AAZ411" s="13"/>
      <c r="ABA411" s="13"/>
      <c r="ABB411" s="13"/>
      <c r="ABC411" s="13"/>
      <c r="ABD411" s="13"/>
      <c r="ABE411" s="13"/>
      <c r="ABF411" s="13"/>
      <c r="ABG411" s="13"/>
      <c r="ABH411" s="13"/>
      <c r="ABI411" s="13"/>
      <c r="ABJ411" s="13"/>
      <c r="ABK411" s="13"/>
      <c r="ABL411" s="13"/>
      <c r="ABM411" s="13"/>
      <c r="ABN411" s="13"/>
      <c r="ABO411" s="13"/>
      <c r="ABP411" s="13"/>
      <c r="ABQ411" s="13"/>
      <c r="ABR411" s="13"/>
      <c r="ABS411" s="13"/>
      <c r="ABT411" s="13"/>
      <c r="ABU411" s="13"/>
      <c r="ABV411" s="13"/>
      <c r="ABW411" s="13"/>
      <c r="ABX411" s="13"/>
      <c r="ABY411" s="13"/>
      <c r="ABZ411" s="13"/>
      <c r="ACA411" s="13"/>
      <c r="ACB411" s="13"/>
      <c r="ACC411" s="13"/>
      <c r="ACD411" s="13"/>
      <c r="ACE411" s="13"/>
      <c r="ACF411" s="13"/>
      <c r="ACG411" s="13"/>
      <c r="ACH411" s="13"/>
      <c r="ACI411" s="13"/>
      <c r="ACJ411" s="13"/>
      <c r="ACK411" s="13"/>
      <c r="ACL411" s="13"/>
      <c r="ACM411" s="13"/>
      <c r="ACN411" s="13"/>
      <c r="ACO411" s="13"/>
      <c r="ACP411" s="13"/>
      <c r="ACQ411" s="13"/>
      <c r="ACR411" s="13"/>
      <c r="ACS411" s="13"/>
      <c r="ACT411" s="13"/>
      <c r="ACU411" s="13"/>
      <c r="ACV411" s="13"/>
      <c r="ACW411" s="13"/>
      <c r="ACX411" s="13"/>
      <c r="ACY411" s="13"/>
      <c r="ACZ411" s="13"/>
      <c r="ADA411" s="13"/>
      <c r="ADB411" s="13"/>
      <c r="ADC411" s="13"/>
      <c r="ADD411" s="13"/>
      <c r="ADE411" s="13"/>
      <c r="ADF411" s="13"/>
      <c r="ADG411" s="13"/>
      <c r="ADH411" s="13"/>
      <c r="ADI411" s="13"/>
      <c r="ADJ411" s="13"/>
      <c r="ADK411" s="13"/>
      <c r="ADL411" s="13"/>
      <c r="ADM411" s="13"/>
      <c r="ADN411" s="13"/>
      <c r="ADO411" s="13"/>
      <c r="ADP411" s="13"/>
      <c r="ADQ411" s="13"/>
      <c r="ADR411" s="13"/>
      <c r="ADS411" s="13"/>
      <c r="ADT411" s="13"/>
      <c r="ADU411" s="13"/>
      <c r="ADV411" s="13"/>
      <c r="ADW411" s="13"/>
      <c r="ADX411" s="13"/>
      <c r="ADY411" s="13"/>
      <c r="ADZ411" s="13"/>
      <c r="AEA411" s="13"/>
      <c r="AEB411" s="13"/>
      <c r="AEC411" s="13"/>
      <c r="AED411" s="13"/>
      <c r="AEE411" s="13"/>
      <c r="AEF411" s="13"/>
      <c r="AEG411" s="13"/>
      <c r="AEH411" s="13"/>
      <c r="AEI411" s="13"/>
      <c r="AEJ411" s="13"/>
      <c r="AEK411" s="13"/>
      <c r="AEL411" s="13"/>
      <c r="AEM411" s="13"/>
      <c r="AEN411" s="13"/>
      <c r="AEO411" s="13"/>
      <c r="AEP411" s="13"/>
      <c r="AEQ411" s="13"/>
      <c r="AER411" s="13"/>
      <c r="AES411" s="13"/>
      <c r="AET411" s="13"/>
      <c r="AEU411" s="13"/>
      <c r="AEV411" s="13"/>
      <c r="AEW411" s="13"/>
      <c r="AEX411" s="13"/>
      <c r="AEY411" s="13"/>
      <c r="AEZ411" s="13"/>
      <c r="AFA411" s="13"/>
      <c r="AFB411" s="13"/>
      <c r="AFC411" s="13"/>
      <c r="AFD411" s="13"/>
      <c r="AFE411" s="13"/>
      <c r="AFF411" s="13"/>
      <c r="AFG411" s="13"/>
      <c r="AFH411" s="13"/>
      <c r="AFI411" s="13"/>
      <c r="AFJ411" s="13"/>
      <c r="AFK411" s="13"/>
      <c r="AFL411" s="13"/>
      <c r="AFM411" s="13"/>
      <c r="AFN411" s="13"/>
      <c r="AFO411" s="13"/>
      <c r="AFP411" s="13"/>
      <c r="AFQ411" s="13"/>
      <c r="AFR411" s="13"/>
      <c r="AFS411" s="13"/>
      <c r="AFT411" s="13"/>
      <c r="AFU411" s="13"/>
      <c r="AFV411" s="13"/>
      <c r="AFW411" s="13"/>
      <c r="AFX411" s="13"/>
      <c r="AFY411" s="13"/>
      <c r="AFZ411" s="13"/>
      <c r="AGA411" s="13"/>
      <c r="AGB411" s="13"/>
      <c r="AGC411" s="13"/>
      <c r="AGD411" s="13"/>
      <c r="AGE411" s="13"/>
      <c r="AGF411" s="13"/>
      <c r="AGG411" s="13"/>
      <c r="AGH411" s="13"/>
      <c r="AGI411" s="13"/>
      <c r="AGJ411" s="13"/>
      <c r="AGK411" s="13"/>
      <c r="AGL411" s="13"/>
      <c r="AGM411" s="13"/>
      <c r="AGN411" s="13"/>
      <c r="AGO411" s="13"/>
      <c r="AGP411" s="13"/>
      <c r="AGQ411" s="13"/>
      <c r="AGR411" s="13"/>
      <c r="AGS411" s="13"/>
      <c r="AGT411" s="13"/>
      <c r="AGU411" s="13"/>
      <c r="AGV411" s="13"/>
      <c r="AGW411" s="13"/>
      <c r="AGX411" s="13"/>
      <c r="AGY411" s="13"/>
      <c r="AGZ411" s="13"/>
      <c r="AHA411" s="13"/>
      <c r="AHB411" s="13"/>
      <c r="AHC411" s="13"/>
      <c r="AHD411" s="13"/>
      <c r="AHE411" s="13"/>
      <c r="AHF411" s="13"/>
      <c r="AHG411" s="13"/>
      <c r="AHH411" s="13"/>
      <c r="AHI411" s="13"/>
      <c r="AHJ411" s="13"/>
      <c r="AHK411" s="13"/>
      <c r="AHL411" s="13"/>
      <c r="AHM411" s="13"/>
      <c r="AHN411" s="13"/>
      <c r="AHO411" s="13"/>
      <c r="AHP411" s="13"/>
      <c r="AHQ411" s="13"/>
      <c r="AHR411" s="13"/>
      <c r="AHS411" s="13"/>
      <c r="AHT411" s="13"/>
      <c r="AHU411" s="13"/>
      <c r="AHV411" s="13"/>
      <c r="AHW411" s="13"/>
      <c r="AHX411" s="13"/>
      <c r="AHY411" s="13"/>
      <c r="AHZ411" s="13"/>
      <c r="AIA411" s="13"/>
      <c r="AIB411" s="13"/>
      <c r="AIC411" s="13"/>
      <c r="AID411" s="13"/>
      <c r="AIE411" s="13"/>
      <c r="AIF411" s="13"/>
      <c r="AIG411" s="13"/>
      <c r="AIH411" s="13"/>
      <c r="AII411" s="13"/>
      <c r="AIJ411" s="13"/>
      <c r="AIK411" s="13"/>
      <c r="AIL411" s="13"/>
      <c r="AIM411" s="13"/>
      <c r="AIN411" s="13"/>
      <c r="AIO411" s="13"/>
      <c r="AIP411" s="13"/>
      <c r="AIQ411" s="13"/>
      <c r="AIR411" s="13"/>
      <c r="AIS411" s="13"/>
      <c r="AIT411" s="13"/>
      <c r="AIU411" s="13"/>
      <c r="AIV411" s="13"/>
      <c r="AIW411" s="13"/>
      <c r="AIX411" s="13"/>
      <c r="AIY411" s="13"/>
      <c r="AIZ411" s="13"/>
      <c r="AJA411" s="13"/>
      <c r="AJB411" s="13"/>
      <c r="AJC411" s="13"/>
      <c r="AJD411" s="13"/>
      <c r="AJE411" s="13"/>
      <c r="AJF411" s="13"/>
      <c r="AJG411" s="13"/>
      <c r="AJH411" s="13"/>
      <c r="AJI411" s="13"/>
      <c r="AJJ411" s="13"/>
      <c r="AJK411" s="13"/>
      <c r="AJL411" s="13"/>
      <c r="AJM411" s="13"/>
      <c r="AJN411" s="13"/>
      <c r="AJO411" s="13"/>
      <c r="AJP411" s="13"/>
      <c r="AJQ411" s="13"/>
      <c r="AJR411" s="13"/>
      <c r="AJS411" s="13"/>
      <c r="AJT411" s="13"/>
      <c r="AJU411" s="13"/>
      <c r="AJV411" s="13"/>
      <c r="AJW411" s="13"/>
      <c r="AJX411" s="13"/>
      <c r="AJY411" s="13"/>
      <c r="AJZ411" s="13"/>
      <c r="AKA411" s="13"/>
      <c r="AKB411" s="13"/>
      <c r="AKC411" s="13"/>
      <c r="AKD411" s="13"/>
      <c r="AKE411" s="13"/>
      <c r="AKF411" s="13"/>
      <c r="AKG411" s="13"/>
      <c r="AKH411" s="13"/>
      <c r="AKI411" s="13"/>
      <c r="AKJ411" s="13"/>
      <c r="AKK411" s="13"/>
      <c r="AKL411" s="13"/>
      <c r="AKM411" s="13"/>
      <c r="AKN411" s="13"/>
      <c r="AKO411" s="13"/>
      <c r="AKP411" s="13"/>
      <c r="AKQ411" s="13"/>
      <c r="AKR411" s="13"/>
      <c r="AKS411" s="13"/>
      <c r="AKT411" s="13"/>
      <c r="AKU411" s="13"/>
      <c r="AKV411" s="13"/>
      <c r="AKW411" s="13"/>
      <c r="AKX411" s="13"/>
      <c r="AKY411" s="13"/>
      <c r="AKZ411" s="13"/>
      <c r="ALA411" s="13"/>
      <c r="ALB411" s="13"/>
      <c r="ALC411" s="13"/>
      <c r="ALD411" s="13"/>
      <c r="ALE411" s="13"/>
      <c r="ALF411" s="13"/>
      <c r="ALG411" s="13"/>
      <c r="ALH411" s="13"/>
      <c r="ALI411" s="13"/>
      <c r="ALJ411" s="13"/>
    </row>
    <row r="412" spans="1:998" s="13" customFormat="1">
      <c r="A412" s="16">
        <v>407</v>
      </c>
      <c r="B412" s="32" t="s">
        <v>967</v>
      </c>
      <c r="C412" s="32" t="s">
        <v>71</v>
      </c>
      <c r="D412" s="32" t="s">
        <v>71</v>
      </c>
      <c r="E412" s="32" t="s">
        <v>993</v>
      </c>
      <c r="F412" s="32"/>
      <c r="G412" s="74">
        <v>45800</v>
      </c>
      <c r="H412" s="75">
        <v>0.54375000000000007</v>
      </c>
      <c r="I412" s="32" t="s">
        <v>5</v>
      </c>
      <c r="J412" s="32" t="s">
        <v>6</v>
      </c>
      <c r="K412" s="32" t="s">
        <v>5</v>
      </c>
      <c r="L412" s="32" t="s">
        <v>5</v>
      </c>
      <c r="M412" s="32" t="s">
        <v>5</v>
      </c>
      <c r="N412" s="32" t="s">
        <v>6</v>
      </c>
      <c r="O412" s="76">
        <v>894.45</v>
      </c>
      <c r="P412" s="77">
        <v>1677</v>
      </c>
      <c r="Q412" s="76">
        <v>64600</v>
      </c>
      <c r="R412" s="76">
        <v>30507</v>
      </c>
      <c r="S412" s="85">
        <f t="shared" si="51"/>
        <v>47.224458204334361</v>
      </c>
      <c r="T412" s="85">
        <f t="shared" si="52"/>
        <v>34093</v>
      </c>
      <c r="U412" s="32" t="s">
        <v>6</v>
      </c>
      <c r="V412" s="32" t="s">
        <v>6</v>
      </c>
      <c r="W412" s="79">
        <v>1</v>
      </c>
      <c r="X412" s="80">
        <v>0</v>
      </c>
      <c r="Y412" s="81">
        <f>ROUND((S412/INDICI!$B$2*10),2)</f>
        <v>5.34</v>
      </c>
      <c r="Z412" s="81">
        <f>ROUND((O412/INDICI!$B$1*25),2)</f>
        <v>2.39</v>
      </c>
      <c r="AA412" s="82">
        <f t="shared" si="53"/>
        <v>8</v>
      </c>
      <c r="AB412" s="83">
        <f t="shared" si="54"/>
        <v>15.73</v>
      </c>
      <c r="AC412" s="84"/>
      <c r="AD412" s="81" t="str">
        <f>VLOOKUP(C412, 'NORD SUD'!A:B, 2, FALSE)</f>
        <v>N</v>
      </c>
      <c r="AE412" s="85" t="str">
        <f>IF(AD412="N","",SUM(AF$5:$AF412))</f>
        <v/>
      </c>
      <c r="AF412" s="85" t="str">
        <f t="shared" si="55"/>
        <v/>
      </c>
      <c r="AG412" s="84"/>
      <c r="AH412" s="81"/>
      <c r="AI412" s="169"/>
      <c r="AJ412" s="169"/>
      <c r="AK412" s="198" t="s">
        <v>1941</v>
      </c>
      <c r="AL412" s="158"/>
    </row>
    <row r="413" spans="1:998" s="13" customFormat="1">
      <c r="A413" s="16">
        <v>408</v>
      </c>
      <c r="B413" s="32" t="s">
        <v>344</v>
      </c>
      <c r="C413" s="32" t="s">
        <v>67</v>
      </c>
      <c r="D413" s="32" t="s">
        <v>67</v>
      </c>
      <c r="E413" s="32" t="s">
        <v>676</v>
      </c>
      <c r="F413" s="32"/>
      <c r="G413" s="74">
        <v>45827</v>
      </c>
      <c r="H413" s="75">
        <v>0.63194444444444442</v>
      </c>
      <c r="I413" s="32" t="s">
        <v>5</v>
      </c>
      <c r="J413" s="32" t="s">
        <v>6</v>
      </c>
      <c r="K413" s="32" t="s">
        <v>5</v>
      </c>
      <c r="L413" s="32" t="s">
        <v>5</v>
      </c>
      <c r="M413" s="32" t="s">
        <v>5</v>
      </c>
      <c r="N413" s="32" t="s">
        <v>6</v>
      </c>
      <c r="O413" s="76">
        <v>2658.64</v>
      </c>
      <c r="P413" s="77">
        <v>6808</v>
      </c>
      <c r="Q413" s="76">
        <v>128741.45</v>
      </c>
      <c r="R413" s="76">
        <v>30000</v>
      </c>
      <c r="S413" s="85">
        <f t="shared" si="51"/>
        <v>23.302518341994752</v>
      </c>
      <c r="T413" s="85">
        <f t="shared" si="52"/>
        <v>98741.45</v>
      </c>
      <c r="U413" s="32" t="s">
        <v>6</v>
      </c>
      <c r="V413" s="32" t="s">
        <v>6</v>
      </c>
      <c r="W413" s="79">
        <v>1</v>
      </c>
      <c r="X413" s="80">
        <v>0</v>
      </c>
      <c r="Y413" s="81">
        <f>ROUND((S413/INDICI!$B$2*10),2)</f>
        <v>2.63</v>
      </c>
      <c r="Z413" s="81">
        <f>ROUND((O413/INDICI!$B$1*25),2)</f>
        <v>7.1</v>
      </c>
      <c r="AA413" s="82">
        <f t="shared" si="53"/>
        <v>6</v>
      </c>
      <c r="AB413" s="83">
        <f t="shared" si="54"/>
        <v>15.73</v>
      </c>
      <c r="AC413" s="84"/>
      <c r="AD413" s="81" t="str">
        <f>VLOOKUP(C413, 'NORD SUD'!A:B, 2, FALSE)</f>
        <v>N</v>
      </c>
      <c r="AE413" s="85" t="str">
        <f>IF(AD413="N","",SUM(AF$5:$AF413))</f>
        <v/>
      </c>
      <c r="AF413" s="85" t="str">
        <f t="shared" si="55"/>
        <v/>
      </c>
      <c r="AG413" s="84"/>
      <c r="AH413" s="81"/>
      <c r="AI413" s="169"/>
      <c r="AJ413" s="169"/>
      <c r="AK413" s="198" t="s">
        <v>1941</v>
      </c>
      <c r="AL413" s="158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  <c r="OV413" s="24"/>
      <c r="OW413" s="24"/>
      <c r="OX413" s="24"/>
      <c r="OY413" s="24"/>
      <c r="OZ413" s="24"/>
      <c r="PA413" s="24"/>
      <c r="PB413" s="24"/>
      <c r="PC413" s="24"/>
      <c r="PD413" s="24"/>
      <c r="PE413" s="24"/>
      <c r="PF413" s="24"/>
      <c r="PG413" s="24"/>
      <c r="PH413" s="24"/>
      <c r="PI413" s="24"/>
      <c r="PJ413" s="24"/>
      <c r="PK413" s="24"/>
      <c r="PL413" s="24"/>
      <c r="PM413" s="24"/>
      <c r="PN413" s="24"/>
      <c r="PO413" s="24"/>
      <c r="PP413" s="24"/>
      <c r="PQ413" s="24"/>
      <c r="PR413" s="24"/>
      <c r="PS413" s="24"/>
      <c r="PT413" s="24"/>
      <c r="PU413" s="24"/>
      <c r="PV413" s="24"/>
      <c r="PW413" s="24"/>
      <c r="PX413" s="24"/>
      <c r="PY413" s="24"/>
      <c r="PZ413" s="24"/>
      <c r="QA413" s="24"/>
      <c r="QB413" s="24"/>
      <c r="QC413" s="24"/>
      <c r="QD413" s="24"/>
      <c r="QE413" s="24"/>
      <c r="QF413" s="24"/>
      <c r="QG413" s="24"/>
      <c r="QH413" s="24"/>
      <c r="QI413" s="24"/>
      <c r="QJ413" s="24"/>
      <c r="QK413" s="24"/>
      <c r="QL413" s="24"/>
      <c r="QM413" s="24"/>
      <c r="QN413" s="24"/>
      <c r="QO413" s="24"/>
      <c r="QP413" s="24"/>
      <c r="QQ413" s="24"/>
      <c r="QR413" s="24"/>
      <c r="QS413" s="24"/>
      <c r="QT413" s="24"/>
      <c r="QU413" s="24"/>
      <c r="QV413" s="24"/>
      <c r="QW413" s="24"/>
      <c r="QX413" s="24"/>
      <c r="QY413" s="24"/>
      <c r="QZ413" s="24"/>
      <c r="RA413" s="24"/>
      <c r="RB413" s="24"/>
      <c r="RC413" s="24"/>
      <c r="RD413" s="24"/>
      <c r="RE413" s="24"/>
      <c r="RF413" s="24"/>
      <c r="RG413" s="24"/>
      <c r="RH413" s="24"/>
      <c r="RI413" s="24"/>
      <c r="RJ413" s="24"/>
      <c r="RK413" s="24"/>
      <c r="RL413" s="24"/>
      <c r="RM413" s="24"/>
      <c r="RN413" s="24"/>
      <c r="RO413" s="24"/>
      <c r="RP413" s="24"/>
      <c r="RQ413" s="24"/>
      <c r="RR413" s="24"/>
      <c r="RS413" s="24"/>
      <c r="RT413" s="24"/>
      <c r="RU413" s="24"/>
      <c r="RV413" s="24"/>
      <c r="RW413" s="24"/>
      <c r="RX413" s="24"/>
      <c r="RY413" s="24"/>
      <c r="RZ413" s="24"/>
      <c r="SA413" s="24"/>
      <c r="SB413" s="24"/>
      <c r="SC413" s="24"/>
      <c r="SD413" s="24"/>
      <c r="SE413" s="24"/>
      <c r="SF413" s="24"/>
      <c r="SG413" s="24"/>
      <c r="SH413" s="24"/>
      <c r="SI413" s="24"/>
      <c r="SJ413" s="24"/>
      <c r="SK413" s="24"/>
      <c r="SL413" s="24"/>
      <c r="SM413" s="24"/>
      <c r="SN413" s="24"/>
      <c r="SO413" s="24"/>
      <c r="SP413" s="24"/>
      <c r="SQ413" s="24"/>
      <c r="SR413" s="24"/>
      <c r="SS413" s="24"/>
      <c r="ST413" s="24"/>
      <c r="SU413" s="24"/>
      <c r="SV413" s="24"/>
      <c r="SW413" s="24"/>
      <c r="SX413" s="24"/>
      <c r="SY413" s="24"/>
      <c r="SZ413" s="24"/>
      <c r="TA413" s="24"/>
      <c r="TB413" s="24"/>
      <c r="TC413" s="24"/>
      <c r="TD413" s="24"/>
      <c r="TE413" s="24"/>
      <c r="TF413" s="24"/>
      <c r="TG413" s="24"/>
      <c r="TH413" s="24"/>
      <c r="TI413" s="24"/>
      <c r="TJ413" s="24"/>
      <c r="TK413" s="24"/>
      <c r="TL413" s="24"/>
      <c r="TM413" s="24"/>
      <c r="TN413" s="24"/>
      <c r="TO413" s="24"/>
      <c r="TP413" s="24"/>
      <c r="TQ413" s="24"/>
      <c r="TR413" s="24"/>
      <c r="TS413" s="24"/>
      <c r="TT413" s="24"/>
      <c r="TU413" s="24"/>
      <c r="TV413" s="24"/>
      <c r="TW413" s="24"/>
      <c r="TX413" s="24"/>
      <c r="TY413" s="24"/>
      <c r="TZ413" s="24"/>
      <c r="UA413" s="24"/>
      <c r="UB413" s="24"/>
      <c r="UC413" s="24"/>
      <c r="UD413" s="24"/>
      <c r="UE413" s="24"/>
      <c r="UF413" s="24"/>
      <c r="UG413" s="24"/>
      <c r="UH413" s="24"/>
      <c r="UI413" s="24"/>
      <c r="UJ413" s="24"/>
      <c r="UK413" s="24"/>
      <c r="UL413" s="24"/>
      <c r="UM413" s="24"/>
      <c r="UN413" s="24"/>
      <c r="UO413" s="24"/>
      <c r="UP413" s="24"/>
      <c r="UQ413" s="24"/>
      <c r="UR413" s="24"/>
      <c r="US413" s="24"/>
      <c r="UT413" s="24"/>
      <c r="UU413" s="24"/>
      <c r="UV413" s="24"/>
      <c r="UW413" s="24"/>
      <c r="UX413" s="24"/>
      <c r="UY413" s="24"/>
      <c r="UZ413" s="24"/>
      <c r="VA413" s="24"/>
      <c r="VB413" s="24"/>
      <c r="VC413" s="24"/>
      <c r="VD413" s="24"/>
      <c r="VE413" s="24"/>
      <c r="VF413" s="24"/>
      <c r="VG413" s="24"/>
      <c r="VH413" s="24"/>
      <c r="VI413" s="24"/>
      <c r="VJ413" s="24"/>
      <c r="VK413" s="24"/>
      <c r="VL413" s="24"/>
      <c r="VM413" s="24"/>
      <c r="VN413" s="24"/>
      <c r="VO413" s="24"/>
      <c r="VP413" s="24"/>
      <c r="VQ413" s="24"/>
      <c r="VR413" s="24"/>
      <c r="VS413" s="24"/>
      <c r="VT413" s="24"/>
      <c r="VU413" s="24"/>
      <c r="VV413" s="24"/>
      <c r="VW413" s="24"/>
      <c r="VX413" s="24"/>
      <c r="VY413" s="24"/>
      <c r="VZ413" s="24"/>
      <c r="WA413" s="24"/>
      <c r="WB413" s="24"/>
      <c r="WC413" s="24"/>
      <c r="WD413" s="24"/>
      <c r="WE413" s="24"/>
      <c r="WF413" s="24"/>
      <c r="WG413" s="24"/>
      <c r="WH413" s="24"/>
      <c r="WI413" s="24"/>
      <c r="WJ413" s="24"/>
      <c r="WK413" s="24"/>
      <c r="WL413" s="24"/>
      <c r="WM413" s="24"/>
      <c r="WN413" s="24"/>
      <c r="WO413" s="24"/>
      <c r="WP413" s="24"/>
      <c r="WQ413" s="24"/>
      <c r="WR413" s="24"/>
      <c r="WS413" s="24"/>
      <c r="WT413" s="24"/>
      <c r="WU413" s="24"/>
      <c r="WV413" s="24"/>
      <c r="WW413" s="24"/>
      <c r="WX413" s="24"/>
      <c r="WY413" s="24"/>
      <c r="WZ413" s="24"/>
      <c r="XA413" s="24"/>
      <c r="XB413" s="24"/>
      <c r="XC413" s="24"/>
      <c r="XD413" s="24"/>
      <c r="XE413" s="24"/>
      <c r="XF413" s="24"/>
      <c r="XG413" s="24"/>
      <c r="XH413" s="24"/>
      <c r="XI413" s="24"/>
      <c r="XJ413" s="24"/>
      <c r="XK413" s="24"/>
      <c r="XL413" s="24"/>
      <c r="XM413" s="24"/>
      <c r="XN413" s="24"/>
      <c r="XO413" s="24"/>
      <c r="XP413" s="24"/>
      <c r="XQ413" s="24"/>
      <c r="XR413" s="24"/>
      <c r="XS413" s="24"/>
      <c r="XT413" s="24"/>
      <c r="XU413" s="24"/>
      <c r="XV413" s="24"/>
      <c r="XW413" s="24"/>
      <c r="XX413" s="24"/>
      <c r="XY413" s="24"/>
      <c r="XZ413" s="24"/>
      <c r="YA413" s="24"/>
      <c r="YB413" s="24"/>
      <c r="YC413" s="24"/>
      <c r="YD413" s="24"/>
      <c r="YE413" s="24"/>
      <c r="YF413" s="24"/>
      <c r="YG413" s="24"/>
      <c r="YH413" s="24"/>
      <c r="YI413" s="24"/>
      <c r="YJ413" s="24"/>
      <c r="YK413" s="24"/>
      <c r="YL413" s="24"/>
      <c r="YM413" s="24"/>
      <c r="YN413" s="24"/>
      <c r="YO413" s="24"/>
      <c r="YP413" s="24"/>
      <c r="YQ413" s="24"/>
      <c r="YR413" s="24"/>
      <c r="YS413" s="24"/>
      <c r="YT413" s="24"/>
      <c r="YU413" s="24"/>
      <c r="YV413" s="24"/>
      <c r="YW413" s="24"/>
      <c r="YX413" s="24"/>
      <c r="YY413" s="24"/>
      <c r="YZ413" s="24"/>
      <c r="ZA413" s="24"/>
      <c r="ZB413" s="24"/>
      <c r="ZC413" s="24"/>
      <c r="ZD413" s="24"/>
      <c r="ZE413" s="24"/>
      <c r="ZF413" s="24"/>
      <c r="ZG413" s="24"/>
      <c r="ZH413" s="24"/>
      <c r="ZI413" s="24"/>
      <c r="ZJ413" s="24"/>
      <c r="ZK413" s="24"/>
      <c r="ZL413" s="24"/>
      <c r="ZM413" s="24"/>
      <c r="ZN413" s="24"/>
      <c r="ZO413" s="24"/>
      <c r="ZP413" s="24"/>
      <c r="ZQ413" s="24"/>
      <c r="ZR413" s="24"/>
      <c r="ZS413" s="24"/>
      <c r="ZT413" s="24"/>
      <c r="ZU413" s="24"/>
      <c r="ZV413" s="24"/>
      <c r="ZW413" s="24"/>
      <c r="ZX413" s="24"/>
      <c r="ZY413" s="24"/>
      <c r="ZZ413" s="24"/>
      <c r="AAA413" s="24"/>
      <c r="AAB413" s="24"/>
      <c r="AAC413" s="24"/>
      <c r="AAD413" s="24"/>
      <c r="AAE413" s="24"/>
      <c r="AAF413" s="24"/>
      <c r="AAG413" s="24"/>
      <c r="AAH413" s="24"/>
      <c r="AAI413" s="24"/>
      <c r="AAJ413" s="24"/>
      <c r="AAK413" s="24"/>
      <c r="AAL413" s="24"/>
      <c r="AAM413" s="24"/>
      <c r="AAN413" s="24"/>
      <c r="AAO413" s="24"/>
      <c r="AAP413" s="24"/>
      <c r="AAQ413" s="24"/>
      <c r="AAR413" s="24"/>
      <c r="AAS413" s="24"/>
      <c r="AAT413" s="24"/>
      <c r="AAU413" s="24"/>
      <c r="AAV413" s="24"/>
      <c r="AAW413" s="24"/>
      <c r="AAX413" s="24"/>
      <c r="AAY413" s="24"/>
      <c r="AAZ413" s="24"/>
      <c r="ABA413" s="24"/>
      <c r="ABB413" s="24"/>
      <c r="ABC413" s="24"/>
      <c r="ABD413" s="24"/>
      <c r="ABE413" s="24"/>
      <c r="ABF413" s="24"/>
      <c r="ABG413" s="24"/>
      <c r="ABH413" s="24"/>
      <c r="ABI413" s="24"/>
      <c r="ABJ413" s="24"/>
      <c r="ABK413" s="24"/>
      <c r="ABL413" s="24"/>
      <c r="ABM413" s="24"/>
      <c r="ABN413" s="24"/>
      <c r="ABO413" s="24"/>
      <c r="ABP413" s="24"/>
      <c r="ABQ413" s="24"/>
      <c r="ABR413" s="24"/>
      <c r="ABS413" s="24"/>
      <c r="ABT413" s="24"/>
      <c r="ABU413" s="24"/>
      <c r="ABV413" s="24"/>
      <c r="ABW413" s="24"/>
      <c r="ABX413" s="24"/>
      <c r="ABY413" s="24"/>
      <c r="ABZ413" s="24"/>
      <c r="ACA413" s="24"/>
      <c r="ACB413" s="24"/>
      <c r="ACC413" s="24"/>
      <c r="ACD413" s="24"/>
      <c r="ACE413" s="24"/>
      <c r="ACF413" s="24"/>
      <c r="ACG413" s="24"/>
      <c r="ACH413" s="24"/>
      <c r="ACI413" s="24"/>
      <c r="ACJ413" s="24"/>
      <c r="ACK413" s="24"/>
      <c r="ACL413" s="24"/>
      <c r="ACM413" s="24"/>
      <c r="ACN413" s="24"/>
      <c r="ACO413" s="24"/>
      <c r="ACP413" s="24"/>
      <c r="ACQ413" s="24"/>
      <c r="ACR413" s="24"/>
      <c r="ACS413" s="24"/>
      <c r="ACT413" s="24"/>
      <c r="ACU413" s="24"/>
      <c r="ACV413" s="24"/>
      <c r="ACW413" s="24"/>
      <c r="ACX413" s="24"/>
      <c r="ACY413" s="24"/>
      <c r="ACZ413" s="24"/>
      <c r="ADA413" s="24"/>
      <c r="ADB413" s="24"/>
      <c r="ADC413" s="24"/>
      <c r="ADD413" s="24"/>
      <c r="ADE413" s="24"/>
      <c r="ADF413" s="24"/>
      <c r="ADG413" s="24"/>
      <c r="ADH413" s="24"/>
      <c r="ADI413" s="24"/>
      <c r="ADJ413" s="24"/>
      <c r="ADK413" s="24"/>
      <c r="ADL413" s="24"/>
      <c r="ADM413" s="24"/>
      <c r="ADN413" s="24"/>
      <c r="ADO413" s="24"/>
      <c r="ADP413" s="24"/>
      <c r="ADQ413" s="24"/>
      <c r="ADR413" s="24"/>
      <c r="ADS413" s="24"/>
      <c r="ADT413" s="24"/>
      <c r="ADU413" s="24"/>
      <c r="ADV413" s="24"/>
      <c r="ADW413" s="24"/>
      <c r="ADX413" s="24"/>
      <c r="ADY413" s="24"/>
      <c r="ADZ413" s="24"/>
      <c r="AEA413" s="24"/>
      <c r="AEB413" s="24"/>
      <c r="AEC413" s="24"/>
      <c r="AED413" s="24"/>
      <c r="AEE413" s="24"/>
      <c r="AEF413" s="24"/>
      <c r="AEG413" s="24"/>
      <c r="AEH413" s="24"/>
      <c r="AEI413" s="24"/>
      <c r="AEJ413" s="24"/>
      <c r="AEK413" s="24"/>
      <c r="AEL413" s="24"/>
      <c r="AEM413" s="24"/>
      <c r="AEN413" s="24"/>
      <c r="AEO413" s="24"/>
      <c r="AEP413" s="24"/>
      <c r="AEQ413" s="24"/>
      <c r="AER413" s="24"/>
      <c r="AES413" s="24"/>
      <c r="AET413" s="24"/>
      <c r="AEU413" s="24"/>
      <c r="AEV413" s="24"/>
      <c r="AEW413" s="24"/>
      <c r="AEX413" s="24"/>
      <c r="AEY413" s="24"/>
      <c r="AEZ413" s="24"/>
      <c r="AFA413" s="24"/>
      <c r="AFB413" s="24"/>
      <c r="AFC413" s="24"/>
      <c r="AFD413" s="24"/>
      <c r="AFE413" s="24"/>
      <c r="AFF413" s="24"/>
      <c r="AFG413" s="24"/>
      <c r="AFH413" s="24"/>
      <c r="AFI413" s="24"/>
      <c r="AFJ413" s="24"/>
      <c r="AFK413" s="24"/>
      <c r="AFL413" s="24"/>
      <c r="AFM413" s="24"/>
      <c r="AFN413" s="24"/>
      <c r="AFO413" s="24"/>
      <c r="AFP413" s="24"/>
      <c r="AFQ413" s="24"/>
      <c r="AFR413" s="24"/>
      <c r="AFS413" s="24"/>
      <c r="AFT413" s="24"/>
      <c r="AFU413" s="24"/>
      <c r="AFV413" s="24"/>
      <c r="AFW413" s="24"/>
      <c r="AFX413" s="24"/>
      <c r="AFY413" s="24"/>
      <c r="AFZ413" s="24"/>
      <c r="AGA413" s="24"/>
      <c r="AGB413" s="24"/>
      <c r="AGC413" s="24"/>
      <c r="AGD413" s="24"/>
      <c r="AGE413" s="24"/>
      <c r="AGF413" s="24"/>
      <c r="AGG413" s="24"/>
      <c r="AGH413" s="24"/>
      <c r="AGI413" s="24"/>
      <c r="AGJ413" s="24"/>
      <c r="AGK413" s="24"/>
      <c r="AGL413" s="24"/>
      <c r="AGM413" s="24"/>
      <c r="AGN413" s="24"/>
      <c r="AGO413" s="24"/>
      <c r="AGP413" s="24"/>
      <c r="AGQ413" s="24"/>
      <c r="AGR413" s="24"/>
      <c r="AGS413" s="24"/>
      <c r="AGT413" s="24"/>
      <c r="AGU413" s="24"/>
      <c r="AGV413" s="24"/>
      <c r="AGW413" s="24"/>
      <c r="AGX413" s="24"/>
      <c r="AGY413" s="24"/>
      <c r="AGZ413" s="24"/>
      <c r="AHA413" s="24"/>
      <c r="AHB413" s="24"/>
      <c r="AHC413" s="24"/>
      <c r="AHD413" s="24"/>
      <c r="AHE413" s="24"/>
      <c r="AHF413" s="24"/>
      <c r="AHG413" s="24"/>
      <c r="AHH413" s="24"/>
      <c r="AHI413" s="24"/>
      <c r="AHJ413" s="24"/>
      <c r="AHK413" s="24"/>
      <c r="AHL413" s="24"/>
      <c r="AHM413" s="24"/>
      <c r="AHN413" s="24"/>
      <c r="AHO413" s="24"/>
      <c r="AHP413" s="24"/>
      <c r="AHQ413" s="24"/>
      <c r="AHR413" s="24"/>
      <c r="AHS413" s="24"/>
      <c r="AHT413" s="24"/>
      <c r="AHU413" s="24"/>
      <c r="AHV413" s="24"/>
      <c r="AHW413" s="24"/>
      <c r="AHX413" s="24"/>
      <c r="AHY413" s="24"/>
      <c r="AHZ413" s="24"/>
      <c r="AIA413" s="24"/>
      <c r="AIB413" s="24"/>
      <c r="AIC413" s="24"/>
      <c r="AID413" s="24"/>
      <c r="AIE413" s="24"/>
      <c r="AIF413" s="24"/>
      <c r="AIG413" s="24"/>
      <c r="AIH413" s="24"/>
      <c r="AII413" s="24"/>
      <c r="AIJ413" s="24"/>
      <c r="AIK413" s="24"/>
      <c r="AIL413" s="24"/>
      <c r="AIM413" s="24"/>
      <c r="AIN413" s="24"/>
      <c r="AIO413" s="24"/>
      <c r="AIP413" s="24"/>
      <c r="AIQ413" s="24"/>
      <c r="AIR413" s="24"/>
      <c r="AIS413" s="24"/>
      <c r="AIT413" s="24"/>
      <c r="AIU413" s="24"/>
      <c r="AIV413" s="24"/>
      <c r="AIW413" s="24"/>
      <c r="AIX413" s="24"/>
      <c r="AIY413" s="24"/>
      <c r="AIZ413" s="24"/>
      <c r="AJA413" s="24"/>
      <c r="AJB413" s="24"/>
      <c r="AJC413" s="24"/>
      <c r="AJD413" s="24"/>
      <c r="AJE413" s="24"/>
      <c r="AJF413" s="24"/>
      <c r="AJG413" s="24"/>
      <c r="AJH413" s="24"/>
      <c r="AJI413" s="24"/>
      <c r="AJJ413" s="24"/>
      <c r="AJK413" s="24"/>
      <c r="AJL413" s="24"/>
      <c r="AJM413" s="24"/>
      <c r="AJN413" s="24"/>
      <c r="AJO413" s="24"/>
      <c r="AJP413" s="24"/>
      <c r="AJQ413" s="24"/>
      <c r="AJR413" s="24"/>
      <c r="AJS413" s="24"/>
      <c r="AJT413" s="24"/>
      <c r="AJU413" s="24"/>
      <c r="AJV413" s="24"/>
      <c r="AJW413" s="24"/>
      <c r="AJX413" s="24"/>
      <c r="AJY413" s="24"/>
      <c r="AJZ413" s="24"/>
      <c r="AKA413" s="24"/>
      <c r="AKB413" s="24"/>
      <c r="AKC413" s="24"/>
      <c r="AKD413" s="24"/>
      <c r="AKE413" s="24"/>
      <c r="AKF413" s="24"/>
      <c r="AKG413" s="24"/>
      <c r="AKH413" s="24"/>
      <c r="AKI413" s="24"/>
      <c r="AKJ413" s="24"/>
      <c r="AKK413" s="24"/>
      <c r="AKL413" s="24"/>
      <c r="AKM413" s="24"/>
      <c r="AKN413" s="24"/>
      <c r="AKO413" s="24"/>
      <c r="AKP413" s="24"/>
      <c r="AKQ413" s="24"/>
      <c r="AKR413" s="24"/>
      <c r="AKS413" s="24"/>
      <c r="AKT413" s="24"/>
      <c r="AKU413" s="24"/>
      <c r="AKV413" s="24"/>
      <c r="AKW413" s="24"/>
      <c r="AKX413" s="24"/>
      <c r="AKY413" s="24"/>
      <c r="AKZ413" s="24"/>
      <c r="ALA413" s="24"/>
      <c r="ALB413" s="24"/>
      <c r="ALC413" s="24"/>
      <c r="ALD413" s="24"/>
      <c r="ALE413" s="24"/>
      <c r="ALF413" s="24"/>
      <c r="ALG413" s="24"/>
      <c r="ALH413" s="24"/>
      <c r="ALI413" s="24"/>
      <c r="ALJ413" s="24"/>
    </row>
    <row r="414" spans="1:998" s="13" customFormat="1">
      <c r="A414" s="16">
        <v>409</v>
      </c>
      <c r="B414" s="32" t="s">
        <v>344</v>
      </c>
      <c r="C414" s="32" t="s">
        <v>19</v>
      </c>
      <c r="D414" s="32" t="s">
        <v>19</v>
      </c>
      <c r="E414" s="32" t="s">
        <v>1549</v>
      </c>
      <c r="F414" s="32"/>
      <c r="G414" s="74">
        <v>45833</v>
      </c>
      <c r="H414" s="75">
        <v>0.52083333333333337</v>
      </c>
      <c r="I414" s="32" t="s">
        <v>5</v>
      </c>
      <c r="J414" s="32" t="s">
        <v>6</v>
      </c>
      <c r="K414" s="32" t="s">
        <v>5</v>
      </c>
      <c r="L414" s="32" t="s">
        <v>5</v>
      </c>
      <c r="M414" s="32" t="s">
        <v>5</v>
      </c>
      <c r="N414" s="32" t="s">
        <v>6</v>
      </c>
      <c r="O414" s="76">
        <v>768.09</v>
      </c>
      <c r="P414" s="77">
        <v>4036</v>
      </c>
      <c r="Q414" s="76">
        <v>87234.61</v>
      </c>
      <c r="R414" s="76">
        <v>43617.3</v>
      </c>
      <c r="S414" s="85">
        <f t="shared" si="51"/>
        <v>49.999994268329971</v>
      </c>
      <c r="T414" s="85">
        <f t="shared" si="52"/>
        <v>43617.31</v>
      </c>
      <c r="U414" s="32" t="s">
        <v>6</v>
      </c>
      <c r="V414" s="32" t="s">
        <v>6</v>
      </c>
      <c r="W414" s="79">
        <v>2</v>
      </c>
      <c r="X414" s="80">
        <v>0</v>
      </c>
      <c r="Y414" s="81">
        <f>ROUND((S414/INDICI!$B$2*10),2)</f>
        <v>5.65</v>
      </c>
      <c r="Z414" s="81">
        <f>ROUND((O414/INDICI!$B$1*25),2)</f>
        <v>2.0499999999999998</v>
      </c>
      <c r="AA414" s="82">
        <f t="shared" si="53"/>
        <v>8</v>
      </c>
      <c r="AB414" s="83">
        <f t="shared" si="54"/>
        <v>15.7</v>
      </c>
      <c r="AC414" s="84"/>
      <c r="AD414" s="81" t="str">
        <f>VLOOKUP(C414, 'NORD SUD'!A:B, 2, FALSE)</f>
        <v>N</v>
      </c>
      <c r="AE414" s="85" t="str">
        <f>IF(AD414="N","",SUM(AF$5:$AF414))</f>
        <v/>
      </c>
      <c r="AF414" s="85" t="str">
        <f t="shared" si="55"/>
        <v/>
      </c>
      <c r="AG414" s="84"/>
      <c r="AH414" s="81"/>
      <c r="AI414" s="169"/>
      <c r="AJ414" s="169"/>
      <c r="AK414" s="198" t="s">
        <v>1941</v>
      </c>
      <c r="AL414" s="158"/>
    </row>
    <row r="415" spans="1:998" s="13" customFormat="1">
      <c r="A415" s="16">
        <v>410</v>
      </c>
      <c r="B415" s="32" t="s">
        <v>188</v>
      </c>
      <c r="C415" s="32" t="s">
        <v>61</v>
      </c>
      <c r="D415" s="32" t="s">
        <v>61</v>
      </c>
      <c r="E415" s="32" t="s">
        <v>1723</v>
      </c>
      <c r="F415" s="32"/>
      <c r="G415" s="74">
        <v>45799</v>
      </c>
      <c r="H415" s="75">
        <v>0.50694444444444442</v>
      </c>
      <c r="I415" s="32" t="s">
        <v>5</v>
      </c>
      <c r="J415" s="32" t="s">
        <v>6</v>
      </c>
      <c r="K415" s="32" t="s">
        <v>5</v>
      </c>
      <c r="L415" s="32" t="s">
        <v>5</v>
      </c>
      <c r="M415" s="87" t="s">
        <v>5</v>
      </c>
      <c r="N415" s="32" t="s">
        <v>6</v>
      </c>
      <c r="O415" s="76">
        <v>766.92</v>
      </c>
      <c r="P415" s="77">
        <v>2999</v>
      </c>
      <c r="Q415" s="76">
        <v>65000</v>
      </c>
      <c r="R415" s="76">
        <v>32500</v>
      </c>
      <c r="S415" s="85">
        <f t="shared" si="51"/>
        <v>50</v>
      </c>
      <c r="T415" s="85">
        <f t="shared" si="52"/>
        <v>32500</v>
      </c>
      <c r="U415" s="32" t="s">
        <v>6</v>
      </c>
      <c r="V415" s="32" t="s">
        <v>6</v>
      </c>
      <c r="W415" s="79">
        <v>1</v>
      </c>
      <c r="X415" s="80">
        <v>0</v>
      </c>
      <c r="Y415" s="81">
        <f>ROUND((S415/INDICI!$B$2*10),2)</f>
        <v>5.65</v>
      </c>
      <c r="Z415" s="81">
        <f>ROUND((O415/INDICI!$B$1*25),2)</f>
        <v>2.0499999999999998</v>
      </c>
      <c r="AA415" s="82">
        <f t="shared" si="53"/>
        <v>8</v>
      </c>
      <c r="AB415" s="83">
        <f t="shared" si="54"/>
        <v>15.7</v>
      </c>
      <c r="AC415" s="84"/>
      <c r="AD415" s="81" t="str">
        <f>VLOOKUP(C415, 'NORD SUD'!A:B, 2, FALSE)</f>
        <v>N</v>
      </c>
      <c r="AE415" s="85" t="str">
        <f>IF(AD415="N","",SUM(AF$5:$AF415))</f>
        <v/>
      </c>
      <c r="AF415" s="85" t="str">
        <f t="shared" si="55"/>
        <v/>
      </c>
      <c r="AG415" s="84"/>
      <c r="AH415" s="81"/>
      <c r="AI415" s="169"/>
      <c r="AJ415" s="169"/>
      <c r="AK415" s="198" t="s">
        <v>1941</v>
      </c>
      <c r="AL415" s="158"/>
    </row>
    <row r="416" spans="1:998" s="24" customFormat="1">
      <c r="A416" s="16">
        <v>411</v>
      </c>
      <c r="B416" s="32" t="s">
        <v>250</v>
      </c>
      <c r="C416" s="32" t="s">
        <v>103</v>
      </c>
      <c r="D416" s="32" t="s">
        <v>103</v>
      </c>
      <c r="E416" s="32" t="s">
        <v>1784</v>
      </c>
      <c r="F416" s="32"/>
      <c r="G416" s="74">
        <v>45832</v>
      </c>
      <c r="H416" s="75">
        <v>0.4069444444444445</v>
      </c>
      <c r="I416" s="32" t="s">
        <v>5</v>
      </c>
      <c r="J416" s="32" t="s">
        <v>289</v>
      </c>
      <c r="K416" s="32" t="s">
        <v>5</v>
      </c>
      <c r="L416" s="32" t="s">
        <v>5</v>
      </c>
      <c r="M416" s="32" t="s">
        <v>5</v>
      </c>
      <c r="N416" s="32" t="s">
        <v>1765</v>
      </c>
      <c r="O416" s="76">
        <v>1513.81</v>
      </c>
      <c r="P416" s="77">
        <v>46571</v>
      </c>
      <c r="Q416" s="76">
        <v>100040</v>
      </c>
      <c r="R416" s="76">
        <v>50020</v>
      </c>
      <c r="S416" s="85">
        <f t="shared" si="51"/>
        <v>50</v>
      </c>
      <c r="T416" s="85">
        <f t="shared" si="52"/>
        <v>50020</v>
      </c>
      <c r="U416" s="32" t="s">
        <v>289</v>
      </c>
      <c r="V416" s="32" t="s">
        <v>289</v>
      </c>
      <c r="W416" s="79">
        <v>1</v>
      </c>
      <c r="X416" s="80">
        <v>0</v>
      </c>
      <c r="Y416" s="81">
        <f>ROUND((S416/INDICI!$B$2*10),2)</f>
        <v>5.65</v>
      </c>
      <c r="Z416" s="81">
        <f>ROUND((O416/INDICI!$B$1*25),2)</f>
        <v>4.04</v>
      </c>
      <c r="AA416" s="82">
        <f t="shared" si="53"/>
        <v>6</v>
      </c>
      <c r="AB416" s="83">
        <f t="shared" si="54"/>
        <v>15.690000000000001</v>
      </c>
      <c r="AC416" s="84"/>
      <c r="AD416" s="81" t="str">
        <f>VLOOKUP(C416, 'NORD SUD'!A:B, 2, FALSE)</f>
        <v>N</v>
      </c>
      <c r="AE416" s="85" t="str">
        <f>IF(AD416="N","",SUM(AF$5:$AF416))</f>
        <v/>
      </c>
      <c r="AF416" s="85" t="str">
        <f t="shared" si="55"/>
        <v/>
      </c>
      <c r="AG416" s="84"/>
      <c r="AH416" s="81"/>
      <c r="AI416" s="169"/>
      <c r="AJ416" s="169"/>
      <c r="AK416" s="198" t="s">
        <v>1941</v>
      </c>
      <c r="AL416" s="158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  <c r="JX416" s="13"/>
      <c r="JY416" s="13"/>
      <c r="JZ416" s="13"/>
      <c r="KA416" s="13"/>
      <c r="KB416" s="13"/>
      <c r="KC416" s="13"/>
      <c r="KD416" s="13"/>
      <c r="KE416" s="13"/>
      <c r="KF416" s="13"/>
      <c r="KG416" s="13"/>
      <c r="KH416" s="13"/>
      <c r="KI416" s="13"/>
      <c r="KJ416" s="13"/>
      <c r="KK416" s="13"/>
      <c r="KL416" s="13"/>
      <c r="KM416" s="13"/>
      <c r="KN416" s="13"/>
      <c r="KO416" s="13"/>
      <c r="KP416" s="13"/>
      <c r="KQ416" s="13"/>
      <c r="KR416" s="13"/>
      <c r="KS416" s="13"/>
      <c r="KT416" s="13"/>
      <c r="KU416" s="13"/>
      <c r="KV416" s="13"/>
      <c r="KW416" s="13"/>
      <c r="KX416" s="13"/>
      <c r="KY416" s="13"/>
      <c r="KZ416" s="13"/>
      <c r="LA416" s="13"/>
      <c r="LB416" s="13"/>
      <c r="LC416" s="13"/>
      <c r="LD416" s="13"/>
      <c r="LE416" s="13"/>
      <c r="LF416" s="13"/>
      <c r="LG416" s="13"/>
      <c r="LH416" s="13"/>
      <c r="LI416" s="13"/>
      <c r="LJ416" s="13"/>
      <c r="LK416" s="13"/>
      <c r="LL416" s="13"/>
      <c r="LM416" s="13"/>
      <c r="LN416" s="13"/>
      <c r="LO416" s="13"/>
      <c r="LP416" s="13"/>
      <c r="LQ416" s="13"/>
      <c r="LR416" s="13"/>
      <c r="LS416" s="13"/>
      <c r="LT416" s="13"/>
      <c r="LU416" s="13"/>
      <c r="LV416" s="13"/>
      <c r="LW416" s="13"/>
      <c r="LX416" s="13"/>
      <c r="LY416" s="13"/>
      <c r="LZ416" s="13"/>
      <c r="MA416" s="13"/>
      <c r="MB416" s="13"/>
      <c r="MC416" s="13"/>
      <c r="MD416" s="13"/>
      <c r="ME416" s="13"/>
      <c r="MF416" s="13"/>
      <c r="MG416" s="13"/>
      <c r="MH416" s="13"/>
      <c r="MI416" s="13"/>
      <c r="MJ416" s="13"/>
      <c r="MK416" s="13"/>
      <c r="ML416" s="13"/>
      <c r="MM416" s="13"/>
      <c r="MN416" s="13"/>
      <c r="MO416" s="13"/>
      <c r="MP416" s="13"/>
      <c r="MQ416" s="13"/>
      <c r="MR416" s="13"/>
      <c r="MS416" s="13"/>
      <c r="MT416" s="13"/>
      <c r="MU416" s="13"/>
      <c r="MV416" s="13"/>
      <c r="MW416" s="13"/>
      <c r="MX416" s="13"/>
      <c r="MY416" s="13"/>
      <c r="MZ416" s="13"/>
      <c r="NA416" s="13"/>
      <c r="NB416" s="13"/>
      <c r="NC416" s="13"/>
      <c r="ND416" s="13"/>
      <c r="NE416" s="13"/>
      <c r="NF416" s="13"/>
      <c r="NG416" s="13"/>
      <c r="NH416" s="13"/>
      <c r="NI416" s="13"/>
      <c r="NJ416" s="13"/>
      <c r="NK416" s="13"/>
      <c r="NL416" s="13"/>
      <c r="NM416" s="13"/>
      <c r="NN416" s="13"/>
      <c r="NO416" s="13"/>
      <c r="NP416" s="13"/>
      <c r="NQ416" s="13"/>
      <c r="NR416" s="13"/>
      <c r="NS416" s="13"/>
      <c r="NT416" s="13"/>
      <c r="NU416" s="13"/>
      <c r="NV416" s="13"/>
      <c r="NW416" s="13"/>
      <c r="NX416" s="13"/>
      <c r="NY416" s="13"/>
      <c r="NZ416" s="13"/>
      <c r="OA416" s="13"/>
      <c r="OB416" s="13"/>
      <c r="OC416" s="13"/>
      <c r="OD416" s="13"/>
      <c r="OE416" s="13"/>
      <c r="OF416" s="13"/>
      <c r="OG416" s="13"/>
      <c r="OH416" s="13"/>
      <c r="OI416" s="13"/>
      <c r="OJ416" s="13"/>
      <c r="OK416" s="13"/>
      <c r="OL416" s="13"/>
      <c r="OM416" s="13"/>
      <c r="ON416" s="13"/>
      <c r="OO416" s="13"/>
      <c r="OP416" s="13"/>
      <c r="OQ416" s="13"/>
      <c r="OR416" s="13"/>
      <c r="OS416" s="13"/>
      <c r="OT416" s="13"/>
      <c r="OU416" s="13"/>
      <c r="OV416" s="13"/>
      <c r="OW416" s="13"/>
      <c r="OX416" s="13"/>
      <c r="OY416" s="13"/>
      <c r="OZ416" s="13"/>
      <c r="PA416" s="13"/>
      <c r="PB416" s="13"/>
      <c r="PC416" s="13"/>
      <c r="PD416" s="13"/>
      <c r="PE416" s="13"/>
      <c r="PF416" s="13"/>
      <c r="PG416" s="13"/>
      <c r="PH416" s="13"/>
      <c r="PI416" s="13"/>
      <c r="PJ416" s="13"/>
      <c r="PK416" s="13"/>
      <c r="PL416" s="13"/>
      <c r="PM416" s="13"/>
      <c r="PN416" s="13"/>
      <c r="PO416" s="13"/>
      <c r="PP416" s="13"/>
      <c r="PQ416" s="13"/>
      <c r="PR416" s="13"/>
      <c r="PS416" s="13"/>
      <c r="PT416" s="13"/>
      <c r="PU416" s="13"/>
      <c r="PV416" s="13"/>
      <c r="PW416" s="13"/>
      <c r="PX416" s="13"/>
      <c r="PY416" s="13"/>
      <c r="PZ416" s="13"/>
      <c r="QA416" s="13"/>
      <c r="QB416" s="13"/>
      <c r="QC416" s="13"/>
      <c r="QD416" s="13"/>
      <c r="QE416" s="13"/>
      <c r="QF416" s="13"/>
      <c r="QG416" s="13"/>
      <c r="QH416" s="13"/>
      <c r="QI416" s="13"/>
      <c r="QJ416" s="13"/>
      <c r="QK416" s="13"/>
      <c r="QL416" s="13"/>
      <c r="QM416" s="13"/>
      <c r="QN416" s="13"/>
      <c r="QO416" s="13"/>
      <c r="QP416" s="13"/>
      <c r="QQ416" s="13"/>
      <c r="QR416" s="13"/>
      <c r="QS416" s="13"/>
      <c r="QT416" s="13"/>
      <c r="QU416" s="13"/>
      <c r="QV416" s="13"/>
      <c r="QW416" s="13"/>
      <c r="QX416" s="13"/>
      <c r="QY416" s="13"/>
      <c r="QZ416" s="13"/>
      <c r="RA416" s="13"/>
      <c r="RB416" s="13"/>
      <c r="RC416" s="13"/>
      <c r="RD416" s="13"/>
      <c r="RE416" s="13"/>
      <c r="RF416" s="13"/>
      <c r="RG416" s="13"/>
      <c r="RH416" s="13"/>
      <c r="RI416" s="13"/>
      <c r="RJ416" s="13"/>
      <c r="RK416" s="13"/>
      <c r="RL416" s="13"/>
      <c r="RM416" s="13"/>
      <c r="RN416" s="13"/>
      <c r="RO416" s="13"/>
      <c r="RP416" s="13"/>
      <c r="RQ416" s="13"/>
      <c r="RR416" s="13"/>
      <c r="RS416" s="13"/>
      <c r="RT416" s="13"/>
      <c r="RU416" s="13"/>
      <c r="RV416" s="13"/>
      <c r="RW416" s="13"/>
      <c r="RX416" s="13"/>
      <c r="RY416" s="13"/>
      <c r="RZ416" s="13"/>
      <c r="SA416" s="13"/>
      <c r="SB416" s="13"/>
      <c r="SC416" s="13"/>
      <c r="SD416" s="13"/>
      <c r="SE416" s="13"/>
      <c r="SF416" s="13"/>
      <c r="SG416" s="13"/>
      <c r="SH416" s="13"/>
      <c r="SI416" s="13"/>
      <c r="SJ416" s="13"/>
      <c r="SK416" s="13"/>
      <c r="SL416" s="13"/>
      <c r="SM416" s="13"/>
      <c r="SN416" s="13"/>
      <c r="SO416" s="13"/>
      <c r="SP416" s="13"/>
      <c r="SQ416" s="13"/>
      <c r="SR416" s="13"/>
      <c r="SS416" s="13"/>
      <c r="ST416" s="13"/>
      <c r="SU416" s="13"/>
      <c r="SV416" s="13"/>
      <c r="SW416" s="13"/>
      <c r="SX416" s="13"/>
      <c r="SY416" s="13"/>
      <c r="SZ416" s="13"/>
      <c r="TA416" s="13"/>
      <c r="TB416" s="13"/>
      <c r="TC416" s="13"/>
      <c r="TD416" s="13"/>
      <c r="TE416" s="13"/>
      <c r="TF416" s="13"/>
      <c r="TG416" s="13"/>
      <c r="TH416" s="13"/>
      <c r="TI416" s="13"/>
      <c r="TJ416" s="13"/>
      <c r="TK416" s="13"/>
      <c r="TL416" s="13"/>
      <c r="TM416" s="13"/>
      <c r="TN416" s="13"/>
      <c r="TO416" s="13"/>
      <c r="TP416" s="13"/>
      <c r="TQ416" s="13"/>
      <c r="TR416" s="13"/>
      <c r="TS416" s="13"/>
      <c r="TT416" s="13"/>
      <c r="TU416" s="13"/>
      <c r="TV416" s="13"/>
      <c r="TW416" s="13"/>
      <c r="TX416" s="13"/>
      <c r="TY416" s="13"/>
      <c r="TZ416" s="13"/>
      <c r="UA416" s="13"/>
      <c r="UB416" s="13"/>
      <c r="UC416" s="13"/>
      <c r="UD416" s="13"/>
      <c r="UE416" s="13"/>
      <c r="UF416" s="13"/>
      <c r="UG416" s="13"/>
      <c r="UH416" s="13"/>
      <c r="UI416" s="13"/>
      <c r="UJ416" s="13"/>
      <c r="UK416" s="13"/>
      <c r="UL416" s="13"/>
      <c r="UM416" s="13"/>
      <c r="UN416" s="13"/>
      <c r="UO416" s="13"/>
      <c r="UP416" s="13"/>
      <c r="UQ416" s="13"/>
      <c r="UR416" s="13"/>
      <c r="US416" s="13"/>
      <c r="UT416" s="13"/>
      <c r="UU416" s="13"/>
      <c r="UV416" s="13"/>
      <c r="UW416" s="13"/>
      <c r="UX416" s="13"/>
      <c r="UY416" s="13"/>
      <c r="UZ416" s="13"/>
      <c r="VA416" s="13"/>
      <c r="VB416" s="13"/>
      <c r="VC416" s="13"/>
      <c r="VD416" s="13"/>
      <c r="VE416" s="13"/>
      <c r="VF416" s="13"/>
      <c r="VG416" s="13"/>
      <c r="VH416" s="13"/>
      <c r="VI416" s="13"/>
      <c r="VJ416" s="13"/>
      <c r="VK416" s="13"/>
      <c r="VL416" s="13"/>
      <c r="VM416" s="13"/>
      <c r="VN416" s="13"/>
      <c r="VO416" s="13"/>
      <c r="VP416" s="13"/>
      <c r="VQ416" s="13"/>
      <c r="VR416" s="13"/>
      <c r="VS416" s="13"/>
      <c r="VT416" s="13"/>
      <c r="VU416" s="13"/>
      <c r="VV416" s="13"/>
      <c r="VW416" s="13"/>
      <c r="VX416" s="13"/>
      <c r="VY416" s="13"/>
      <c r="VZ416" s="13"/>
      <c r="WA416" s="13"/>
      <c r="WB416" s="13"/>
      <c r="WC416" s="13"/>
      <c r="WD416" s="13"/>
      <c r="WE416" s="13"/>
      <c r="WF416" s="13"/>
      <c r="WG416" s="13"/>
      <c r="WH416" s="13"/>
      <c r="WI416" s="13"/>
      <c r="WJ416" s="13"/>
      <c r="WK416" s="13"/>
      <c r="WL416" s="13"/>
      <c r="WM416" s="13"/>
      <c r="WN416" s="13"/>
      <c r="WO416" s="13"/>
      <c r="WP416" s="13"/>
      <c r="WQ416" s="13"/>
      <c r="WR416" s="13"/>
      <c r="WS416" s="13"/>
      <c r="WT416" s="13"/>
      <c r="WU416" s="13"/>
      <c r="WV416" s="13"/>
      <c r="WW416" s="13"/>
      <c r="WX416" s="13"/>
      <c r="WY416" s="13"/>
      <c r="WZ416" s="13"/>
      <c r="XA416" s="13"/>
      <c r="XB416" s="13"/>
      <c r="XC416" s="13"/>
      <c r="XD416" s="13"/>
      <c r="XE416" s="13"/>
      <c r="XF416" s="13"/>
      <c r="XG416" s="13"/>
      <c r="XH416" s="13"/>
      <c r="XI416" s="13"/>
      <c r="XJ416" s="13"/>
      <c r="XK416" s="13"/>
      <c r="XL416" s="13"/>
      <c r="XM416" s="13"/>
      <c r="XN416" s="13"/>
      <c r="XO416" s="13"/>
      <c r="XP416" s="13"/>
      <c r="XQ416" s="13"/>
      <c r="XR416" s="13"/>
      <c r="XS416" s="13"/>
      <c r="XT416" s="13"/>
      <c r="XU416" s="13"/>
      <c r="XV416" s="13"/>
      <c r="XW416" s="13"/>
      <c r="XX416" s="13"/>
      <c r="XY416" s="13"/>
      <c r="XZ416" s="13"/>
      <c r="YA416" s="13"/>
      <c r="YB416" s="13"/>
      <c r="YC416" s="13"/>
      <c r="YD416" s="13"/>
      <c r="YE416" s="13"/>
      <c r="YF416" s="13"/>
      <c r="YG416" s="13"/>
      <c r="YH416" s="13"/>
      <c r="YI416" s="13"/>
      <c r="YJ416" s="13"/>
      <c r="YK416" s="13"/>
      <c r="YL416" s="13"/>
      <c r="YM416" s="13"/>
      <c r="YN416" s="13"/>
      <c r="YO416" s="13"/>
      <c r="YP416" s="13"/>
      <c r="YQ416" s="13"/>
      <c r="YR416" s="13"/>
      <c r="YS416" s="13"/>
      <c r="YT416" s="13"/>
      <c r="YU416" s="13"/>
      <c r="YV416" s="13"/>
      <c r="YW416" s="13"/>
      <c r="YX416" s="13"/>
      <c r="YY416" s="13"/>
      <c r="YZ416" s="13"/>
      <c r="ZA416" s="13"/>
      <c r="ZB416" s="13"/>
      <c r="ZC416" s="13"/>
      <c r="ZD416" s="13"/>
      <c r="ZE416" s="13"/>
      <c r="ZF416" s="13"/>
      <c r="ZG416" s="13"/>
      <c r="ZH416" s="13"/>
      <c r="ZI416" s="13"/>
      <c r="ZJ416" s="13"/>
      <c r="ZK416" s="13"/>
      <c r="ZL416" s="13"/>
      <c r="ZM416" s="13"/>
      <c r="ZN416" s="13"/>
      <c r="ZO416" s="13"/>
      <c r="ZP416" s="13"/>
      <c r="ZQ416" s="13"/>
      <c r="ZR416" s="13"/>
      <c r="ZS416" s="13"/>
      <c r="ZT416" s="13"/>
      <c r="ZU416" s="13"/>
      <c r="ZV416" s="13"/>
      <c r="ZW416" s="13"/>
      <c r="ZX416" s="13"/>
      <c r="ZY416" s="13"/>
      <c r="ZZ416" s="13"/>
      <c r="AAA416" s="13"/>
      <c r="AAB416" s="13"/>
      <c r="AAC416" s="13"/>
      <c r="AAD416" s="13"/>
      <c r="AAE416" s="13"/>
      <c r="AAF416" s="13"/>
      <c r="AAG416" s="13"/>
      <c r="AAH416" s="13"/>
      <c r="AAI416" s="13"/>
      <c r="AAJ416" s="13"/>
      <c r="AAK416" s="13"/>
      <c r="AAL416" s="13"/>
      <c r="AAM416" s="13"/>
      <c r="AAN416" s="13"/>
      <c r="AAO416" s="13"/>
      <c r="AAP416" s="13"/>
      <c r="AAQ416" s="13"/>
      <c r="AAR416" s="13"/>
      <c r="AAS416" s="13"/>
      <c r="AAT416" s="13"/>
      <c r="AAU416" s="13"/>
      <c r="AAV416" s="13"/>
      <c r="AAW416" s="13"/>
      <c r="AAX416" s="13"/>
      <c r="AAY416" s="13"/>
      <c r="AAZ416" s="13"/>
      <c r="ABA416" s="13"/>
      <c r="ABB416" s="13"/>
      <c r="ABC416" s="13"/>
      <c r="ABD416" s="13"/>
      <c r="ABE416" s="13"/>
      <c r="ABF416" s="13"/>
      <c r="ABG416" s="13"/>
      <c r="ABH416" s="13"/>
      <c r="ABI416" s="13"/>
      <c r="ABJ416" s="13"/>
      <c r="ABK416" s="13"/>
      <c r="ABL416" s="13"/>
      <c r="ABM416" s="13"/>
      <c r="ABN416" s="13"/>
      <c r="ABO416" s="13"/>
      <c r="ABP416" s="13"/>
      <c r="ABQ416" s="13"/>
      <c r="ABR416" s="13"/>
      <c r="ABS416" s="13"/>
      <c r="ABT416" s="13"/>
      <c r="ABU416" s="13"/>
      <c r="ABV416" s="13"/>
      <c r="ABW416" s="13"/>
      <c r="ABX416" s="13"/>
      <c r="ABY416" s="13"/>
      <c r="ABZ416" s="13"/>
      <c r="ACA416" s="13"/>
      <c r="ACB416" s="13"/>
      <c r="ACC416" s="13"/>
      <c r="ACD416" s="13"/>
      <c r="ACE416" s="13"/>
      <c r="ACF416" s="13"/>
      <c r="ACG416" s="13"/>
      <c r="ACH416" s="13"/>
      <c r="ACI416" s="13"/>
      <c r="ACJ416" s="13"/>
      <c r="ACK416" s="13"/>
      <c r="ACL416" s="13"/>
      <c r="ACM416" s="13"/>
      <c r="ACN416" s="13"/>
      <c r="ACO416" s="13"/>
      <c r="ACP416" s="13"/>
      <c r="ACQ416" s="13"/>
      <c r="ACR416" s="13"/>
      <c r="ACS416" s="13"/>
      <c r="ACT416" s="13"/>
      <c r="ACU416" s="13"/>
      <c r="ACV416" s="13"/>
      <c r="ACW416" s="13"/>
      <c r="ACX416" s="13"/>
      <c r="ACY416" s="13"/>
      <c r="ACZ416" s="13"/>
      <c r="ADA416" s="13"/>
      <c r="ADB416" s="13"/>
      <c r="ADC416" s="13"/>
      <c r="ADD416" s="13"/>
      <c r="ADE416" s="13"/>
      <c r="ADF416" s="13"/>
      <c r="ADG416" s="13"/>
      <c r="ADH416" s="13"/>
      <c r="ADI416" s="13"/>
      <c r="ADJ416" s="13"/>
      <c r="ADK416" s="13"/>
      <c r="ADL416" s="13"/>
      <c r="ADM416" s="13"/>
      <c r="ADN416" s="13"/>
      <c r="ADO416" s="13"/>
      <c r="ADP416" s="13"/>
      <c r="ADQ416" s="13"/>
      <c r="ADR416" s="13"/>
      <c r="ADS416" s="13"/>
      <c r="ADT416" s="13"/>
      <c r="ADU416" s="13"/>
      <c r="ADV416" s="13"/>
      <c r="ADW416" s="13"/>
      <c r="ADX416" s="13"/>
      <c r="ADY416" s="13"/>
      <c r="ADZ416" s="13"/>
      <c r="AEA416" s="13"/>
      <c r="AEB416" s="13"/>
      <c r="AEC416" s="13"/>
      <c r="AED416" s="13"/>
      <c r="AEE416" s="13"/>
      <c r="AEF416" s="13"/>
      <c r="AEG416" s="13"/>
      <c r="AEH416" s="13"/>
      <c r="AEI416" s="13"/>
      <c r="AEJ416" s="13"/>
      <c r="AEK416" s="13"/>
      <c r="AEL416" s="13"/>
      <c r="AEM416" s="13"/>
      <c r="AEN416" s="13"/>
      <c r="AEO416" s="13"/>
      <c r="AEP416" s="13"/>
      <c r="AEQ416" s="13"/>
      <c r="AER416" s="13"/>
      <c r="AES416" s="13"/>
      <c r="AET416" s="13"/>
      <c r="AEU416" s="13"/>
      <c r="AEV416" s="13"/>
      <c r="AEW416" s="13"/>
      <c r="AEX416" s="13"/>
      <c r="AEY416" s="13"/>
      <c r="AEZ416" s="13"/>
      <c r="AFA416" s="13"/>
      <c r="AFB416" s="13"/>
      <c r="AFC416" s="13"/>
      <c r="AFD416" s="13"/>
      <c r="AFE416" s="13"/>
      <c r="AFF416" s="13"/>
      <c r="AFG416" s="13"/>
      <c r="AFH416" s="13"/>
      <c r="AFI416" s="13"/>
      <c r="AFJ416" s="13"/>
      <c r="AFK416" s="13"/>
      <c r="AFL416" s="13"/>
      <c r="AFM416" s="13"/>
      <c r="AFN416" s="13"/>
      <c r="AFO416" s="13"/>
      <c r="AFP416" s="13"/>
      <c r="AFQ416" s="13"/>
      <c r="AFR416" s="13"/>
      <c r="AFS416" s="13"/>
      <c r="AFT416" s="13"/>
      <c r="AFU416" s="13"/>
      <c r="AFV416" s="13"/>
      <c r="AFW416" s="13"/>
      <c r="AFX416" s="13"/>
      <c r="AFY416" s="13"/>
      <c r="AFZ416" s="13"/>
      <c r="AGA416" s="13"/>
      <c r="AGB416" s="13"/>
      <c r="AGC416" s="13"/>
      <c r="AGD416" s="13"/>
      <c r="AGE416" s="13"/>
      <c r="AGF416" s="13"/>
      <c r="AGG416" s="13"/>
      <c r="AGH416" s="13"/>
      <c r="AGI416" s="13"/>
      <c r="AGJ416" s="13"/>
      <c r="AGK416" s="13"/>
      <c r="AGL416" s="13"/>
      <c r="AGM416" s="13"/>
      <c r="AGN416" s="13"/>
      <c r="AGO416" s="13"/>
      <c r="AGP416" s="13"/>
      <c r="AGQ416" s="13"/>
      <c r="AGR416" s="13"/>
      <c r="AGS416" s="13"/>
      <c r="AGT416" s="13"/>
      <c r="AGU416" s="13"/>
      <c r="AGV416" s="13"/>
      <c r="AGW416" s="13"/>
      <c r="AGX416" s="13"/>
      <c r="AGY416" s="13"/>
      <c r="AGZ416" s="13"/>
      <c r="AHA416" s="13"/>
      <c r="AHB416" s="13"/>
      <c r="AHC416" s="13"/>
      <c r="AHD416" s="13"/>
      <c r="AHE416" s="13"/>
      <c r="AHF416" s="13"/>
      <c r="AHG416" s="13"/>
      <c r="AHH416" s="13"/>
      <c r="AHI416" s="13"/>
      <c r="AHJ416" s="13"/>
      <c r="AHK416" s="13"/>
      <c r="AHL416" s="13"/>
      <c r="AHM416" s="13"/>
      <c r="AHN416" s="13"/>
      <c r="AHO416" s="13"/>
      <c r="AHP416" s="13"/>
      <c r="AHQ416" s="13"/>
      <c r="AHR416" s="13"/>
      <c r="AHS416" s="13"/>
      <c r="AHT416" s="13"/>
      <c r="AHU416" s="13"/>
      <c r="AHV416" s="13"/>
      <c r="AHW416" s="13"/>
      <c r="AHX416" s="13"/>
      <c r="AHY416" s="13"/>
      <c r="AHZ416" s="13"/>
      <c r="AIA416" s="13"/>
      <c r="AIB416" s="13"/>
      <c r="AIC416" s="13"/>
      <c r="AID416" s="13"/>
      <c r="AIE416" s="13"/>
      <c r="AIF416" s="13"/>
      <c r="AIG416" s="13"/>
      <c r="AIH416" s="13"/>
      <c r="AII416" s="13"/>
      <c r="AIJ416" s="13"/>
      <c r="AIK416" s="13"/>
      <c r="AIL416" s="13"/>
      <c r="AIM416" s="13"/>
      <c r="AIN416" s="13"/>
      <c r="AIO416" s="13"/>
      <c r="AIP416" s="13"/>
      <c r="AIQ416" s="13"/>
      <c r="AIR416" s="13"/>
      <c r="AIS416" s="13"/>
      <c r="AIT416" s="13"/>
      <c r="AIU416" s="13"/>
      <c r="AIV416" s="13"/>
      <c r="AIW416" s="13"/>
      <c r="AIX416" s="13"/>
      <c r="AIY416" s="13"/>
      <c r="AIZ416" s="13"/>
      <c r="AJA416" s="13"/>
      <c r="AJB416" s="13"/>
      <c r="AJC416" s="13"/>
      <c r="AJD416" s="13"/>
      <c r="AJE416" s="13"/>
      <c r="AJF416" s="13"/>
      <c r="AJG416" s="13"/>
      <c r="AJH416" s="13"/>
      <c r="AJI416" s="13"/>
      <c r="AJJ416" s="13"/>
      <c r="AJK416" s="13"/>
      <c r="AJL416" s="13"/>
      <c r="AJM416" s="13"/>
      <c r="AJN416" s="13"/>
      <c r="AJO416" s="13"/>
      <c r="AJP416" s="13"/>
      <c r="AJQ416" s="13"/>
      <c r="AJR416" s="13"/>
      <c r="AJS416" s="13"/>
      <c r="AJT416" s="13"/>
      <c r="AJU416" s="13"/>
      <c r="AJV416" s="13"/>
      <c r="AJW416" s="13"/>
      <c r="AJX416" s="13"/>
      <c r="AJY416" s="13"/>
      <c r="AJZ416" s="13"/>
      <c r="AKA416" s="13"/>
      <c r="AKB416" s="13"/>
      <c r="AKC416" s="13"/>
      <c r="AKD416" s="13"/>
      <c r="AKE416" s="13"/>
      <c r="AKF416" s="13"/>
      <c r="AKG416" s="13"/>
      <c r="AKH416" s="13"/>
      <c r="AKI416" s="13"/>
      <c r="AKJ416" s="13"/>
      <c r="AKK416" s="13"/>
      <c r="AKL416" s="13"/>
      <c r="AKM416" s="13"/>
      <c r="AKN416" s="13"/>
      <c r="AKO416" s="13"/>
      <c r="AKP416" s="13"/>
      <c r="AKQ416" s="13"/>
      <c r="AKR416" s="13"/>
      <c r="AKS416" s="13"/>
      <c r="AKT416" s="13"/>
      <c r="AKU416" s="13"/>
      <c r="AKV416" s="13"/>
      <c r="AKW416" s="13"/>
      <c r="AKX416" s="13"/>
      <c r="AKY416" s="13"/>
      <c r="AKZ416" s="13"/>
      <c r="ALA416" s="13"/>
      <c r="ALB416" s="13"/>
      <c r="ALC416" s="13"/>
      <c r="ALD416" s="13"/>
      <c r="ALE416" s="13"/>
      <c r="ALF416" s="13"/>
      <c r="ALG416" s="13"/>
      <c r="ALH416" s="13"/>
      <c r="ALI416" s="13"/>
      <c r="ALJ416" s="13"/>
    </row>
    <row r="417" spans="1:998" s="24" customFormat="1">
      <c r="A417" s="16">
        <v>412</v>
      </c>
      <c r="B417" s="32" t="s">
        <v>357</v>
      </c>
      <c r="C417" s="32" t="s">
        <v>63</v>
      </c>
      <c r="D417" s="32" t="s">
        <v>63</v>
      </c>
      <c r="E417" s="32" t="s">
        <v>1318</v>
      </c>
      <c r="F417" s="32"/>
      <c r="G417" s="74">
        <v>45820</v>
      </c>
      <c r="H417" s="75">
        <v>0.65069444444444446</v>
      </c>
      <c r="I417" s="32" t="s">
        <v>5</v>
      </c>
      <c r="J417" s="32" t="s">
        <v>6</v>
      </c>
      <c r="K417" s="32" t="s">
        <v>5</v>
      </c>
      <c r="L417" s="32" t="s">
        <v>5</v>
      </c>
      <c r="M417" s="32" t="s">
        <v>5</v>
      </c>
      <c r="N417" s="32" t="s">
        <v>6</v>
      </c>
      <c r="O417" s="76">
        <v>969.53</v>
      </c>
      <c r="P417" s="77">
        <v>2166</v>
      </c>
      <c r="Q417" s="76">
        <v>88000</v>
      </c>
      <c r="R417" s="76">
        <v>39600</v>
      </c>
      <c r="S417" s="85">
        <f t="shared" si="51"/>
        <v>45</v>
      </c>
      <c r="T417" s="85">
        <f t="shared" si="52"/>
        <v>48400</v>
      </c>
      <c r="U417" s="32" t="s">
        <v>6</v>
      </c>
      <c r="V417" s="32" t="s">
        <v>6</v>
      </c>
      <c r="W417" s="79">
        <v>1</v>
      </c>
      <c r="X417" s="80">
        <v>0</v>
      </c>
      <c r="Y417" s="81">
        <f>ROUND((S417/INDICI!$B$2*10),2)</f>
        <v>5.08</v>
      </c>
      <c r="Z417" s="81">
        <f>ROUND((O417/INDICI!$B$1*25),2)</f>
        <v>2.59</v>
      </c>
      <c r="AA417" s="82">
        <f t="shared" si="53"/>
        <v>8</v>
      </c>
      <c r="AB417" s="83">
        <f t="shared" si="54"/>
        <v>15.67</v>
      </c>
      <c r="AC417" s="84"/>
      <c r="AD417" s="81" t="str">
        <f>VLOOKUP(C417, 'NORD SUD'!A:B, 2, FALSE)</f>
        <v>N</v>
      </c>
      <c r="AE417" s="85" t="str">
        <f>IF(AD417="N","",SUM(AF$5:$AF417))</f>
        <v/>
      </c>
      <c r="AF417" s="85" t="str">
        <f t="shared" si="55"/>
        <v/>
      </c>
      <c r="AG417" s="84"/>
      <c r="AH417" s="81"/>
      <c r="AI417" s="169"/>
      <c r="AJ417" s="169"/>
      <c r="AK417" s="198" t="s">
        <v>1941</v>
      </c>
      <c r="AL417" s="158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  <c r="JX417" s="13"/>
      <c r="JY417" s="13"/>
      <c r="JZ417" s="13"/>
      <c r="KA417" s="13"/>
      <c r="KB417" s="13"/>
      <c r="KC417" s="13"/>
      <c r="KD417" s="13"/>
      <c r="KE417" s="13"/>
      <c r="KF417" s="13"/>
      <c r="KG417" s="13"/>
      <c r="KH417" s="13"/>
      <c r="KI417" s="13"/>
      <c r="KJ417" s="13"/>
      <c r="KK417" s="13"/>
      <c r="KL417" s="13"/>
      <c r="KM417" s="13"/>
      <c r="KN417" s="13"/>
      <c r="KO417" s="13"/>
      <c r="KP417" s="13"/>
      <c r="KQ417" s="13"/>
      <c r="KR417" s="13"/>
      <c r="KS417" s="13"/>
      <c r="KT417" s="13"/>
      <c r="KU417" s="13"/>
      <c r="KV417" s="13"/>
      <c r="KW417" s="13"/>
      <c r="KX417" s="13"/>
      <c r="KY417" s="13"/>
      <c r="KZ417" s="13"/>
      <c r="LA417" s="13"/>
      <c r="LB417" s="13"/>
      <c r="LC417" s="13"/>
      <c r="LD417" s="13"/>
      <c r="LE417" s="13"/>
      <c r="LF417" s="13"/>
      <c r="LG417" s="13"/>
      <c r="LH417" s="13"/>
      <c r="LI417" s="13"/>
      <c r="LJ417" s="13"/>
      <c r="LK417" s="13"/>
      <c r="LL417" s="13"/>
      <c r="LM417" s="13"/>
      <c r="LN417" s="13"/>
      <c r="LO417" s="13"/>
      <c r="LP417" s="13"/>
      <c r="LQ417" s="13"/>
      <c r="LR417" s="13"/>
      <c r="LS417" s="13"/>
      <c r="LT417" s="13"/>
      <c r="LU417" s="13"/>
      <c r="LV417" s="13"/>
      <c r="LW417" s="13"/>
      <c r="LX417" s="13"/>
      <c r="LY417" s="13"/>
      <c r="LZ417" s="13"/>
      <c r="MA417" s="13"/>
      <c r="MB417" s="13"/>
      <c r="MC417" s="13"/>
      <c r="MD417" s="13"/>
      <c r="ME417" s="13"/>
      <c r="MF417" s="13"/>
      <c r="MG417" s="13"/>
      <c r="MH417" s="13"/>
      <c r="MI417" s="13"/>
      <c r="MJ417" s="13"/>
      <c r="MK417" s="13"/>
      <c r="ML417" s="13"/>
      <c r="MM417" s="13"/>
      <c r="MN417" s="13"/>
      <c r="MO417" s="13"/>
      <c r="MP417" s="13"/>
      <c r="MQ417" s="13"/>
      <c r="MR417" s="13"/>
      <c r="MS417" s="13"/>
      <c r="MT417" s="13"/>
      <c r="MU417" s="13"/>
      <c r="MV417" s="13"/>
      <c r="MW417" s="13"/>
      <c r="MX417" s="13"/>
      <c r="MY417" s="13"/>
      <c r="MZ417" s="13"/>
      <c r="NA417" s="13"/>
      <c r="NB417" s="13"/>
      <c r="NC417" s="13"/>
      <c r="ND417" s="13"/>
      <c r="NE417" s="13"/>
      <c r="NF417" s="13"/>
      <c r="NG417" s="13"/>
      <c r="NH417" s="13"/>
      <c r="NI417" s="13"/>
      <c r="NJ417" s="13"/>
      <c r="NK417" s="13"/>
      <c r="NL417" s="13"/>
      <c r="NM417" s="13"/>
      <c r="NN417" s="13"/>
      <c r="NO417" s="13"/>
      <c r="NP417" s="13"/>
      <c r="NQ417" s="13"/>
      <c r="NR417" s="13"/>
      <c r="NS417" s="13"/>
      <c r="NT417" s="13"/>
      <c r="NU417" s="13"/>
      <c r="NV417" s="13"/>
      <c r="NW417" s="13"/>
      <c r="NX417" s="13"/>
      <c r="NY417" s="13"/>
      <c r="NZ417" s="13"/>
      <c r="OA417" s="13"/>
      <c r="OB417" s="13"/>
      <c r="OC417" s="13"/>
      <c r="OD417" s="13"/>
      <c r="OE417" s="13"/>
      <c r="OF417" s="13"/>
      <c r="OG417" s="13"/>
      <c r="OH417" s="13"/>
      <c r="OI417" s="13"/>
      <c r="OJ417" s="13"/>
      <c r="OK417" s="13"/>
      <c r="OL417" s="13"/>
      <c r="OM417" s="13"/>
      <c r="ON417" s="13"/>
      <c r="OO417" s="13"/>
      <c r="OP417" s="13"/>
      <c r="OQ417" s="13"/>
      <c r="OR417" s="13"/>
      <c r="OS417" s="13"/>
      <c r="OT417" s="13"/>
      <c r="OU417" s="13"/>
      <c r="OV417" s="13"/>
      <c r="OW417" s="13"/>
      <c r="OX417" s="13"/>
      <c r="OY417" s="13"/>
      <c r="OZ417" s="13"/>
      <c r="PA417" s="13"/>
      <c r="PB417" s="13"/>
      <c r="PC417" s="13"/>
      <c r="PD417" s="13"/>
      <c r="PE417" s="13"/>
      <c r="PF417" s="13"/>
      <c r="PG417" s="13"/>
      <c r="PH417" s="13"/>
      <c r="PI417" s="13"/>
      <c r="PJ417" s="13"/>
      <c r="PK417" s="13"/>
      <c r="PL417" s="13"/>
      <c r="PM417" s="13"/>
      <c r="PN417" s="13"/>
      <c r="PO417" s="13"/>
      <c r="PP417" s="13"/>
      <c r="PQ417" s="13"/>
      <c r="PR417" s="13"/>
      <c r="PS417" s="13"/>
      <c r="PT417" s="13"/>
      <c r="PU417" s="13"/>
      <c r="PV417" s="13"/>
      <c r="PW417" s="13"/>
      <c r="PX417" s="13"/>
      <c r="PY417" s="13"/>
      <c r="PZ417" s="13"/>
      <c r="QA417" s="13"/>
      <c r="QB417" s="13"/>
      <c r="QC417" s="13"/>
      <c r="QD417" s="13"/>
      <c r="QE417" s="13"/>
      <c r="QF417" s="13"/>
      <c r="QG417" s="13"/>
      <c r="QH417" s="13"/>
      <c r="QI417" s="13"/>
      <c r="QJ417" s="13"/>
      <c r="QK417" s="13"/>
      <c r="QL417" s="13"/>
      <c r="QM417" s="13"/>
      <c r="QN417" s="13"/>
      <c r="QO417" s="13"/>
      <c r="QP417" s="13"/>
      <c r="QQ417" s="13"/>
      <c r="QR417" s="13"/>
      <c r="QS417" s="13"/>
      <c r="QT417" s="13"/>
      <c r="QU417" s="13"/>
      <c r="QV417" s="13"/>
      <c r="QW417" s="13"/>
      <c r="QX417" s="13"/>
      <c r="QY417" s="13"/>
      <c r="QZ417" s="13"/>
      <c r="RA417" s="13"/>
      <c r="RB417" s="13"/>
      <c r="RC417" s="13"/>
      <c r="RD417" s="13"/>
      <c r="RE417" s="13"/>
      <c r="RF417" s="13"/>
      <c r="RG417" s="13"/>
      <c r="RH417" s="13"/>
      <c r="RI417" s="13"/>
      <c r="RJ417" s="13"/>
      <c r="RK417" s="13"/>
      <c r="RL417" s="13"/>
      <c r="RM417" s="13"/>
      <c r="RN417" s="13"/>
      <c r="RO417" s="13"/>
      <c r="RP417" s="13"/>
      <c r="RQ417" s="13"/>
      <c r="RR417" s="13"/>
      <c r="RS417" s="13"/>
      <c r="RT417" s="13"/>
      <c r="RU417" s="13"/>
      <c r="RV417" s="13"/>
      <c r="RW417" s="13"/>
      <c r="RX417" s="13"/>
      <c r="RY417" s="13"/>
      <c r="RZ417" s="13"/>
      <c r="SA417" s="13"/>
      <c r="SB417" s="13"/>
      <c r="SC417" s="13"/>
      <c r="SD417" s="13"/>
      <c r="SE417" s="13"/>
      <c r="SF417" s="13"/>
      <c r="SG417" s="13"/>
      <c r="SH417" s="13"/>
      <c r="SI417" s="13"/>
      <c r="SJ417" s="13"/>
      <c r="SK417" s="13"/>
      <c r="SL417" s="13"/>
      <c r="SM417" s="13"/>
      <c r="SN417" s="13"/>
      <c r="SO417" s="13"/>
      <c r="SP417" s="13"/>
      <c r="SQ417" s="13"/>
      <c r="SR417" s="13"/>
      <c r="SS417" s="13"/>
      <c r="ST417" s="13"/>
      <c r="SU417" s="13"/>
      <c r="SV417" s="13"/>
      <c r="SW417" s="13"/>
      <c r="SX417" s="13"/>
      <c r="SY417" s="13"/>
      <c r="SZ417" s="13"/>
      <c r="TA417" s="13"/>
      <c r="TB417" s="13"/>
      <c r="TC417" s="13"/>
      <c r="TD417" s="13"/>
      <c r="TE417" s="13"/>
      <c r="TF417" s="13"/>
      <c r="TG417" s="13"/>
      <c r="TH417" s="13"/>
      <c r="TI417" s="13"/>
      <c r="TJ417" s="13"/>
      <c r="TK417" s="13"/>
      <c r="TL417" s="13"/>
      <c r="TM417" s="13"/>
      <c r="TN417" s="13"/>
      <c r="TO417" s="13"/>
      <c r="TP417" s="13"/>
      <c r="TQ417" s="13"/>
      <c r="TR417" s="13"/>
      <c r="TS417" s="13"/>
      <c r="TT417" s="13"/>
      <c r="TU417" s="13"/>
      <c r="TV417" s="13"/>
      <c r="TW417" s="13"/>
      <c r="TX417" s="13"/>
      <c r="TY417" s="13"/>
      <c r="TZ417" s="13"/>
      <c r="UA417" s="13"/>
      <c r="UB417" s="13"/>
      <c r="UC417" s="13"/>
      <c r="UD417" s="13"/>
      <c r="UE417" s="13"/>
      <c r="UF417" s="13"/>
      <c r="UG417" s="13"/>
      <c r="UH417" s="13"/>
      <c r="UI417" s="13"/>
      <c r="UJ417" s="13"/>
      <c r="UK417" s="13"/>
      <c r="UL417" s="13"/>
      <c r="UM417" s="13"/>
      <c r="UN417" s="13"/>
      <c r="UO417" s="13"/>
      <c r="UP417" s="13"/>
      <c r="UQ417" s="13"/>
      <c r="UR417" s="13"/>
      <c r="US417" s="13"/>
      <c r="UT417" s="13"/>
      <c r="UU417" s="13"/>
      <c r="UV417" s="13"/>
      <c r="UW417" s="13"/>
      <c r="UX417" s="13"/>
      <c r="UY417" s="13"/>
      <c r="UZ417" s="13"/>
      <c r="VA417" s="13"/>
      <c r="VB417" s="13"/>
      <c r="VC417" s="13"/>
      <c r="VD417" s="13"/>
      <c r="VE417" s="13"/>
      <c r="VF417" s="13"/>
      <c r="VG417" s="13"/>
      <c r="VH417" s="13"/>
      <c r="VI417" s="13"/>
      <c r="VJ417" s="13"/>
      <c r="VK417" s="13"/>
      <c r="VL417" s="13"/>
      <c r="VM417" s="13"/>
      <c r="VN417" s="13"/>
      <c r="VO417" s="13"/>
      <c r="VP417" s="13"/>
      <c r="VQ417" s="13"/>
      <c r="VR417" s="13"/>
      <c r="VS417" s="13"/>
      <c r="VT417" s="13"/>
      <c r="VU417" s="13"/>
      <c r="VV417" s="13"/>
      <c r="VW417" s="13"/>
      <c r="VX417" s="13"/>
      <c r="VY417" s="13"/>
      <c r="VZ417" s="13"/>
      <c r="WA417" s="13"/>
      <c r="WB417" s="13"/>
      <c r="WC417" s="13"/>
      <c r="WD417" s="13"/>
      <c r="WE417" s="13"/>
      <c r="WF417" s="13"/>
      <c r="WG417" s="13"/>
      <c r="WH417" s="13"/>
      <c r="WI417" s="13"/>
      <c r="WJ417" s="13"/>
      <c r="WK417" s="13"/>
      <c r="WL417" s="13"/>
      <c r="WM417" s="13"/>
      <c r="WN417" s="13"/>
      <c r="WO417" s="13"/>
      <c r="WP417" s="13"/>
      <c r="WQ417" s="13"/>
      <c r="WR417" s="13"/>
      <c r="WS417" s="13"/>
      <c r="WT417" s="13"/>
      <c r="WU417" s="13"/>
      <c r="WV417" s="13"/>
      <c r="WW417" s="13"/>
      <c r="WX417" s="13"/>
      <c r="WY417" s="13"/>
      <c r="WZ417" s="13"/>
      <c r="XA417" s="13"/>
      <c r="XB417" s="13"/>
      <c r="XC417" s="13"/>
      <c r="XD417" s="13"/>
      <c r="XE417" s="13"/>
      <c r="XF417" s="13"/>
      <c r="XG417" s="13"/>
      <c r="XH417" s="13"/>
      <c r="XI417" s="13"/>
      <c r="XJ417" s="13"/>
      <c r="XK417" s="13"/>
      <c r="XL417" s="13"/>
      <c r="XM417" s="13"/>
      <c r="XN417" s="13"/>
      <c r="XO417" s="13"/>
      <c r="XP417" s="13"/>
      <c r="XQ417" s="13"/>
      <c r="XR417" s="13"/>
      <c r="XS417" s="13"/>
      <c r="XT417" s="13"/>
      <c r="XU417" s="13"/>
      <c r="XV417" s="13"/>
      <c r="XW417" s="13"/>
      <c r="XX417" s="13"/>
      <c r="XY417" s="13"/>
      <c r="XZ417" s="13"/>
      <c r="YA417" s="13"/>
      <c r="YB417" s="13"/>
      <c r="YC417" s="13"/>
      <c r="YD417" s="13"/>
      <c r="YE417" s="13"/>
      <c r="YF417" s="13"/>
      <c r="YG417" s="13"/>
      <c r="YH417" s="13"/>
      <c r="YI417" s="13"/>
      <c r="YJ417" s="13"/>
      <c r="YK417" s="13"/>
      <c r="YL417" s="13"/>
      <c r="YM417" s="13"/>
      <c r="YN417" s="13"/>
      <c r="YO417" s="13"/>
      <c r="YP417" s="13"/>
      <c r="YQ417" s="13"/>
      <c r="YR417" s="13"/>
      <c r="YS417" s="13"/>
      <c r="YT417" s="13"/>
      <c r="YU417" s="13"/>
      <c r="YV417" s="13"/>
      <c r="YW417" s="13"/>
      <c r="YX417" s="13"/>
      <c r="YY417" s="13"/>
      <c r="YZ417" s="13"/>
      <c r="ZA417" s="13"/>
      <c r="ZB417" s="13"/>
      <c r="ZC417" s="13"/>
      <c r="ZD417" s="13"/>
      <c r="ZE417" s="13"/>
      <c r="ZF417" s="13"/>
      <c r="ZG417" s="13"/>
      <c r="ZH417" s="13"/>
      <c r="ZI417" s="13"/>
      <c r="ZJ417" s="13"/>
      <c r="ZK417" s="13"/>
      <c r="ZL417" s="13"/>
      <c r="ZM417" s="13"/>
      <c r="ZN417" s="13"/>
      <c r="ZO417" s="13"/>
      <c r="ZP417" s="13"/>
      <c r="ZQ417" s="13"/>
      <c r="ZR417" s="13"/>
      <c r="ZS417" s="13"/>
      <c r="ZT417" s="13"/>
      <c r="ZU417" s="13"/>
      <c r="ZV417" s="13"/>
      <c r="ZW417" s="13"/>
      <c r="ZX417" s="13"/>
      <c r="ZY417" s="13"/>
      <c r="ZZ417" s="13"/>
      <c r="AAA417" s="13"/>
      <c r="AAB417" s="13"/>
      <c r="AAC417" s="13"/>
      <c r="AAD417" s="13"/>
      <c r="AAE417" s="13"/>
      <c r="AAF417" s="13"/>
      <c r="AAG417" s="13"/>
      <c r="AAH417" s="13"/>
      <c r="AAI417" s="13"/>
      <c r="AAJ417" s="13"/>
      <c r="AAK417" s="13"/>
      <c r="AAL417" s="13"/>
      <c r="AAM417" s="13"/>
      <c r="AAN417" s="13"/>
      <c r="AAO417" s="13"/>
      <c r="AAP417" s="13"/>
      <c r="AAQ417" s="13"/>
      <c r="AAR417" s="13"/>
      <c r="AAS417" s="13"/>
      <c r="AAT417" s="13"/>
      <c r="AAU417" s="13"/>
      <c r="AAV417" s="13"/>
      <c r="AAW417" s="13"/>
      <c r="AAX417" s="13"/>
      <c r="AAY417" s="13"/>
      <c r="AAZ417" s="13"/>
      <c r="ABA417" s="13"/>
      <c r="ABB417" s="13"/>
      <c r="ABC417" s="13"/>
      <c r="ABD417" s="13"/>
      <c r="ABE417" s="13"/>
      <c r="ABF417" s="13"/>
      <c r="ABG417" s="13"/>
      <c r="ABH417" s="13"/>
      <c r="ABI417" s="13"/>
      <c r="ABJ417" s="13"/>
      <c r="ABK417" s="13"/>
      <c r="ABL417" s="13"/>
      <c r="ABM417" s="13"/>
      <c r="ABN417" s="13"/>
      <c r="ABO417" s="13"/>
      <c r="ABP417" s="13"/>
      <c r="ABQ417" s="13"/>
      <c r="ABR417" s="13"/>
      <c r="ABS417" s="13"/>
      <c r="ABT417" s="13"/>
      <c r="ABU417" s="13"/>
      <c r="ABV417" s="13"/>
      <c r="ABW417" s="13"/>
      <c r="ABX417" s="13"/>
      <c r="ABY417" s="13"/>
      <c r="ABZ417" s="13"/>
      <c r="ACA417" s="13"/>
      <c r="ACB417" s="13"/>
      <c r="ACC417" s="13"/>
      <c r="ACD417" s="13"/>
      <c r="ACE417" s="13"/>
      <c r="ACF417" s="13"/>
      <c r="ACG417" s="13"/>
      <c r="ACH417" s="13"/>
      <c r="ACI417" s="13"/>
      <c r="ACJ417" s="13"/>
      <c r="ACK417" s="13"/>
      <c r="ACL417" s="13"/>
      <c r="ACM417" s="13"/>
      <c r="ACN417" s="13"/>
      <c r="ACO417" s="13"/>
      <c r="ACP417" s="13"/>
      <c r="ACQ417" s="13"/>
      <c r="ACR417" s="13"/>
      <c r="ACS417" s="13"/>
      <c r="ACT417" s="13"/>
      <c r="ACU417" s="13"/>
      <c r="ACV417" s="13"/>
      <c r="ACW417" s="13"/>
      <c r="ACX417" s="13"/>
      <c r="ACY417" s="13"/>
      <c r="ACZ417" s="13"/>
      <c r="ADA417" s="13"/>
      <c r="ADB417" s="13"/>
      <c r="ADC417" s="13"/>
      <c r="ADD417" s="13"/>
      <c r="ADE417" s="13"/>
      <c r="ADF417" s="13"/>
      <c r="ADG417" s="13"/>
      <c r="ADH417" s="13"/>
      <c r="ADI417" s="13"/>
      <c r="ADJ417" s="13"/>
      <c r="ADK417" s="13"/>
      <c r="ADL417" s="13"/>
      <c r="ADM417" s="13"/>
      <c r="ADN417" s="13"/>
      <c r="ADO417" s="13"/>
      <c r="ADP417" s="13"/>
      <c r="ADQ417" s="13"/>
      <c r="ADR417" s="13"/>
      <c r="ADS417" s="13"/>
      <c r="ADT417" s="13"/>
      <c r="ADU417" s="13"/>
      <c r="ADV417" s="13"/>
      <c r="ADW417" s="13"/>
      <c r="ADX417" s="13"/>
      <c r="ADY417" s="13"/>
      <c r="ADZ417" s="13"/>
      <c r="AEA417" s="13"/>
      <c r="AEB417" s="13"/>
      <c r="AEC417" s="13"/>
      <c r="AED417" s="13"/>
      <c r="AEE417" s="13"/>
      <c r="AEF417" s="13"/>
      <c r="AEG417" s="13"/>
      <c r="AEH417" s="13"/>
      <c r="AEI417" s="13"/>
      <c r="AEJ417" s="13"/>
      <c r="AEK417" s="13"/>
      <c r="AEL417" s="13"/>
      <c r="AEM417" s="13"/>
      <c r="AEN417" s="13"/>
      <c r="AEO417" s="13"/>
      <c r="AEP417" s="13"/>
      <c r="AEQ417" s="13"/>
      <c r="AER417" s="13"/>
      <c r="AES417" s="13"/>
      <c r="AET417" s="13"/>
      <c r="AEU417" s="13"/>
      <c r="AEV417" s="13"/>
      <c r="AEW417" s="13"/>
      <c r="AEX417" s="13"/>
      <c r="AEY417" s="13"/>
      <c r="AEZ417" s="13"/>
      <c r="AFA417" s="13"/>
      <c r="AFB417" s="13"/>
      <c r="AFC417" s="13"/>
      <c r="AFD417" s="13"/>
      <c r="AFE417" s="13"/>
      <c r="AFF417" s="13"/>
      <c r="AFG417" s="13"/>
      <c r="AFH417" s="13"/>
      <c r="AFI417" s="13"/>
      <c r="AFJ417" s="13"/>
      <c r="AFK417" s="13"/>
      <c r="AFL417" s="13"/>
      <c r="AFM417" s="13"/>
      <c r="AFN417" s="13"/>
      <c r="AFO417" s="13"/>
      <c r="AFP417" s="13"/>
      <c r="AFQ417" s="13"/>
      <c r="AFR417" s="13"/>
      <c r="AFS417" s="13"/>
      <c r="AFT417" s="13"/>
      <c r="AFU417" s="13"/>
      <c r="AFV417" s="13"/>
      <c r="AFW417" s="13"/>
      <c r="AFX417" s="13"/>
      <c r="AFY417" s="13"/>
      <c r="AFZ417" s="13"/>
      <c r="AGA417" s="13"/>
      <c r="AGB417" s="13"/>
      <c r="AGC417" s="13"/>
      <c r="AGD417" s="13"/>
      <c r="AGE417" s="13"/>
      <c r="AGF417" s="13"/>
      <c r="AGG417" s="13"/>
      <c r="AGH417" s="13"/>
      <c r="AGI417" s="13"/>
      <c r="AGJ417" s="13"/>
      <c r="AGK417" s="13"/>
      <c r="AGL417" s="13"/>
      <c r="AGM417" s="13"/>
      <c r="AGN417" s="13"/>
      <c r="AGO417" s="13"/>
      <c r="AGP417" s="13"/>
      <c r="AGQ417" s="13"/>
      <c r="AGR417" s="13"/>
      <c r="AGS417" s="13"/>
      <c r="AGT417" s="13"/>
      <c r="AGU417" s="13"/>
      <c r="AGV417" s="13"/>
      <c r="AGW417" s="13"/>
      <c r="AGX417" s="13"/>
      <c r="AGY417" s="13"/>
      <c r="AGZ417" s="13"/>
      <c r="AHA417" s="13"/>
      <c r="AHB417" s="13"/>
      <c r="AHC417" s="13"/>
      <c r="AHD417" s="13"/>
      <c r="AHE417" s="13"/>
      <c r="AHF417" s="13"/>
      <c r="AHG417" s="13"/>
      <c r="AHH417" s="13"/>
      <c r="AHI417" s="13"/>
      <c r="AHJ417" s="13"/>
      <c r="AHK417" s="13"/>
      <c r="AHL417" s="13"/>
      <c r="AHM417" s="13"/>
      <c r="AHN417" s="13"/>
      <c r="AHO417" s="13"/>
      <c r="AHP417" s="13"/>
      <c r="AHQ417" s="13"/>
      <c r="AHR417" s="13"/>
      <c r="AHS417" s="13"/>
      <c r="AHT417" s="13"/>
      <c r="AHU417" s="13"/>
      <c r="AHV417" s="13"/>
      <c r="AHW417" s="13"/>
      <c r="AHX417" s="13"/>
      <c r="AHY417" s="13"/>
      <c r="AHZ417" s="13"/>
      <c r="AIA417" s="13"/>
      <c r="AIB417" s="13"/>
      <c r="AIC417" s="13"/>
      <c r="AID417" s="13"/>
      <c r="AIE417" s="13"/>
      <c r="AIF417" s="13"/>
      <c r="AIG417" s="13"/>
      <c r="AIH417" s="13"/>
      <c r="AII417" s="13"/>
      <c r="AIJ417" s="13"/>
      <c r="AIK417" s="13"/>
      <c r="AIL417" s="13"/>
      <c r="AIM417" s="13"/>
      <c r="AIN417" s="13"/>
      <c r="AIO417" s="13"/>
      <c r="AIP417" s="13"/>
      <c r="AIQ417" s="13"/>
      <c r="AIR417" s="13"/>
      <c r="AIS417" s="13"/>
      <c r="AIT417" s="13"/>
      <c r="AIU417" s="13"/>
      <c r="AIV417" s="13"/>
      <c r="AIW417" s="13"/>
      <c r="AIX417" s="13"/>
      <c r="AIY417" s="13"/>
      <c r="AIZ417" s="13"/>
      <c r="AJA417" s="13"/>
      <c r="AJB417" s="13"/>
      <c r="AJC417" s="13"/>
      <c r="AJD417" s="13"/>
      <c r="AJE417" s="13"/>
      <c r="AJF417" s="13"/>
      <c r="AJG417" s="13"/>
      <c r="AJH417" s="13"/>
      <c r="AJI417" s="13"/>
      <c r="AJJ417" s="13"/>
      <c r="AJK417" s="13"/>
      <c r="AJL417" s="13"/>
      <c r="AJM417" s="13"/>
      <c r="AJN417" s="13"/>
      <c r="AJO417" s="13"/>
      <c r="AJP417" s="13"/>
      <c r="AJQ417" s="13"/>
      <c r="AJR417" s="13"/>
      <c r="AJS417" s="13"/>
      <c r="AJT417" s="13"/>
      <c r="AJU417" s="13"/>
      <c r="AJV417" s="13"/>
      <c r="AJW417" s="13"/>
      <c r="AJX417" s="13"/>
      <c r="AJY417" s="13"/>
      <c r="AJZ417" s="13"/>
      <c r="AKA417" s="13"/>
      <c r="AKB417" s="13"/>
      <c r="AKC417" s="13"/>
      <c r="AKD417" s="13"/>
      <c r="AKE417" s="13"/>
      <c r="AKF417" s="13"/>
      <c r="AKG417" s="13"/>
      <c r="AKH417" s="13"/>
      <c r="AKI417" s="13"/>
      <c r="AKJ417" s="13"/>
      <c r="AKK417" s="13"/>
      <c r="AKL417" s="13"/>
      <c r="AKM417" s="13"/>
      <c r="AKN417" s="13"/>
      <c r="AKO417" s="13"/>
      <c r="AKP417" s="13"/>
      <c r="AKQ417" s="13"/>
      <c r="AKR417" s="13"/>
      <c r="AKS417" s="13"/>
      <c r="AKT417" s="13"/>
      <c r="AKU417" s="13"/>
      <c r="AKV417" s="13"/>
      <c r="AKW417" s="13"/>
      <c r="AKX417" s="13"/>
      <c r="AKY417" s="13"/>
      <c r="AKZ417" s="13"/>
      <c r="ALA417" s="13"/>
      <c r="ALB417" s="13"/>
      <c r="ALC417" s="13"/>
      <c r="ALD417" s="13"/>
      <c r="ALE417" s="13"/>
      <c r="ALF417" s="13"/>
      <c r="ALG417" s="13"/>
      <c r="ALH417" s="13"/>
      <c r="ALI417" s="13"/>
      <c r="ALJ417" s="13"/>
    </row>
    <row r="418" spans="1:998" s="24" customFormat="1">
      <c r="A418" s="16">
        <v>413</v>
      </c>
      <c r="B418" s="32" t="s">
        <v>176</v>
      </c>
      <c r="C418" s="32" t="s">
        <v>37</v>
      </c>
      <c r="D418" s="32" t="s">
        <v>37</v>
      </c>
      <c r="E418" s="32" t="s">
        <v>401</v>
      </c>
      <c r="F418" s="32"/>
      <c r="G418" s="74">
        <v>45834</v>
      </c>
      <c r="H418" s="75">
        <v>0.45763888888888887</v>
      </c>
      <c r="I418" s="32" t="s">
        <v>5</v>
      </c>
      <c r="J418" s="32" t="s">
        <v>6</v>
      </c>
      <c r="K418" s="32" t="s">
        <v>5</v>
      </c>
      <c r="L418" s="32" t="s">
        <v>5</v>
      </c>
      <c r="M418" s="32" t="s">
        <v>5</v>
      </c>
      <c r="N418" s="32" t="s">
        <v>6</v>
      </c>
      <c r="O418" s="76">
        <v>970.87</v>
      </c>
      <c r="P418" s="77">
        <v>1133</v>
      </c>
      <c r="Q418" s="76">
        <v>55622</v>
      </c>
      <c r="R418" s="76">
        <v>25000</v>
      </c>
      <c r="S418" s="78">
        <f t="shared" si="51"/>
        <v>44.946244291826979</v>
      </c>
      <c r="T418" s="78">
        <f t="shared" si="52"/>
        <v>30622</v>
      </c>
      <c r="U418" s="32" t="s">
        <v>6</v>
      </c>
      <c r="V418" s="32" t="s">
        <v>6</v>
      </c>
      <c r="W418" s="79">
        <v>1</v>
      </c>
      <c r="X418" s="80">
        <v>0</v>
      </c>
      <c r="Y418" s="81">
        <f>ROUND((S418/INDICI!$B$2*10),2)</f>
        <v>5.08</v>
      </c>
      <c r="Z418" s="81">
        <f>ROUND((O418/INDICI!$B$1*25),2)</f>
        <v>2.59</v>
      </c>
      <c r="AA418" s="82">
        <f t="shared" si="53"/>
        <v>8</v>
      </c>
      <c r="AB418" s="83">
        <f t="shared" si="54"/>
        <v>15.67</v>
      </c>
      <c r="AC418" s="84"/>
      <c r="AD418" s="81" t="str">
        <f>VLOOKUP(C418, 'NORD SUD'!A:B, 2, FALSE)</f>
        <v>N</v>
      </c>
      <c r="AE418" s="85" t="str">
        <f>IF(AD418="N","",SUM(AF$5:$AF418))</f>
        <v/>
      </c>
      <c r="AF418" s="85" t="str">
        <f t="shared" si="55"/>
        <v/>
      </c>
      <c r="AG418" s="84"/>
      <c r="AH418" s="81"/>
      <c r="AI418" s="169"/>
      <c r="AJ418" s="169"/>
      <c r="AK418" s="198" t="s">
        <v>1941</v>
      </c>
      <c r="AL418" s="158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  <c r="JX418" s="13"/>
      <c r="JY418" s="13"/>
      <c r="JZ418" s="13"/>
      <c r="KA418" s="13"/>
      <c r="KB418" s="13"/>
      <c r="KC418" s="13"/>
      <c r="KD418" s="13"/>
      <c r="KE418" s="13"/>
      <c r="KF418" s="13"/>
      <c r="KG418" s="13"/>
      <c r="KH418" s="13"/>
      <c r="KI418" s="13"/>
      <c r="KJ418" s="13"/>
      <c r="KK418" s="13"/>
      <c r="KL418" s="13"/>
      <c r="KM418" s="13"/>
      <c r="KN418" s="13"/>
      <c r="KO418" s="13"/>
      <c r="KP418" s="13"/>
      <c r="KQ418" s="13"/>
      <c r="KR418" s="13"/>
      <c r="KS418" s="13"/>
      <c r="KT418" s="13"/>
      <c r="KU418" s="13"/>
      <c r="KV418" s="13"/>
      <c r="KW418" s="13"/>
      <c r="KX418" s="13"/>
      <c r="KY418" s="13"/>
      <c r="KZ418" s="13"/>
      <c r="LA418" s="13"/>
      <c r="LB418" s="13"/>
      <c r="LC418" s="13"/>
      <c r="LD418" s="13"/>
      <c r="LE418" s="13"/>
      <c r="LF418" s="13"/>
      <c r="LG418" s="13"/>
      <c r="LH418" s="13"/>
      <c r="LI418" s="13"/>
      <c r="LJ418" s="13"/>
      <c r="LK418" s="13"/>
      <c r="LL418" s="13"/>
      <c r="LM418" s="13"/>
      <c r="LN418" s="13"/>
      <c r="LO418" s="13"/>
      <c r="LP418" s="13"/>
      <c r="LQ418" s="13"/>
      <c r="LR418" s="13"/>
      <c r="LS418" s="13"/>
      <c r="LT418" s="13"/>
      <c r="LU418" s="13"/>
      <c r="LV418" s="13"/>
      <c r="LW418" s="13"/>
      <c r="LX418" s="13"/>
      <c r="LY418" s="13"/>
      <c r="LZ418" s="13"/>
      <c r="MA418" s="13"/>
      <c r="MB418" s="13"/>
      <c r="MC418" s="13"/>
      <c r="MD418" s="13"/>
      <c r="ME418" s="13"/>
      <c r="MF418" s="13"/>
      <c r="MG418" s="13"/>
      <c r="MH418" s="13"/>
      <c r="MI418" s="13"/>
      <c r="MJ418" s="13"/>
      <c r="MK418" s="13"/>
      <c r="ML418" s="13"/>
      <c r="MM418" s="13"/>
      <c r="MN418" s="13"/>
      <c r="MO418" s="13"/>
      <c r="MP418" s="13"/>
      <c r="MQ418" s="13"/>
      <c r="MR418" s="13"/>
      <c r="MS418" s="13"/>
      <c r="MT418" s="13"/>
      <c r="MU418" s="13"/>
      <c r="MV418" s="13"/>
      <c r="MW418" s="13"/>
      <c r="MX418" s="13"/>
      <c r="MY418" s="13"/>
      <c r="MZ418" s="13"/>
      <c r="NA418" s="13"/>
      <c r="NB418" s="13"/>
      <c r="NC418" s="13"/>
      <c r="ND418" s="13"/>
      <c r="NE418" s="13"/>
      <c r="NF418" s="13"/>
      <c r="NG418" s="13"/>
      <c r="NH418" s="13"/>
      <c r="NI418" s="13"/>
      <c r="NJ418" s="13"/>
      <c r="NK418" s="13"/>
      <c r="NL418" s="13"/>
      <c r="NM418" s="13"/>
      <c r="NN418" s="13"/>
      <c r="NO418" s="13"/>
      <c r="NP418" s="13"/>
      <c r="NQ418" s="13"/>
      <c r="NR418" s="13"/>
      <c r="NS418" s="13"/>
      <c r="NT418" s="13"/>
      <c r="NU418" s="13"/>
      <c r="NV418" s="13"/>
      <c r="NW418" s="13"/>
      <c r="NX418" s="13"/>
      <c r="NY418" s="13"/>
      <c r="NZ418" s="13"/>
      <c r="OA418" s="13"/>
      <c r="OB418" s="13"/>
      <c r="OC418" s="13"/>
      <c r="OD418" s="13"/>
      <c r="OE418" s="13"/>
      <c r="OF418" s="13"/>
      <c r="OG418" s="13"/>
      <c r="OH418" s="13"/>
      <c r="OI418" s="13"/>
      <c r="OJ418" s="13"/>
      <c r="OK418" s="13"/>
      <c r="OL418" s="13"/>
      <c r="OM418" s="13"/>
      <c r="ON418" s="13"/>
      <c r="OO418" s="13"/>
      <c r="OP418" s="13"/>
      <c r="OQ418" s="13"/>
      <c r="OR418" s="13"/>
      <c r="OS418" s="13"/>
      <c r="OT418" s="13"/>
      <c r="OU418" s="13"/>
      <c r="OV418" s="13"/>
      <c r="OW418" s="13"/>
      <c r="OX418" s="13"/>
      <c r="OY418" s="13"/>
      <c r="OZ418" s="13"/>
      <c r="PA418" s="13"/>
      <c r="PB418" s="13"/>
      <c r="PC418" s="13"/>
      <c r="PD418" s="13"/>
      <c r="PE418" s="13"/>
      <c r="PF418" s="13"/>
      <c r="PG418" s="13"/>
      <c r="PH418" s="13"/>
      <c r="PI418" s="13"/>
      <c r="PJ418" s="13"/>
      <c r="PK418" s="13"/>
      <c r="PL418" s="13"/>
      <c r="PM418" s="13"/>
      <c r="PN418" s="13"/>
      <c r="PO418" s="13"/>
      <c r="PP418" s="13"/>
      <c r="PQ418" s="13"/>
      <c r="PR418" s="13"/>
      <c r="PS418" s="13"/>
      <c r="PT418" s="13"/>
      <c r="PU418" s="13"/>
      <c r="PV418" s="13"/>
      <c r="PW418" s="13"/>
      <c r="PX418" s="13"/>
      <c r="PY418" s="13"/>
      <c r="PZ418" s="13"/>
      <c r="QA418" s="13"/>
      <c r="QB418" s="13"/>
      <c r="QC418" s="13"/>
      <c r="QD418" s="13"/>
      <c r="QE418" s="13"/>
      <c r="QF418" s="13"/>
      <c r="QG418" s="13"/>
      <c r="QH418" s="13"/>
      <c r="QI418" s="13"/>
      <c r="QJ418" s="13"/>
      <c r="QK418" s="13"/>
      <c r="QL418" s="13"/>
      <c r="QM418" s="13"/>
      <c r="QN418" s="13"/>
      <c r="QO418" s="13"/>
      <c r="QP418" s="13"/>
      <c r="QQ418" s="13"/>
      <c r="QR418" s="13"/>
      <c r="QS418" s="13"/>
      <c r="QT418" s="13"/>
      <c r="QU418" s="13"/>
      <c r="QV418" s="13"/>
      <c r="QW418" s="13"/>
      <c r="QX418" s="13"/>
      <c r="QY418" s="13"/>
      <c r="QZ418" s="13"/>
      <c r="RA418" s="13"/>
      <c r="RB418" s="13"/>
      <c r="RC418" s="13"/>
      <c r="RD418" s="13"/>
      <c r="RE418" s="13"/>
      <c r="RF418" s="13"/>
      <c r="RG418" s="13"/>
      <c r="RH418" s="13"/>
      <c r="RI418" s="13"/>
      <c r="RJ418" s="13"/>
      <c r="RK418" s="13"/>
      <c r="RL418" s="13"/>
      <c r="RM418" s="13"/>
      <c r="RN418" s="13"/>
      <c r="RO418" s="13"/>
      <c r="RP418" s="13"/>
      <c r="RQ418" s="13"/>
      <c r="RR418" s="13"/>
      <c r="RS418" s="13"/>
      <c r="RT418" s="13"/>
      <c r="RU418" s="13"/>
      <c r="RV418" s="13"/>
      <c r="RW418" s="13"/>
      <c r="RX418" s="13"/>
      <c r="RY418" s="13"/>
      <c r="RZ418" s="13"/>
      <c r="SA418" s="13"/>
      <c r="SB418" s="13"/>
      <c r="SC418" s="13"/>
      <c r="SD418" s="13"/>
      <c r="SE418" s="13"/>
      <c r="SF418" s="13"/>
      <c r="SG418" s="13"/>
      <c r="SH418" s="13"/>
      <c r="SI418" s="13"/>
      <c r="SJ418" s="13"/>
      <c r="SK418" s="13"/>
      <c r="SL418" s="13"/>
      <c r="SM418" s="13"/>
      <c r="SN418" s="13"/>
      <c r="SO418" s="13"/>
      <c r="SP418" s="13"/>
      <c r="SQ418" s="13"/>
      <c r="SR418" s="13"/>
      <c r="SS418" s="13"/>
      <c r="ST418" s="13"/>
      <c r="SU418" s="13"/>
      <c r="SV418" s="13"/>
      <c r="SW418" s="13"/>
      <c r="SX418" s="13"/>
      <c r="SY418" s="13"/>
      <c r="SZ418" s="13"/>
      <c r="TA418" s="13"/>
      <c r="TB418" s="13"/>
      <c r="TC418" s="13"/>
      <c r="TD418" s="13"/>
      <c r="TE418" s="13"/>
      <c r="TF418" s="13"/>
      <c r="TG418" s="13"/>
      <c r="TH418" s="13"/>
      <c r="TI418" s="13"/>
      <c r="TJ418" s="13"/>
      <c r="TK418" s="13"/>
      <c r="TL418" s="13"/>
      <c r="TM418" s="13"/>
      <c r="TN418" s="13"/>
      <c r="TO418" s="13"/>
      <c r="TP418" s="13"/>
      <c r="TQ418" s="13"/>
      <c r="TR418" s="13"/>
      <c r="TS418" s="13"/>
      <c r="TT418" s="13"/>
      <c r="TU418" s="13"/>
      <c r="TV418" s="13"/>
      <c r="TW418" s="13"/>
      <c r="TX418" s="13"/>
      <c r="TY418" s="13"/>
      <c r="TZ418" s="13"/>
      <c r="UA418" s="13"/>
      <c r="UB418" s="13"/>
      <c r="UC418" s="13"/>
      <c r="UD418" s="13"/>
      <c r="UE418" s="13"/>
      <c r="UF418" s="13"/>
      <c r="UG418" s="13"/>
      <c r="UH418" s="13"/>
      <c r="UI418" s="13"/>
      <c r="UJ418" s="13"/>
      <c r="UK418" s="13"/>
      <c r="UL418" s="13"/>
      <c r="UM418" s="13"/>
      <c r="UN418" s="13"/>
      <c r="UO418" s="13"/>
      <c r="UP418" s="13"/>
      <c r="UQ418" s="13"/>
      <c r="UR418" s="13"/>
      <c r="US418" s="13"/>
      <c r="UT418" s="13"/>
      <c r="UU418" s="13"/>
      <c r="UV418" s="13"/>
      <c r="UW418" s="13"/>
      <c r="UX418" s="13"/>
      <c r="UY418" s="13"/>
      <c r="UZ418" s="13"/>
      <c r="VA418" s="13"/>
      <c r="VB418" s="13"/>
      <c r="VC418" s="13"/>
      <c r="VD418" s="13"/>
      <c r="VE418" s="13"/>
      <c r="VF418" s="13"/>
      <c r="VG418" s="13"/>
      <c r="VH418" s="13"/>
      <c r="VI418" s="13"/>
      <c r="VJ418" s="13"/>
      <c r="VK418" s="13"/>
      <c r="VL418" s="13"/>
      <c r="VM418" s="13"/>
      <c r="VN418" s="13"/>
      <c r="VO418" s="13"/>
      <c r="VP418" s="13"/>
      <c r="VQ418" s="13"/>
      <c r="VR418" s="13"/>
      <c r="VS418" s="13"/>
      <c r="VT418" s="13"/>
      <c r="VU418" s="13"/>
      <c r="VV418" s="13"/>
      <c r="VW418" s="13"/>
      <c r="VX418" s="13"/>
      <c r="VY418" s="13"/>
      <c r="VZ418" s="13"/>
      <c r="WA418" s="13"/>
      <c r="WB418" s="13"/>
      <c r="WC418" s="13"/>
      <c r="WD418" s="13"/>
      <c r="WE418" s="13"/>
      <c r="WF418" s="13"/>
      <c r="WG418" s="13"/>
      <c r="WH418" s="13"/>
      <c r="WI418" s="13"/>
      <c r="WJ418" s="13"/>
      <c r="WK418" s="13"/>
      <c r="WL418" s="13"/>
      <c r="WM418" s="13"/>
      <c r="WN418" s="13"/>
      <c r="WO418" s="13"/>
      <c r="WP418" s="13"/>
      <c r="WQ418" s="13"/>
      <c r="WR418" s="13"/>
      <c r="WS418" s="13"/>
      <c r="WT418" s="13"/>
      <c r="WU418" s="13"/>
      <c r="WV418" s="13"/>
      <c r="WW418" s="13"/>
      <c r="WX418" s="13"/>
      <c r="WY418" s="13"/>
      <c r="WZ418" s="13"/>
      <c r="XA418" s="13"/>
      <c r="XB418" s="13"/>
      <c r="XC418" s="13"/>
      <c r="XD418" s="13"/>
      <c r="XE418" s="13"/>
      <c r="XF418" s="13"/>
      <c r="XG418" s="13"/>
      <c r="XH418" s="13"/>
      <c r="XI418" s="13"/>
      <c r="XJ418" s="13"/>
      <c r="XK418" s="13"/>
      <c r="XL418" s="13"/>
      <c r="XM418" s="13"/>
      <c r="XN418" s="13"/>
      <c r="XO418" s="13"/>
      <c r="XP418" s="13"/>
      <c r="XQ418" s="13"/>
      <c r="XR418" s="13"/>
      <c r="XS418" s="13"/>
      <c r="XT418" s="13"/>
      <c r="XU418" s="13"/>
      <c r="XV418" s="13"/>
      <c r="XW418" s="13"/>
      <c r="XX418" s="13"/>
      <c r="XY418" s="13"/>
      <c r="XZ418" s="13"/>
      <c r="YA418" s="13"/>
      <c r="YB418" s="13"/>
      <c r="YC418" s="13"/>
      <c r="YD418" s="13"/>
      <c r="YE418" s="13"/>
      <c r="YF418" s="13"/>
      <c r="YG418" s="13"/>
      <c r="YH418" s="13"/>
      <c r="YI418" s="13"/>
      <c r="YJ418" s="13"/>
      <c r="YK418" s="13"/>
      <c r="YL418" s="13"/>
      <c r="YM418" s="13"/>
      <c r="YN418" s="13"/>
      <c r="YO418" s="13"/>
      <c r="YP418" s="13"/>
      <c r="YQ418" s="13"/>
      <c r="YR418" s="13"/>
      <c r="YS418" s="13"/>
      <c r="YT418" s="13"/>
      <c r="YU418" s="13"/>
      <c r="YV418" s="13"/>
      <c r="YW418" s="13"/>
      <c r="YX418" s="13"/>
      <c r="YY418" s="13"/>
      <c r="YZ418" s="13"/>
      <c r="ZA418" s="13"/>
      <c r="ZB418" s="13"/>
      <c r="ZC418" s="13"/>
      <c r="ZD418" s="13"/>
      <c r="ZE418" s="13"/>
      <c r="ZF418" s="13"/>
      <c r="ZG418" s="13"/>
      <c r="ZH418" s="13"/>
      <c r="ZI418" s="13"/>
      <c r="ZJ418" s="13"/>
      <c r="ZK418" s="13"/>
      <c r="ZL418" s="13"/>
      <c r="ZM418" s="13"/>
      <c r="ZN418" s="13"/>
      <c r="ZO418" s="13"/>
      <c r="ZP418" s="13"/>
      <c r="ZQ418" s="13"/>
      <c r="ZR418" s="13"/>
      <c r="ZS418" s="13"/>
      <c r="ZT418" s="13"/>
      <c r="ZU418" s="13"/>
      <c r="ZV418" s="13"/>
      <c r="ZW418" s="13"/>
      <c r="ZX418" s="13"/>
      <c r="ZY418" s="13"/>
      <c r="ZZ418" s="13"/>
      <c r="AAA418" s="13"/>
      <c r="AAB418" s="13"/>
      <c r="AAC418" s="13"/>
      <c r="AAD418" s="13"/>
      <c r="AAE418" s="13"/>
      <c r="AAF418" s="13"/>
      <c r="AAG418" s="13"/>
      <c r="AAH418" s="13"/>
      <c r="AAI418" s="13"/>
      <c r="AAJ418" s="13"/>
      <c r="AAK418" s="13"/>
      <c r="AAL418" s="13"/>
      <c r="AAM418" s="13"/>
      <c r="AAN418" s="13"/>
      <c r="AAO418" s="13"/>
      <c r="AAP418" s="13"/>
      <c r="AAQ418" s="13"/>
      <c r="AAR418" s="13"/>
      <c r="AAS418" s="13"/>
      <c r="AAT418" s="13"/>
      <c r="AAU418" s="13"/>
      <c r="AAV418" s="13"/>
      <c r="AAW418" s="13"/>
      <c r="AAX418" s="13"/>
      <c r="AAY418" s="13"/>
      <c r="AAZ418" s="13"/>
      <c r="ABA418" s="13"/>
      <c r="ABB418" s="13"/>
      <c r="ABC418" s="13"/>
      <c r="ABD418" s="13"/>
      <c r="ABE418" s="13"/>
      <c r="ABF418" s="13"/>
      <c r="ABG418" s="13"/>
      <c r="ABH418" s="13"/>
      <c r="ABI418" s="13"/>
      <c r="ABJ418" s="13"/>
      <c r="ABK418" s="13"/>
      <c r="ABL418" s="13"/>
      <c r="ABM418" s="13"/>
      <c r="ABN418" s="13"/>
      <c r="ABO418" s="13"/>
      <c r="ABP418" s="13"/>
      <c r="ABQ418" s="13"/>
      <c r="ABR418" s="13"/>
      <c r="ABS418" s="13"/>
      <c r="ABT418" s="13"/>
      <c r="ABU418" s="13"/>
      <c r="ABV418" s="13"/>
      <c r="ABW418" s="13"/>
      <c r="ABX418" s="13"/>
      <c r="ABY418" s="13"/>
      <c r="ABZ418" s="13"/>
      <c r="ACA418" s="13"/>
      <c r="ACB418" s="13"/>
      <c r="ACC418" s="13"/>
      <c r="ACD418" s="13"/>
      <c r="ACE418" s="13"/>
      <c r="ACF418" s="13"/>
      <c r="ACG418" s="13"/>
      <c r="ACH418" s="13"/>
      <c r="ACI418" s="13"/>
      <c r="ACJ418" s="13"/>
      <c r="ACK418" s="13"/>
      <c r="ACL418" s="13"/>
      <c r="ACM418" s="13"/>
      <c r="ACN418" s="13"/>
      <c r="ACO418" s="13"/>
      <c r="ACP418" s="13"/>
      <c r="ACQ418" s="13"/>
      <c r="ACR418" s="13"/>
      <c r="ACS418" s="13"/>
      <c r="ACT418" s="13"/>
      <c r="ACU418" s="13"/>
      <c r="ACV418" s="13"/>
      <c r="ACW418" s="13"/>
      <c r="ACX418" s="13"/>
      <c r="ACY418" s="13"/>
      <c r="ACZ418" s="13"/>
      <c r="ADA418" s="13"/>
      <c r="ADB418" s="13"/>
      <c r="ADC418" s="13"/>
      <c r="ADD418" s="13"/>
      <c r="ADE418" s="13"/>
      <c r="ADF418" s="13"/>
      <c r="ADG418" s="13"/>
      <c r="ADH418" s="13"/>
      <c r="ADI418" s="13"/>
      <c r="ADJ418" s="13"/>
      <c r="ADK418" s="13"/>
      <c r="ADL418" s="13"/>
      <c r="ADM418" s="13"/>
      <c r="ADN418" s="13"/>
      <c r="ADO418" s="13"/>
      <c r="ADP418" s="13"/>
      <c r="ADQ418" s="13"/>
      <c r="ADR418" s="13"/>
      <c r="ADS418" s="13"/>
      <c r="ADT418" s="13"/>
      <c r="ADU418" s="13"/>
      <c r="ADV418" s="13"/>
      <c r="ADW418" s="13"/>
      <c r="ADX418" s="13"/>
      <c r="ADY418" s="13"/>
      <c r="ADZ418" s="13"/>
      <c r="AEA418" s="13"/>
      <c r="AEB418" s="13"/>
      <c r="AEC418" s="13"/>
      <c r="AED418" s="13"/>
      <c r="AEE418" s="13"/>
      <c r="AEF418" s="13"/>
      <c r="AEG418" s="13"/>
      <c r="AEH418" s="13"/>
      <c r="AEI418" s="13"/>
      <c r="AEJ418" s="13"/>
      <c r="AEK418" s="13"/>
      <c r="AEL418" s="13"/>
      <c r="AEM418" s="13"/>
      <c r="AEN418" s="13"/>
      <c r="AEO418" s="13"/>
      <c r="AEP418" s="13"/>
      <c r="AEQ418" s="13"/>
      <c r="AER418" s="13"/>
      <c r="AES418" s="13"/>
      <c r="AET418" s="13"/>
      <c r="AEU418" s="13"/>
      <c r="AEV418" s="13"/>
      <c r="AEW418" s="13"/>
      <c r="AEX418" s="13"/>
      <c r="AEY418" s="13"/>
      <c r="AEZ418" s="13"/>
      <c r="AFA418" s="13"/>
      <c r="AFB418" s="13"/>
      <c r="AFC418" s="13"/>
      <c r="AFD418" s="13"/>
      <c r="AFE418" s="13"/>
      <c r="AFF418" s="13"/>
      <c r="AFG418" s="13"/>
      <c r="AFH418" s="13"/>
      <c r="AFI418" s="13"/>
      <c r="AFJ418" s="13"/>
      <c r="AFK418" s="13"/>
      <c r="AFL418" s="13"/>
      <c r="AFM418" s="13"/>
      <c r="AFN418" s="13"/>
      <c r="AFO418" s="13"/>
      <c r="AFP418" s="13"/>
      <c r="AFQ418" s="13"/>
      <c r="AFR418" s="13"/>
      <c r="AFS418" s="13"/>
      <c r="AFT418" s="13"/>
      <c r="AFU418" s="13"/>
      <c r="AFV418" s="13"/>
      <c r="AFW418" s="13"/>
      <c r="AFX418" s="13"/>
      <c r="AFY418" s="13"/>
      <c r="AFZ418" s="13"/>
      <c r="AGA418" s="13"/>
      <c r="AGB418" s="13"/>
      <c r="AGC418" s="13"/>
      <c r="AGD418" s="13"/>
      <c r="AGE418" s="13"/>
      <c r="AGF418" s="13"/>
      <c r="AGG418" s="13"/>
      <c r="AGH418" s="13"/>
      <c r="AGI418" s="13"/>
      <c r="AGJ418" s="13"/>
      <c r="AGK418" s="13"/>
      <c r="AGL418" s="13"/>
      <c r="AGM418" s="13"/>
      <c r="AGN418" s="13"/>
      <c r="AGO418" s="13"/>
      <c r="AGP418" s="13"/>
      <c r="AGQ418" s="13"/>
      <c r="AGR418" s="13"/>
      <c r="AGS418" s="13"/>
      <c r="AGT418" s="13"/>
      <c r="AGU418" s="13"/>
      <c r="AGV418" s="13"/>
      <c r="AGW418" s="13"/>
      <c r="AGX418" s="13"/>
      <c r="AGY418" s="13"/>
      <c r="AGZ418" s="13"/>
      <c r="AHA418" s="13"/>
      <c r="AHB418" s="13"/>
      <c r="AHC418" s="13"/>
      <c r="AHD418" s="13"/>
      <c r="AHE418" s="13"/>
      <c r="AHF418" s="13"/>
      <c r="AHG418" s="13"/>
      <c r="AHH418" s="13"/>
      <c r="AHI418" s="13"/>
      <c r="AHJ418" s="13"/>
      <c r="AHK418" s="13"/>
      <c r="AHL418" s="13"/>
      <c r="AHM418" s="13"/>
      <c r="AHN418" s="13"/>
      <c r="AHO418" s="13"/>
      <c r="AHP418" s="13"/>
      <c r="AHQ418" s="13"/>
      <c r="AHR418" s="13"/>
      <c r="AHS418" s="13"/>
      <c r="AHT418" s="13"/>
      <c r="AHU418" s="13"/>
      <c r="AHV418" s="13"/>
      <c r="AHW418" s="13"/>
      <c r="AHX418" s="13"/>
      <c r="AHY418" s="13"/>
      <c r="AHZ418" s="13"/>
      <c r="AIA418" s="13"/>
      <c r="AIB418" s="13"/>
      <c r="AIC418" s="13"/>
      <c r="AID418" s="13"/>
      <c r="AIE418" s="13"/>
      <c r="AIF418" s="13"/>
      <c r="AIG418" s="13"/>
      <c r="AIH418" s="13"/>
      <c r="AII418" s="13"/>
      <c r="AIJ418" s="13"/>
      <c r="AIK418" s="13"/>
      <c r="AIL418" s="13"/>
      <c r="AIM418" s="13"/>
      <c r="AIN418" s="13"/>
      <c r="AIO418" s="13"/>
      <c r="AIP418" s="13"/>
      <c r="AIQ418" s="13"/>
      <c r="AIR418" s="13"/>
      <c r="AIS418" s="13"/>
      <c r="AIT418" s="13"/>
      <c r="AIU418" s="13"/>
      <c r="AIV418" s="13"/>
      <c r="AIW418" s="13"/>
      <c r="AIX418" s="13"/>
      <c r="AIY418" s="13"/>
      <c r="AIZ418" s="13"/>
      <c r="AJA418" s="13"/>
      <c r="AJB418" s="13"/>
      <c r="AJC418" s="13"/>
      <c r="AJD418" s="13"/>
      <c r="AJE418" s="13"/>
      <c r="AJF418" s="13"/>
      <c r="AJG418" s="13"/>
      <c r="AJH418" s="13"/>
      <c r="AJI418" s="13"/>
      <c r="AJJ418" s="13"/>
      <c r="AJK418" s="13"/>
      <c r="AJL418" s="13"/>
      <c r="AJM418" s="13"/>
      <c r="AJN418" s="13"/>
      <c r="AJO418" s="13"/>
      <c r="AJP418" s="13"/>
      <c r="AJQ418" s="13"/>
      <c r="AJR418" s="13"/>
      <c r="AJS418" s="13"/>
      <c r="AJT418" s="13"/>
      <c r="AJU418" s="13"/>
      <c r="AJV418" s="13"/>
      <c r="AJW418" s="13"/>
      <c r="AJX418" s="13"/>
      <c r="AJY418" s="13"/>
      <c r="AJZ418" s="13"/>
      <c r="AKA418" s="13"/>
      <c r="AKB418" s="13"/>
      <c r="AKC418" s="13"/>
      <c r="AKD418" s="13"/>
      <c r="AKE418" s="13"/>
      <c r="AKF418" s="13"/>
      <c r="AKG418" s="13"/>
      <c r="AKH418" s="13"/>
      <c r="AKI418" s="13"/>
      <c r="AKJ418" s="13"/>
      <c r="AKK418" s="13"/>
      <c r="AKL418" s="13"/>
      <c r="AKM418" s="13"/>
      <c r="AKN418" s="13"/>
      <c r="AKO418" s="13"/>
      <c r="AKP418" s="13"/>
      <c r="AKQ418" s="13"/>
      <c r="AKR418" s="13"/>
      <c r="AKS418" s="13"/>
      <c r="AKT418" s="13"/>
      <c r="AKU418" s="13"/>
      <c r="AKV418" s="13"/>
      <c r="AKW418" s="13"/>
      <c r="AKX418" s="13"/>
      <c r="AKY418" s="13"/>
      <c r="AKZ418" s="13"/>
      <c r="ALA418" s="13"/>
      <c r="ALB418" s="13"/>
      <c r="ALC418" s="13"/>
      <c r="ALD418" s="13"/>
      <c r="ALE418" s="13"/>
      <c r="ALF418" s="13"/>
      <c r="ALG418" s="13"/>
      <c r="ALH418" s="13"/>
      <c r="ALI418" s="13"/>
      <c r="ALJ418" s="13"/>
    </row>
    <row r="419" spans="1:998" s="24" customFormat="1">
      <c r="A419" s="16">
        <v>414</v>
      </c>
      <c r="B419" s="32" t="s">
        <v>188</v>
      </c>
      <c r="C419" s="32" t="s">
        <v>35</v>
      </c>
      <c r="D419" s="32" t="s">
        <v>35</v>
      </c>
      <c r="E419" s="32" t="s">
        <v>809</v>
      </c>
      <c r="F419" s="32"/>
      <c r="G419" s="74">
        <v>45797</v>
      </c>
      <c r="H419" s="75">
        <v>0.4513888888888889</v>
      </c>
      <c r="I419" s="32" t="s">
        <v>5</v>
      </c>
      <c r="J419" s="32" t="s">
        <v>6</v>
      </c>
      <c r="K419" s="32" t="s">
        <v>5</v>
      </c>
      <c r="L419" s="32" t="s">
        <v>5</v>
      </c>
      <c r="M419" s="32" t="s">
        <v>5</v>
      </c>
      <c r="N419" s="32" t="s">
        <v>6</v>
      </c>
      <c r="O419" s="76">
        <v>1171.8699999999999</v>
      </c>
      <c r="P419" s="77">
        <v>3072</v>
      </c>
      <c r="Q419" s="76">
        <v>100900</v>
      </c>
      <c r="R419" s="76">
        <v>40360</v>
      </c>
      <c r="S419" s="85">
        <f t="shared" si="51"/>
        <v>40</v>
      </c>
      <c r="T419" s="85">
        <f t="shared" si="52"/>
        <v>60540</v>
      </c>
      <c r="U419" s="32" t="s">
        <v>6</v>
      </c>
      <c r="V419" s="32" t="s">
        <v>6</v>
      </c>
      <c r="W419" s="79">
        <v>1</v>
      </c>
      <c r="X419" s="80">
        <v>0</v>
      </c>
      <c r="Y419" s="81">
        <f>ROUND((S419/INDICI!$B$2*10),2)</f>
        <v>4.5199999999999996</v>
      </c>
      <c r="Z419" s="81">
        <f>ROUND((O419/INDICI!$B$1*25),2)</f>
        <v>3.13</v>
      </c>
      <c r="AA419" s="82">
        <f t="shared" si="53"/>
        <v>8</v>
      </c>
      <c r="AB419" s="83">
        <f t="shared" si="54"/>
        <v>15.649999999999999</v>
      </c>
      <c r="AC419" s="84"/>
      <c r="AD419" s="81" t="str">
        <f>VLOOKUP(C419, 'NORD SUD'!A:B, 2, FALSE)</f>
        <v>N</v>
      </c>
      <c r="AE419" s="85" t="str">
        <f>IF(AD419="N","",SUM(AF$5:$AF419))</f>
        <v/>
      </c>
      <c r="AF419" s="85" t="str">
        <f t="shared" si="55"/>
        <v/>
      </c>
      <c r="AG419" s="84"/>
      <c r="AH419" s="81"/>
      <c r="AI419" s="169"/>
      <c r="AJ419" s="169"/>
      <c r="AK419" s="198" t="s">
        <v>1941</v>
      </c>
      <c r="AL419" s="158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  <c r="JX419" s="13"/>
      <c r="JY419" s="13"/>
      <c r="JZ419" s="13"/>
      <c r="KA419" s="13"/>
      <c r="KB419" s="13"/>
      <c r="KC419" s="13"/>
      <c r="KD419" s="13"/>
      <c r="KE419" s="13"/>
      <c r="KF419" s="13"/>
      <c r="KG419" s="13"/>
      <c r="KH419" s="13"/>
      <c r="KI419" s="13"/>
      <c r="KJ419" s="13"/>
      <c r="KK419" s="13"/>
      <c r="KL419" s="13"/>
      <c r="KM419" s="13"/>
      <c r="KN419" s="13"/>
      <c r="KO419" s="13"/>
      <c r="KP419" s="13"/>
      <c r="KQ419" s="13"/>
      <c r="KR419" s="13"/>
      <c r="KS419" s="13"/>
      <c r="KT419" s="13"/>
      <c r="KU419" s="13"/>
      <c r="KV419" s="13"/>
      <c r="KW419" s="13"/>
      <c r="KX419" s="13"/>
      <c r="KY419" s="13"/>
      <c r="KZ419" s="13"/>
      <c r="LA419" s="13"/>
      <c r="LB419" s="13"/>
      <c r="LC419" s="13"/>
      <c r="LD419" s="13"/>
      <c r="LE419" s="13"/>
      <c r="LF419" s="13"/>
      <c r="LG419" s="13"/>
      <c r="LH419" s="13"/>
      <c r="LI419" s="13"/>
      <c r="LJ419" s="13"/>
      <c r="LK419" s="13"/>
      <c r="LL419" s="13"/>
      <c r="LM419" s="13"/>
      <c r="LN419" s="13"/>
      <c r="LO419" s="13"/>
      <c r="LP419" s="13"/>
      <c r="LQ419" s="13"/>
      <c r="LR419" s="13"/>
      <c r="LS419" s="13"/>
      <c r="LT419" s="13"/>
      <c r="LU419" s="13"/>
      <c r="LV419" s="13"/>
      <c r="LW419" s="13"/>
      <c r="LX419" s="13"/>
      <c r="LY419" s="13"/>
      <c r="LZ419" s="13"/>
      <c r="MA419" s="13"/>
      <c r="MB419" s="13"/>
      <c r="MC419" s="13"/>
      <c r="MD419" s="13"/>
      <c r="ME419" s="13"/>
      <c r="MF419" s="13"/>
      <c r="MG419" s="13"/>
      <c r="MH419" s="13"/>
      <c r="MI419" s="13"/>
      <c r="MJ419" s="13"/>
      <c r="MK419" s="13"/>
      <c r="ML419" s="13"/>
      <c r="MM419" s="13"/>
      <c r="MN419" s="13"/>
      <c r="MO419" s="13"/>
      <c r="MP419" s="13"/>
      <c r="MQ419" s="13"/>
      <c r="MR419" s="13"/>
      <c r="MS419" s="13"/>
      <c r="MT419" s="13"/>
      <c r="MU419" s="13"/>
      <c r="MV419" s="13"/>
      <c r="MW419" s="13"/>
      <c r="MX419" s="13"/>
      <c r="MY419" s="13"/>
      <c r="MZ419" s="13"/>
      <c r="NA419" s="13"/>
      <c r="NB419" s="13"/>
      <c r="NC419" s="13"/>
      <c r="ND419" s="13"/>
      <c r="NE419" s="13"/>
      <c r="NF419" s="13"/>
      <c r="NG419" s="13"/>
      <c r="NH419" s="13"/>
      <c r="NI419" s="13"/>
      <c r="NJ419" s="13"/>
      <c r="NK419" s="13"/>
      <c r="NL419" s="13"/>
      <c r="NM419" s="13"/>
      <c r="NN419" s="13"/>
      <c r="NO419" s="13"/>
      <c r="NP419" s="13"/>
      <c r="NQ419" s="13"/>
      <c r="NR419" s="13"/>
      <c r="NS419" s="13"/>
      <c r="NT419" s="13"/>
      <c r="NU419" s="13"/>
      <c r="NV419" s="13"/>
      <c r="NW419" s="13"/>
      <c r="NX419" s="13"/>
      <c r="NY419" s="13"/>
      <c r="NZ419" s="13"/>
      <c r="OA419" s="13"/>
      <c r="OB419" s="13"/>
      <c r="OC419" s="13"/>
      <c r="OD419" s="13"/>
      <c r="OE419" s="13"/>
      <c r="OF419" s="13"/>
      <c r="OG419" s="13"/>
      <c r="OH419" s="13"/>
      <c r="OI419" s="13"/>
      <c r="OJ419" s="13"/>
      <c r="OK419" s="13"/>
      <c r="OL419" s="13"/>
      <c r="OM419" s="13"/>
      <c r="ON419" s="13"/>
      <c r="OO419" s="13"/>
      <c r="OP419" s="13"/>
      <c r="OQ419" s="13"/>
      <c r="OR419" s="13"/>
      <c r="OS419" s="13"/>
      <c r="OT419" s="13"/>
      <c r="OU419" s="13"/>
      <c r="OV419" s="13"/>
      <c r="OW419" s="13"/>
      <c r="OX419" s="13"/>
      <c r="OY419" s="13"/>
      <c r="OZ419" s="13"/>
      <c r="PA419" s="13"/>
      <c r="PB419" s="13"/>
      <c r="PC419" s="13"/>
      <c r="PD419" s="13"/>
      <c r="PE419" s="13"/>
      <c r="PF419" s="13"/>
      <c r="PG419" s="13"/>
      <c r="PH419" s="13"/>
      <c r="PI419" s="13"/>
      <c r="PJ419" s="13"/>
      <c r="PK419" s="13"/>
      <c r="PL419" s="13"/>
      <c r="PM419" s="13"/>
      <c r="PN419" s="13"/>
      <c r="PO419" s="13"/>
      <c r="PP419" s="13"/>
      <c r="PQ419" s="13"/>
      <c r="PR419" s="13"/>
      <c r="PS419" s="13"/>
      <c r="PT419" s="13"/>
      <c r="PU419" s="13"/>
      <c r="PV419" s="13"/>
      <c r="PW419" s="13"/>
      <c r="PX419" s="13"/>
      <c r="PY419" s="13"/>
      <c r="PZ419" s="13"/>
      <c r="QA419" s="13"/>
      <c r="QB419" s="13"/>
      <c r="QC419" s="13"/>
      <c r="QD419" s="13"/>
      <c r="QE419" s="13"/>
      <c r="QF419" s="13"/>
      <c r="QG419" s="13"/>
      <c r="QH419" s="13"/>
      <c r="QI419" s="13"/>
      <c r="QJ419" s="13"/>
      <c r="QK419" s="13"/>
      <c r="QL419" s="13"/>
      <c r="QM419" s="13"/>
      <c r="QN419" s="13"/>
      <c r="QO419" s="13"/>
      <c r="QP419" s="13"/>
      <c r="QQ419" s="13"/>
      <c r="QR419" s="13"/>
      <c r="QS419" s="13"/>
      <c r="QT419" s="13"/>
      <c r="QU419" s="13"/>
      <c r="QV419" s="13"/>
      <c r="QW419" s="13"/>
      <c r="QX419" s="13"/>
      <c r="QY419" s="13"/>
      <c r="QZ419" s="13"/>
      <c r="RA419" s="13"/>
      <c r="RB419" s="13"/>
      <c r="RC419" s="13"/>
      <c r="RD419" s="13"/>
      <c r="RE419" s="13"/>
      <c r="RF419" s="13"/>
      <c r="RG419" s="13"/>
      <c r="RH419" s="13"/>
      <c r="RI419" s="13"/>
      <c r="RJ419" s="13"/>
      <c r="RK419" s="13"/>
      <c r="RL419" s="13"/>
      <c r="RM419" s="13"/>
      <c r="RN419" s="13"/>
      <c r="RO419" s="13"/>
      <c r="RP419" s="13"/>
      <c r="RQ419" s="13"/>
      <c r="RR419" s="13"/>
      <c r="RS419" s="13"/>
      <c r="RT419" s="13"/>
      <c r="RU419" s="13"/>
      <c r="RV419" s="13"/>
      <c r="RW419" s="13"/>
      <c r="RX419" s="13"/>
      <c r="RY419" s="13"/>
      <c r="RZ419" s="13"/>
      <c r="SA419" s="13"/>
      <c r="SB419" s="13"/>
      <c r="SC419" s="13"/>
      <c r="SD419" s="13"/>
      <c r="SE419" s="13"/>
      <c r="SF419" s="13"/>
      <c r="SG419" s="13"/>
      <c r="SH419" s="13"/>
      <c r="SI419" s="13"/>
      <c r="SJ419" s="13"/>
      <c r="SK419" s="13"/>
      <c r="SL419" s="13"/>
      <c r="SM419" s="13"/>
      <c r="SN419" s="13"/>
      <c r="SO419" s="13"/>
      <c r="SP419" s="13"/>
      <c r="SQ419" s="13"/>
      <c r="SR419" s="13"/>
      <c r="SS419" s="13"/>
      <c r="ST419" s="13"/>
      <c r="SU419" s="13"/>
      <c r="SV419" s="13"/>
      <c r="SW419" s="13"/>
      <c r="SX419" s="13"/>
      <c r="SY419" s="13"/>
      <c r="SZ419" s="13"/>
      <c r="TA419" s="13"/>
      <c r="TB419" s="13"/>
      <c r="TC419" s="13"/>
      <c r="TD419" s="13"/>
      <c r="TE419" s="13"/>
      <c r="TF419" s="13"/>
      <c r="TG419" s="13"/>
      <c r="TH419" s="13"/>
      <c r="TI419" s="13"/>
      <c r="TJ419" s="13"/>
      <c r="TK419" s="13"/>
      <c r="TL419" s="13"/>
      <c r="TM419" s="13"/>
      <c r="TN419" s="13"/>
      <c r="TO419" s="13"/>
      <c r="TP419" s="13"/>
      <c r="TQ419" s="13"/>
      <c r="TR419" s="13"/>
      <c r="TS419" s="13"/>
      <c r="TT419" s="13"/>
      <c r="TU419" s="13"/>
      <c r="TV419" s="13"/>
      <c r="TW419" s="13"/>
      <c r="TX419" s="13"/>
      <c r="TY419" s="13"/>
      <c r="TZ419" s="13"/>
      <c r="UA419" s="13"/>
      <c r="UB419" s="13"/>
      <c r="UC419" s="13"/>
      <c r="UD419" s="13"/>
      <c r="UE419" s="13"/>
      <c r="UF419" s="13"/>
      <c r="UG419" s="13"/>
      <c r="UH419" s="13"/>
      <c r="UI419" s="13"/>
      <c r="UJ419" s="13"/>
      <c r="UK419" s="13"/>
      <c r="UL419" s="13"/>
      <c r="UM419" s="13"/>
      <c r="UN419" s="13"/>
      <c r="UO419" s="13"/>
      <c r="UP419" s="13"/>
      <c r="UQ419" s="13"/>
      <c r="UR419" s="13"/>
      <c r="US419" s="13"/>
      <c r="UT419" s="13"/>
      <c r="UU419" s="13"/>
      <c r="UV419" s="13"/>
      <c r="UW419" s="13"/>
      <c r="UX419" s="13"/>
      <c r="UY419" s="13"/>
      <c r="UZ419" s="13"/>
      <c r="VA419" s="13"/>
      <c r="VB419" s="13"/>
      <c r="VC419" s="13"/>
      <c r="VD419" s="13"/>
      <c r="VE419" s="13"/>
      <c r="VF419" s="13"/>
      <c r="VG419" s="13"/>
      <c r="VH419" s="13"/>
      <c r="VI419" s="13"/>
      <c r="VJ419" s="13"/>
      <c r="VK419" s="13"/>
      <c r="VL419" s="13"/>
      <c r="VM419" s="13"/>
      <c r="VN419" s="13"/>
      <c r="VO419" s="13"/>
      <c r="VP419" s="13"/>
      <c r="VQ419" s="13"/>
      <c r="VR419" s="13"/>
      <c r="VS419" s="13"/>
      <c r="VT419" s="13"/>
      <c r="VU419" s="13"/>
      <c r="VV419" s="13"/>
      <c r="VW419" s="13"/>
      <c r="VX419" s="13"/>
      <c r="VY419" s="13"/>
      <c r="VZ419" s="13"/>
      <c r="WA419" s="13"/>
      <c r="WB419" s="13"/>
      <c r="WC419" s="13"/>
      <c r="WD419" s="13"/>
      <c r="WE419" s="13"/>
      <c r="WF419" s="13"/>
      <c r="WG419" s="13"/>
      <c r="WH419" s="13"/>
      <c r="WI419" s="13"/>
      <c r="WJ419" s="13"/>
      <c r="WK419" s="13"/>
      <c r="WL419" s="13"/>
      <c r="WM419" s="13"/>
      <c r="WN419" s="13"/>
      <c r="WO419" s="13"/>
      <c r="WP419" s="13"/>
      <c r="WQ419" s="13"/>
      <c r="WR419" s="13"/>
      <c r="WS419" s="13"/>
      <c r="WT419" s="13"/>
      <c r="WU419" s="13"/>
      <c r="WV419" s="13"/>
      <c r="WW419" s="13"/>
      <c r="WX419" s="13"/>
      <c r="WY419" s="13"/>
      <c r="WZ419" s="13"/>
      <c r="XA419" s="13"/>
      <c r="XB419" s="13"/>
      <c r="XC419" s="13"/>
      <c r="XD419" s="13"/>
      <c r="XE419" s="13"/>
      <c r="XF419" s="13"/>
      <c r="XG419" s="13"/>
      <c r="XH419" s="13"/>
      <c r="XI419" s="13"/>
      <c r="XJ419" s="13"/>
      <c r="XK419" s="13"/>
      <c r="XL419" s="13"/>
      <c r="XM419" s="13"/>
      <c r="XN419" s="13"/>
      <c r="XO419" s="13"/>
      <c r="XP419" s="13"/>
      <c r="XQ419" s="13"/>
      <c r="XR419" s="13"/>
      <c r="XS419" s="13"/>
      <c r="XT419" s="13"/>
      <c r="XU419" s="13"/>
      <c r="XV419" s="13"/>
      <c r="XW419" s="13"/>
      <c r="XX419" s="13"/>
      <c r="XY419" s="13"/>
      <c r="XZ419" s="13"/>
      <c r="YA419" s="13"/>
      <c r="YB419" s="13"/>
      <c r="YC419" s="13"/>
      <c r="YD419" s="13"/>
      <c r="YE419" s="13"/>
      <c r="YF419" s="13"/>
      <c r="YG419" s="13"/>
      <c r="YH419" s="13"/>
      <c r="YI419" s="13"/>
      <c r="YJ419" s="13"/>
      <c r="YK419" s="13"/>
      <c r="YL419" s="13"/>
      <c r="YM419" s="13"/>
      <c r="YN419" s="13"/>
      <c r="YO419" s="13"/>
      <c r="YP419" s="13"/>
      <c r="YQ419" s="13"/>
      <c r="YR419" s="13"/>
      <c r="YS419" s="13"/>
      <c r="YT419" s="13"/>
      <c r="YU419" s="13"/>
      <c r="YV419" s="13"/>
      <c r="YW419" s="13"/>
      <c r="YX419" s="13"/>
      <c r="YY419" s="13"/>
      <c r="YZ419" s="13"/>
      <c r="ZA419" s="13"/>
      <c r="ZB419" s="13"/>
      <c r="ZC419" s="13"/>
      <c r="ZD419" s="13"/>
      <c r="ZE419" s="13"/>
      <c r="ZF419" s="13"/>
      <c r="ZG419" s="13"/>
      <c r="ZH419" s="13"/>
      <c r="ZI419" s="13"/>
      <c r="ZJ419" s="13"/>
      <c r="ZK419" s="13"/>
      <c r="ZL419" s="13"/>
      <c r="ZM419" s="13"/>
      <c r="ZN419" s="13"/>
      <c r="ZO419" s="13"/>
      <c r="ZP419" s="13"/>
      <c r="ZQ419" s="13"/>
      <c r="ZR419" s="13"/>
      <c r="ZS419" s="13"/>
      <c r="ZT419" s="13"/>
      <c r="ZU419" s="13"/>
      <c r="ZV419" s="13"/>
      <c r="ZW419" s="13"/>
      <c r="ZX419" s="13"/>
      <c r="ZY419" s="13"/>
      <c r="ZZ419" s="13"/>
      <c r="AAA419" s="13"/>
      <c r="AAB419" s="13"/>
      <c r="AAC419" s="13"/>
      <c r="AAD419" s="13"/>
      <c r="AAE419" s="13"/>
      <c r="AAF419" s="13"/>
      <c r="AAG419" s="13"/>
      <c r="AAH419" s="13"/>
      <c r="AAI419" s="13"/>
      <c r="AAJ419" s="13"/>
      <c r="AAK419" s="13"/>
      <c r="AAL419" s="13"/>
      <c r="AAM419" s="13"/>
      <c r="AAN419" s="13"/>
      <c r="AAO419" s="13"/>
      <c r="AAP419" s="13"/>
      <c r="AAQ419" s="13"/>
      <c r="AAR419" s="13"/>
      <c r="AAS419" s="13"/>
      <c r="AAT419" s="13"/>
      <c r="AAU419" s="13"/>
      <c r="AAV419" s="13"/>
      <c r="AAW419" s="13"/>
      <c r="AAX419" s="13"/>
      <c r="AAY419" s="13"/>
      <c r="AAZ419" s="13"/>
      <c r="ABA419" s="13"/>
      <c r="ABB419" s="13"/>
      <c r="ABC419" s="13"/>
      <c r="ABD419" s="13"/>
      <c r="ABE419" s="13"/>
      <c r="ABF419" s="13"/>
      <c r="ABG419" s="13"/>
      <c r="ABH419" s="13"/>
      <c r="ABI419" s="13"/>
      <c r="ABJ419" s="13"/>
      <c r="ABK419" s="13"/>
      <c r="ABL419" s="13"/>
      <c r="ABM419" s="13"/>
      <c r="ABN419" s="13"/>
      <c r="ABO419" s="13"/>
      <c r="ABP419" s="13"/>
      <c r="ABQ419" s="13"/>
      <c r="ABR419" s="13"/>
      <c r="ABS419" s="13"/>
      <c r="ABT419" s="13"/>
      <c r="ABU419" s="13"/>
      <c r="ABV419" s="13"/>
      <c r="ABW419" s="13"/>
      <c r="ABX419" s="13"/>
      <c r="ABY419" s="13"/>
      <c r="ABZ419" s="13"/>
      <c r="ACA419" s="13"/>
      <c r="ACB419" s="13"/>
      <c r="ACC419" s="13"/>
      <c r="ACD419" s="13"/>
      <c r="ACE419" s="13"/>
      <c r="ACF419" s="13"/>
      <c r="ACG419" s="13"/>
      <c r="ACH419" s="13"/>
      <c r="ACI419" s="13"/>
      <c r="ACJ419" s="13"/>
      <c r="ACK419" s="13"/>
      <c r="ACL419" s="13"/>
      <c r="ACM419" s="13"/>
      <c r="ACN419" s="13"/>
      <c r="ACO419" s="13"/>
      <c r="ACP419" s="13"/>
      <c r="ACQ419" s="13"/>
      <c r="ACR419" s="13"/>
      <c r="ACS419" s="13"/>
      <c r="ACT419" s="13"/>
      <c r="ACU419" s="13"/>
      <c r="ACV419" s="13"/>
      <c r="ACW419" s="13"/>
      <c r="ACX419" s="13"/>
      <c r="ACY419" s="13"/>
      <c r="ACZ419" s="13"/>
      <c r="ADA419" s="13"/>
      <c r="ADB419" s="13"/>
      <c r="ADC419" s="13"/>
      <c r="ADD419" s="13"/>
      <c r="ADE419" s="13"/>
      <c r="ADF419" s="13"/>
      <c r="ADG419" s="13"/>
      <c r="ADH419" s="13"/>
      <c r="ADI419" s="13"/>
      <c r="ADJ419" s="13"/>
      <c r="ADK419" s="13"/>
      <c r="ADL419" s="13"/>
      <c r="ADM419" s="13"/>
      <c r="ADN419" s="13"/>
      <c r="ADO419" s="13"/>
      <c r="ADP419" s="13"/>
      <c r="ADQ419" s="13"/>
      <c r="ADR419" s="13"/>
      <c r="ADS419" s="13"/>
      <c r="ADT419" s="13"/>
      <c r="ADU419" s="13"/>
      <c r="ADV419" s="13"/>
      <c r="ADW419" s="13"/>
      <c r="ADX419" s="13"/>
      <c r="ADY419" s="13"/>
      <c r="ADZ419" s="13"/>
      <c r="AEA419" s="13"/>
      <c r="AEB419" s="13"/>
      <c r="AEC419" s="13"/>
      <c r="AED419" s="13"/>
      <c r="AEE419" s="13"/>
      <c r="AEF419" s="13"/>
      <c r="AEG419" s="13"/>
      <c r="AEH419" s="13"/>
      <c r="AEI419" s="13"/>
      <c r="AEJ419" s="13"/>
      <c r="AEK419" s="13"/>
      <c r="AEL419" s="13"/>
      <c r="AEM419" s="13"/>
      <c r="AEN419" s="13"/>
      <c r="AEO419" s="13"/>
      <c r="AEP419" s="13"/>
      <c r="AEQ419" s="13"/>
      <c r="AER419" s="13"/>
      <c r="AES419" s="13"/>
      <c r="AET419" s="13"/>
      <c r="AEU419" s="13"/>
      <c r="AEV419" s="13"/>
      <c r="AEW419" s="13"/>
      <c r="AEX419" s="13"/>
      <c r="AEY419" s="13"/>
      <c r="AEZ419" s="13"/>
      <c r="AFA419" s="13"/>
      <c r="AFB419" s="13"/>
      <c r="AFC419" s="13"/>
      <c r="AFD419" s="13"/>
      <c r="AFE419" s="13"/>
      <c r="AFF419" s="13"/>
      <c r="AFG419" s="13"/>
      <c r="AFH419" s="13"/>
      <c r="AFI419" s="13"/>
      <c r="AFJ419" s="13"/>
      <c r="AFK419" s="13"/>
      <c r="AFL419" s="13"/>
      <c r="AFM419" s="13"/>
      <c r="AFN419" s="13"/>
      <c r="AFO419" s="13"/>
      <c r="AFP419" s="13"/>
      <c r="AFQ419" s="13"/>
      <c r="AFR419" s="13"/>
      <c r="AFS419" s="13"/>
      <c r="AFT419" s="13"/>
      <c r="AFU419" s="13"/>
      <c r="AFV419" s="13"/>
      <c r="AFW419" s="13"/>
      <c r="AFX419" s="13"/>
      <c r="AFY419" s="13"/>
      <c r="AFZ419" s="13"/>
      <c r="AGA419" s="13"/>
      <c r="AGB419" s="13"/>
      <c r="AGC419" s="13"/>
      <c r="AGD419" s="13"/>
      <c r="AGE419" s="13"/>
      <c r="AGF419" s="13"/>
      <c r="AGG419" s="13"/>
      <c r="AGH419" s="13"/>
      <c r="AGI419" s="13"/>
      <c r="AGJ419" s="13"/>
      <c r="AGK419" s="13"/>
      <c r="AGL419" s="13"/>
      <c r="AGM419" s="13"/>
      <c r="AGN419" s="13"/>
      <c r="AGO419" s="13"/>
      <c r="AGP419" s="13"/>
      <c r="AGQ419" s="13"/>
      <c r="AGR419" s="13"/>
      <c r="AGS419" s="13"/>
      <c r="AGT419" s="13"/>
      <c r="AGU419" s="13"/>
      <c r="AGV419" s="13"/>
      <c r="AGW419" s="13"/>
      <c r="AGX419" s="13"/>
      <c r="AGY419" s="13"/>
      <c r="AGZ419" s="13"/>
      <c r="AHA419" s="13"/>
      <c r="AHB419" s="13"/>
      <c r="AHC419" s="13"/>
      <c r="AHD419" s="13"/>
      <c r="AHE419" s="13"/>
      <c r="AHF419" s="13"/>
      <c r="AHG419" s="13"/>
      <c r="AHH419" s="13"/>
      <c r="AHI419" s="13"/>
      <c r="AHJ419" s="13"/>
      <c r="AHK419" s="13"/>
      <c r="AHL419" s="13"/>
      <c r="AHM419" s="13"/>
      <c r="AHN419" s="13"/>
      <c r="AHO419" s="13"/>
      <c r="AHP419" s="13"/>
      <c r="AHQ419" s="13"/>
      <c r="AHR419" s="13"/>
      <c r="AHS419" s="13"/>
      <c r="AHT419" s="13"/>
      <c r="AHU419" s="13"/>
      <c r="AHV419" s="13"/>
      <c r="AHW419" s="13"/>
      <c r="AHX419" s="13"/>
      <c r="AHY419" s="13"/>
      <c r="AHZ419" s="13"/>
      <c r="AIA419" s="13"/>
      <c r="AIB419" s="13"/>
      <c r="AIC419" s="13"/>
      <c r="AID419" s="13"/>
      <c r="AIE419" s="13"/>
      <c r="AIF419" s="13"/>
      <c r="AIG419" s="13"/>
      <c r="AIH419" s="13"/>
      <c r="AII419" s="13"/>
      <c r="AIJ419" s="13"/>
      <c r="AIK419" s="13"/>
      <c r="AIL419" s="13"/>
      <c r="AIM419" s="13"/>
      <c r="AIN419" s="13"/>
      <c r="AIO419" s="13"/>
      <c r="AIP419" s="13"/>
      <c r="AIQ419" s="13"/>
      <c r="AIR419" s="13"/>
      <c r="AIS419" s="13"/>
      <c r="AIT419" s="13"/>
      <c r="AIU419" s="13"/>
      <c r="AIV419" s="13"/>
      <c r="AIW419" s="13"/>
      <c r="AIX419" s="13"/>
      <c r="AIY419" s="13"/>
      <c r="AIZ419" s="13"/>
      <c r="AJA419" s="13"/>
      <c r="AJB419" s="13"/>
      <c r="AJC419" s="13"/>
      <c r="AJD419" s="13"/>
      <c r="AJE419" s="13"/>
      <c r="AJF419" s="13"/>
      <c r="AJG419" s="13"/>
      <c r="AJH419" s="13"/>
      <c r="AJI419" s="13"/>
      <c r="AJJ419" s="13"/>
      <c r="AJK419" s="13"/>
      <c r="AJL419" s="13"/>
      <c r="AJM419" s="13"/>
      <c r="AJN419" s="13"/>
      <c r="AJO419" s="13"/>
      <c r="AJP419" s="13"/>
      <c r="AJQ419" s="13"/>
      <c r="AJR419" s="13"/>
      <c r="AJS419" s="13"/>
      <c r="AJT419" s="13"/>
      <c r="AJU419" s="13"/>
      <c r="AJV419" s="13"/>
      <c r="AJW419" s="13"/>
      <c r="AJX419" s="13"/>
      <c r="AJY419" s="13"/>
      <c r="AJZ419" s="13"/>
      <c r="AKA419" s="13"/>
      <c r="AKB419" s="13"/>
      <c r="AKC419" s="13"/>
      <c r="AKD419" s="13"/>
      <c r="AKE419" s="13"/>
      <c r="AKF419" s="13"/>
      <c r="AKG419" s="13"/>
      <c r="AKH419" s="13"/>
      <c r="AKI419" s="13"/>
      <c r="AKJ419" s="13"/>
      <c r="AKK419" s="13"/>
      <c r="AKL419" s="13"/>
      <c r="AKM419" s="13"/>
      <c r="AKN419" s="13"/>
      <c r="AKO419" s="13"/>
      <c r="AKP419" s="13"/>
      <c r="AKQ419" s="13"/>
      <c r="AKR419" s="13"/>
      <c r="AKS419" s="13"/>
      <c r="AKT419" s="13"/>
      <c r="AKU419" s="13"/>
      <c r="AKV419" s="13"/>
      <c r="AKW419" s="13"/>
      <c r="AKX419" s="13"/>
      <c r="AKY419" s="13"/>
      <c r="AKZ419" s="13"/>
      <c r="ALA419" s="13"/>
      <c r="ALB419" s="13"/>
      <c r="ALC419" s="13"/>
      <c r="ALD419" s="13"/>
      <c r="ALE419" s="13"/>
      <c r="ALF419" s="13"/>
      <c r="ALG419" s="13"/>
      <c r="ALH419" s="13"/>
      <c r="ALI419" s="13"/>
      <c r="ALJ419" s="13"/>
    </row>
    <row r="420" spans="1:998" s="24" customFormat="1">
      <c r="A420" s="16">
        <v>415</v>
      </c>
      <c r="B420" s="32" t="s">
        <v>344</v>
      </c>
      <c r="C420" s="32" t="s">
        <v>19</v>
      </c>
      <c r="D420" s="32" t="s">
        <v>19</v>
      </c>
      <c r="E420" s="32" t="s">
        <v>1548</v>
      </c>
      <c r="F420" s="32"/>
      <c r="G420" s="74">
        <v>45827</v>
      </c>
      <c r="H420" s="75">
        <v>0.5708333333333333</v>
      </c>
      <c r="I420" s="32" t="s">
        <v>5</v>
      </c>
      <c r="J420" s="32" t="s">
        <v>6</v>
      </c>
      <c r="K420" s="32" t="s">
        <v>5</v>
      </c>
      <c r="L420" s="32" t="s">
        <v>5</v>
      </c>
      <c r="M420" s="32" t="s">
        <v>5</v>
      </c>
      <c r="N420" s="32" t="s">
        <v>6</v>
      </c>
      <c r="O420" s="76">
        <v>742.57</v>
      </c>
      <c r="P420" s="77">
        <v>2828</v>
      </c>
      <c r="Q420" s="76">
        <v>14963.28</v>
      </c>
      <c r="R420" s="76">
        <v>7481.64</v>
      </c>
      <c r="S420" s="85">
        <f t="shared" si="51"/>
        <v>50</v>
      </c>
      <c r="T420" s="85">
        <f t="shared" si="52"/>
        <v>7481.64</v>
      </c>
      <c r="U420" s="32" t="s">
        <v>6</v>
      </c>
      <c r="V420" s="32" t="s">
        <v>6</v>
      </c>
      <c r="W420" s="79">
        <v>2</v>
      </c>
      <c r="X420" s="80">
        <v>0</v>
      </c>
      <c r="Y420" s="81">
        <f>ROUND((S420/INDICI!$B$2*10),2)</f>
        <v>5.65</v>
      </c>
      <c r="Z420" s="81">
        <f>ROUND((O420/INDICI!$B$1*25),2)</f>
        <v>1.98</v>
      </c>
      <c r="AA420" s="82">
        <f t="shared" si="53"/>
        <v>8</v>
      </c>
      <c r="AB420" s="83">
        <f t="shared" si="54"/>
        <v>15.63</v>
      </c>
      <c r="AC420" s="84"/>
      <c r="AD420" s="81" t="str">
        <f>VLOOKUP(C420, 'NORD SUD'!A:B, 2, FALSE)</f>
        <v>N</v>
      </c>
      <c r="AE420" s="85" t="str">
        <f>IF(AD420="N","",SUM(AF$5:$AF420))</f>
        <v/>
      </c>
      <c r="AF420" s="85" t="str">
        <f t="shared" si="55"/>
        <v/>
      </c>
      <c r="AG420" s="84"/>
      <c r="AH420" s="81"/>
      <c r="AI420" s="169"/>
      <c r="AJ420" s="169"/>
      <c r="AK420" s="198" t="s">
        <v>1941</v>
      </c>
      <c r="AL420" s="158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  <c r="JX420" s="13"/>
      <c r="JY420" s="13"/>
      <c r="JZ420" s="13"/>
      <c r="KA420" s="13"/>
      <c r="KB420" s="13"/>
      <c r="KC420" s="13"/>
      <c r="KD420" s="13"/>
      <c r="KE420" s="13"/>
      <c r="KF420" s="13"/>
      <c r="KG420" s="13"/>
      <c r="KH420" s="13"/>
      <c r="KI420" s="13"/>
      <c r="KJ420" s="13"/>
      <c r="KK420" s="13"/>
      <c r="KL420" s="13"/>
      <c r="KM420" s="13"/>
      <c r="KN420" s="13"/>
      <c r="KO420" s="13"/>
      <c r="KP420" s="13"/>
      <c r="KQ420" s="13"/>
      <c r="KR420" s="13"/>
      <c r="KS420" s="13"/>
      <c r="KT420" s="13"/>
      <c r="KU420" s="13"/>
      <c r="KV420" s="13"/>
      <c r="KW420" s="13"/>
      <c r="KX420" s="13"/>
      <c r="KY420" s="13"/>
      <c r="KZ420" s="13"/>
      <c r="LA420" s="13"/>
      <c r="LB420" s="13"/>
      <c r="LC420" s="13"/>
      <c r="LD420" s="13"/>
      <c r="LE420" s="13"/>
      <c r="LF420" s="13"/>
      <c r="LG420" s="13"/>
      <c r="LH420" s="13"/>
      <c r="LI420" s="13"/>
      <c r="LJ420" s="13"/>
      <c r="LK420" s="13"/>
      <c r="LL420" s="13"/>
      <c r="LM420" s="13"/>
      <c r="LN420" s="13"/>
      <c r="LO420" s="13"/>
      <c r="LP420" s="13"/>
      <c r="LQ420" s="13"/>
      <c r="LR420" s="13"/>
      <c r="LS420" s="13"/>
      <c r="LT420" s="13"/>
      <c r="LU420" s="13"/>
      <c r="LV420" s="13"/>
      <c r="LW420" s="13"/>
      <c r="LX420" s="13"/>
      <c r="LY420" s="13"/>
      <c r="LZ420" s="13"/>
      <c r="MA420" s="13"/>
      <c r="MB420" s="13"/>
      <c r="MC420" s="13"/>
      <c r="MD420" s="13"/>
      <c r="ME420" s="13"/>
      <c r="MF420" s="13"/>
      <c r="MG420" s="13"/>
      <c r="MH420" s="13"/>
      <c r="MI420" s="13"/>
      <c r="MJ420" s="13"/>
      <c r="MK420" s="13"/>
      <c r="ML420" s="13"/>
      <c r="MM420" s="13"/>
      <c r="MN420" s="13"/>
      <c r="MO420" s="13"/>
      <c r="MP420" s="13"/>
      <c r="MQ420" s="13"/>
      <c r="MR420" s="13"/>
      <c r="MS420" s="13"/>
      <c r="MT420" s="13"/>
      <c r="MU420" s="13"/>
      <c r="MV420" s="13"/>
      <c r="MW420" s="13"/>
      <c r="MX420" s="13"/>
      <c r="MY420" s="13"/>
      <c r="MZ420" s="13"/>
      <c r="NA420" s="13"/>
      <c r="NB420" s="13"/>
      <c r="NC420" s="13"/>
      <c r="ND420" s="13"/>
      <c r="NE420" s="13"/>
      <c r="NF420" s="13"/>
      <c r="NG420" s="13"/>
      <c r="NH420" s="13"/>
      <c r="NI420" s="13"/>
      <c r="NJ420" s="13"/>
      <c r="NK420" s="13"/>
      <c r="NL420" s="13"/>
      <c r="NM420" s="13"/>
      <c r="NN420" s="13"/>
      <c r="NO420" s="13"/>
      <c r="NP420" s="13"/>
      <c r="NQ420" s="13"/>
      <c r="NR420" s="13"/>
      <c r="NS420" s="13"/>
      <c r="NT420" s="13"/>
      <c r="NU420" s="13"/>
      <c r="NV420" s="13"/>
      <c r="NW420" s="13"/>
      <c r="NX420" s="13"/>
      <c r="NY420" s="13"/>
      <c r="NZ420" s="13"/>
      <c r="OA420" s="13"/>
      <c r="OB420" s="13"/>
      <c r="OC420" s="13"/>
      <c r="OD420" s="13"/>
      <c r="OE420" s="13"/>
      <c r="OF420" s="13"/>
      <c r="OG420" s="13"/>
      <c r="OH420" s="13"/>
      <c r="OI420" s="13"/>
      <c r="OJ420" s="13"/>
      <c r="OK420" s="13"/>
      <c r="OL420" s="13"/>
      <c r="OM420" s="13"/>
      <c r="ON420" s="13"/>
      <c r="OO420" s="13"/>
      <c r="OP420" s="13"/>
      <c r="OQ420" s="13"/>
      <c r="OR420" s="13"/>
      <c r="OS420" s="13"/>
      <c r="OT420" s="13"/>
      <c r="OU420" s="13"/>
      <c r="OV420" s="13"/>
      <c r="OW420" s="13"/>
      <c r="OX420" s="13"/>
      <c r="OY420" s="13"/>
      <c r="OZ420" s="13"/>
      <c r="PA420" s="13"/>
      <c r="PB420" s="13"/>
      <c r="PC420" s="13"/>
      <c r="PD420" s="13"/>
      <c r="PE420" s="13"/>
      <c r="PF420" s="13"/>
      <c r="PG420" s="13"/>
      <c r="PH420" s="13"/>
      <c r="PI420" s="13"/>
      <c r="PJ420" s="13"/>
      <c r="PK420" s="13"/>
      <c r="PL420" s="13"/>
      <c r="PM420" s="13"/>
      <c r="PN420" s="13"/>
      <c r="PO420" s="13"/>
      <c r="PP420" s="13"/>
      <c r="PQ420" s="13"/>
      <c r="PR420" s="13"/>
      <c r="PS420" s="13"/>
      <c r="PT420" s="13"/>
      <c r="PU420" s="13"/>
      <c r="PV420" s="13"/>
      <c r="PW420" s="13"/>
      <c r="PX420" s="13"/>
      <c r="PY420" s="13"/>
      <c r="PZ420" s="13"/>
      <c r="QA420" s="13"/>
      <c r="QB420" s="13"/>
      <c r="QC420" s="13"/>
      <c r="QD420" s="13"/>
      <c r="QE420" s="13"/>
      <c r="QF420" s="13"/>
      <c r="QG420" s="13"/>
      <c r="QH420" s="13"/>
      <c r="QI420" s="13"/>
      <c r="QJ420" s="13"/>
      <c r="QK420" s="13"/>
      <c r="QL420" s="13"/>
      <c r="QM420" s="13"/>
      <c r="QN420" s="13"/>
      <c r="QO420" s="13"/>
      <c r="QP420" s="13"/>
      <c r="QQ420" s="13"/>
      <c r="QR420" s="13"/>
      <c r="QS420" s="13"/>
      <c r="QT420" s="13"/>
      <c r="QU420" s="13"/>
      <c r="QV420" s="13"/>
      <c r="QW420" s="13"/>
      <c r="QX420" s="13"/>
      <c r="QY420" s="13"/>
      <c r="QZ420" s="13"/>
      <c r="RA420" s="13"/>
      <c r="RB420" s="13"/>
      <c r="RC420" s="13"/>
      <c r="RD420" s="13"/>
      <c r="RE420" s="13"/>
      <c r="RF420" s="13"/>
      <c r="RG420" s="13"/>
      <c r="RH420" s="13"/>
      <c r="RI420" s="13"/>
      <c r="RJ420" s="13"/>
      <c r="RK420" s="13"/>
      <c r="RL420" s="13"/>
      <c r="RM420" s="13"/>
      <c r="RN420" s="13"/>
      <c r="RO420" s="13"/>
      <c r="RP420" s="13"/>
      <c r="RQ420" s="13"/>
      <c r="RR420" s="13"/>
      <c r="RS420" s="13"/>
      <c r="RT420" s="13"/>
      <c r="RU420" s="13"/>
      <c r="RV420" s="13"/>
      <c r="RW420" s="13"/>
      <c r="RX420" s="13"/>
      <c r="RY420" s="13"/>
      <c r="RZ420" s="13"/>
      <c r="SA420" s="13"/>
      <c r="SB420" s="13"/>
      <c r="SC420" s="13"/>
      <c r="SD420" s="13"/>
      <c r="SE420" s="13"/>
      <c r="SF420" s="13"/>
      <c r="SG420" s="13"/>
      <c r="SH420" s="13"/>
      <c r="SI420" s="13"/>
      <c r="SJ420" s="13"/>
      <c r="SK420" s="13"/>
      <c r="SL420" s="13"/>
      <c r="SM420" s="13"/>
      <c r="SN420" s="13"/>
      <c r="SO420" s="13"/>
      <c r="SP420" s="13"/>
      <c r="SQ420" s="13"/>
      <c r="SR420" s="13"/>
      <c r="SS420" s="13"/>
      <c r="ST420" s="13"/>
      <c r="SU420" s="13"/>
      <c r="SV420" s="13"/>
      <c r="SW420" s="13"/>
      <c r="SX420" s="13"/>
      <c r="SY420" s="13"/>
      <c r="SZ420" s="13"/>
      <c r="TA420" s="13"/>
      <c r="TB420" s="13"/>
      <c r="TC420" s="13"/>
      <c r="TD420" s="13"/>
      <c r="TE420" s="13"/>
      <c r="TF420" s="13"/>
      <c r="TG420" s="13"/>
      <c r="TH420" s="13"/>
      <c r="TI420" s="13"/>
      <c r="TJ420" s="13"/>
      <c r="TK420" s="13"/>
      <c r="TL420" s="13"/>
      <c r="TM420" s="13"/>
      <c r="TN420" s="13"/>
      <c r="TO420" s="13"/>
      <c r="TP420" s="13"/>
      <c r="TQ420" s="13"/>
      <c r="TR420" s="13"/>
      <c r="TS420" s="13"/>
      <c r="TT420" s="13"/>
      <c r="TU420" s="13"/>
      <c r="TV420" s="13"/>
      <c r="TW420" s="13"/>
      <c r="TX420" s="13"/>
      <c r="TY420" s="13"/>
      <c r="TZ420" s="13"/>
      <c r="UA420" s="13"/>
      <c r="UB420" s="13"/>
      <c r="UC420" s="13"/>
      <c r="UD420" s="13"/>
      <c r="UE420" s="13"/>
      <c r="UF420" s="13"/>
      <c r="UG420" s="13"/>
      <c r="UH420" s="13"/>
      <c r="UI420" s="13"/>
      <c r="UJ420" s="13"/>
      <c r="UK420" s="13"/>
      <c r="UL420" s="13"/>
      <c r="UM420" s="13"/>
      <c r="UN420" s="13"/>
      <c r="UO420" s="13"/>
      <c r="UP420" s="13"/>
      <c r="UQ420" s="13"/>
      <c r="UR420" s="13"/>
      <c r="US420" s="13"/>
      <c r="UT420" s="13"/>
      <c r="UU420" s="13"/>
      <c r="UV420" s="13"/>
      <c r="UW420" s="13"/>
      <c r="UX420" s="13"/>
      <c r="UY420" s="13"/>
      <c r="UZ420" s="13"/>
      <c r="VA420" s="13"/>
      <c r="VB420" s="13"/>
      <c r="VC420" s="13"/>
      <c r="VD420" s="13"/>
      <c r="VE420" s="13"/>
      <c r="VF420" s="13"/>
      <c r="VG420" s="13"/>
      <c r="VH420" s="13"/>
      <c r="VI420" s="13"/>
      <c r="VJ420" s="13"/>
      <c r="VK420" s="13"/>
      <c r="VL420" s="13"/>
      <c r="VM420" s="13"/>
      <c r="VN420" s="13"/>
      <c r="VO420" s="13"/>
      <c r="VP420" s="13"/>
      <c r="VQ420" s="13"/>
      <c r="VR420" s="13"/>
      <c r="VS420" s="13"/>
      <c r="VT420" s="13"/>
      <c r="VU420" s="13"/>
      <c r="VV420" s="13"/>
      <c r="VW420" s="13"/>
      <c r="VX420" s="13"/>
      <c r="VY420" s="13"/>
      <c r="VZ420" s="13"/>
      <c r="WA420" s="13"/>
      <c r="WB420" s="13"/>
      <c r="WC420" s="13"/>
      <c r="WD420" s="13"/>
      <c r="WE420" s="13"/>
      <c r="WF420" s="13"/>
      <c r="WG420" s="13"/>
      <c r="WH420" s="13"/>
      <c r="WI420" s="13"/>
      <c r="WJ420" s="13"/>
      <c r="WK420" s="13"/>
      <c r="WL420" s="13"/>
      <c r="WM420" s="13"/>
      <c r="WN420" s="13"/>
      <c r="WO420" s="13"/>
      <c r="WP420" s="13"/>
      <c r="WQ420" s="13"/>
      <c r="WR420" s="13"/>
      <c r="WS420" s="13"/>
      <c r="WT420" s="13"/>
      <c r="WU420" s="13"/>
      <c r="WV420" s="13"/>
      <c r="WW420" s="13"/>
      <c r="WX420" s="13"/>
      <c r="WY420" s="13"/>
      <c r="WZ420" s="13"/>
      <c r="XA420" s="13"/>
      <c r="XB420" s="13"/>
      <c r="XC420" s="13"/>
      <c r="XD420" s="13"/>
      <c r="XE420" s="13"/>
      <c r="XF420" s="13"/>
      <c r="XG420" s="13"/>
      <c r="XH420" s="13"/>
      <c r="XI420" s="13"/>
      <c r="XJ420" s="13"/>
      <c r="XK420" s="13"/>
      <c r="XL420" s="13"/>
      <c r="XM420" s="13"/>
      <c r="XN420" s="13"/>
      <c r="XO420" s="13"/>
      <c r="XP420" s="13"/>
      <c r="XQ420" s="13"/>
      <c r="XR420" s="13"/>
      <c r="XS420" s="13"/>
      <c r="XT420" s="13"/>
      <c r="XU420" s="13"/>
      <c r="XV420" s="13"/>
      <c r="XW420" s="13"/>
      <c r="XX420" s="13"/>
      <c r="XY420" s="13"/>
      <c r="XZ420" s="13"/>
      <c r="YA420" s="13"/>
      <c r="YB420" s="13"/>
      <c r="YC420" s="13"/>
      <c r="YD420" s="13"/>
      <c r="YE420" s="13"/>
      <c r="YF420" s="13"/>
      <c r="YG420" s="13"/>
      <c r="YH420" s="13"/>
      <c r="YI420" s="13"/>
      <c r="YJ420" s="13"/>
      <c r="YK420" s="13"/>
      <c r="YL420" s="13"/>
      <c r="YM420" s="13"/>
      <c r="YN420" s="13"/>
      <c r="YO420" s="13"/>
      <c r="YP420" s="13"/>
      <c r="YQ420" s="13"/>
      <c r="YR420" s="13"/>
      <c r="YS420" s="13"/>
      <c r="YT420" s="13"/>
      <c r="YU420" s="13"/>
      <c r="YV420" s="13"/>
      <c r="YW420" s="13"/>
      <c r="YX420" s="13"/>
      <c r="YY420" s="13"/>
      <c r="YZ420" s="13"/>
      <c r="ZA420" s="13"/>
      <c r="ZB420" s="13"/>
      <c r="ZC420" s="13"/>
      <c r="ZD420" s="13"/>
      <c r="ZE420" s="13"/>
      <c r="ZF420" s="13"/>
      <c r="ZG420" s="13"/>
      <c r="ZH420" s="13"/>
      <c r="ZI420" s="13"/>
      <c r="ZJ420" s="13"/>
      <c r="ZK420" s="13"/>
      <c r="ZL420" s="13"/>
      <c r="ZM420" s="13"/>
      <c r="ZN420" s="13"/>
      <c r="ZO420" s="13"/>
      <c r="ZP420" s="13"/>
      <c r="ZQ420" s="13"/>
      <c r="ZR420" s="13"/>
      <c r="ZS420" s="13"/>
      <c r="ZT420" s="13"/>
      <c r="ZU420" s="13"/>
      <c r="ZV420" s="13"/>
      <c r="ZW420" s="13"/>
      <c r="ZX420" s="13"/>
      <c r="ZY420" s="13"/>
      <c r="ZZ420" s="13"/>
      <c r="AAA420" s="13"/>
      <c r="AAB420" s="13"/>
      <c r="AAC420" s="13"/>
      <c r="AAD420" s="13"/>
      <c r="AAE420" s="13"/>
      <c r="AAF420" s="13"/>
      <c r="AAG420" s="13"/>
      <c r="AAH420" s="13"/>
      <c r="AAI420" s="13"/>
      <c r="AAJ420" s="13"/>
      <c r="AAK420" s="13"/>
      <c r="AAL420" s="13"/>
      <c r="AAM420" s="13"/>
      <c r="AAN420" s="13"/>
      <c r="AAO420" s="13"/>
      <c r="AAP420" s="13"/>
      <c r="AAQ420" s="13"/>
      <c r="AAR420" s="13"/>
      <c r="AAS420" s="13"/>
      <c r="AAT420" s="13"/>
      <c r="AAU420" s="13"/>
      <c r="AAV420" s="13"/>
      <c r="AAW420" s="13"/>
      <c r="AAX420" s="13"/>
      <c r="AAY420" s="13"/>
      <c r="AAZ420" s="13"/>
      <c r="ABA420" s="13"/>
      <c r="ABB420" s="13"/>
      <c r="ABC420" s="13"/>
      <c r="ABD420" s="13"/>
      <c r="ABE420" s="13"/>
      <c r="ABF420" s="13"/>
      <c r="ABG420" s="13"/>
      <c r="ABH420" s="13"/>
      <c r="ABI420" s="13"/>
      <c r="ABJ420" s="13"/>
      <c r="ABK420" s="13"/>
      <c r="ABL420" s="13"/>
      <c r="ABM420" s="13"/>
      <c r="ABN420" s="13"/>
      <c r="ABO420" s="13"/>
      <c r="ABP420" s="13"/>
      <c r="ABQ420" s="13"/>
      <c r="ABR420" s="13"/>
      <c r="ABS420" s="13"/>
      <c r="ABT420" s="13"/>
      <c r="ABU420" s="13"/>
      <c r="ABV420" s="13"/>
      <c r="ABW420" s="13"/>
      <c r="ABX420" s="13"/>
      <c r="ABY420" s="13"/>
      <c r="ABZ420" s="13"/>
      <c r="ACA420" s="13"/>
      <c r="ACB420" s="13"/>
      <c r="ACC420" s="13"/>
      <c r="ACD420" s="13"/>
      <c r="ACE420" s="13"/>
      <c r="ACF420" s="13"/>
      <c r="ACG420" s="13"/>
      <c r="ACH420" s="13"/>
      <c r="ACI420" s="13"/>
      <c r="ACJ420" s="13"/>
      <c r="ACK420" s="13"/>
      <c r="ACL420" s="13"/>
      <c r="ACM420" s="13"/>
      <c r="ACN420" s="13"/>
      <c r="ACO420" s="13"/>
      <c r="ACP420" s="13"/>
      <c r="ACQ420" s="13"/>
      <c r="ACR420" s="13"/>
      <c r="ACS420" s="13"/>
      <c r="ACT420" s="13"/>
      <c r="ACU420" s="13"/>
      <c r="ACV420" s="13"/>
      <c r="ACW420" s="13"/>
      <c r="ACX420" s="13"/>
      <c r="ACY420" s="13"/>
      <c r="ACZ420" s="13"/>
      <c r="ADA420" s="13"/>
      <c r="ADB420" s="13"/>
      <c r="ADC420" s="13"/>
      <c r="ADD420" s="13"/>
      <c r="ADE420" s="13"/>
      <c r="ADF420" s="13"/>
      <c r="ADG420" s="13"/>
      <c r="ADH420" s="13"/>
      <c r="ADI420" s="13"/>
      <c r="ADJ420" s="13"/>
      <c r="ADK420" s="13"/>
      <c r="ADL420" s="13"/>
      <c r="ADM420" s="13"/>
      <c r="ADN420" s="13"/>
      <c r="ADO420" s="13"/>
      <c r="ADP420" s="13"/>
      <c r="ADQ420" s="13"/>
      <c r="ADR420" s="13"/>
      <c r="ADS420" s="13"/>
      <c r="ADT420" s="13"/>
      <c r="ADU420" s="13"/>
      <c r="ADV420" s="13"/>
      <c r="ADW420" s="13"/>
      <c r="ADX420" s="13"/>
      <c r="ADY420" s="13"/>
      <c r="ADZ420" s="13"/>
      <c r="AEA420" s="13"/>
      <c r="AEB420" s="13"/>
      <c r="AEC420" s="13"/>
      <c r="AED420" s="13"/>
      <c r="AEE420" s="13"/>
      <c r="AEF420" s="13"/>
      <c r="AEG420" s="13"/>
      <c r="AEH420" s="13"/>
      <c r="AEI420" s="13"/>
      <c r="AEJ420" s="13"/>
      <c r="AEK420" s="13"/>
      <c r="AEL420" s="13"/>
      <c r="AEM420" s="13"/>
      <c r="AEN420" s="13"/>
      <c r="AEO420" s="13"/>
      <c r="AEP420" s="13"/>
      <c r="AEQ420" s="13"/>
      <c r="AER420" s="13"/>
      <c r="AES420" s="13"/>
      <c r="AET420" s="13"/>
      <c r="AEU420" s="13"/>
      <c r="AEV420" s="13"/>
      <c r="AEW420" s="13"/>
      <c r="AEX420" s="13"/>
      <c r="AEY420" s="13"/>
      <c r="AEZ420" s="13"/>
      <c r="AFA420" s="13"/>
      <c r="AFB420" s="13"/>
      <c r="AFC420" s="13"/>
      <c r="AFD420" s="13"/>
      <c r="AFE420" s="13"/>
      <c r="AFF420" s="13"/>
      <c r="AFG420" s="13"/>
      <c r="AFH420" s="13"/>
      <c r="AFI420" s="13"/>
      <c r="AFJ420" s="13"/>
      <c r="AFK420" s="13"/>
      <c r="AFL420" s="13"/>
      <c r="AFM420" s="13"/>
      <c r="AFN420" s="13"/>
      <c r="AFO420" s="13"/>
      <c r="AFP420" s="13"/>
      <c r="AFQ420" s="13"/>
      <c r="AFR420" s="13"/>
      <c r="AFS420" s="13"/>
      <c r="AFT420" s="13"/>
      <c r="AFU420" s="13"/>
      <c r="AFV420" s="13"/>
      <c r="AFW420" s="13"/>
      <c r="AFX420" s="13"/>
      <c r="AFY420" s="13"/>
      <c r="AFZ420" s="13"/>
      <c r="AGA420" s="13"/>
      <c r="AGB420" s="13"/>
      <c r="AGC420" s="13"/>
      <c r="AGD420" s="13"/>
      <c r="AGE420" s="13"/>
      <c r="AGF420" s="13"/>
      <c r="AGG420" s="13"/>
      <c r="AGH420" s="13"/>
      <c r="AGI420" s="13"/>
      <c r="AGJ420" s="13"/>
      <c r="AGK420" s="13"/>
      <c r="AGL420" s="13"/>
      <c r="AGM420" s="13"/>
      <c r="AGN420" s="13"/>
      <c r="AGO420" s="13"/>
      <c r="AGP420" s="13"/>
      <c r="AGQ420" s="13"/>
      <c r="AGR420" s="13"/>
      <c r="AGS420" s="13"/>
      <c r="AGT420" s="13"/>
      <c r="AGU420" s="13"/>
      <c r="AGV420" s="13"/>
      <c r="AGW420" s="13"/>
      <c r="AGX420" s="13"/>
      <c r="AGY420" s="13"/>
      <c r="AGZ420" s="13"/>
      <c r="AHA420" s="13"/>
      <c r="AHB420" s="13"/>
      <c r="AHC420" s="13"/>
      <c r="AHD420" s="13"/>
      <c r="AHE420" s="13"/>
      <c r="AHF420" s="13"/>
      <c r="AHG420" s="13"/>
      <c r="AHH420" s="13"/>
      <c r="AHI420" s="13"/>
      <c r="AHJ420" s="13"/>
      <c r="AHK420" s="13"/>
      <c r="AHL420" s="13"/>
      <c r="AHM420" s="13"/>
      <c r="AHN420" s="13"/>
      <c r="AHO420" s="13"/>
      <c r="AHP420" s="13"/>
      <c r="AHQ420" s="13"/>
      <c r="AHR420" s="13"/>
      <c r="AHS420" s="13"/>
      <c r="AHT420" s="13"/>
      <c r="AHU420" s="13"/>
      <c r="AHV420" s="13"/>
      <c r="AHW420" s="13"/>
      <c r="AHX420" s="13"/>
      <c r="AHY420" s="13"/>
      <c r="AHZ420" s="13"/>
      <c r="AIA420" s="13"/>
      <c r="AIB420" s="13"/>
      <c r="AIC420" s="13"/>
      <c r="AID420" s="13"/>
      <c r="AIE420" s="13"/>
      <c r="AIF420" s="13"/>
      <c r="AIG420" s="13"/>
      <c r="AIH420" s="13"/>
      <c r="AII420" s="13"/>
      <c r="AIJ420" s="13"/>
      <c r="AIK420" s="13"/>
      <c r="AIL420" s="13"/>
      <c r="AIM420" s="13"/>
      <c r="AIN420" s="13"/>
      <c r="AIO420" s="13"/>
      <c r="AIP420" s="13"/>
      <c r="AIQ420" s="13"/>
      <c r="AIR420" s="13"/>
      <c r="AIS420" s="13"/>
      <c r="AIT420" s="13"/>
      <c r="AIU420" s="13"/>
      <c r="AIV420" s="13"/>
      <c r="AIW420" s="13"/>
      <c r="AIX420" s="13"/>
      <c r="AIY420" s="13"/>
      <c r="AIZ420" s="13"/>
      <c r="AJA420" s="13"/>
      <c r="AJB420" s="13"/>
      <c r="AJC420" s="13"/>
      <c r="AJD420" s="13"/>
      <c r="AJE420" s="13"/>
      <c r="AJF420" s="13"/>
      <c r="AJG420" s="13"/>
      <c r="AJH420" s="13"/>
      <c r="AJI420" s="13"/>
      <c r="AJJ420" s="13"/>
      <c r="AJK420" s="13"/>
      <c r="AJL420" s="13"/>
      <c r="AJM420" s="13"/>
      <c r="AJN420" s="13"/>
      <c r="AJO420" s="13"/>
      <c r="AJP420" s="13"/>
      <c r="AJQ420" s="13"/>
      <c r="AJR420" s="13"/>
      <c r="AJS420" s="13"/>
      <c r="AJT420" s="13"/>
      <c r="AJU420" s="13"/>
      <c r="AJV420" s="13"/>
      <c r="AJW420" s="13"/>
      <c r="AJX420" s="13"/>
      <c r="AJY420" s="13"/>
      <c r="AJZ420" s="13"/>
      <c r="AKA420" s="13"/>
      <c r="AKB420" s="13"/>
      <c r="AKC420" s="13"/>
      <c r="AKD420" s="13"/>
      <c r="AKE420" s="13"/>
      <c r="AKF420" s="13"/>
      <c r="AKG420" s="13"/>
      <c r="AKH420" s="13"/>
      <c r="AKI420" s="13"/>
      <c r="AKJ420" s="13"/>
      <c r="AKK420" s="13"/>
      <c r="AKL420" s="13"/>
      <c r="AKM420" s="13"/>
      <c r="AKN420" s="13"/>
      <c r="AKO420" s="13"/>
      <c r="AKP420" s="13"/>
      <c r="AKQ420" s="13"/>
      <c r="AKR420" s="13"/>
      <c r="AKS420" s="13"/>
      <c r="AKT420" s="13"/>
      <c r="AKU420" s="13"/>
      <c r="AKV420" s="13"/>
      <c r="AKW420" s="13"/>
      <c r="AKX420" s="13"/>
      <c r="AKY420" s="13"/>
      <c r="AKZ420" s="13"/>
      <c r="ALA420" s="13"/>
      <c r="ALB420" s="13"/>
      <c r="ALC420" s="13"/>
      <c r="ALD420" s="13"/>
      <c r="ALE420" s="13"/>
      <c r="ALF420" s="13"/>
      <c r="ALG420" s="13"/>
      <c r="ALH420" s="13"/>
      <c r="ALI420" s="13"/>
      <c r="ALJ420" s="13"/>
    </row>
    <row r="421" spans="1:998" s="24" customFormat="1">
      <c r="A421" s="16">
        <v>416</v>
      </c>
      <c r="B421" s="32" t="s">
        <v>357</v>
      </c>
      <c r="C421" s="32" t="s">
        <v>101</v>
      </c>
      <c r="D421" s="32" t="s">
        <v>101</v>
      </c>
      <c r="E421" s="32" t="s">
        <v>906</v>
      </c>
      <c r="F421" s="32"/>
      <c r="G421" s="74">
        <v>45819</v>
      </c>
      <c r="H421" s="75">
        <v>0.75763888888888886</v>
      </c>
      <c r="I421" s="32" t="s">
        <v>5</v>
      </c>
      <c r="J421" s="32" t="s">
        <v>6</v>
      </c>
      <c r="K421" s="32" t="s">
        <v>5</v>
      </c>
      <c r="L421" s="32" t="s">
        <v>5</v>
      </c>
      <c r="M421" s="32" t="s">
        <v>5</v>
      </c>
      <c r="N421" s="32" t="s">
        <v>6</v>
      </c>
      <c r="O421" s="76">
        <v>1489.56</v>
      </c>
      <c r="P421" s="77">
        <v>6512</v>
      </c>
      <c r="Q421" s="76">
        <v>130000</v>
      </c>
      <c r="R421" s="76">
        <v>65000</v>
      </c>
      <c r="S421" s="85">
        <f t="shared" si="51"/>
        <v>50</v>
      </c>
      <c r="T421" s="85">
        <f t="shared" si="52"/>
        <v>65000</v>
      </c>
      <c r="U421" s="32" t="s">
        <v>6</v>
      </c>
      <c r="V421" s="32" t="s">
        <v>6</v>
      </c>
      <c r="W421" s="79">
        <v>1</v>
      </c>
      <c r="X421" s="80">
        <v>0</v>
      </c>
      <c r="Y421" s="81">
        <f>ROUND((S421/INDICI!$B$2*10),2)</f>
        <v>5.65</v>
      </c>
      <c r="Z421" s="81">
        <f>ROUND((O421/INDICI!$B$1*25),2)</f>
        <v>3.98</v>
      </c>
      <c r="AA421" s="82">
        <f t="shared" si="53"/>
        <v>6</v>
      </c>
      <c r="AB421" s="83">
        <f t="shared" si="54"/>
        <v>15.63</v>
      </c>
      <c r="AC421" s="84"/>
      <c r="AD421" s="81" t="str">
        <f>VLOOKUP(C421, 'NORD SUD'!A:B, 2, FALSE)</f>
        <v>N</v>
      </c>
      <c r="AE421" s="85" t="str">
        <f>IF(AD421="N","",SUM(AF$5:$AF421))</f>
        <v/>
      </c>
      <c r="AF421" s="85" t="str">
        <f t="shared" si="55"/>
        <v/>
      </c>
      <c r="AG421" s="84"/>
      <c r="AH421" s="81"/>
      <c r="AI421" s="169"/>
      <c r="AJ421" s="169"/>
      <c r="AK421" s="198" t="s">
        <v>1941</v>
      </c>
      <c r="AL421" s="158"/>
      <c r="AM421" s="13"/>
      <c r="AN421" s="13"/>
      <c r="AO421" s="13"/>
    </row>
    <row r="422" spans="1:998" s="24" customFormat="1">
      <c r="A422" s="16">
        <v>417</v>
      </c>
      <c r="B422" s="32" t="s">
        <v>344</v>
      </c>
      <c r="C422" s="32" t="s">
        <v>52</v>
      </c>
      <c r="D422" s="32" t="s">
        <v>52</v>
      </c>
      <c r="E422" s="32" t="s">
        <v>388</v>
      </c>
      <c r="F422" s="32"/>
      <c r="G422" s="74">
        <v>45831</v>
      </c>
      <c r="H422" s="75">
        <v>0.51666666666666672</v>
      </c>
      <c r="I422" s="32" t="s">
        <v>5</v>
      </c>
      <c r="J422" s="32" t="s">
        <v>6</v>
      </c>
      <c r="K422" s="32" t="s">
        <v>5</v>
      </c>
      <c r="L422" s="32" t="s">
        <v>5</v>
      </c>
      <c r="M422" s="32" t="s">
        <v>5</v>
      </c>
      <c r="N422" s="32" t="s">
        <v>6</v>
      </c>
      <c r="O422" s="76">
        <v>1586.78</v>
      </c>
      <c r="P422" s="77">
        <v>3025</v>
      </c>
      <c r="Q422" s="76">
        <v>53131</v>
      </c>
      <c r="R422" s="76">
        <v>15939</v>
      </c>
      <c r="S422" s="78">
        <f t="shared" si="51"/>
        <v>29.999435357888991</v>
      </c>
      <c r="T422" s="78">
        <f t="shared" si="52"/>
        <v>37192</v>
      </c>
      <c r="U422" s="32" t="s">
        <v>6</v>
      </c>
      <c r="V422" s="32" t="s">
        <v>6</v>
      </c>
      <c r="W422" s="79">
        <v>1</v>
      </c>
      <c r="X422" s="80">
        <v>0</v>
      </c>
      <c r="Y422" s="81">
        <f>ROUND((S422/INDICI!$B$2*10),2)</f>
        <v>3.39</v>
      </c>
      <c r="Z422" s="81">
        <f>ROUND((O422/INDICI!$B$1*25),2)</f>
        <v>4.24</v>
      </c>
      <c r="AA422" s="82">
        <f t="shared" si="53"/>
        <v>8</v>
      </c>
      <c r="AB422" s="83">
        <f t="shared" si="54"/>
        <v>15.63</v>
      </c>
      <c r="AC422" s="84"/>
      <c r="AD422" s="81" t="str">
        <f>VLOOKUP(C422, 'NORD SUD'!A:B, 2, FALSE)</f>
        <v>N</v>
      </c>
      <c r="AE422" s="85" t="str">
        <f>IF(AD422="N","",SUM(AF$5:$AF422))</f>
        <v/>
      </c>
      <c r="AF422" s="85" t="str">
        <f t="shared" si="55"/>
        <v/>
      </c>
      <c r="AG422" s="84"/>
      <c r="AH422" s="81"/>
      <c r="AI422" s="169"/>
      <c r="AJ422" s="169"/>
      <c r="AK422" s="198" t="s">
        <v>1941</v>
      </c>
      <c r="AL422" s="158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  <c r="JH422" s="13"/>
      <c r="JI422" s="13"/>
      <c r="JJ422" s="13"/>
      <c r="JK422" s="13"/>
      <c r="JL422" s="13"/>
      <c r="JM422" s="13"/>
      <c r="JN422" s="13"/>
      <c r="JO422" s="13"/>
      <c r="JP422" s="13"/>
      <c r="JQ422" s="13"/>
      <c r="JR422" s="13"/>
      <c r="JS422" s="13"/>
      <c r="JT422" s="13"/>
      <c r="JU422" s="13"/>
      <c r="JV422" s="13"/>
      <c r="JW422" s="13"/>
      <c r="JX422" s="13"/>
      <c r="JY422" s="13"/>
      <c r="JZ422" s="13"/>
      <c r="KA422" s="13"/>
      <c r="KB422" s="13"/>
      <c r="KC422" s="13"/>
      <c r="KD422" s="13"/>
      <c r="KE422" s="13"/>
      <c r="KF422" s="13"/>
      <c r="KG422" s="13"/>
      <c r="KH422" s="13"/>
      <c r="KI422" s="13"/>
      <c r="KJ422" s="13"/>
      <c r="KK422" s="13"/>
      <c r="KL422" s="13"/>
      <c r="KM422" s="13"/>
      <c r="KN422" s="13"/>
      <c r="KO422" s="13"/>
      <c r="KP422" s="13"/>
      <c r="KQ422" s="13"/>
      <c r="KR422" s="13"/>
      <c r="KS422" s="13"/>
      <c r="KT422" s="13"/>
      <c r="KU422" s="13"/>
      <c r="KV422" s="13"/>
      <c r="KW422" s="13"/>
      <c r="KX422" s="13"/>
      <c r="KY422" s="13"/>
      <c r="KZ422" s="13"/>
      <c r="LA422" s="13"/>
      <c r="LB422" s="13"/>
      <c r="LC422" s="13"/>
      <c r="LD422" s="13"/>
      <c r="LE422" s="13"/>
      <c r="LF422" s="13"/>
      <c r="LG422" s="13"/>
      <c r="LH422" s="13"/>
      <c r="LI422" s="13"/>
      <c r="LJ422" s="13"/>
      <c r="LK422" s="13"/>
      <c r="LL422" s="13"/>
      <c r="LM422" s="13"/>
      <c r="LN422" s="13"/>
      <c r="LO422" s="13"/>
      <c r="LP422" s="13"/>
      <c r="LQ422" s="13"/>
      <c r="LR422" s="13"/>
      <c r="LS422" s="13"/>
      <c r="LT422" s="13"/>
      <c r="LU422" s="13"/>
      <c r="LV422" s="13"/>
      <c r="LW422" s="13"/>
      <c r="LX422" s="13"/>
      <c r="LY422" s="13"/>
      <c r="LZ422" s="13"/>
      <c r="MA422" s="13"/>
      <c r="MB422" s="13"/>
      <c r="MC422" s="13"/>
      <c r="MD422" s="13"/>
      <c r="ME422" s="13"/>
      <c r="MF422" s="13"/>
      <c r="MG422" s="13"/>
      <c r="MH422" s="13"/>
      <c r="MI422" s="13"/>
      <c r="MJ422" s="13"/>
      <c r="MK422" s="13"/>
      <c r="ML422" s="13"/>
      <c r="MM422" s="13"/>
      <c r="MN422" s="13"/>
      <c r="MO422" s="13"/>
      <c r="MP422" s="13"/>
      <c r="MQ422" s="13"/>
      <c r="MR422" s="13"/>
      <c r="MS422" s="13"/>
      <c r="MT422" s="13"/>
      <c r="MU422" s="13"/>
      <c r="MV422" s="13"/>
      <c r="MW422" s="13"/>
      <c r="MX422" s="13"/>
      <c r="MY422" s="13"/>
      <c r="MZ422" s="13"/>
      <c r="NA422" s="13"/>
      <c r="NB422" s="13"/>
      <c r="NC422" s="13"/>
      <c r="ND422" s="13"/>
      <c r="NE422" s="13"/>
      <c r="NF422" s="13"/>
      <c r="NG422" s="13"/>
      <c r="NH422" s="13"/>
      <c r="NI422" s="13"/>
      <c r="NJ422" s="13"/>
      <c r="NK422" s="13"/>
      <c r="NL422" s="13"/>
      <c r="NM422" s="13"/>
      <c r="NN422" s="13"/>
      <c r="NO422" s="13"/>
      <c r="NP422" s="13"/>
      <c r="NQ422" s="13"/>
      <c r="NR422" s="13"/>
      <c r="NS422" s="13"/>
      <c r="NT422" s="13"/>
      <c r="NU422" s="13"/>
      <c r="NV422" s="13"/>
      <c r="NW422" s="13"/>
      <c r="NX422" s="13"/>
      <c r="NY422" s="13"/>
      <c r="NZ422" s="13"/>
      <c r="OA422" s="13"/>
      <c r="OB422" s="13"/>
      <c r="OC422" s="13"/>
      <c r="OD422" s="13"/>
      <c r="OE422" s="13"/>
      <c r="OF422" s="13"/>
      <c r="OG422" s="13"/>
      <c r="OH422" s="13"/>
      <c r="OI422" s="13"/>
      <c r="OJ422" s="13"/>
      <c r="OK422" s="13"/>
      <c r="OL422" s="13"/>
      <c r="OM422" s="13"/>
      <c r="ON422" s="13"/>
      <c r="OO422" s="13"/>
      <c r="OP422" s="13"/>
      <c r="OQ422" s="13"/>
      <c r="OR422" s="13"/>
      <c r="OS422" s="13"/>
      <c r="OT422" s="13"/>
      <c r="OU422" s="13"/>
      <c r="OV422" s="13"/>
      <c r="OW422" s="13"/>
      <c r="OX422" s="13"/>
      <c r="OY422" s="13"/>
      <c r="OZ422" s="13"/>
      <c r="PA422" s="13"/>
      <c r="PB422" s="13"/>
      <c r="PC422" s="13"/>
      <c r="PD422" s="13"/>
      <c r="PE422" s="13"/>
      <c r="PF422" s="13"/>
      <c r="PG422" s="13"/>
      <c r="PH422" s="13"/>
      <c r="PI422" s="13"/>
      <c r="PJ422" s="13"/>
      <c r="PK422" s="13"/>
      <c r="PL422" s="13"/>
      <c r="PM422" s="13"/>
      <c r="PN422" s="13"/>
      <c r="PO422" s="13"/>
      <c r="PP422" s="13"/>
      <c r="PQ422" s="13"/>
      <c r="PR422" s="13"/>
      <c r="PS422" s="13"/>
      <c r="PT422" s="13"/>
      <c r="PU422" s="13"/>
      <c r="PV422" s="13"/>
      <c r="PW422" s="13"/>
      <c r="PX422" s="13"/>
      <c r="PY422" s="13"/>
      <c r="PZ422" s="13"/>
      <c r="QA422" s="13"/>
      <c r="QB422" s="13"/>
      <c r="QC422" s="13"/>
      <c r="QD422" s="13"/>
      <c r="QE422" s="13"/>
      <c r="QF422" s="13"/>
      <c r="QG422" s="13"/>
      <c r="QH422" s="13"/>
      <c r="QI422" s="13"/>
      <c r="QJ422" s="13"/>
      <c r="QK422" s="13"/>
      <c r="QL422" s="13"/>
      <c r="QM422" s="13"/>
      <c r="QN422" s="13"/>
      <c r="QO422" s="13"/>
      <c r="QP422" s="13"/>
      <c r="QQ422" s="13"/>
      <c r="QR422" s="13"/>
      <c r="QS422" s="13"/>
      <c r="QT422" s="13"/>
      <c r="QU422" s="13"/>
      <c r="QV422" s="13"/>
      <c r="QW422" s="13"/>
      <c r="QX422" s="13"/>
      <c r="QY422" s="13"/>
      <c r="QZ422" s="13"/>
      <c r="RA422" s="13"/>
      <c r="RB422" s="13"/>
      <c r="RC422" s="13"/>
      <c r="RD422" s="13"/>
      <c r="RE422" s="13"/>
      <c r="RF422" s="13"/>
      <c r="RG422" s="13"/>
      <c r="RH422" s="13"/>
      <c r="RI422" s="13"/>
      <c r="RJ422" s="13"/>
      <c r="RK422" s="13"/>
      <c r="RL422" s="13"/>
      <c r="RM422" s="13"/>
      <c r="RN422" s="13"/>
      <c r="RO422" s="13"/>
      <c r="RP422" s="13"/>
      <c r="RQ422" s="13"/>
      <c r="RR422" s="13"/>
      <c r="RS422" s="13"/>
      <c r="RT422" s="13"/>
      <c r="RU422" s="13"/>
      <c r="RV422" s="13"/>
      <c r="RW422" s="13"/>
      <c r="RX422" s="13"/>
      <c r="RY422" s="13"/>
      <c r="RZ422" s="13"/>
      <c r="SA422" s="13"/>
      <c r="SB422" s="13"/>
      <c r="SC422" s="13"/>
      <c r="SD422" s="13"/>
      <c r="SE422" s="13"/>
      <c r="SF422" s="13"/>
      <c r="SG422" s="13"/>
      <c r="SH422" s="13"/>
      <c r="SI422" s="13"/>
      <c r="SJ422" s="13"/>
      <c r="SK422" s="13"/>
      <c r="SL422" s="13"/>
      <c r="SM422" s="13"/>
      <c r="SN422" s="13"/>
      <c r="SO422" s="13"/>
      <c r="SP422" s="13"/>
      <c r="SQ422" s="13"/>
      <c r="SR422" s="13"/>
      <c r="SS422" s="13"/>
      <c r="ST422" s="13"/>
      <c r="SU422" s="13"/>
      <c r="SV422" s="13"/>
      <c r="SW422" s="13"/>
      <c r="SX422" s="13"/>
      <c r="SY422" s="13"/>
      <c r="SZ422" s="13"/>
      <c r="TA422" s="13"/>
      <c r="TB422" s="13"/>
      <c r="TC422" s="13"/>
      <c r="TD422" s="13"/>
      <c r="TE422" s="13"/>
      <c r="TF422" s="13"/>
      <c r="TG422" s="13"/>
      <c r="TH422" s="13"/>
      <c r="TI422" s="13"/>
      <c r="TJ422" s="13"/>
      <c r="TK422" s="13"/>
      <c r="TL422" s="13"/>
      <c r="TM422" s="13"/>
      <c r="TN422" s="13"/>
      <c r="TO422" s="13"/>
      <c r="TP422" s="13"/>
      <c r="TQ422" s="13"/>
      <c r="TR422" s="13"/>
      <c r="TS422" s="13"/>
      <c r="TT422" s="13"/>
      <c r="TU422" s="13"/>
      <c r="TV422" s="13"/>
      <c r="TW422" s="13"/>
      <c r="TX422" s="13"/>
      <c r="TY422" s="13"/>
      <c r="TZ422" s="13"/>
      <c r="UA422" s="13"/>
      <c r="UB422" s="13"/>
      <c r="UC422" s="13"/>
      <c r="UD422" s="13"/>
      <c r="UE422" s="13"/>
      <c r="UF422" s="13"/>
      <c r="UG422" s="13"/>
      <c r="UH422" s="13"/>
      <c r="UI422" s="13"/>
      <c r="UJ422" s="13"/>
      <c r="UK422" s="13"/>
      <c r="UL422" s="13"/>
      <c r="UM422" s="13"/>
      <c r="UN422" s="13"/>
      <c r="UO422" s="13"/>
      <c r="UP422" s="13"/>
      <c r="UQ422" s="13"/>
      <c r="UR422" s="13"/>
      <c r="US422" s="13"/>
      <c r="UT422" s="13"/>
      <c r="UU422" s="13"/>
      <c r="UV422" s="13"/>
      <c r="UW422" s="13"/>
      <c r="UX422" s="13"/>
      <c r="UY422" s="13"/>
      <c r="UZ422" s="13"/>
      <c r="VA422" s="13"/>
      <c r="VB422" s="13"/>
      <c r="VC422" s="13"/>
      <c r="VD422" s="13"/>
      <c r="VE422" s="13"/>
      <c r="VF422" s="13"/>
      <c r="VG422" s="13"/>
      <c r="VH422" s="13"/>
      <c r="VI422" s="13"/>
      <c r="VJ422" s="13"/>
      <c r="VK422" s="13"/>
      <c r="VL422" s="13"/>
      <c r="VM422" s="13"/>
      <c r="VN422" s="13"/>
      <c r="VO422" s="13"/>
      <c r="VP422" s="13"/>
      <c r="VQ422" s="13"/>
      <c r="VR422" s="13"/>
      <c r="VS422" s="13"/>
      <c r="VT422" s="13"/>
      <c r="VU422" s="13"/>
      <c r="VV422" s="13"/>
      <c r="VW422" s="13"/>
      <c r="VX422" s="13"/>
      <c r="VY422" s="13"/>
      <c r="VZ422" s="13"/>
      <c r="WA422" s="13"/>
      <c r="WB422" s="13"/>
      <c r="WC422" s="13"/>
      <c r="WD422" s="13"/>
      <c r="WE422" s="13"/>
      <c r="WF422" s="13"/>
      <c r="WG422" s="13"/>
      <c r="WH422" s="13"/>
      <c r="WI422" s="13"/>
      <c r="WJ422" s="13"/>
      <c r="WK422" s="13"/>
      <c r="WL422" s="13"/>
      <c r="WM422" s="13"/>
      <c r="WN422" s="13"/>
      <c r="WO422" s="13"/>
      <c r="WP422" s="13"/>
      <c r="WQ422" s="13"/>
      <c r="WR422" s="13"/>
      <c r="WS422" s="13"/>
      <c r="WT422" s="13"/>
      <c r="WU422" s="13"/>
      <c r="WV422" s="13"/>
      <c r="WW422" s="13"/>
      <c r="WX422" s="13"/>
      <c r="WY422" s="13"/>
      <c r="WZ422" s="13"/>
      <c r="XA422" s="13"/>
      <c r="XB422" s="13"/>
      <c r="XC422" s="13"/>
      <c r="XD422" s="13"/>
      <c r="XE422" s="13"/>
      <c r="XF422" s="13"/>
      <c r="XG422" s="13"/>
      <c r="XH422" s="13"/>
      <c r="XI422" s="13"/>
      <c r="XJ422" s="13"/>
      <c r="XK422" s="13"/>
      <c r="XL422" s="13"/>
      <c r="XM422" s="13"/>
      <c r="XN422" s="13"/>
      <c r="XO422" s="13"/>
      <c r="XP422" s="13"/>
      <c r="XQ422" s="13"/>
      <c r="XR422" s="13"/>
      <c r="XS422" s="13"/>
      <c r="XT422" s="13"/>
      <c r="XU422" s="13"/>
      <c r="XV422" s="13"/>
      <c r="XW422" s="13"/>
      <c r="XX422" s="13"/>
      <c r="XY422" s="13"/>
      <c r="XZ422" s="13"/>
      <c r="YA422" s="13"/>
      <c r="YB422" s="13"/>
      <c r="YC422" s="13"/>
      <c r="YD422" s="13"/>
      <c r="YE422" s="13"/>
      <c r="YF422" s="13"/>
      <c r="YG422" s="13"/>
      <c r="YH422" s="13"/>
      <c r="YI422" s="13"/>
      <c r="YJ422" s="13"/>
      <c r="YK422" s="13"/>
      <c r="YL422" s="13"/>
      <c r="YM422" s="13"/>
      <c r="YN422" s="13"/>
      <c r="YO422" s="13"/>
      <c r="YP422" s="13"/>
      <c r="YQ422" s="13"/>
      <c r="YR422" s="13"/>
      <c r="YS422" s="13"/>
      <c r="YT422" s="13"/>
      <c r="YU422" s="13"/>
      <c r="YV422" s="13"/>
      <c r="YW422" s="13"/>
      <c r="YX422" s="13"/>
      <c r="YY422" s="13"/>
      <c r="YZ422" s="13"/>
      <c r="ZA422" s="13"/>
      <c r="ZB422" s="13"/>
      <c r="ZC422" s="13"/>
      <c r="ZD422" s="13"/>
      <c r="ZE422" s="13"/>
      <c r="ZF422" s="13"/>
      <c r="ZG422" s="13"/>
      <c r="ZH422" s="13"/>
      <c r="ZI422" s="13"/>
      <c r="ZJ422" s="13"/>
      <c r="ZK422" s="13"/>
      <c r="ZL422" s="13"/>
      <c r="ZM422" s="13"/>
      <c r="ZN422" s="13"/>
      <c r="ZO422" s="13"/>
      <c r="ZP422" s="13"/>
      <c r="ZQ422" s="13"/>
      <c r="ZR422" s="13"/>
      <c r="ZS422" s="13"/>
      <c r="ZT422" s="13"/>
      <c r="ZU422" s="13"/>
      <c r="ZV422" s="13"/>
      <c r="ZW422" s="13"/>
      <c r="ZX422" s="13"/>
      <c r="ZY422" s="13"/>
      <c r="ZZ422" s="13"/>
      <c r="AAA422" s="13"/>
      <c r="AAB422" s="13"/>
      <c r="AAC422" s="13"/>
      <c r="AAD422" s="13"/>
      <c r="AAE422" s="13"/>
      <c r="AAF422" s="13"/>
      <c r="AAG422" s="13"/>
      <c r="AAH422" s="13"/>
      <c r="AAI422" s="13"/>
      <c r="AAJ422" s="13"/>
      <c r="AAK422" s="13"/>
      <c r="AAL422" s="13"/>
      <c r="AAM422" s="13"/>
      <c r="AAN422" s="13"/>
      <c r="AAO422" s="13"/>
      <c r="AAP422" s="13"/>
      <c r="AAQ422" s="13"/>
      <c r="AAR422" s="13"/>
      <c r="AAS422" s="13"/>
      <c r="AAT422" s="13"/>
      <c r="AAU422" s="13"/>
      <c r="AAV422" s="13"/>
      <c r="AAW422" s="13"/>
      <c r="AAX422" s="13"/>
      <c r="AAY422" s="13"/>
      <c r="AAZ422" s="13"/>
      <c r="ABA422" s="13"/>
      <c r="ABB422" s="13"/>
      <c r="ABC422" s="13"/>
      <c r="ABD422" s="13"/>
      <c r="ABE422" s="13"/>
      <c r="ABF422" s="13"/>
      <c r="ABG422" s="13"/>
      <c r="ABH422" s="13"/>
      <c r="ABI422" s="13"/>
      <c r="ABJ422" s="13"/>
      <c r="ABK422" s="13"/>
      <c r="ABL422" s="13"/>
      <c r="ABM422" s="13"/>
      <c r="ABN422" s="13"/>
      <c r="ABO422" s="13"/>
      <c r="ABP422" s="13"/>
      <c r="ABQ422" s="13"/>
      <c r="ABR422" s="13"/>
      <c r="ABS422" s="13"/>
      <c r="ABT422" s="13"/>
      <c r="ABU422" s="13"/>
      <c r="ABV422" s="13"/>
      <c r="ABW422" s="13"/>
      <c r="ABX422" s="13"/>
      <c r="ABY422" s="13"/>
      <c r="ABZ422" s="13"/>
      <c r="ACA422" s="13"/>
      <c r="ACB422" s="13"/>
      <c r="ACC422" s="13"/>
      <c r="ACD422" s="13"/>
      <c r="ACE422" s="13"/>
      <c r="ACF422" s="13"/>
      <c r="ACG422" s="13"/>
      <c r="ACH422" s="13"/>
      <c r="ACI422" s="13"/>
      <c r="ACJ422" s="13"/>
      <c r="ACK422" s="13"/>
      <c r="ACL422" s="13"/>
      <c r="ACM422" s="13"/>
      <c r="ACN422" s="13"/>
      <c r="ACO422" s="13"/>
      <c r="ACP422" s="13"/>
      <c r="ACQ422" s="13"/>
      <c r="ACR422" s="13"/>
      <c r="ACS422" s="13"/>
      <c r="ACT422" s="13"/>
      <c r="ACU422" s="13"/>
      <c r="ACV422" s="13"/>
      <c r="ACW422" s="13"/>
      <c r="ACX422" s="13"/>
      <c r="ACY422" s="13"/>
      <c r="ACZ422" s="13"/>
      <c r="ADA422" s="13"/>
      <c r="ADB422" s="13"/>
      <c r="ADC422" s="13"/>
      <c r="ADD422" s="13"/>
      <c r="ADE422" s="13"/>
      <c r="ADF422" s="13"/>
      <c r="ADG422" s="13"/>
      <c r="ADH422" s="13"/>
      <c r="ADI422" s="13"/>
      <c r="ADJ422" s="13"/>
      <c r="ADK422" s="13"/>
      <c r="ADL422" s="13"/>
      <c r="ADM422" s="13"/>
      <c r="ADN422" s="13"/>
      <c r="ADO422" s="13"/>
      <c r="ADP422" s="13"/>
      <c r="ADQ422" s="13"/>
      <c r="ADR422" s="13"/>
      <c r="ADS422" s="13"/>
      <c r="ADT422" s="13"/>
      <c r="ADU422" s="13"/>
      <c r="ADV422" s="13"/>
      <c r="ADW422" s="13"/>
      <c r="ADX422" s="13"/>
      <c r="ADY422" s="13"/>
      <c r="ADZ422" s="13"/>
      <c r="AEA422" s="13"/>
      <c r="AEB422" s="13"/>
      <c r="AEC422" s="13"/>
      <c r="AED422" s="13"/>
      <c r="AEE422" s="13"/>
      <c r="AEF422" s="13"/>
      <c r="AEG422" s="13"/>
      <c r="AEH422" s="13"/>
      <c r="AEI422" s="13"/>
      <c r="AEJ422" s="13"/>
      <c r="AEK422" s="13"/>
      <c r="AEL422" s="13"/>
      <c r="AEM422" s="13"/>
      <c r="AEN422" s="13"/>
      <c r="AEO422" s="13"/>
      <c r="AEP422" s="13"/>
      <c r="AEQ422" s="13"/>
      <c r="AER422" s="13"/>
      <c r="AES422" s="13"/>
      <c r="AET422" s="13"/>
      <c r="AEU422" s="13"/>
      <c r="AEV422" s="13"/>
      <c r="AEW422" s="13"/>
      <c r="AEX422" s="13"/>
      <c r="AEY422" s="13"/>
      <c r="AEZ422" s="13"/>
      <c r="AFA422" s="13"/>
      <c r="AFB422" s="13"/>
      <c r="AFC422" s="13"/>
      <c r="AFD422" s="13"/>
      <c r="AFE422" s="13"/>
      <c r="AFF422" s="13"/>
      <c r="AFG422" s="13"/>
      <c r="AFH422" s="13"/>
      <c r="AFI422" s="13"/>
      <c r="AFJ422" s="13"/>
      <c r="AFK422" s="13"/>
      <c r="AFL422" s="13"/>
      <c r="AFM422" s="13"/>
      <c r="AFN422" s="13"/>
      <c r="AFO422" s="13"/>
      <c r="AFP422" s="13"/>
      <c r="AFQ422" s="13"/>
      <c r="AFR422" s="13"/>
      <c r="AFS422" s="13"/>
      <c r="AFT422" s="13"/>
      <c r="AFU422" s="13"/>
      <c r="AFV422" s="13"/>
      <c r="AFW422" s="13"/>
      <c r="AFX422" s="13"/>
      <c r="AFY422" s="13"/>
      <c r="AFZ422" s="13"/>
      <c r="AGA422" s="13"/>
      <c r="AGB422" s="13"/>
      <c r="AGC422" s="13"/>
      <c r="AGD422" s="13"/>
      <c r="AGE422" s="13"/>
      <c r="AGF422" s="13"/>
      <c r="AGG422" s="13"/>
      <c r="AGH422" s="13"/>
      <c r="AGI422" s="13"/>
      <c r="AGJ422" s="13"/>
      <c r="AGK422" s="13"/>
      <c r="AGL422" s="13"/>
      <c r="AGM422" s="13"/>
      <c r="AGN422" s="13"/>
      <c r="AGO422" s="13"/>
      <c r="AGP422" s="13"/>
      <c r="AGQ422" s="13"/>
      <c r="AGR422" s="13"/>
      <c r="AGS422" s="13"/>
      <c r="AGT422" s="13"/>
      <c r="AGU422" s="13"/>
      <c r="AGV422" s="13"/>
      <c r="AGW422" s="13"/>
      <c r="AGX422" s="13"/>
      <c r="AGY422" s="13"/>
      <c r="AGZ422" s="13"/>
      <c r="AHA422" s="13"/>
      <c r="AHB422" s="13"/>
      <c r="AHC422" s="13"/>
      <c r="AHD422" s="13"/>
      <c r="AHE422" s="13"/>
      <c r="AHF422" s="13"/>
      <c r="AHG422" s="13"/>
      <c r="AHH422" s="13"/>
      <c r="AHI422" s="13"/>
      <c r="AHJ422" s="13"/>
      <c r="AHK422" s="13"/>
      <c r="AHL422" s="13"/>
      <c r="AHM422" s="13"/>
      <c r="AHN422" s="13"/>
      <c r="AHO422" s="13"/>
      <c r="AHP422" s="13"/>
      <c r="AHQ422" s="13"/>
      <c r="AHR422" s="13"/>
      <c r="AHS422" s="13"/>
      <c r="AHT422" s="13"/>
      <c r="AHU422" s="13"/>
      <c r="AHV422" s="13"/>
      <c r="AHW422" s="13"/>
      <c r="AHX422" s="13"/>
      <c r="AHY422" s="13"/>
      <c r="AHZ422" s="13"/>
      <c r="AIA422" s="13"/>
      <c r="AIB422" s="13"/>
      <c r="AIC422" s="13"/>
      <c r="AID422" s="13"/>
      <c r="AIE422" s="13"/>
      <c r="AIF422" s="13"/>
      <c r="AIG422" s="13"/>
      <c r="AIH422" s="13"/>
      <c r="AII422" s="13"/>
      <c r="AIJ422" s="13"/>
      <c r="AIK422" s="13"/>
      <c r="AIL422" s="13"/>
      <c r="AIM422" s="13"/>
      <c r="AIN422" s="13"/>
      <c r="AIO422" s="13"/>
      <c r="AIP422" s="13"/>
      <c r="AIQ422" s="13"/>
      <c r="AIR422" s="13"/>
      <c r="AIS422" s="13"/>
      <c r="AIT422" s="13"/>
      <c r="AIU422" s="13"/>
      <c r="AIV422" s="13"/>
      <c r="AIW422" s="13"/>
      <c r="AIX422" s="13"/>
      <c r="AIY422" s="13"/>
      <c r="AIZ422" s="13"/>
      <c r="AJA422" s="13"/>
      <c r="AJB422" s="13"/>
      <c r="AJC422" s="13"/>
      <c r="AJD422" s="13"/>
      <c r="AJE422" s="13"/>
      <c r="AJF422" s="13"/>
      <c r="AJG422" s="13"/>
      <c r="AJH422" s="13"/>
      <c r="AJI422" s="13"/>
      <c r="AJJ422" s="13"/>
      <c r="AJK422" s="13"/>
      <c r="AJL422" s="13"/>
      <c r="AJM422" s="13"/>
      <c r="AJN422" s="13"/>
      <c r="AJO422" s="13"/>
      <c r="AJP422" s="13"/>
      <c r="AJQ422" s="13"/>
      <c r="AJR422" s="13"/>
      <c r="AJS422" s="13"/>
      <c r="AJT422" s="13"/>
      <c r="AJU422" s="13"/>
      <c r="AJV422" s="13"/>
      <c r="AJW422" s="13"/>
      <c r="AJX422" s="13"/>
      <c r="AJY422" s="13"/>
      <c r="AJZ422" s="13"/>
      <c r="AKA422" s="13"/>
      <c r="AKB422" s="13"/>
      <c r="AKC422" s="13"/>
      <c r="AKD422" s="13"/>
      <c r="AKE422" s="13"/>
      <c r="AKF422" s="13"/>
      <c r="AKG422" s="13"/>
      <c r="AKH422" s="13"/>
      <c r="AKI422" s="13"/>
      <c r="AKJ422" s="13"/>
      <c r="AKK422" s="13"/>
      <c r="AKL422" s="13"/>
      <c r="AKM422" s="13"/>
      <c r="AKN422" s="13"/>
      <c r="AKO422" s="13"/>
      <c r="AKP422" s="13"/>
      <c r="AKQ422" s="13"/>
      <c r="AKR422" s="13"/>
      <c r="AKS422" s="13"/>
      <c r="AKT422" s="13"/>
      <c r="AKU422" s="13"/>
      <c r="AKV422" s="13"/>
      <c r="AKW422" s="13"/>
      <c r="AKX422" s="13"/>
      <c r="AKY422" s="13"/>
      <c r="AKZ422" s="13"/>
      <c r="ALA422" s="13"/>
      <c r="ALB422" s="13"/>
      <c r="ALC422" s="13"/>
      <c r="ALD422" s="13"/>
      <c r="ALE422" s="13"/>
      <c r="ALF422" s="13"/>
      <c r="ALG422" s="13"/>
      <c r="ALH422" s="13"/>
      <c r="ALI422" s="13"/>
      <c r="ALJ422" s="13"/>
    </row>
    <row r="423" spans="1:998" s="24" customFormat="1">
      <c r="A423" s="16">
        <v>418</v>
      </c>
      <c r="B423" s="32" t="s">
        <v>366</v>
      </c>
      <c r="C423" s="32" t="s">
        <v>66</v>
      </c>
      <c r="D423" s="32" t="s">
        <v>66</v>
      </c>
      <c r="E423" s="32" t="s">
        <v>1526</v>
      </c>
      <c r="F423" s="32"/>
      <c r="G423" s="74">
        <v>45834</v>
      </c>
      <c r="H423" s="75">
        <v>0.42152777777777778</v>
      </c>
      <c r="I423" s="32" t="s">
        <v>5</v>
      </c>
      <c r="J423" s="32" t="s">
        <v>6</v>
      </c>
      <c r="K423" s="32" t="s">
        <v>5</v>
      </c>
      <c r="L423" s="32" t="s">
        <v>5</v>
      </c>
      <c r="M423" s="32" t="s">
        <v>5</v>
      </c>
      <c r="N423" s="32" t="s">
        <v>6</v>
      </c>
      <c r="O423" s="76">
        <v>1062.45</v>
      </c>
      <c r="P423" s="77">
        <v>9224</v>
      </c>
      <c r="Q423" s="76">
        <v>100000</v>
      </c>
      <c r="R423" s="76">
        <v>60000</v>
      </c>
      <c r="S423" s="85">
        <f t="shared" si="51"/>
        <v>60</v>
      </c>
      <c r="T423" s="85">
        <f t="shared" si="52"/>
        <v>40000</v>
      </c>
      <c r="U423" s="32" t="s">
        <v>6</v>
      </c>
      <c r="V423" s="32" t="s">
        <v>6</v>
      </c>
      <c r="W423" s="32">
        <v>1</v>
      </c>
      <c r="X423" s="80">
        <v>0</v>
      </c>
      <c r="Y423" s="81">
        <f>ROUND((S423/INDICI!$B$2*10),2)</f>
        <v>6.78</v>
      </c>
      <c r="Z423" s="81">
        <f>ROUND((O423/INDICI!$B$1*25),2)</f>
        <v>2.84</v>
      </c>
      <c r="AA423" s="82">
        <f t="shared" si="53"/>
        <v>6</v>
      </c>
      <c r="AB423" s="83">
        <f t="shared" si="54"/>
        <v>15.620000000000001</v>
      </c>
      <c r="AC423" s="84"/>
      <c r="AD423" s="81" t="str">
        <f>VLOOKUP(C423, 'NORD SUD'!A:B, 2, FALSE)</f>
        <v>N</v>
      </c>
      <c r="AE423" s="85" t="str">
        <f>IF(AD423="N","",SUM(AF$5:$AF423))</f>
        <v/>
      </c>
      <c r="AF423" s="85" t="str">
        <f t="shared" si="55"/>
        <v/>
      </c>
      <c r="AG423" s="84"/>
      <c r="AH423" s="81"/>
      <c r="AI423" s="169"/>
      <c r="AJ423" s="169"/>
      <c r="AK423" s="198" t="s">
        <v>1941</v>
      </c>
      <c r="AL423" s="158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  <c r="JH423" s="13"/>
      <c r="JI423" s="13"/>
      <c r="JJ423" s="13"/>
      <c r="JK423" s="13"/>
      <c r="JL423" s="13"/>
      <c r="JM423" s="13"/>
      <c r="JN423" s="13"/>
      <c r="JO423" s="13"/>
      <c r="JP423" s="13"/>
      <c r="JQ423" s="13"/>
      <c r="JR423" s="13"/>
      <c r="JS423" s="13"/>
      <c r="JT423" s="13"/>
      <c r="JU423" s="13"/>
      <c r="JV423" s="13"/>
      <c r="JW423" s="13"/>
      <c r="JX423" s="13"/>
      <c r="JY423" s="13"/>
      <c r="JZ423" s="13"/>
      <c r="KA423" s="13"/>
      <c r="KB423" s="13"/>
      <c r="KC423" s="13"/>
      <c r="KD423" s="13"/>
      <c r="KE423" s="13"/>
      <c r="KF423" s="13"/>
      <c r="KG423" s="13"/>
      <c r="KH423" s="13"/>
      <c r="KI423" s="13"/>
      <c r="KJ423" s="13"/>
      <c r="KK423" s="13"/>
      <c r="KL423" s="13"/>
      <c r="KM423" s="13"/>
      <c r="KN423" s="13"/>
      <c r="KO423" s="13"/>
      <c r="KP423" s="13"/>
      <c r="KQ423" s="13"/>
      <c r="KR423" s="13"/>
      <c r="KS423" s="13"/>
      <c r="KT423" s="13"/>
      <c r="KU423" s="13"/>
      <c r="KV423" s="13"/>
      <c r="KW423" s="13"/>
      <c r="KX423" s="13"/>
      <c r="KY423" s="13"/>
      <c r="KZ423" s="13"/>
      <c r="LA423" s="13"/>
      <c r="LB423" s="13"/>
      <c r="LC423" s="13"/>
      <c r="LD423" s="13"/>
      <c r="LE423" s="13"/>
      <c r="LF423" s="13"/>
      <c r="LG423" s="13"/>
      <c r="LH423" s="13"/>
      <c r="LI423" s="13"/>
      <c r="LJ423" s="13"/>
      <c r="LK423" s="13"/>
      <c r="LL423" s="13"/>
      <c r="LM423" s="13"/>
      <c r="LN423" s="13"/>
      <c r="LO423" s="13"/>
      <c r="LP423" s="13"/>
      <c r="LQ423" s="13"/>
      <c r="LR423" s="13"/>
      <c r="LS423" s="13"/>
      <c r="LT423" s="13"/>
      <c r="LU423" s="13"/>
      <c r="LV423" s="13"/>
      <c r="LW423" s="13"/>
      <c r="LX423" s="13"/>
      <c r="LY423" s="13"/>
      <c r="LZ423" s="13"/>
      <c r="MA423" s="13"/>
      <c r="MB423" s="13"/>
      <c r="MC423" s="13"/>
      <c r="MD423" s="13"/>
      <c r="ME423" s="13"/>
      <c r="MF423" s="13"/>
      <c r="MG423" s="13"/>
      <c r="MH423" s="13"/>
      <c r="MI423" s="13"/>
      <c r="MJ423" s="13"/>
      <c r="MK423" s="13"/>
      <c r="ML423" s="13"/>
      <c r="MM423" s="13"/>
      <c r="MN423" s="13"/>
      <c r="MO423" s="13"/>
      <c r="MP423" s="13"/>
      <c r="MQ423" s="13"/>
      <c r="MR423" s="13"/>
      <c r="MS423" s="13"/>
      <c r="MT423" s="13"/>
      <c r="MU423" s="13"/>
      <c r="MV423" s="13"/>
      <c r="MW423" s="13"/>
      <c r="MX423" s="13"/>
      <c r="MY423" s="13"/>
      <c r="MZ423" s="13"/>
      <c r="NA423" s="13"/>
      <c r="NB423" s="13"/>
      <c r="NC423" s="13"/>
      <c r="ND423" s="13"/>
      <c r="NE423" s="13"/>
      <c r="NF423" s="13"/>
      <c r="NG423" s="13"/>
      <c r="NH423" s="13"/>
      <c r="NI423" s="13"/>
      <c r="NJ423" s="13"/>
      <c r="NK423" s="13"/>
      <c r="NL423" s="13"/>
      <c r="NM423" s="13"/>
      <c r="NN423" s="13"/>
      <c r="NO423" s="13"/>
      <c r="NP423" s="13"/>
      <c r="NQ423" s="13"/>
      <c r="NR423" s="13"/>
      <c r="NS423" s="13"/>
      <c r="NT423" s="13"/>
      <c r="NU423" s="13"/>
      <c r="NV423" s="13"/>
      <c r="NW423" s="13"/>
      <c r="NX423" s="13"/>
      <c r="NY423" s="13"/>
      <c r="NZ423" s="13"/>
      <c r="OA423" s="13"/>
      <c r="OB423" s="13"/>
      <c r="OC423" s="13"/>
      <c r="OD423" s="13"/>
      <c r="OE423" s="13"/>
      <c r="OF423" s="13"/>
      <c r="OG423" s="13"/>
      <c r="OH423" s="13"/>
      <c r="OI423" s="13"/>
      <c r="OJ423" s="13"/>
      <c r="OK423" s="13"/>
      <c r="OL423" s="13"/>
      <c r="OM423" s="13"/>
      <c r="ON423" s="13"/>
      <c r="OO423" s="13"/>
      <c r="OP423" s="13"/>
      <c r="OQ423" s="13"/>
      <c r="OR423" s="13"/>
      <c r="OS423" s="13"/>
      <c r="OT423" s="13"/>
      <c r="OU423" s="13"/>
      <c r="OV423" s="13"/>
      <c r="OW423" s="13"/>
      <c r="OX423" s="13"/>
      <c r="OY423" s="13"/>
      <c r="OZ423" s="13"/>
      <c r="PA423" s="13"/>
      <c r="PB423" s="13"/>
      <c r="PC423" s="13"/>
      <c r="PD423" s="13"/>
      <c r="PE423" s="13"/>
      <c r="PF423" s="13"/>
      <c r="PG423" s="13"/>
      <c r="PH423" s="13"/>
      <c r="PI423" s="13"/>
      <c r="PJ423" s="13"/>
      <c r="PK423" s="13"/>
      <c r="PL423" s="13"/>
      <c r="PM423" s="13"/>
      <c r="PN423" s="13"/>
      <c r="PO423" s="13"/>
      <c r="PP423" s="13"/>
      <c r="PQ423" s="13"/>
      <c r="PR423" s="13"/>
      <c r="PS423" s="13"/>
      <c r="PT423" s="13"/>
      <c r="PU423" s="13"/>
      <c r="PV423" s="13"/>
      <c r="PW423" s="13"/>
      <c r="PX423" s="13"/>
      <c r="PY423" s="13"/>
      <c r="PZ423" s="13"/>
      <c r="QA423" s="13"/>
      <c r="QB423" s="13"/>
      <c r="QC423" s="13"/>
      <c r="QD423" s="13"/>
      <c r="QE423" s="13"/>
      <c r="QF423" s="13"/>
      <c r="QG423" s="13"/>
      <c r="QH423" s="13"/>
      <c r="QI423" s="13"/>
      <c r="QJ423" s="13"/>
      <c r="QK423" s="13"/>
      <c r="QL423" s="13"/>
      <c r="QM423" s="13"/>
      <c r="QN423" s="13"/>
      <c r="QO423" s="13"/>
      <c r="QP423" s="13"/>
      <c r="QQ423" s="13"/>
      <c r="QR423" s="13"/>
      <c r="QS423" s="13"/>
      <c r="QT423" s="13"/>
      <c r="QU423" s="13"/>
      <c r="QV423" s="13"/>
      <c r="QW423" s="13"/>
      <c r="QX423" s="13"/>
      <c r="QY423" s="13"/>
      <c r="QZ423" s="13"/>
      <c r="RA423" s="13"/>
      <c r="RB423" s="13"/>
      <c r="RC423" s="13"/>
      <c r="RD423" s="13"/>
      <c r="RE423" s="13"/>
      <c r="RF423" s="13"/>
      <c r="RG423" s="13"/>
      <c r="RH423" s="13"/>
      <c r="RI423" s="13"/>
      <c r="RJ423" s="13"/>
      <c r="RK423" s="13"/>
      <c r="RL423" s="13"/>
      <c r="RM423" s="13"/>
      <c r="RN423" s="13"/>
      <c r="RO423" s="13"/>
      <c r="RP423" s="13"/>
      <c r="RQ423" s="13"/>
      <c r="RR423" s="13"/>
      <c r="RS423" s="13"/>
      <c r="RT423" s="13"/>
      <c r="RU423" s="13"/>
      <c r="RV423" s="13"/>
      <c r="RW423" s="13"/>
      <c r="RX423" s="13"/>
      <c r="RY423" s="13"/>
      <c r="RZ423" s="13"/>
      <c r="SA423" s="13"/>
      <c r="SB423" s="13"/>
      <c r="SC423" s="13"/>
      <c r="SD423" s="13"/>
      <c r="SE423" s="13"/>
      <c r="SF423" s="13"/>
      <c r="SG423" s="13"/>
      <c r="SH423" s="13"/>
      <c r="SI423" s="13"/>
      <c r="SJ423" s="13"/>
      <c r="SK423" s="13"/>
      <c r="SL423" s="13"/>
      <c r="SM423" s="13"/>
      <c r="SN423" s="13"/>
      <c r="SO423" s="13"/>
      <c r="SP423" s="13"/>
      <c r="SQ423" s="13"/>
      <c r="SR423" s="13"/>
      <c r="SS423" s="13"/>
      <c r="ST423" s="13"/>
      <c r="SU423" s="13"/>
      <c r="SV423" s="13"/>
      <c r="SW423" s="13"/>
      <c r="SX423" s="13"/>
      <c r="SY423" s="13"/>
      <c r="SZ423" s="13"/>
      <c r="TA423" s="13"/>
      <c r="TB423" s="13"/>
      <c r="TC423" s="13"/>
      <c r="TD423" s="13"/>
      <c r="TE423" s="13"/>
      <c r="TF423" s="13"/>
      <c r="TG423" s="13"/>
      <c r="TH423" s="13"/>
      <c r="TI423" s="13"/>
      <c r="TJ423" s="13"/>
      <c r="TK423" s="13"/>
      <c r="TL423" s="13"/>
      <c r="TM423" s="13"/>
      <c r="TN423" s="13"/>
      <c r="TO423" s="13"/>
      <c r="TP423" s="13"/>
      <c r="TQ423" s="13"/>
      <c r="TR423" s="13"/>
      <c r="TS423" s="13"/>
      <c r="TT423" s="13"/>
      <c r="TU423" s="13"/>
      <c r="TV423" s="13"/>
      <c r="TW423" s="13"/>
      <c r="TX423" s="13"/>
      <c r="TY423" s="13"/>
      <c r="TZ423" s="13"/>
      <c r="UA423" s="13"/>
      <c r="UB423" s="13"/>
      <c r="UC423" s="13"/>
      <c r="UD423" s="13"/>
      <c r="UE423" s="13"/>
      <c r="UF423" s="13"/>
      <c r="UG423" s="13"/>
      <c r="UH423" s="13"/>
      <c r="UI423" s="13"/>
      <c r="UJ423" s="13"/>
      <c r="UK423" s="13"/>
      <c r="UL423" s="13"/>
      <c r="UM423" s="13"/>
      <c r="UN423" s="13"/>
      <c r="UO423" s="13"/>
      <c r="UP423" s="13"/>
      <c r="UQ423" s="13"/>
      <c r="UR423" s="13"/>
      <c r="US423" s="13"/>
      <c r="UT423" s="13"/>
      <c r="UU423" s="13"/>
      <c r="UV423" s="13"/>
      <c r="UW423" s="13"/>
      <c r="UX423" s="13"/>
      <c r="UY423" s="13"/>
      <c r="UZ423" s="13"/>
      <c r="VA423" s="13"/>
      <c r="VB423" s="13"/>
      <c r="VC423" s="13"/>
      <c r="VD423" s="13"/>
      <c r="VE423" s="13"/>
      <c r="VF423" s="13"/>
      <c r="VG423" s="13"/>
      <c r="VH423" s="13"/>
      <c r="VI423" s="13"/>
      <c r="VJ423" s="13"/>
      <c r="VK423" s="13"/>
      <c r="VL423" s="13"/>
      <c r="VM423" s="13"/>
      <c r="VN423" s="13"/>
      <c r="VO423" s="13"/>
      <c r="VP423" s="13"/>
      <c r="VQ423" s="13"/>
      <c r="VR423" s="13"/>
      <c r="VS423" s="13"/>
      <c r="VT423" s="13"/>
      <c r="VU423" s="13"/>
      <c r="VV423" s="13"/>
      <c r="VW423" s="13"/>
      <c r="VX423" s="13"/>
      <c r="VY423" s="13"/>
      <c r="VZ423" s="13"/>
      <c r="WA423" s="13"/>
      <c r="WB423" s="13"/>
      <c r="WC423" s="13"/>
      <c r="WD423" s="13"/>
      <c r="WE423" s="13"/>
      <c r="WF423" s="13"/>
      <c r="WG423" s="13"/>
      <c r="WH423" s="13"/>
      <c r="WI423" s="13"/>
      <c r="WJ423" s="13"/>
      <c r="WK423" s="13"/>
      <c r="WL423" s="13"/>
      <c r="WM423" s="13"/>
      <c r="WN423" s="13"/>
      <c r="WO423" s="13"/>
      <c r="WP423" s="13"/>
      <c r="WQ423" s="13"/>
      <c r="WR423" s="13"/>
      <c r="WS423" s="13"/>
      <c r="WT423" s="13"/>
      <c r="WU423" s="13"/>
      <c r="WV423" s="13"/>
      <c r="WW423" s="13"/>
      <c r="WX423" s="13"/>
      <c r="WY423" s="13"/>
      <c r="WZ423" s="13"/>
      <c r="XA423" s="13"/>
      <c r="XB423" s="13"/>
      <c r="XC423" s="13"/>
      <c r="XD423" s="13"/>
      <c r="XE423" s="13"/>
      <c r="XF423" s="13"/>
      <c r="XG423" s="13"/>
      <c r="XH423" s="13"/>
      <c r="XI423" s="13"/>
      <c r="XJ423" s="13"/>
      <c r="XK423" s="13"/>
      <c r="XL423" s="13"/>
      <c r="XM423" s="13"/>
      <c r="XN423" s="13"/>
      <c r="XO423" s="13"/>
      <c r="XP423" s="13"/>
      <c r="XQ423" s="13"/>
      <c r="XR423" s="13"/>
      <c r="XS423" s="13"/>
      <c r="XT423" s="13"/>
      <c r="XU423" s="13"/>
      <c r="XV423" s="13"/>
      <c r="XW423" s="13"/>
      <c r="XX423" s="13"/>
      <c r="XY423" s="13"/>
      <c r="XZ423" s="13"/>
      <c r="YA423" s="13"/>
      <c r="YB423" s="13"/>
      <c r="YC423" s="13"/>
      <c r="YD423" s="13"/>
      <c r="YE423" s="13"/>
      <c r="YF423" s="13"/>
      <c r="YG423" s="13"/>
      <c r="YH423" s="13"/>
      <c r="YI423" s="13"/>
      <c r="YJ423" s="13"/>
      <c r="YK423" s="13"/>
      <c r="YL423" s="13"/>
      <c r="YM423" s="13"/>
      <c r="YN423" s="13"/>
      <c r="YO423" s="13"/>
      <c r="YP423" s="13"/>
      <c r="YQ423" s="13"/>
      <c r="YR423" s="13"/>
      <c r="YS423" s="13"/>
      <c r="YT423" s="13"/>
      <c r="YU423" s="13"/>
      <c r="YV423" s="13"/>
      <c r="YW423" s="13"/>
      <c r="YX423" s="13"/>
      <c r="YY423" s="13"/>
      <c r="YZ423" s="13"/>
      <c r="ZA423" s="13"/>
      <c r="ZB423" s="13"/>
      <c r="ZC423" s="13"/>
      <c r="ZD423" s="13"/>
      <c r="ZE423" s="13"/>
      <c r="ZF423" s="13"/>
      <c r="ZG423" s="13"/>
      <c r="ZH423" s="13"/>
      <c r="ZI423" s="13"/>
      <c r="ZJ423" s="13"/>
      <c r="ZK423" s="13"/>
      <c r="ZL423" s="13"/>
      <c r="ZM423" s="13"/>
      <c r="ZN423" s="13"/>
      <c r="ZO423" s="13"/>
      <c r="ZP423" s="13"/>
      <c r="ZQ423" s="13"/>
      <c r="ZR423" s="13"/>
      <c r="ZS423" s="13"/>
      <c r="ZT423" s="13"/>
      <c r="ZU423" s="13"/>
      <c r="ZV423" s="13"/>
      <c r="ZW423" s="13"/>
      <c r="ZX423" s="13"/>
      <c r="ZY423" s="13"/>
      <c r="ZZ423" s="13"/>
      <c r="AAA423" s="13"/>
      <c r="AAB423" s="13"/>
      <c r="AAC423" s="13"/>
      <c r="AAD423" s="13"/>
      <c r="AAE423" s="13"/>
      <c r="AAF423" s="13"/>
      <c r="AAG423" s="13"/>
      <c r="AAH423" s="13"/>
      <c r="AAI423" s="13"/>
      <c r="AAJ423" s="13"/>
      <c r="AAK423" s="13"/>
      <c r="AAL423" s="13"/>
      <c r="AAM423" s="13"/>
      <c r="AAN423" s="13"/>
      <c r="AAO423" s="13"/>
      <c r="AAP423" s="13"/>
      <c r="AAQ423" s="13"/>
      <c r="AAR423" s="13"/>
      <c r="AAS423" s="13"/>
      <c r="AAT423" s="13"/>
      <c r="AAU423" s="13"/>
      <c r="AAV423" s="13"/>
      <c r="AAW423" s="13"/>
      <c r="AAX423" s="13"/>
      <c r="AAY423" s="13"/>
      <c r="AAZ423" s="13"/>
      <c r="ABA423" s="13"/>
      <c r="ABB423" s="13"/>
      <c r="ABC423" s="13"/>
      <c r="ABD423" s="13"/>
      <c r="ABE423" s="13"/>
      <c r="ABF423" s="13"/>
      <c r="ABG423" s="13"/>
      <c r="ABH423" s="13"/>
      <c r="ABI423" s="13"/>
      <c r="ABJ423" s="13"/>
      <c r="ABK423" s="13"/>
      <c r="ABL423" s="13"/>
      <c r="ABM423" s="13"/>
      <c r="ABN423" s="13"/>
      <c r="ABO423" s="13"/>
      <c r="ABP423" s="13"/>
      <c r="ABQ423" s="13"/>
      <c r="ABR423" s="13"/>
      <c r="ABS423" s="13"/>
      <c r="ABT423" s="13"/>
      <c r="ABU423" s="13"/>
      <c r="ABV423" s="13"/>
      <c r="ABW423" s="13"/>
      <c r="ABX423" s="13"/>
      <c r="ABY423" s="13"/>
      <c r="ABZ423" s="13"/>
      <c r="ACA423" s="13"/>
      <c r="ACB423" s="13"/>
      <c r="ACC423" s="13"/>
      <c r="ACD423" s="13"/>
      <c r="ACE423" s="13"/>
      <c r="ACF423" s="13"/>
      <c r="ACG423" s="13"/>
      <c r="ACH423" s="13"/>
      <c r="ACI423" s="13"/>
      <c r="ACJ423" s="13"/>
      <c r="ACK423" s="13"/>
      <c r="ACL423" s="13"/>
      <c r="ACM423" s="13"/>
      <c r="ACN423" s="13"/>
      <c r="ACO423" s="13"/>
      <c r="ACP423" s="13"/>
      <c r="ACQ423" s="13"/>
      <c r="ACR423" s="13"/>
      <c r="ACS423" s="13"/>
      <c r="ACT423" s="13"/>
      <c r="ACU423" s="13"/>
      <c r="ACV423" s="13"/>
      <c r="ACW423" s="13"/>
      <c r="ACX423" s="13"/>
      <c r="ACY423" s="13"/>
      <c r="ACZ423" s="13"/>
      <c r="ADA423" s="13"/>
      <c r="ADB423" s="13"/>
      <c r="ADC423" s="13"/>
      <c r="ADD423" s="13"/>
      <c r="ADE423" s="13"/>
      <c r="ADF423" s="13"/>
      <c r="ADG423" s="13"/>
      <c r="ADH423" s="13"/>
      <c r="ADI423" s="13"/>
      <c r="ADJ423" s="13"/>
      <c r="ADK423" s="13"/>
      <c r="ADL423" s="13"/>
      <c r="ADM423" s="13"/>
      <c r="ADN423" s="13"/>
      <c r="ADO423" s="13"/>
      <c r="ADP423" s="13"/>
      <c r="ADQ423" s="13"/>
      <c r="ADR423" s="13"/>
      <c r="ADS423" s="13"/>
      <c r="ADT423" s="13"/>
      <c r="ADU423" s="13"/>
      <c r="ADV423" s="13"/>
      <c r="ADW423" s="13"/>
      <c r="ADX423" s="13"/>
      <c r="ADY423" s="13"/>
      <c r="ADZ423" s="13"/>
      <c r="AEA423" s="13"/>
      <c r="AEB423" s="13"/>
      <c r="AEC423" s="13"/>
      <c r="AED423" s="13"/>
      <c r="AEE423" s="13"/>
      <c r="AEF423" s="13"/>
      <c r="AEG423" s="13"/>
      <c r="AEH423" s="13"/>
      <c r="AEI423" s="13"/>
      <c r="AEJ423" s="13"/>
      <c r="AEK423" s="13"/>
      <c r="AEL423" s="13"/>
      <c r="AEM423" s="13"/>
      <c r="AEN423" s="13"/>
      <c r="AEO423" s="13"/>
      <c r="AEP423" s="13"/>
      <c r="AEQ423" s="13"/>
      <c r="AER423" s="13"/>
      <c r="AES423" s="13"/>
      <c r="AET423" s="13"/>
      <c r="AEU423" s="13"/>
      <c r="AEV423" s="13"/>
      <c r="AEW423" s="13"/>
      <c r="AEX423" s="13"/>
      <c r="AEY423" s="13"/>
      <c r="AEZ423" s="13"/>
      <c r="AFA423" s="13"/>
      <c r="AFB423" s="13"/>
      <c r="AFC423" s="13"/>
      <c r="AFD423" s="13"/>
      <c r="AFE423" s="13"/>
      <c r="AFF423" s="13"/>
      <c r="AFG423" s="13"/>
      <c r="AFH423" s="13"/>
      <c r="AFI423" s="13"/>
      <c r="AFJ423" s="13"/>
      <c r="AFK423" s="13"/>
      <c r="AFL423" s="13"/>
      <c r="AFM423" s="13"/>
      <c r="AFN423" s="13"/>
      <c r="AFO423" s="13"/>
      <c r="AFP423" s="13"/>
      <c r="AFQ423" s="13"/>
      <c r="AFR423" s="13"/>
      <c r="AFS423" s="13"/>
      <c r="AFT423" s="13"/>
      <c r="AFU423" s="13"/>
      <c r="AFV423" s="13"/>
      <c r="AFW423" s="13"/>
      <c r="AFX423" s="13"/>
      <c r="AFY423" s="13"/>
      <c r="AFZ423" s="13"/>
      <c r="AGA423" s="13"/>
      <c r="AGB423" s="13"/>
      <c r="AGC423" s="13"/>
      <c r="AGD423" s="13"/>
      <c r="AGE423" s="13"/>
      <c r="AGF423" s="13"/>
      <c r="AGG423" s="13"/>
      <c r="AGH423" s="13"/>
      <c r="AGI423" s="13"/>
      <c r="AGJ423" s="13"/>
      <c r="AGK423" s="13"/>
      <c r="AGL423" s="13"/>
      <c r="AGM423" s="13"/>
      <c r="AGN423" s="13"/>
      <c r="AGO423" s="13"/>
      <c r="AGP423" s="13"/>
      <c r="AGQ423" s="13"/>
      <c r="AGR423" s="13"/>
      <c r="AGS423" s="13"/>
      <c r="AGT423" s="13"/>
      <c r="AGU423" s="13"/>
      <c r="AGV423" s="13"/>
      <c r="AGW423" s="13"/>
      <c r="AGX423" s="13"/>
      <c r="AGY423" s="13"/>
      <c r="AGZ423" s="13"/>
      <c r="AHA423" s="13"/>
      <c r="AHB423" s="13"/>
      <c r="AHC423" s="13"/>
      <c r="AHD423" s="13"/>
      <c r="AHE423" s="13"/>
      <c r="AHF423" s="13"/>
      <c r="AHG423" s="13"/>
      <c r="AHH423" s="13"/>
      <c r="AHI423" s="13"/>
      <c r="AHJ423" s="13"/>
      <c r="AHK423" s="13"/>
      <c r="AHL423" s="13"/>
      <c r="AHM423" s="13"/>
      <c r="AHN423" s="13"/>
      <c r="AHO423" s="13"/>
      <c r="AHP423" s="13"/>
      <c r="AHQ423" s="13"/>
      <c r="AHR423" s="13"/>
      <c r="AHS423" s="13"/>
      <c r="AHT423" s="13"/>
      <c r="AHU423" s="13"/>
      <c r="AHV423" s="13"/>
      <c r="AHW423" s="13"/>
      <c r="AHX423" s="13"/>
      <c r="AHY423" s="13"/>
      <c r="AHZ423" s="13"/>
      <c r="AIA423" s="13"/>
      <c r="AIB423" s="13"/>
      <c r="AIC423" s="13"/>
      <c r="AID423" s="13"/>
      <c r="AIE423" s="13"/>
      <c r="AIF423" s="13"/>
      <c r="AIG423" s="13"/>
      <c r="AIH423" s="13"/>
      <c r="AII423" s="13"/>
      <c r="AIJ423" s="13"/>
      <c r="AIK423" s="13"/>
      <c r="AIL423" s="13"/>
      <c r="AIM423" s="13"/>
      <c r="AIN423" s="13"/>
      <c r="AIO423" s="13"/>
      <c r="AIP423" s="13"/>
      <c r="AIQ423" s="13"/>
      <c r="AIR423" s="13"/>
      <c r="AIS423" s="13"/>
      <c r="AIT423" s="13"/>
      <c r="AIU423" s="13"/>
      <c r="AIV423" s="13"/>
      <c r="AIW423" s="13"/>
      <c r="AIX423" s="13"/>
      <c r="AIY423" s="13"/>
      <c r="AIZ423" s="13"/>
      <c r="AJA423" s="13"/>
      <c r="AJB423" s="13"/>
      <c r="AJC423" s="13"/>
      <c r="AJD423" s="13"/>
      <c r="AJE423" s="13"/>
      <c r="AJF423" s="13"/>
      <c r="AJG423" s="13"/>
      <c r="AJH423" s="13"/>
      <c r="AJI423" s="13"/>
      <c r="AJJ423" s="13"/>
      <c r="AJK423" s="13"/>
      <c r="AJL423" s="13"/>
      <c r="AJM423" s="13"/>
      <c r="AJN423" s="13"/>
      <c r="AJO423" s="13"/>
      <c r="AJP423" s="13"/>
      <c r="AJQ423" s="13"/>
      <c r="AJR423" s="13"/>
      <c r="AJS423" s="13"/>
      <c r="AJT423" s="13"/>
      <c r="AJU423" s="13"/>
      <c r="AJV423" s="13"/>
      <c r="AJW423" s="13"/>
      <c r="AJX423" s="13"/>
      <c r="AJY423" s="13"/>
      <c r="AJZ423" s="13"/>
      <c r="AKA423" s="13"/>
      <c r="AKB423" s="13"/>
      <c r="AKC423" s="13"/>
      <c r="AKD423" s="13"/>
      <c r="AKE423" s="13"/>
      <c r="AKF423" s="13"/>
      <c r="AKG423" s="13"/>
      <c r="AKH423" s="13"/>
      <c r="AKI423" s="13"/>
      <c r="AKJ423" s="13"/>
      <c r="AKK423" s="13"/>
      <c r="AKL423" s="13"/>
      <c r="AKM423" s="13"/>
      <c r="AKN423" s="13"/>
      <c r="AKO423" s="13"/>
      <c r="AKP423" s="13"/>
      <c r="AKQ423" s="13"/>
      <c r="AKR423" s="13"/>
      <c r="AKS423" s="13"/>
      <c r="AKT423" s="13"/>
      <c r="AKU423" s="13"/>
      <c r="AKV423" s="13"/>
      <c r="AKW423" s="13"/>
      <c r="AKX423" s="13"/>
      <c r="AKY423" s="13"/>
      <c r="AKZ423" s="13"/>
      <c r="ALA423" s="13"/>
      <c r="ALB423" s="13"/>
      <c r="ALC423" s="13"/>
      <c r="ALD423" s="13"/>
      <c r="ALE423" s="13"/>
      <c r="ALF423" s="13"/>
      <c r="ALG423" s="13"/>
      <c r="ALH423" s="13"/>
      <c r="ALI423" s="13"/>
      <c r="ALJ423" s="13"/>
    </row>
    <row r="424" spans="1:998" s="24" customFormat="1">
      <c r="A424" s="16">
        <v>419</v>
      </c>
      <c r="B424" s="32" t="s">
        <v>967</v>
      </c>
      <c r="C424" s="32" t="s">
        <v>71</v>
      </c>
      <c r="D424" s="32" t="s">
        <v>71</v>
      </c>
      <c r="E424" s="32" t="s">
        <v>989</v>
      </c>
      <c r="F424" s="32"/>
      <c r="G424" s="74">
        <v>45818</v>
      </c>
      <c r="H424" s="75">
        <v>0.49444444444444446</v>
      </c>
      <c r="I424" s="32" t="s">
        <v>5</v>
      </c>
      <c r="J424" s="32" t="s">
        <v>6</v>
      </c>
      <c r="K424" s="32" t="s">
        <v>5</v>
      </c>
      <c r="L424" s="32" t="s">
        <v>5</v>
      </c>
      <c r="M424" s="32" t="s">
        <v>5</v>
      </c>
      <c r="N424" s="32" t="s">
        <v>6</v>
      </c>
      <c r="O424" s="76">
        <v>734.95</v>
      </c>
      <c r="P424" s="77">
        <v>2177</v>
      </c>
      <c r="Q424" s="76">
        <v>44217.24</v>
      </c>
      <c r="R424" s="76">
        <v>22108.62</v>
      </c>
      <c r="S424" s="85">
        <f t="shared" si="51"/>
        <v>50</v>
      </c>
      <c r="T424" s="85">
        <f t="shared" si="52"/>
        <v>22108.62</v>
      </c>
      <c r="U424" s="32" t="s">
        <v>6</v>
      </c>
      <c r="V424" s="32" t="s">
        <v>6</v>
      </c>
      <c r="W424" s="79">
        <v>1</v>
      </c>
      <c r="X424" s="80">
        <v>0</v>
      </c>
      <c r="Y424" s="81">
        <f>ROUND((S424/INDICI!$B$2*10),2)</f>
        <v>5.65</v>
      </c>
      <c r="Z424" s="81">
        <f>ROUND((O424/INDICI!$B$1*25),2)</f>
        <v>1.96</v>
      </c>
      <c r="AA424" s="82">
        <f t="shared" si="53"/>
        <v>8</v>
      </c>
      <c r="AB424" s="83">
        <f t="shared" si="54"/>
        <v>15.61</v>
      </c>
      <c r="AC424" s="84"/>
      <c r="AD424" s="81" t="str">
        <f>VLOOKUP(C424, 'NORD SUD'!A:B, 2, FALSE)</f>
        <v>N</v>
      </c>
      <c r="AE424" s="85" t="str">
        <f>IF(AD424="N","",SUM(AF$5:$AF424))</f>
        <v/>
      </c>
      <c r="AF424" s="85" t="str">
        <f t="shared" si="55"/>
        <v/>
      </c>
      <c r="AG424" s="84"/>
      <c r="AH424" s="81"/>
      <c r="AI424" s="169"/>
      <c r="AJ424" s="169"/>
      <c r="AK424" s="198" t="s">
        <v>1941</v>
      </c>
      <c r="AL424" s="158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  <c r="JH424" s="13"/>
      <c r="JI424" s="13"/>
      <c r="JJ424" s="13"/>
      <c r="JK424" s="13"/>
      <c r="JL424" s="13"/>
      <c r="JM424" s="13"/>
      <c r="JN424" s="13"/>
      <c r="JO424" s="13"/>
      <c r="JP424" s="13"/>
      <c r="JQ424" s="13"/>
      <c r="JR424" s="13"/>
      <c r="JS424" s="13"/>
      <c r="JT424" s="13"/>
      <c r="JU424" s="13"/>
      <c r="JV424" s="13"/>
      <c r="JW424" s="13"/>
      <c r="JX424" s="13"/>
      <c r="JY424" s="13"/>
      <c r="JZ424" s="13"/>
      <c r="KA424" s="13"/>
      <c r="KB424" s="13"/>
      <c r="KC424" s="13"/>
      <c r="KD424" s="13"/>
      <c r="KE424" s="13"/>
      <c r="KF424" s="13"/>
      <c r="KG424" s="13"/>
      <c r="KH424" s="13"/>
      <c r="KI424" s="13"/>
      <c r="KJ424" s="13"/>
      <c r="KK424" s="13"/>
      <c r="KL424" s="13"/>
      <c r="KM424" s="13"/>
      <c r="KN424" s="13"/>
      <c r="KO424" s="13"/>
      <c r="KP424" s="13"/>
      <c r="KQ424" s="13"/>
      <c r="KR424" s="13"/>
      <c r="KS424" s="13"/>
      <c r="KT424" s="13"/>
      <c r="KU424" s="13"/>
      <c r="KV424" s="13"/>
      <c r="KW424" s="13"/>
      <c r="KX424" s="13"/>
      <c r="KY424" s="13"/>
      <c r="KZ424" s="13"/>
      <c r="LA424" s="13"/>
      <c r="LB424" s="13"/>
      <c r="LC424" s="13"/>
      <c r="LD424" s="13"/>
      <c r="LE424" s="13"/>
      <c r="LF424" s="13"/>
      <c r="LG424" s="13"/>
      <c r="LH424" s="13"/>
      <c r="LI424" s="13"/>
      <c r="LJ424" s="13"/>
      <c r="LK424" s="13"/>
      <c r="LL424" s="13"/>
      <c r="LM424" s="13"/>
      <c r="LN424" s="13"/>
      <c r="LO424" s="13"/>
      <c r="LP424" s="13"/>
      <c r="LQ424" s="13"/>
      <c r="LR424" s="13"/>
      <c r="LS424" s="13"/>
      <c r="LT424" s="13"/>
      <c r="LU424" s="13"/>
      <c r="LV424" s="13"/>
      <c r="LW424" s="13"/>
      <c r="LX424" s="13"/>
      <c r="LY424" s="13"/>
      <c r="LZ424" s="13"/>
      <c r="MA424" s="13"/>
      <c r="MB424" s="13"/>
      <c r="MC424" s="13"/>
      <c r="MD424" s="13"/>
      <c r="ME424" s="13"/>
      <c r="MF424" s="13"/>
      <c r="MG424" s="13"/>
      <c r="MH424" s="13"/>
      <c r="MI424" s="13"/>
      <c r="MJ424" s="13"/>
      <c r="MK424" s="13"/>
      <c r="ML424" s="13"/>
      <c r="MM424" s="13"/>
      <c r="MN424" s="13"/>
      <c r="MO424" s="13"/>
      <c r="MP424" s="13"/>
      <c r="MQ424" s="13"/>
      <c r="MR424" s="13"/>
      <c r="MS424" s="13"/>
      <c r="MT424" s="13"/>
      <c r="MU424" s="13"/>
      <c r="MV424" s="13"/>
      <c r="MW424" s="13"/>
      <c r="MX424" s="13"/>
      <c r="MY424" s="13"/>
      <c r="MZ424" s="13"/>
      <c r="NA424" s="13"/>
      <c r="NB424" s="13"/>
      <c r="NC424" s="13"/>
      <c r="ND424" s="13"/>
      <c r="NE424" s="13"/>
      <c r="NF424" s="13"/>
      <c r="NG424" s="13"/>
      <c r="NH424" s="13"/>
      <c r="NI424" s="13"/>
      <c r="NJ424" s="13"/>
      <c r="NK424" s="13"/>
      <c r="NL424" s="13"/>
      <c r="NM424" s="13"/>
      <c r="NN424" s="13"/>
      <c r="NO424" s="13"/>
      <c r="NP424" s="13"/>
      <c r="NQ424" s="13"/>
      <c r="NR424" s="13"/>
      <c r="NS424" s="13"/>
      <c r="NT424" s="13"/>
      <c r="NU424" s="13"/>
      <c r="NV424" s="13"/>
      <c r="NW424" s="13"/>
      <c r="NX424" s="13"/>
      <c r="NY424" s="13"/>
      <c r="NZ424" s="13"/>
      <c r="OA424" s="13"/>
      <c r="OB424" s="13"/>
      <c r="OC424" s="13"/>
      <c r="OD424" s="13"/>
      <c r="OE424" s="13"/>
      <c r="OF424" s="13"/>
      <c r="OG424" s="13"/>
      <c r="OH424" s="13"/>
      <c r="OI424" s="13"/>
      <c r="OJ424" s="13"/>
      <c r="OK424" s="13"/>
      <c r="OL424" s="13"/>
      <c r="OM424" s="13"/>
      <c r="ON424" s="13"/>
      <c r="OO424" s="13"/>
      <c r="OP424" s="13"/>
      <c r="OQ424" s="13"/>
      <c r="OR424" s="13"/>
      <c r="OS424" s="13"/>
      <c r="OT424" s="13"/>
      <c r="OU424" s="13"/>
      <c r="OV424" s="13"/>
      <c r="OW424" s="13"/>
      <c r="OX424" s="13"/>
      <c r="OY424" s="13"/>
      <c r="OZ424" s="13"/>
      <c r="PA424" s="13"/>
      <c r="PB424" s="13"/>
      <c r="PC424" s="13"/>
      <c r="PD424" s="13"/>
      <c r="PE424" s="13"/>
      <c r="PF424" s="13"/>
      <c r="PG424" s="13"/>
      <c r="PH424" s="13"/>
      <c r="PI424" s="13"/>
      <c r="PJ424" s="13"/>
      <c r="PK424" s="13"/>
      <c r="PL424" s="13"/>
      <c r="PM424" s="13"/>
      <c r="PN424" s="13"/>
      <c r="PO424" s="13"/>
      <c r="PP424" s="13"/>
      <c r="PQ424" s="13"/>
      <c r="PR424" s="13"/>
      <c r="PS424" s="13"/>
      <c r="PT424" s="13"/>
      <c r="PU424" s="13"/>
      <c r="PV424" s="13"/>
      <c r="PW424" s="13"/>
      <c r="PX424" s="13"/>
      <c r="PY424" s="13"/>
      <c r="PZ424" s="13"/>
      <c r="QA424" s="13"/>
      <c r="QB424" s="13"/>
      <c r="QC424" s="13"/>
      <c r="QD424" s="13"/>
      <c r="QE424" s="13"/>
      <c r="QF424" s="13"/>
      <c r="QG424" s="13"/>
      <c r="QH424" s="13"/>
      <c r="QI424" s="13"/>
      <c r="QJ424" s="13"/>
      <c r="QK424" s="13"/>
      <c r="QL424" s="13"/>
      <c r="QM424" s="13"/>
      <c r="QN424" s="13"/>
      <c r="QO424" s="13"/>
      <c r="QP424" s="13"/>
      <c r="QQ424" s="13"/>
      <c r="QR424" s="13"/>
      <c r="QS424" s="13"/>
      <c r="QT424" s="13"/>
      <c r="QU424" s="13"/>
      <c r="QV424" s="13"/>
      <c r="QW424" s="13"/>
      <c r="QX424" s="13"/>
      <c r="QY424" s="13"/>
      <c r="QZ424" s="13"/>
      <c r="RA424" s="13"/>
      <c r="RB424" s="13"/>
      <c r="RC424" s="13"/>
      <c r="RD424" s="13"/>
      <c r="RE424" s="13"/>
      <c r="RF424" s="13"/>
      <c r="RG424" s="13"/>
      <c r="RH424" s="13"/>
      <c r="RI424" s="13"/>
      <c r="RJ424" s="13"/>
      <c r="RK424" s="13"/>
      <c r="RL424" s="13"/>
      <c r="RM424" s="13"/>
      <c r="RN424" s="13"/>
      <c r="RO424" s="13"/>
      <c r="RP424" s="13"/>
      <c r="RQ424" s="13"/>
      <c r="RR424" s="13"/>
      <c r="RS424" s="13"/>
      <c r="RT424" s="13"/>
      <c r="RU424" s="13"/>
      <c r="RV424" s="13"/>
      <c r="RW424" s="13"/>
      <c r="RX424" s="13"/>
      <c r="RY424" s="13"/>
      <c r="RZ424" s="13"/>
      <c r="SA424" s="13"/>
      <c r="SB424" s="13"/>
      <c r="SC424" s="13"/>
      <c r="SD424" s="13"/>
      <c r="SE424" s="13"/>
      <c r="SF424" s="13"/>
      <c r="SG424" s="13"/>
      <c r="SH424" s="13"/>
      <c r="SI424" s="13"/>
      <c r="SJ424" s="13"/>
      <c r="SK424" s="13"/>
      <c r="SL424" s="13"/>
      <c r="SM424" s="13"/>
      <c r="SN424" s="13"/>
      <c r="SO424" s="13"/>
      <c r="SP424" s="13"/>
      <c r="SQ424" s="13"/>
      <c r="SR424" s="13"/>
      <c r="SS424" s="13"/>
      <c r="ST424" s="13"/>
      <c r="SU424" s="13"/>
      <c r="SV424" s="13"/>
      <c r="SW424" s="13"/>
      <c r="SX424" s="13"/>
      <c r="SY424" s="13"/>
      <c r="SZ424" s="13"/>
      <c r="TA424" s="13"/>
      <c r="TB424" s="13"/>
      <c r="TC424" s="13"/>
      <c r="TD424" s="13"/>
      <c r="TE424" s="13"/>
      <c r="TF424" s="13"/>
      <c r="TG424" s="13"/>
      <c r="TH424" s="13"/>
      <c r="TI424" s="13"/>
      <c r="TJ424" s="13"/>
      <c r="TK424" s="13"/>
      <c r="TL424" s="13"/>
      <c r="TM424" s="13"/>
      <c r="TN424" s="13"/>
      <c r="TO424" s="13"/>
      <c r="TP424" s="13"/>
      <c r="TQ424" s="13"/>
      <c r="TR424" s="13"/>
      <c r="TS424" s="13"/>
      <c r="TT424" s="13"/>
      <c r="TU424" s="13"/>
      <c r="TV424" s="13"/>
      <c r="TW424" s="13"/>
      <c r="TX424" s="13"/>
      <c r="TY424" s="13"/>
      <c r="TZ424" s="13"/>
      <c r="UA424" s="13"/>
      <c r="UB424" s="13"/>
      <c r="UC424" s="13"/>
      <c r="UD424" s="13"/>
      <c r="UE424" s="13"/>
      <c r="UF424" s="13"/>
      <c r="UG424" s="13"/>
      <c r="UH424" s="13"/>
      <c r="UI424" s="13"/>
      <c r="UJ424" s="13"/>
      <c r="UK424" s="13"/>
      <c r="UL424" s="13"/>
      <c r="UM424" s="13"/>
      <c r="UN424" s="13"/>
      <c r="UO424" s="13"/>
      <c r="UP424" s="13"/>
      <c r="UQ424" s="13"/>
      <c r="UR424" s="13"/>
      <c r="US424" s="13"/>
      <c r="UT424" s="13"/>
      <c r="UU424" s="13"/>
      <c r="UV424" s="13"/>
      <c r="UW424" s="13"/>
      <c r="UX424" s="13"/>
      <c r="UY424" s="13"/>
      <c r="UZ424" s="13"/>
      <c r="VA424" s="13"/>
      <c r="VB424" s="13"/>
      <c r="VC424" s="13"/>
      <c r="VD424" s="13"/>
      <c r="VE424" s="13"/>
      <c r="VF424" s="13"/>
      <c r="VG424" s="13"/>
      <c r="VH424" s="13"/>
      <c r="VI424" s="13"/>
      <c r="VJ424" s="13"/>
      <c r="VK424" s="13"/>
      <c r="VL424" s="13"/>
      <c r="VM424" s="13"/>
      <c r="VN424" s="13"/>
      <c r="VO424" s="13"/>
      <c r="VP424" s="13"/>
      <c r="VQ424" s="13"/>
      <c r="VR424" s="13"/>
      <c r="VS424" s="13"/>
      <c r="VT424" s="13"/>
      <c r="VU424" s="13"/>
      <c r="VV424" s="13"/>
      <c r="VW424" s="13"/>
      <c r="VX424" s="13"/>
      <c r="VY424" s="13"/>
      <c r="VZ424" s="13"/>
      <c r="WA424" s="13"/>
      <c r="WB424" s="13"/>
      <c r="WC424" s="13"/>
      <c r="WD424" s="13"/>
      <c r="WE424" s="13"/>
      <c r="WF424" s="13"/>
      <c r="WG424" s="13"/>
      <c r="WH424" s="13"/>
      <c r="WI424" s="13"/>
      <c r="WJ424" s="13"/>
      <c r="WK424" s="13"/>
      <c r="WL424" s="13"/>
      <c r="WM424" s="13"/>
      <c r="WN424" s="13"/>
      <c r="WO424" s="13"/>
      <c r="WP424" s="13"/>
      <c r="WQ424" s="13"/>
      <c r="WR424" s="13"/>
      <c r="WS424" s="13"/>
      <c r="WT424" s="13"/>
      <c r="WU424" s="13"/>
      <c r="WV424" s="13"/>
      <c r="WW424" s="13"/>
      <c r="WX424" s="13"/>
      <c r="WY424" s="13"/>
      <c r="WZ424" s="13"/>
      <c r="XA424" s="13"/>
      <c r="XB424" s="13"/>
      <c r="XC424" s="13"/>
      <c r="XD424" s="13"/>
      <c r="XE424" s="13"/>
      <c r="XF424" s="13"/>
      <c r="XG424" s="13"/>
      <c r="XH424" s="13"/>
      <c r="XI424" s="13"/>
      <c r="XJ424" s="13"/>
      <c r="XK424" s="13"/>
      <c r="XL424" s="13"/>
      <c r="XM424" s="13"/>
      <c r="XN424" s="13"/>
      <c r="XO424" s="13"/>
      <c r="XP424" s="13"/>
      <c r="XQ424" s="13"/>
      <c r="XR424" s="13"/>
      <c r="XS424" s="13"/>
      <c r="XT424" s="13"/>
      <c r="XU424" s="13"/>
      <c r="XV424" s="13"/>
      <c r="XW424" s="13"/>
      <c r="XX424" s="13"/>
      <c r="XY424" s="13"/>
      <c r="XZ424" s="13"/>
      <c r="YA424" s="13"/>
      <c r="YB424" s="13"/>
      <c r="YC424" s="13"/>
      <c r="YD424" s="13"/>
      <c r="YE424" s="13"/>
      <c r="YF424" s="13"/>
      <c r="YG424" s="13"/>
      <c r="YH424" s="13"/>
      <c r="YI424" s="13"/>
      <c r="YJ424" s="13"/>
      <c r="YK424" s="13"/>
      <c r="YL424" s="13"/>
      <c r="YM424" s="13"/>
      <c r="YN424" s="13"/>
      <c r="YO424" s="13"/>
      <c r="YP424" s="13"/>
      <c r="YQ424" s="13"/>
      <c r="YR424" s="13"/>
      <c r="YS424" s="13"/>
      <c r="YT424" s="13"/>
      <c r="YU424" s="13"/>
      <c r="YV424" s="13"/>
      <c r="YW424" s="13"/>
      <c r="YX424" s="13"/>
      <c r="YY424" s="13"/>
      <c r="YZ424" s="13"/>
      <c r="ZA424" s="13"/>
      <c r="ZB424" s="13"/>
      <c r="ZC424" s="13"/>
      <c r="ZD424" s="13"/>
      <c r="ZE424" s="13"/>
      <c r="ZF424" s="13"/>
      <c r="ZG424" s="13"/>
      <c r="ZH424" s="13"/>
      <c r="ZI424" s="13"/>
      <c r="ZJ424" s="13"/>
      <c r="ZK424" s="13"/>
      <c r="ZL424" s="13"/>
      <c r="ZM424" s="13"/>
      <c r="ZN424" s="13"/>
      <c r="ZO424" s="13"/>
      <c r="ZP424" s="13"/>
      <c r="ZQ424" s="13"/>
      <c r="ZR424" s="13"/>
      <c r="ZS424" s="13"/>
      <c r="ZT424" s="13"/>
      <c r="ZU424" s="13"/>
      <c r="ZV424" s="13"/>
      <c r="ZW424" s="13"/>
      <c r="ZX424" s="13"/>
      <c r="ZY424" s="13"/>
      <c r="ZZ424" s="13"/>
      <c r="AAA424" s="13"/>
      <c r="AAB424" s="13"/>
      <c r="AAC424" s="13"/>
      <c r="AAD424" s="13"/>
      <c r="AAE424" s="13"/>
      <c r="AAF424" s="13"/>
      <c r="AAG424" s="13"/>
      <c r="AAH424" s="13"/>
      <c r="AAI424" s="13"/>
      <c r="AAJ424" s="13"/>
      <c r="AAK424" s="13"/>
      <c r="AAL424" s="13"/>
      <c r="AAM424" s="13"/>
      <c r="AAN424" s="13"/>
      <c r="AAO424" s="13"/>
      <c r="AAP424" s="13"/>
      <c r="AAQ424" s="13"/>
      <c r="AAR424" s="13"/>
      <c r="AAS424" s="13"/>
      <c r="AAT424" s="13"/>
      <c r="AAU424" s="13"/>
      <c r="AAV424" s="13"/>
      <c r="AAW424" s="13"/>
      <c r="AAX424" s="13"/>
      <c r="AAY424" s="13"/>
      <c r="AAZ424" s="13"/>
      <c r="ABA424" s="13"/>
      <c r="ABB424" s="13"/>
      <c r="ABC424" s="13"/>
      <c r="ABD424" s="13"/>
      <c r="ABE424" s="13"/>
      <c r="ABF424" s="13"/>
      <c r="ABG424" s="13"/>
      <c r="ABH424" s="13"/>
      <c r="ABI424" s="13"/>
      <c r="ABJ424" s="13"/>
      <c r="ABK424" s="13"/>
      <c r="ABL424" s="13"/>
      <c r="ABM424" s="13"/>
      <c r="ABN424" s="13"/>
      <c r="ABO424" s="13"/>
      <c r="ABP424" s="13"/>
      <c r="ABQ424" s="13"/>
      <c r="ABR424" s="13"/>
      <c r="ABS424" s="13"/>
      <c r="ABT424" s="13"/>
      <c r="ABU424" s="13"/>
      <c r="ABV424" s="13"/>
      <c r="ABW424" s="13"/>
      <c r="ABX424" s="13"/>
      <c r="ABY424" s="13"/>
      <c r="ABZ424" s="13"/>
      <c r="ACA424" s="13"/>
      <c r="ACB424" s="13"/>
      <c r="ACC424" s="13"/>
      <c r="ACD424" s="13"/>
      <c r="ACE424" s="13"/>
      <c r="ACF424" s="13"/>
      <c r="ACG424" s="13"/>
      <c r="ACH424" s="13"/>
      <c r="ACI424" s="13"/>
      <c r="ACJ424" s="13"/>
      <c r="ACK424" s="13"/>
      <c r="ACL424" s="13"/>
      <c r="ACM424" s="13"/>
      <c r="ACN424" s="13"/>
      <c r="ACO424" s="13"/>
      <c r="ACP424" s="13"/>
      <c r="ACQ424" s="13"/>
      <c r="ACR424" s="13"/>
      <c r="ACS424" s="13"/>
      <c r="ACT424" s="13"/>
      <c r="ACU424" s="13"/>
      <c r="ACV424" s="13"/>
      <c r="ACW424" s="13"/>
      <c r="ACX424" s="13"/>
      <c r="ACY424" s="13"/>
      <c r="ACZ424" s="13"/>
      <c r="ADA424" s="13"/>
      <c r="ADB424" s="13"/>
      <c r="ADC424" s="13"/>
      <c r="ADD424" s="13"/>
      <c r="ADE424" s="13"/>
      <c r="ADF424" s="13"/>
      <c r="ADG424" s="13"/>
      <c r="ADH424" s="13"/>
      <c r="ADI424" s="13"/>
      <c r="ADJ424" s="13"/>
      <c r="ADK424" s="13"/>
      <c r="ADL424" s="13"/>
      <c r="ADM424" s="13"/>
      <c r="ADN424" s="13"/>
      <c r="ADO424" s="13"/>
      <c r="ADP424" s="13"/>
      <c r="ADQ424" s="13"/>
      <c r="ADR424" s="13"/>
      <c r="ADS424" s="13"/>
      <c r="ADT424" s="13"/>
      <c r="ADU424" s="13"/>
      <c r="ADV424" s="13"/>
      <c r="ADW424" s="13"/>
      <c r="ADX424" s="13"/>
      <c r="ADY424" s="13"/>
      <c r="ADZ424" s="13"/>
      <c r="AEA424" s="13"/>
      <c r="AEB424" s="13"/>
      <c r="AEC424" s="13"/>
      <c r="AED424" s="13"/>
      <c r="AEE424" s="13"/>
      <c r="AEF424" s="13"/>
      <c r="AEG424" s="13"/>
      <c r="AEH424" s="13"/>
      <c r="AEI424" s="13"/>
      <c r="AEJ424" s="13"/>
      <c r="AEK424" s="13"/>
      <c r="AEL424" s="13"/>
      <c r="AEM424" s="13"/>
      <c r="AEN424" s="13"/>
      <c r="AEO424" s="13"/>
      <c r="AEP424" s="13"/>
      <c r="AEQ424" s="13"/>
      <c r="AER424" s="13"/>
      <c r="AES424" s="13"/>
      <c r="AET424" s="13"/>
      <c r="AEU424" s="13"/>
      <c r="AEV424" s="13"/>
      <c r="AEW424" s="13"/>
      <c r="AEX424" s="13"/>
      <c r="AEY424" s="13"/>
      <c r="AEZ424" s="13"/>
      <c r="AFA424" s="13"/>
      <c r="AFB424" s="13"/>
      <c r="AFC424" s="13"/>
      <c r="AFD424" s="13"/>
      <c r="AFE424" s="13"/>
      <c r="AFF424" s="13"/>
      <c r="AFG424" s="13"/>
      <c r="AFH424" s="13"/>
      <c r="AFI424" s="13"/>
      <c r="AFJ424" s="13"/>
      <c r="AFK424" s="13"/>
      <c r="AFL424" s="13"/>
      <c r="AFM424" s="13"/>
      <c r="AFN424" s="13"/>
      <c r="AFO424" s="13"/>
      <c r="AFP424" s="13"/>
      <c r="AFQ424" s="13"/>
      <c r="AFR424" s="13"/>
      <c r="AFS424" s="13"/>
      <c r="AFT424" s="13"/>
      <c r="AFU424" s="13"/>
      <c r="AFV424" s="13"/>
      <c r="AFW424" s="13"/>
      <c r="AFX424" s="13"/>
      <c r="AFY424" s="13"/>
      <c r="AFZ424" s="13"/>
      <c r="AGA424" s="13"/>
      <c r="AGB424" s="13"/>
      <c r="AGC424" s="13"/>
      <c r="AGD424" s="13"/>
      <c r="AGE424" s="13"/>
      <c r="AGF424" s="13"/>
      <c r="AGG424" s="13"/>
      <c r="AGH424" s="13"/>
      <c r="AGI424" s="13"/>
      <c r="AGJ424" s="13"/>
      <c r="AGK424" s="13"/>
      <c r="AGL424" s="13"/>
      <c r="AGM424" s="13"/>
      <c r="AGN424" s="13"/>
      <c r="AGO424" s="13"/>
      <c r="AGP424" s="13"/>
      <c r="AGQ424" s="13"/>
      <c r="AGR424" s="13"/>
      <c r="AGS424" s="13"/>
      <c r="AGT424" s="13"/>
      <c r="AGU424" s="13"/>
      <c r="AGV424" s="13"/>
      <c r="AGW424" s="13"/>
      <c r="AGX424" s="13"/>
      <c r="AGY424" s="13"/>
      <c r="AGZ424" s="13"/>
      <c r="AHA424" s="13"/>
      <c r="AHB424" s="13"/>
      <c r="AHC424" s="13"/>
      <c r="AHD424" s="13"/>
      <c r="AHE424" s="13"/>
      <c r="AHF424" s="13"/>
      <c r="AHG424" s="13"/>
      <c r="AHH424" s="13"/>
      <c r="AHI424" s="13"/>
      <c r="AHJ424" s="13"/>
      <c r="AHK424" s="13"/>
      <c r="AHL424" s="13"/>
      <c r="AHM424" s="13"/>
      <c r="AHN424" s="13"/>
      <c r="AHO424" s="13"/>
      <c r="AHP424" s="13"/>
      <c r="AHQ424" s="13"/>
      <c r="AHR424" s="13"/>
      <c r="AHS424" s="13"/>
      <c r="AHT424" s="13"/>
      <c r="AHU424" s="13"/>
      <c r="AHV424" s="13"/>
      <c r="AHW424" s="13"/>
      <c r="AHX424" s="13"/>
      <c r="AHY424" s="13"/>
      <c r="AHZ424" s="13"/>
      <c r="AIA424" s="13"/>
      <c r="AIB424" s="13"/>
      <c r="AIC424" s="13"/>
      <c r="AID424" s="13"/>
      <c r="AIE424" s="13"/>
      <c r="AIF424" s="13"/>
      <c r="AIG424" s="13"/>
      <c r="AIH424" s="13"/>
      <c r="AII424" s="13"/>
      <c r="AIJ424" s="13"/>
      <c r="AIK424" s="13"/>
      <c r="AIL424" s="13"/>
      <c r="AIM424" s="13"/>
      <c r="AIN424" s="13"/>
      <c r="AIO424" s="13"/>
      <c r="AIP424" s="13"/>
      <c r="AIQ424" s="13"/>
      <c r="AIR424" s="13"/>
      <c r="AIS424" s="13"/>
      <c r="AIT424" s="13"/>
      <c r="AIU424" s="13"/>
      <c r="AIV424" s="13"/>
      <c r="AIW424" s="13"/>
      <c r="AIX424" s="13"/>
      <c r="AIY424" s="13"/>
      <c r="AIZ424" s="13"/>
      <c r="AJA424" s="13"/>
      <c r="AJB424" s="13"/>
      <c r="AJC424" s="13"/>
      <c r="AJD424" s="13"/>
      <c r="AJE424" s="13"/>
      <c r="AJF424" s="13"/>
      <c r="AJG424" s="13"/>
      <c r="AJH424" s="13"/>
      <c r="AJI424" s="13"/>
      <c r="AJJ424" s="13"/>
      <c r="AJK424" s="13"/>
      <c r="AJL424" s="13"/>
      <c r="AJM424" s="13"/>
      <c r="AJN424" s="13"/>
      <c r="AJO424" s="13"/>
      <c r="AJP424" s="13"/>
      <c r="AJQ424" s="13"/>
      <c r="AJR424" s="13"/>
      <c r="AJS424" s="13"/>
      <c r="AJT424" s="13"/>
      <c r="AJU424" s="13"/>
      <c r="AJV424" s="13"/>
      <c r="AJW424" s="13"/>
      <c r="AJX424" s="13"/>
      <c r="AJY424" s="13"/>
      <c r="AJZ424" s="13"/>
      <c r="AKA424" s="13"/>
      <c r="AKB424" s="13"/>
      <c r="AKC424" s="13"/>
      <c r="AKD424" s="13"/>
      <c r="AKE424" s="13"/>
      <c r="AKF424" s="13"/>
      <c r="AKG424" s="13"/>
      <c r="AKH424" s="13"/>
      <c r="AKI424" s="13"/>
      <c r="AKJ424" s="13"/>
      <c r="AKK424" s="13"/>
      <c r="AKL424" s="13"/>
      <c r="AKM424" s="13"/>
      <c r="AKN424" s="13"/>
      <c r="AKO424" s="13"/>
      <c r="AKP424" s="13"/>
      <c r="AKQ424" s="13"/>
      <c r="AKR424" s="13"/>
      <c r="AKS424" s="13"/>
      <c r="AKT424" s="13"/>
      <c r="AKU424" s="13"/>
      <c r="AKV424" s="13"/>
      <c r="AKW424" s="13"/>
      <c r="AKX424" s="13"/>
      <c r="AKY424" s="13"/>
      <c r="AKZ424" s="13"/>
      <c r="ALA424" s="13"/>
      <c r="ALB424" s="13"/>
      <c r="ALC424" s="13"/>
      <c r="ALD424" s="13"/>
      <c r="ALE424" s="13"/>
      <c r="ALF424" s="13"/>
      <c r="ALG424" s="13"/>
      <c r="ALH424" s="13"/>
      <c r="ALI424" s="13"/>
      <c r="ALJ424" s="13"/>
    </row>
    <row r="425" spans="1:998" s="13" customFormat="1">
      <c r="A425" s="16">
        <v>420</v>
      </c>
      <c r="B425" s="32" t="s">
        <v>357</v>
      </c>
      <c r="C425" s="32" t="s">
        <v>93</v>
      </c>
      <c r="D425" s="32" t="s">
        <v>93</v>
      </c>
      <c r="E425" s="32" t="s">
        <v>1748</v>
      </c>
      <c r="F425" s="32"/>
      <c r="G425" s="74">
        <v>45833</v>
      </c>
      <c r="H425" s="75">
        <v>0.54374999999999996</v>
      </c>
      <c r="I425" s="32" t="s">
        <v>5</v>
      </c>
      <c r="J425" s="32" t="s">
        <v>6</v>
      </c>
      <c r="K425" s="32" t="s">
        <v>5</v>
      </c>
      <c r="L425" s="32" t="s">
        <v>5</v>
      </c>
      <c r="M425" s="32" t="s">
        <v>5</v>
      </c>
      <c r="N425" s="32" t="s">
        <v>6</v>
      </c>
      <c r="O425" s="76">
        <v>1470.48765474318</v>
      </c>
      <c r="P425" s="77">
        <v>14621</v>
      </c>
      <c r="Q425" s="76">
        <v>183250</v>
      </c>
      <c r="R425" s="76">
        <v>91625</v>
      </c>
      <c r="S425" s="86">
        <f t="shared" si="51"/>
        <v>50</v>
      </c>
      <c r="T425" s="86">
        <f t="shared" si="52"/>
        <v>91625</v>
      </c>
      <c r="U425" s="32" t="s">
        <v>6</v>
      </c>
      <c r="V425" s="32" t="s">
        <v>6</v>
      </c>
      <c r="W425" s="79">
        <v>1</v>
      </c>
      <c r="X425" s="80">
        <v>0</v>
      </c>
      <c r="Y425" s="81">
        <f>ROUND((S425/INDICI!$B$2*10),2)</f>
        <v>5.65</v>
      </c>
      <c r="Z425" s="81">
        <f>ROUND((O425/INDICI!$B$1*25),2)</f>
        <v>3.93</v>
      </c>
      <c r="AA425" s="82">
        <f t="shared" si="53"/>
        <v>6</v>
      </c>
      <c r="AB425" s="83">
        <f t="shared" si="54"/>
        <v>15.58</v>
      </c>
      <c r="AC425" s="84"/>
      <c r="AD425" s="81" t="str">
        <f>VLOOKUP(C425, 'NORD SUD'!A:B, 2, FALSE)</f>
        <v>N</v>
      </c>
      <c r="AE425" s="85" t="str">
        <f>IF(AD425="N","",SUM(AF$5:$AF425))</f>
        <v/>
      </c>
      <c r="AF425" s="85" t="str">
        <f t="shared" si="55"/>
        <v/>
      </c>
      <c r="AG425" s="84"/>
      <c r="AH425" s="81"/>
      <c r="AI425" s="169"/>
      <c r="AJ425" s="169"/>
      <c r="AK425" s="198" t="s">
        <v>1941</v>
      </c>
      <c r="AL425" s="158"/>
    </row>
    <row r="426" spans="1:998" s="13" customFormat="1">
      <c r="A426" s="16">
        <v>421</v>
      </c>
      <c r="B426" s="32" t="s">
        <v>1522</v>
      </c>
      <c r="C426" s="32" t="s">
        <v>1521</v>
      </c>
      <c r="D426" s="32" t="s">
        <v>1521</v>
      </c>
      <c r="E426" s="32" t="s">
        <v>1513</v>
      </c>
      <c r="F426" s="32"/>
      <c r="G426" s="74">
        <v>45833</v>
      </c>
      <c r="H426" s="75">
        <v>0.999305555555556</v>
      </c>
      <c r="I426" s="32" t="s">
        <v>1507</v>
      </c>
      <c r="J426" s="32" t="s">
        <v>1508</v>
      </c>
      <c r="K426" s="32" t="s">
        <v>1507</v>
      </c>
      <c r="L426" s="32" t="s">
        <v>1507</v>
      </c>
      <c r="M426" s="32" t="s">
        <v>1507</v>
      </c>
      <c r="N426" s="32" t="s">
        <v>1508</v>
      </c>
      <c r="O426" s="76">
        <v>553.16999999999996</v>
      </c>
      <c r="P426" s="77">
        <v>4881</v>
      </c>
      <c r="Q426" s="76">
        <v>83500</v>
      </c>
      <c r="R426" s="76">
        <v>45090</v>
      </c>
      <c r="S426" s="86">
        <f t="shared" si="51"/>
        <v>54</v>
      </c>
      <c r="T426" s="86">
        <f t="shared" si="52"/>
        <v>38410</v>
      </c>
      <c r="U426" s="32" t="s">
        <v>1508</v>
      </c>
      <c r="V426" s="32" t="s">
        <v>1508</v>
      </c>
      <c r="W426" s="32">
        <v>1</v>
      </c>
      <c r="X426" s="80">
        <v>0</v>
      </c>
      <c r="Y426" s="81">
        <f>ROUND((S426/INDICI!$B$2*10),2)</f>
        <v>6.1</v>
      </c>
      <c r="Z426" s="81">
        <f>ROUND((O426/INDICI!$B$1*25),2)</f>
        <v>1.48</v>
      </c>
      <c r="AA426" s="82">
        <f t="shared" si="53"/>
        <v>8</v>
      </c>
      <c r="AB426" s="83">
        <f t="shared" si="54"/>
        <v>15.58</v>
      </c>
      <c r="AC426" s="84"/>
      <c r="AD426" s="81" t="str">
        <f>VLOOKUP(C426, 'NORD SUD'!A:B, 2, FALSE)</f>
        <v>N</v>
      </c>
      <c r="AE426" s="85" t="str">
        <f>IF(AD426="N","",SUM(AF$5:$AF426))</f>
        <v/>
      </c>
      <c r="AF426" s="85" t="str">
        <f t="shared" si="55"/>
        <v/>
      </c>
      <c r="AG426" s="84"/>
      <c r="AH426" s="81"/>
      <c r="AI426" s="169"/>
      <c r="AJ426" s="169"/>
      <c r="AK426" s="198" t="s">
        <v>1941</v>
      </c>
      <c r="AL426" s="158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  <c r="QN426" s="27"/>
      <c r="QO426" s="27"/>
      <c r="QP426" s="27"/>
      <c r="QQ426" s="27"/>
      <c r="QR426" s="27"/>
      <c r="QS426" s="27"/>
      <c r="QT426" s="27"/>
      <c r="QU426" s="27"/>
      <c r="QV426" s="27"/>
      <c r="QW426" s="27"/>
      <c r="QX426" s="27"/>
      <c r="QY426" s="27"/>
      <c r="QZ426" s="27"/>
      <c r="RA426" s="27"/>
      <c r="RB426" s="27"/>
      <c r="RC426" s="27"/>
      <c r="RD426" s="27"/>
      <c r="RE426" s="27"/>
      <c r="RF426" s="27"/>
      <c r="RG426" s="27"/>
      <c r="RH426" s="27"/>
      <c r="RI426" s="27"/>
      <c r="RJ426" s="27"/>
      <c r="RK426" s="27"/>
      <c r="RL426" s="27"/>
      <c r="RM426" s="27"/>
      <c r="RN426" s="27"/>
      <c r="RO426" s="27"/>
      <c r="RP426" s="27"/>
      <c r="RQ426" s="27"/>
      <c r="RR426" s="27"/>
      <c r="RS426" s="27"/>
      <c r="RT426" s="27"/>
      <c r="RU426" s="27"/>
      <c r="RV426" s="27"/>
      <c r="RW426" s="27"/>
      <c r="RX426" s="27"/>
      <c r="RY426" s="27"/>
      <c r="RZ426" s="27"/>
      <c r="SA426" s="27"/>
      <c r="SB426" s="27"/>
      <c r="SC426" s="27"/>
      <c r="SD426" s="27"/>
      <c r="SE426" s="27"/>
      <c r="SF426" s="27"/>
      <c r="SG426" s="27"/>
      <c r="SH426" s="27"/>
      <c r="SI426" s="27"/>
      <c r="SJ426" s="27"/>
      <c r="SK426" s="27"/>
      <c r="SL426" s="27"/>
      <c r="SM426" s="27"/>
      <c r="SN426" s="27"/>
      <c r="SO426" s="27"/>
      <c r="SP426" s="27"/>
      <c r="SQ426" s="27"/>
      <c r="SR426" s="27"/>
      <c r="SS426" s="27"/>
      <c r="ST426" s="27"/>
      <c r="SU426" s="27"/>
      <c r="SV426" s="27"/>
      <c r="SW426" s="27"/>
      <c r="SX426" s="27"/>
      <c r="SY426" s="27"/>
      <c r="SZ426" s="27"/>
      <c r="TA426" s="27"/>
      <c r="TB426" s="27"/>
      <c r="TC426" s="27"/>
      <c r="TD426" s="27"/>
      <c r="TE426" s="27"/>
      <c r="TF426" s="27"/>
      <c r="TG426" s="27"/>
      <c r="TH426" s="27"/>
      <c r="TI426" s="27"/>
      <c r="TJ426" s="27"/>
      <c r="TK426" s="27"/>
      <c r="TL426" s="27"/>
      <c r="TM426" s="27"/>
      <c r="TN426" s="27"/>
      <c r="TO426" s="27"/>
      <c r="TP426" s="27"/>
      <c r="TQ426" s="27"/>
      <c r="TR426" s="27"/>
      <c r="TS426" s="27"/>
      <c r="TT426" s="27"/>
      <c r="TU426" s="27"/>
      <c r="TV426" s="27"/>
      <c r="TW426" s="27"/>
      <c r="TX426" s="27"/>
      <c r="TY426" s="27"/>
      <c r="TZ426" s="27"/>
      <c r="UA426" s="27"/>
      <c r="UB426" s="27"/>
      <c r="UC426" s="27"/>
      <c r="UD426" s="27"/>
      <c r="UE426" s="27"/>
      <c r="UF426" s="27"/>
      <c r="UG426" s="27"/>
      <c r="UH426" s="27"/>
      <c r="UI426" s="27"/>
      <c r="UJ426" s="27"/>
      <c r="UK426" s="27"/>
      <c r="UL426" s="27"/>
      <c r="UM426" s="27"/>
      <c r="UN426" s="27"/>
      <c r="UO426" s="27"/>
      <c r="UP426" s="27"/>
      <c r="UQ426" s="27"/>
      <c r="UR426" s="27"/>
      <c r="US426" s="27"/>
      <c r="UT426" s="27"/>
      <c r="UU426" s="27"/>
      <c r="UV426" s="27"/>
      <c r="UW426" s="27"/>
      <c r="UX426" s="27"/>
      <c r="UY426" s="27"/>
      <c r="UZ426" s="27"/>
      <c r="VA426" s="27"/>
      <c r="VB426" s="27"/>
      <c r="VC426" s="27"/>
      <c r="VD426" s="27"/>
      <c r="VE426" s="27"/>
      <c r="VF426" s="27"/>
      <c r="VG426" s="27"/>
      <c r="VH426" s="27"/>
      <c r="VI426" s="27"/>
      <c r="VJ426" s="27"/>
      <c r="VK426" s="27"/>
      <c r="VL426" s="27"/>
      <c r="VM426" s="27"/>
      <c r="VN426" s="27"/>
      <c r="VO426" s="27"/>
      <c r="VP426" s="27"/>
      <c r="VQ426" s="27"/>
      <c r="VR426" s="27"/>
      <c r="VS426" s="27"/>
      <c r="VT426" s="27"/>
      <c r="VU426" s="27"/>
      <c r="VV426" s="27"/>
      <c r="VW426" s="27"/>
      <c r="VX426" s="27"/>
      <c r="VY426" s="27"/>
      <c r="VZ426" s="27"/>
      <c r="WA426" s="27"/>
      <c r="WB426" s="27"/>
      <c r="WC426" s="27"/>
      <c r="WD426" s="27"/>
      <c r="WE426" s="27"/>
      <c r="WF426" s="27"/>
      <c r="WG426" s="27"/>
      <c r="WH426" s="27"/>
      <c r="WI426" s="27"/>
      <c r="WJ426" s="27"/>
      <c r="WK426" s="27"/>
      <c r="WL426" s="27"/>
      <c r="WM426" s="27"/>
      <c r="WN426" s="27"/>
      <c r="WO426" s="27"/>
      <c r="WP426" s="27"/>
      <c r="WQ426" s="27"/>
      <c r="WR426" s="27"/>
      <c r="WS426" s="27"/>
      <c r="WT426" s="27"/>
      <c r="WU426" s="27"/>
      <c r="WV426" s="27"/>
      <c r="WW426" s="27"/>
      <c r="WX426" s="27"/>
      <c r="WY426" s="27"/>
      <c r="WZ426" s="27"/>
      <c r="XA426" s="27"/>
      <c r="XB426" s="27"/>
      <c r="XC426" s="27"/>
      <c r="XD426" s="27"/>
      <c r="XE426" s="27"/>
      <c r="XF426" s="27"/>
      <c r="XG426" s="27"/>
      <c r="XH426" s="27"/>
      <c r="XI426" s="27"/>
      <c r="XJ426" s="27"/>
      <c r="XK426" s="27"/>
      <c r="XL426" s="27"/>
      <c r="XM426" s="27"/>
      <c r="XN426" s="27"/>
      <c r="XO426" s="27"/>
      <c r="XP426" s="27"/>
      <c r="XQ426" s="27"/>
      <c r="XR426" s="27"/>
      <c r="XS426" s="27"/>
      <c r="XT426" s="27"/>
      <c r="XU426" s="27"/>
      <c r="XV426" s="27"/>
      <c r="XW426" s="27"/>
      <c r="XX426" s="27"/>
      <c r="XY426" s="27"/>
      <c r="XZ426" s="27"/>
      <c r="YA426" s="27"/>
      <c r="YB426" s="27"/>
      <c r="YC426" s="27"/>
      <c r="YD426" s="27"/>
      <c r="YE426" s="27"/>
      <c r="YF426" s="27"/>
      <c r="YG426" s="27"/>
      <c r="YH426" s="27"/>
      <c r="YI426" s="27"/>
      <c r="YJ426" s="27"/>
      <c r="YK426" s="27"/>
      <c r="YL426" s="27"/>
      <c r="YM426" s="27"/>
      <c r="YN426" s="27"/>
      <c r="YO426" s="27"/>
      <c r="YP426" s="27"/>
      <c r="YQ426" s="27"/>
      <c r="YR426" s="27"/>
      <c r="YS426" s="27"/>
      <c r="YT426" s="27"/>
      <c r="YU426" s="27"/>
      <c r="YV426" s="27"/>
      <c r="YW426" s="27"/>
      <c r="YX426" s="27"/>
      <c r="YY426" s="27"/>
      <c r="YZ426" s="27"/>
      <c r="ZA426" s="27"/>
      <c r="ZB426" s="27"/>
      <c r="ZC426" s="27"/>
      <c r="ZD426" s="27"/>
      <c r="ZE426" s="27"/>
      <c r="ZF426" s="27"/>
      <c r="ZG426" s="27"/>
      <c r="ZH426" s="27"/>
      <c r="ZI426" s="27"/>
      <c r="ZJ426" s="27"/>
      <c r="ZK426" s="27"/>
      <c r="ZL426" s="27"/>
      <c r="ZM426" s="27"/>
      <c r="ZN426" s="27"/>
      <c r="ZO426" s="27"/>
      <c r="ZP426" s="27"/>
      <c r="ZQ426" s="27"/>
      <c r="ZR426" s="27"/>
      <c r="ZS426" s="27"/>
      <c r="ZT426" s="27"/>
      <c r="ZU426" s="27"/>
      <c r="ZV426" s="27"/>
      <c r="ZW426" s="27"/>
      <c r="ZX426" s="27"/>
      <c r="ZY426" s="27"/>
      <c r="ZZ426" s="27"/>
      <c r="AAA426" s="27"/>
      <c r="AAB426" s="27"/>
      <c r="AAC426" s="27"/>
      <c r="AAD426" s="27"/>
      <c r="AAE426" s="27"/>
      <c r="AAF426" s="27"/>
      <c r="AAG426" s="27"/>
      <c r="AAH426" s="27"/>
      <c r="AAI426" s="27"/>
      <c r="AAJ426" s="27"/>
      <c r="AAK426" s="27"/>
      <c r="AAL426" s="27"/>
      <c r="AAM426" s="27"/>
      <c r="AAN426" s="27"/>
      <c r="AAO426" s="27"/>
      <c r="AAP426" s="27"/>
      <c r="AAQ426" s="27"/>
      <c r="AAR426" s="27"/>
      <c r="AAS426" s="27"/>
      <c r="AAT426" s="27"/>
      <c r="AAU426" s="27"/>
      <c r="AAV426" s="27"/>
      <c r="AAW426" s="27"/>
      <c r="AAX426" s="27"/>
      <c r="AAY426" s="27"/>
      <c r="AAZ426" s="27"/>
      <c r="ABA426" s="27"/>
      <c r="ABB426" s="27"/>
      <c r="ABC426" s="27"/>
      <c r="ABD426" s="27"/>
      <c r="ABE426" s="27"/>
      <c r="ABF426" s="27"/>
      <c r="ABG426" s="27"/>
      <c r="ABH426" s="27"/>
      <c r="ABI426" s="27"/>
      <c r="ABJ426" s="27"/>
      <c r="ABK426" s="27"/>
      <c r="ABL426" s="27"/>
      <c r="ABM426" s="27"/>
      <c r="ABN426" s="27"/>
      <c r="ABO426" s="27"/>
      <c r="ABP426" s="27"/>
      <c r="ABQ426" s="27"/>
      <c r="ABR426" s="27"/>
      <c r="ABS426" s="27"/>
      <c r="ABT426" s="27"/>
      <c r="ABU426" s="27"/>
      <c r="ABV426" s="27"/>
      <c r="ABW426" s="27"/>
      <c r="ABX426" s="27"/>
      <c r="ABY426" s="27"/>
      <c r="ABZ426" s="27"/>
      <c r="ACA426" s="27"/>
      <c r="ACB426" s="27"/>
      <c r="ACC426" s="27"/>
      <c r="ACD426" s="27"/>
      <c r="ACE426" s="27"/>
      <c r="ACF426" s="27"/>
      <c r="ACG426" s="27"/>
      <c r="ACH426" s="27"/>
      <c r="ACI426" s="27"/>
      <c r="ACJ426" s="27"/>
      <c r="ACK426" s="27"/>
      <c r="ACL426" s="27"/>
      <c r="ACM426" s="27"/>
      <c r="ACN426" s="27"/>
      <c r="ACO426" s="27"/>
      <c r="ACP426" s="27"/>
      <c r="ACQ426" s="27"/>
      <c r="ACR426" s="27"/>
      <c r="ACS426" s="27"/>
      <c r="ACT426" s="27"/>
      <c r="ACU426" s="27"/>
      <c r="ACV426" s="27"/>
      <c r="ACW426" s="27"/>
      <c r="ACX426" s="27"/>
      <c r="ACY426" s="27"/>
      <c r="ACZ426" s="27"/>
      <c r="ADA426" s="27"/>
      <c r="ADB426" s="27"/>
      <c r="ADC426" s="27"/>
      <c r="ADD426" s="27"/>
      <c r="ADE426" s="27"/>
      <c r="ADF426" s="27"/>
      <c r="ADG426" s="27"/>
      <c r="ADH426" s="27"/>
      <c r="ADI426" s="27"/>
      <c r="ADJ426" s="27"/>
      <c r="ADK426" s="27"/>
      <c r="ADL426" s="27"/>
      <c r="ADM426" s="27"/>
      <c r="ADN426" s="27"/>
      <c r="ADO426" s="27"/>
      <c r="ADP426" s="27"/>
      <c r="ADQ426" s="27"/>
      <c r="ADR426" s="27"/>
      <c r="ADS426" s="27"/>
      <c r="ADT426" s="27"/>
      <c r="ADU426" s="27"/>
      <c r="ADV426" s="27"/>
      <c r="ADW426" s="27"/>
      <c r="ADX426" s="27"/>
      <c r="ADY426" s="27"/>
      <c r="ADZ426" s="27"/>
      <c r="AEA426" s="27"/>
      <c r="AEB426" s="27"/>
      <c r="AEC426" s="27"/>
      <c r="AED426" s="27"/>
      <c r="AEE426" s="27"/>
      <c r="AEF426" s="27"/>
      <c r="AEG426" s="27"/>
      <c r="AEH426" s="27"/>
      <c r="AEI426" s="27"/>
      <c r="AEJ426" s="27"/>
      <c r="AEK426" s="27"/>
      <c r="AEL426" s="27"/>
      <c r="AEM426" s="27"/>
      <c r="AEN426" s="27"/>
      <c r="AEO426" s="27"/>
      <c r="AEP426" s="27"/>
      <c r="AEQ426" s="27"/>
      <c r="AER426" s="27"/>
      <c r="AES426" s="27"/>
      <c r="AET426" s="27"/>
      <c r="AEU426" s="27"/>
      <c r="AEV426" s="27"/>
      <c r="AEW426" s="27"/>
      <c r="AEX426" s="27"/>
      <c r="AEY426" s="27"/>
      <c r="AEZ426" s="27"/>
      <c r="AFA426" s="27"/>
      <c r="AFB426" s="27"/>
      <c r="AFC426" s="27"/>
      <c r="AFD426" s="27"/>
      <c r="AFE426" s="27"/>
      <c r="AFF426" s="27"/>
      <c r="AFG426" s="27"/>
      <c r="AFH426" s="27"/>
      <c r="AFI426" s="27"/>
      <c r="AFJ426" s="27"/>
      <c r="AFK426" s="27"/>
      <c r="AFL426" s="27"/>
      <c r="AFM426" s="27"/>
      <c r="AFN426" s="27"/>
      <c r="AFO426" s="27"/>
      <c r="AFP426" s="27"/>
      <c r="AFQ426" s="27"/>
      <c r="AFR426" s="27"/>
      <c r="AFS426" s="27"/>
      <c r="AFT426" s="27"/>
      <c r="AFU426" s="27"/>
      <c r="AFV426" s="27"/>
      <c r="AFW426" s="27"/>
      <c r="AFX426" s="27"/>
      <c r="AFY426" s="27"/>
      <c r="AFZ426" s="27"/>
      <c r="AGA426" s="27"/>
      <c r="AGB426" s="27"/>
      <c r="AGC426" s="27"/>
      <c r="AGD426" s="27"/>
      <c r="AGE426" s="27"/>
      <c r="AGF426" s="27"/>
      <c r="AGG426" s="27"/>
      <c r="AGH426" s="27"/>
      <c r="AGI426" s="27"/>
      <c r="AGJ426" s="27"/>
      <c r="AGK426" s="27"/>
      <c r="AGL426" s="27"/>
      <c r="AGM426" s="27"/>
      <c r="AGN426" s="27"/>
      <c r="AGO426" s="27"/>
      <c r="AGP426" s="27"/>
      <c r="AGQ426" s="27"/>
      <c r="AGR426" s="27"/>
      <c r="AGS426" s="27"/>
      <c r="AGT426" s="27"/>
      <c r="AGU426" s="27"/>
      <c r="AGV426" s="27"/>
      <c r="AGW426" s="27"/>
      <c r="AGX426" s="27"/>
      <c r="AGY426" s="27"/>
      <c r="AGZ426" s="27"/>
      <c r="AHA426" s="27"/>
      <c r="AHB426" s="27"/>
      <c r="AHC426" s="27"/>
      <c r="AHD426" s="27"/>
      <c r="AHE426" s="27"/>
      <c r="AHF426" s="27"/>
      <c r="AHG426" s="27"/>
      <c r="AHH426" s="27"/>
      <c r="AHI426" s="27"/>
      <c r="AHJ426" s="27"/>
      <c r="AHK426" s="27"/>
      <c r="AHL426" s="27"/>
      <c r="AHM426" s="27"/>
      <c r="AHN426" s="27"/>
      <c r="AHO426" s="27"/>
      <c r="AHP426" s="27"/>
      <c r="AHQ426" s="27"/>
      <c r="AHR426" s="27"/>
      <c r="AHS426" s="27"/>
      <c r="AHT426" s="27"/>
      <c r="AHU426" s="27"/>
      <c r="AHV426" s="27"/>
      <c r="AHW426" s="27"/>
      <c r="AHX426" s="27"/>
      <c r="AHY426" s="27"/>
      <c r="AHZ426" s="27"/>
      <c r="AIA426" s="27"/>
      <c r="AIB426" s="27"/>
      <c r="AIC426" s="27"/>
      <c r="AID426" s="27"/>
      <c r="AIE426" s="27"/>
      <c r="AIF426" s="27"/>
      <c r="AIG426" s="27"/>
      <c r="AIH426" s="27"/>
      <c r="AII426" s="27"/>
      <c r="AIJ426" s="27"/>
      <c r="AIK426" s="27"/>
      <c r="AIL426" s="27"/>
      <c r="AIM426" s="27"/>
      <c r="AIN426" s="27"/>
      <c r="AIO426" s="27"/>
      <c r="AIP426" s="27"/>
      <c r="AIQ426" s="27"/>
      <c r="AIR426" s="27"/>
      <c r="AIS426" s="27"/>
      <c r="AIT426" s="27"/>
      <c r="AIU426" s="27"/>
      <c r="AIV426" s="27"/>
      <c r="AIW426" s="27"/>
      <c r="AIX426" s="27"/>
      <c r="AIY426" s="27"/>
      <c r="AIZ426" s="27"/>
      <c r="AJA426" s="27"/>
      <c r="AJB426" s="27"/>
      <c r="AJC426" s="27"/>
      <c r="AJD426" s="27"/>
      <c r="AJE426" s="27"/>
      <c r="AJF426" s="27"/>
      <c r="AJG426" s="27"/>
      <c r="AJH426" s="27"/>
      <c r="AJI426" s="27"/>
      <c r="AJJ426" s="27"/>
      <c r="AJK426" s="27"/>
      <c r="AJL426" s="27"/>
      <c r="AJM426" s="27"/>
      <c r="AJN426" s="27"/>
      <c r="AJO426" s="27"/>
      <c r="AJP426" s="27"/>
      <c r="AJQ426" s="27"/>
      <c r="AJR426" s="27"/>
      <c r="AJS426" s="27"/>
      <c r="AJT426" s="27"/>
      <c r="AJU426" s="27"/>
      <c r="AJV426" s="27"/>
      <c r="AJW426" s="27"/>
      <c r="AJX426" s="27"/>
      <c r="AJY426" s="27"/>
      <c r="AJZ426" s="27"/>
      <c r="AKA426" s="27"/>
      <c r="AKB426" s="27"/>
      <c r="AKC426" s="27"/>
      <c r="AKD426" s="27"/>
      <c r="AKE426" s="27"/>
      <c r="AKF426" s="27"/>
      <c r="AKG426" s="27"/>
      <c r="AKH426" s="27"/>
      <c r="AKI426" s="27"/>
      <c r="AKJ426" s="27"/>
      <c r="AKK426" s="27"/>
      <c r="AKL426" s="27"/>
      <c r="AKM426" s="27"/>
      <c r="AKN426" s="27"/>
      <c r="AKO426" s="27"/>
      <c r="AKP426" s="27"/>
      <c r="AKQ426" s="27"/>
      <c r="AKR426" s="27"/>
      <c r="AKS426" s="27"/>
      <c r="AKT426" s="27"/>
      <c r="AKU426" s="27"/>
      <c r="AKV426" s="27"/>
      <c r="AKW426" s="27"/>
      <c r="AKX426" s="27"/>
      <c r="AKY426" s="27"/>
      <c r="AKZ426" s="27"/>
      <c r="ALA426" s="27"/>
      <c r="ALB426" s="27"/>
      <c r="ALC426" s="27"/>
      <c r="ALD426" s="27"/>
      <c r="ALE426" s="27"/>
      <c r="ALF426" s="27"/>
      <c r="ALG426" s="27"/>
      <c r="ALH426" s="27"/>
      <c r="ALI426" s="27"/>
      <c r="ALJ426" s="27"/>
    </row>
    <row r="427" spans="1:998" s="13" customFormat="1">
      <c r="A427" s="16">
        <v>422</v>
      </c>
      <c r="B427" s="32" t="s">
        <v>188</v>
      </c>
      <c r="C427" s="32" t="s">
        <v>1804</v>
      </c>
      <c r="D427" s="32" t="s">
        <v>1804</v>
      </c>
      <c r="E427" s="32" t="s">
        <v>1832</v>
      </c>
      <c r="F427" s="32"/>
      <c r="G427" s="74">
        <v>45826</v>
      </c>
      <c r="H427" s="75">
        <v>0.7055555555555556</v>
      </c>
      <c r="I427" s="32" t="s">
        <v>5</v>
      </c>
      <c r="J427" s="32" t="s">
        <v>6</v>
      </c>
      <c r="K427" s="32" t="s">
        <v>5</v>
      </c>
      <c r="L427" s="32" t="s">
        <v>5</v>
      </c>
      <c r="M427" s="32" t="s">
        <v>5</v>
      </c>
      <c r="N427" s="32" t="s">
        <v>6</v>
      </c>
      <c r="O427" s="76">
        <v>1142.8599999999999</v>
      </c>
      <c r="P427" s="77">
        <v>350</v>
      </c>
      <c r="Q427" s="76">
        <v>66400</v>
      </c>
      <c r="R427" s="76">
        <v>26560</v>
      </c>
      <c r="S427" s="85">
        <f t="shared" si="51"/>
        <v>40</v>
      </c>
      <c r="T427" s="85">
        <f t="shared" si="52"/>
        <v>39840</v>
      </c>
      <c r="U427" s="32" t="s">
        <v>6</v>
      </c>
      <c r="V427" s="32" t="s">
        <v>6</v>
      </c>
      <c r="W427" s="79">
        <v>1</v>
      </c>
      <c r="X427" s="80">
        <v>0</v>
      </c>
      <c r="Y427" s="81">
        <f>ROUND((S427/INDICI!$B$2*10),2)</f>
        <v>4.5199999999999996</v>
      </c>
      <c r="Z427" s="81">
        <f>ROUND((O427/INDICI!$B$1*25),2)</f>
        <v>3.05</v>
      </c>
      <c r="AA427" s="82">
        <f t="shared" si="53"/>
        <v>8</v>
      </c>
      <c r="AB427" s="83">
        <f t="shared" si="54"/>
        <v>15.57</v>
      </c>
      <c r="AC427" s="84"/>
      <c r="AD427" s="81" t="str">
        <f>VLOOKUP(C427, 'NORD SUD'!A:B, 2, FALSE)</f>
        <v>N</v>
      </c>
      <c r="AE427" s="85" t="str">
        <f>IF(AD427="N","",SUM(AF$5:$AF427))</f>
        <v/>
      </c>
      <c r="AF427" s="85" t="str">
        <f t="shared" si="55"/>
        <v/>
      </c>
      <c r="AG427" s="84"/>
      <c r="AH427" s="81"/>
      <c r="AI427" s="169"/>
      <c r="AJ427" s="169"/>
      <c r="AK427" s="198" t="s">
        <v>1941</v>
      </c>
      <c r="AL427" s="158"/>
    </row>
    <row r="428" spans="1:998" s="13" customFormat="1">
      <c r="A428" s="16">
        <v>423</v>
      </c>
      <c r="B428" s="32" t="s">
        <v>188</v>
      </c>
      <c r="C428" s="32" t="s">
        <v>35</v>
      </c>
      <c r="D428" s="32" t="s">
        <v>35</v>
      </c>
      <c r="E428" s="32" t="s">
        <v>821</v>
      </c>
      <c r="F428" s="32"/>
      <c r="G428" s="74">
        <v>45832</v>
      </c>
      <c r="H428" s="75">
        <v>0.63402777777777775</v>
      </c>
      <c r="I428" s="32" t="s">
        <v>5</v>
      </c>
      <c r="J428" s="32" t="s">
        <v>6</v>
      </c>
      <c r="K428" s="32" t="s">
        <v>5</v>
      </c>
      <c r="L428" s="32" t="s">
        <v>5</v>
      </c>
      <c r="M428" s="32" t="s">
        <v>5</v>
      </c>
      <c r="N428" s="32" t="s">
        <v>6</v>
      </c>
      <c r="O428" s="76">
        <v>718.48</v>
      </c>
      <c r="P428" s="77">
        <v>1531</v>
      </c>
      <c r="Q428" s="76">
        <v>49019.040000000001</v>
      </c>
      <c r="R428" s="76">
        <v>24509.52</v>
      </c>
      <c r="S428" s="85">
        <f t="shared" si="51"/>
        <v>50</v>
      </c>
      <c r="T428" s="85">
        <f t="shared" si="52"/>
        <v>24509.52</v>
      </c>
      <c r="U428" s="32" t="s">
        <v>6</v>
      </c>
      <c r="V428" s="32" t="s">
        <v>6</v>
      </c>
      <c r="W428" s="79">
        <v>1</v>
      </c>
      <c r="X428" s="80">
        <v>0</v>
      </c>
      <c r="Y428" s="81">
        <f>ROUND((S428/INDICI!$B$2*10),2)</f>
        <v>5.65</v>
      </c>
      <c r="Z428" s="81">
        <f>ROUND((O428/INDICI!$B$1*25),2)</f>
        <v>1.92</v>
      </c>
      <c r="AA428" s="82">
        <f t="shared" si="53"/>
        <v>8</v>
      </c>
      <c r="AB428" s="83">
        <f t="shared" si="54"/>
        <v>15.57</v>
      </c>
      <c r="AC428" s="84"/>
      <c r="AD428" s="81" t="str">
        <f>VLOOKUP(C428, 'NORD SUD'!A:B, 2, FALSE)</f>
        <v>N</v>
      </c>
      <c r="AE428" s="85" t="str">
        <f>IF(AD428="N","",SUM(AF$5:$AF428))</f>
        <v/>
      </c>
      <c r="AF428" s="85" t="str">
        <f t="shared" si="55"/>
        <v/>
      </c>
      <c r="AG428" s="84"/>
      <c r="AH428" s="81"/>
      <c r="AI428" s="169"/>
      <c r="AJ428" s="169"/>
      <c r="AK428" s="198" t="s">
        <v>1941</v>
      </c>
      <c r="AL428" s="158"/>
    </row>
    <row r="429" spans="1:998" s="13" customFormat="1">
      <c r="A429" s="16">
        <v>424</v>
      </c>
      <c r="B429" s="32" t="s">
        <v>344</v>
      </c>
      <c r="C429" s="32" t="s">
        <v>67</v>
      </c>
      <c r="D429" s="32" t="s">
        <v>67</v>
      </c>
      <c r="E429" s="32"/>
      <c r="F429" s="32" t="s">
        <v>687</v>
      </c>
      <c r="G429" s="74">
        <v>45834</v>
      </c>
      <c r="H429" s="75">
        <v>0.49444444444444446</v>
      </c>
      <c r="I429" s="32" t="s">
        <v>5</v>
      </c>
      <c r="J429" s="32" t="s">
        <v>6</v>
      </c>
      <c r="K429" s="32" t="s">
        <v>5</v>
      </c>
      <c r="L429" s="32" t="s">
        <v>5</v>
      </c>
      <c r="M429" s="32" t="s">
        <v>5</v>
      </c>
      <c r="N429" s="32" t="s">
        <v>6</v>
      </c>
      <c r="O429" s="76">
        <v>2082.02</v>
      </c>
      <c r="P429" s="77">
        <v>1585</v>
      </c>
      <c r="Q429" s="76">
        <v>77923.429999999993</v>
      </c>
      <c r="R429" s="76">
        <v>0</v>
      </c>
      <c r="S429" s="85">
        <f t="shared" si="51"/>
        <v>0</v>
      </c>
      <c r="T429" s="85">
        <f t="shared" si="52"/>
        <v>77923.429999999993</v>
      </c>
      <c r="U429" s="32" t="s">
        <v>6</v>
      </c>
      <c r="V429" s="32" t="s">
        <v>6</v>
      </c>
      <c r="W429" s="79">
        <v>1</v>
      </c>
      <c r="X429" s="80">
        <v>10</v>
      </c>
      <c r="Y429" s="81">
        <f>ROUND((S429/INDICI!$B$2*10),2)</f>
        <v>0</v>
      </c>
      <c r="Z429" s="81">
        <f>ROUND((O429/INDICI!$B$1*25),2)</f>
        <v>5.56</v>
      </c>
      <c r="AA429" s="82">
        <f t="shared" si="53"/>
        <v>0</v>
      </c>
      <c r="AB429" s="83">
        <f t="shared" si="54"/>
        <v>15.559999999999999</v>
      </c>
      <c r="AC429" s="84"/>
      <c r="AD429" s="81" t="str">
        <f>VLOOKUP(C429, 'NORD SUD'!A:B, 2, FALSE)</f>
        <v>N</v>
      </c>
      <c r="AE429" s="85" t="str">
        <f>IF(AD429="N","",SUM(AF$5:$AF429))</f>
        <v/>
      </c>
      <c r="AF429" s="85" t="str">
        <f t="shared" si="55"/>
        <v/>
      </c>
      <c r="AG429" s="84"/>
      <c r="AH429" s="81"/>
      <c r="AI429" s="169"/>
      <c r="AJ429" s="169"/>
      <c r="AK429" s="198" t="s">
        <v>1941</v>
      </c>
      <c r="AL429" s="158"/>
    </row>
    <row r="430" spans="1:998" s="13" customFormat="1">
      <c r="A430" s="16">
        <v>425</v>
      </c>
      <c r="B430" s="32" t="s">
        <v>188</v>
      </c>
      <c r="C430" s="32" t="s">
        <v>1804</v>
      </c>
      <c r="D430" s="32" t="s">
        <v>1804</v>
      </c>
      <c r="E430" s="85" t="s">
        <v>1853</v>
      </c>
      <c r="F430" s="85"/>
      <c r="G430" s="74">
        <v>45833</v>
      </c>
      <c r="H430" s="75">
        <v>0.67361111111111116</v>
      </c>
      <c r="I430" s="85" t="s">
        <v>5</v>
      </c>
      <c r="J430" s="85" t="s">
        <v>6</v>
      </c>
      <c r="K430" s="85" t="s">
        <v>5</v>
      </c>
      <c r="L430" s="85" t="s">
        <v>5</v>
      </c>
      <c r="M430" s="85" t="s">
        <v>5</v>
      </c>
      <c r="N430" s="85" t="s">
        <v>6</v>
      </c>
      <c r="O430" s="85">
        <v>2308.73</v>
      </c>
      <c r="P430" s="77">
        <v>15593</v>
      </c>
      <c r="Q430" s="85">
        <v>167140</v>
      </c>
      <c r="R430" s="85">
        <v>50142</v>
      </c>
      <c r="S430" s="85">
        <f t="shared" si="51"/>
        <v>30</v>
      </c>
      <c r="T430" s="85">
        <f t="shared" si="52"/>
        <v>116998</v>
      </c>
      <c r="U430" s="32" t="s">
        <v>6</v>
      </c>
      <c r="V430" s="32" t="s">
        <v>6</v>
      </c>
      <c r="W430" s="79">
        <v>1</v>
      </c>
      <c r="X430" s="82">
        <v>0</v>
      </c>
      <c r="Y430" s="82">
        <f>ROUND((S430/INDICI!$B$2*10),2)</f>
        <v>3.39</v>
      </c>
      <c r="Z430" s="82">
        <f>ROUND((O430/INDICI!$B$1*25),2)</f>
        <v>6.16</v>
      </c>
      <c r="AA430" s="82">
        <f t="shared" si="53"/>
        <v>6</v>
      </c>
      <c r="AB430" s="83">
        <f t="shared" si="54"/>
        <v>15.55</v>
      </c>
      <c r="AC430" s="84"/>
      <c r="AD430" s="81" t="str">
        <f>VLOOKUP(C430, 'NORD SUD'!A:B, 2, FALSE)</f>
        <v>N</v>
      </c>
      <c r="AE430" s="85" t="str">
        <f>IF(AD430="N","",SUM(AF$5:$AF430))</f>
        <v/>
      </c>
      <c r="AF430" s="85" t="str">
        <f t="shared" si="55"/>
        <v/>
      </c>
      <c r="AG430" s="84"/>
      <c r="AH430" s="81"/>
      <c r="AI430" s="169"/>
      <c r="AJ430" s="169"/>
      <c r="AK430" s="198" t="s">
        <v>1941</v>
      </c>
      <c r="AL430" s="158"/>
    </row>
    <row r="431" spans="1:998" s="24" customFormat="1" ht="13.5" customHeight="1">
      <c r="A431" s="16">
        <v>426</v>
      </c>
      <c r="B431" s="32" t="s">
        <v>344</v>
      </c>
      <c r="C431" s="32" t="s">
        <v>19</v>
      </c>
      <c r="D431" s="32" t="s">
        <v>19</v>
      </c>
      <c r="E431" s="32"/>
      <c r="F431" s="32" t="s">
        <v>1571</v>
      </c>
      <c r="G431" s="74">
        <v>45833</v>
      </c>
      <c r="H431" s="75">
        <v>0.54166666666666663</v>
      </c>
      <c r="I431" s="32" t="s">
        <v>5</v>
      </c>
      <c r="J431" s="32" t="s">
        <v>6</v>
      </c>
      <c r="K431" s="32" t="s">
        <v>5</v>
      </c>
      <c r="L431" s="32" t="s">
        <v>5</v>
      </c>
      <c r="M431" s="32" t="s">
        <v>5</v>
      </c>
      <c r="N431" s="32" t="s">
        <v>6</v>
      </c>
      <c r="O431" s="76">
        <v>382.33</v>
      </c>
      <c r="P431" s="77">
        <v>2354</v>
      </c>
      <c r="Q431" s="76">
        <v>115735.3</v>
      </c>
      <c r="R431" s="76">
        <v>46294.12</v>
      </c>
      <c r="S431" s="85">
        <f t="shared" si="51"/>
        <v>40</v>
      </c>
      <c r="T431" s="85">
        <f t="shared" si="52"/>
        <v>69441.179999999993</v>
      </c>
      <c r="U431" s="32" t="s">
        <v>6</v>
      </c>
      <c r="V431" s="32" t="s">
        <v>6</v>
      </c>
      <c r="W431" s="79">
        <v>1</v>
      </c>
      <c r="X431" s="80">
        <v>10</v>
      </c>
      <c r="Y431" s="81">
        <f>ROUND((S431/INDICI!$B$2*10),2)</f>
        <v>4.5199999999999996</v>
      </c>
      <c r="Z431" s="81">
        <f>ROUND((O431/INDICI!$B$1*25),2)</f>
        <v>1.02</v>
      </c>
      <c r="AA431" s="82">
        <f t="shared" si="53"/>
        <v>0</v>
      </c>
      <c r="AB431" s="83">
        <f t="shared" si="54"/>
        <v>15.54</v>
      </c>
      <c r="AC431" s="84"/>
      <c r="AD431" s="81" t="str">
        <f>VLOOKUP(C431, 'NORD SUD'!A:B, 2, FALSE)</f>
        <v>N</v>
      </c>
      <c r="AE431" s="85" t="str">
        <f>IF(AD431="N","",SUM(AF$5:$AF431))</f>
        <v/>
      </c>
      <c r="AF431" s="85" t="str">
        <f t="shared" si="55"/>
        <v/>
      </c>
      <c r="AG431" s="84"/>
      <c r="AH431" s="81"/>
      <c r="AI431" s="169"/>
      <c r="AJ431" s="169"/>
      <c r="AK431" s="198" t="s">
        <v>1941</v>
      </c>
      <c r="AL431" s="158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  <c r="JH431" s="13"/>
      <c r="JI431" s="13"/>
      <c r="JJ431" s="13"/>
      <c r="JK431" s="13"/>
      <c r="JL431" s="13"/>
      <c r="JM431" s="13"/>
      <c r="JN431" s="13"/>
      <c r="JO431" s="13"/>
      <c r="JP431" s="13"/>
      <c r="JQ431" s="13"/>
      <c r="JR431" s="13"/>
      <c r="JS431" s="13"/>
      <c r="JT431" s="13"/>
      <c r="JU431" s="13"/>
      <c r="JV431" s="13"/>
      <c r="JW431" s="13"/>
      <c r="JX431" s="13"/>
      <c r="JY431" s="13"/>
      <c r="JZ431" s="13"/>
      <c r="KA431" s="13"/>
      <c r="KB431" s="13"/>
      <c r="KC431" s="13"/>
      <c r="KD431" s="13"/>
      <c r="KE431" s="13"/>
      <c r="KF431" s="13"/>
      <c r="KG431" s="13"/>
      <c r="KH431" s="13"/>
      <c r="KI431" s="13"/>
      <c r="KJ431" s="13"/>
      <c r="KK431" s="13"/>
      <c r="KL431" s="13"/>
      <c r="KM431" s="13"/>
      <c r="KN431" s="13"/>
      <c r="KO431" s="13"/>
      <c r="KP431" s="13"/>
      <c r="KQ431" s="13"/>
      <c r="KR431" s="13"/>
      <c r="KS431" s="13"/>
      <c r="KT431" s="13"/>
      <c r="KU431" s="13"/>
      <c r="KV431" s="13"/>
      <c r="KW431" s="13"/>
      <c r="KX431" s="13"/>
      <c r="KY431" s="13"/>
      <c r="KZ431" s="13"/>
      <c r="LA431" s="13"/>
      <c r="LB431" s="13"/>
      <c r="LC431" s="13"/>
      <c r="LD431" s="13"/>
      <c r="LE431" s="13"/>
      <c r="LF431" s="13"/>
      <c r="LG431" s="13"/>
      <c r="LH431" s="13"/>
      <c r="LI431" s="13"/>
      <c r="LJ431" s="13"/>
      <c r="LK431" s="13"/>
      <c r="LL431" s="13"/>
      <c r="LM431" s="13"/>
      <c r="LN431" s="13"/>
      <c r="LO431" s="13"/>
      <c r="LP431" s="13"/>
      <c r="LQ431" s="13"/>
      <c r="LR431" s="13"/>
      <c r="LS431" s="13"/>
      <c r="LT431" s="13"/>
      <c r="LU431" s="13"/>
      <c r="LV431" s="13"/>
      <c r="LW431" s="13"/>
      <c r="LX431" s="13"/>
      <c r="LY431" s="13"/>
      <c r="LZ431" s="13"/>
      <c r="MA431" s="13"/>
      <c r="MB431" s="13"/>
      <c r="MC431" s="13"/>
      <c r="MD431" s="13"/>
      <c r="ME431" s="13"/>
      <c r="MF431" s="13"/>
      <c r="MG431" s="13"/>
      <c r="MH431" s="13"/>
      <c r="MI431" s="13"/>
      <c r="MJ431" s="13"/>
      <c r="MK431" s="13"/>
      <c r="ML431" s="13"/>
      <c r="MM431" s="13"/>
      <c r="MN431" s="13"/>
      <c r="MO431" s="13"/>
      <c r="MP431" s="13"/>
      <c r="MQ431" s="13"/>
      <c r="MR431" s="13"/>
      <c r="MS431" s="13"/>
      <c r="MT431" s="13"/>
      <c r="MU431" s="13"/>
      <c r="MV431" s="13"/>
      <c r="MW431" s="13"/>
      <c r="MX431" s="13"/>
      <c r="MY431" s="13"/>
      <c r="MZ431" s="13"/>
      <c r="NA431" s="13"/>
      <c r="NB431" s="13"/>
      <c r="NC431" s="13"/>
      <c r="ND431" s="13"/>
      <c r="NE431" s="13"/>
      <c r="NF431" s="13"/>
      <c r="NG431" s="13"/>
      <c r="NH431" s="13"/>
      <c r="NI431" s="13"/>
      <c r="NJ431" s="13"/>
      <c r="NK431" s="13"/>
      <c r="NL431" s="13"/>
      <c r="NM431" s="13"/>
      <c r="NN431" s="13"/>
      <c r="NO431" s="13"/>
      <c r="NP431" s="13"/>
      <c r="NQ431" s="13"/>
      <c r="NR431" s="13"/>
      <c r="NS431" s="13"/>
      <c r="NT431" s="13"/>
      <c r="NU431" s="13"/>
      <c r="NV431" s="13"/>
      <c r="NW431" s="13"/>
      <c r="NX431" s="13"/>
      <c r="NY431" s="13"/>
      <c r="NZ431" s="13"/>
      <c r="OA431" s="13"/>
      <c r="OB431" s="13"/>
      <c r="OC431" s="13"/>
      <c r="OD431" s="13"/>
      <c r="OE431" s="13"/>
      <c r="OF431" s="13"/>
      <c r="OG431" s="13"/>
      <c r="OH431" s="13"/>
      <c r="OI431" s="13"/>
      <c r="OJ431" s="13"/>
      <c r="OK431" s="13"/>
      <c r="OL431" s="13"/>
      <c r="OM431" s="13"/>
      <c r="ON431" s="13"/>
      <c r="OO431" s="13"/>
      <c r="OP431" s="13"/>
      <c r="OQ431" s="13"/>
      <c r="OR431" s="13"/>
      <c r="OS431" s="13"/>
      <c r="OT431" s="13"/>
      <c r="OU431" s="13"/>
      <c r="OV431" s="13"/>
      <c r="OW431" s="13"/>
      <c r="OX431" s="13"/>
      <c r="OY431" s="13"/>
      <c r="OZ431" s="13"/>
      <c r="PA431" s="13"/>
      <c r="PB431" s="13"/>
      <c r="PC431" s="13"/>
      <c r="PD431" s="13"/>
      <c r="PE431" s="13"/>
      <c r="PF431" s="13"/>
      <c r="PG431" s="13"/>
      <c r="PH431" s="13"/>
      <c r="PI431" s="13"/>
      <c r="PJ431" s="13"/>
      <c r="PK431" s="13"/>
      <c r="PL431" s="13"/>
      <c r="PM431" s="13"/>
      <c r="PN431" s="13"/>
      <c r="PO431" s="13"/>
      <c r="PP431" s="13"/>
      <c r="PQ431" s="13"/>
      <c r="PR431" s="13"/>
      <c r="PS431" s="13"/>
      <c r="PT431" s="13"/>
      <c r="PU431" s="13"/>
      <c r="PV431" s="13"/>
      <c r="PW431" s="13"/>
      <c r="PX431" s="13"/>
      <c r="PY431" s="13"/>
      <c r="PZ431" s="13"/>
      <c r="QA431" s="13"/>
      <c r="QB431" s="13"/>
      <c r="QC431" s="13"/>
      <c r="QD431" s="13"/>
      <c r="QE431" s="13"/>
      <c r="QF431" s="13"/>
      <c r="QG431" s="13"/>
      <c r="QH431" s="13"/>
      <c r="QI431" s="13"/>
      <c r="QJ431" s="13"/>
      <c r="QK431" s="13"/>
      <c r="QL431" s="13"/>
      <c r="QM431" s="13"/>
      <c r="QN431" s="13"/>
      <c r="QO431" s="13"/>
      <c r="QP431" s="13"/>
      <c r="QQ431" s="13"/>
      <c r="QR431" s="13"/>
      <c r="QS431" s="13"/>
      <c r="QT431" s="13"/>
      <c r="QU431" s="13"/>
      <c r="QV431" s="13"/>
      <c r="QW431" s="13"/>
      <c r="QX431" s="13"/>
      <c r="QY431" s="13"/>
      <c r="QZ431" s="13"/>
      <c r="RA431" s="13"/>
      <c r="RB431" s="13"/>
      <c r="RC431" s="13"/>
      <c r="RD431" s="13"/>
      <c r="RE431" s="13"/>
      <c r="RF431" s="13"/>
      <c r="RG431" s="13"/>
      <c r="RH431" s="13"/>
      <c r="RI431" s="13"/>
      <c r="RJ431" s="13"/>
      <c r="RK431" s="13"/>
      <c r="RL431" s="13"/>
      <c r="RM431" s="13"/>
      <c r="RN431" s="13"/>
      <c r="RO431" s="13"/>
      <c r="RP431" s="13"/>
      <c r="RQ431" s="13"/>
      <c r="RR431" s="13"/>
      <c r="RS431" s="13"/>
      <c r="RT431" s="13"/>
      <c r="RU431" s="13"/>
      <c r="RV431" s="13"/>
      <c r="RW431" s="13"/>
      <c r="RX431" s="13"/>
      <c r="RY431" s="13"/>
      <c r="RZ431" s="13"/>
      <c r="SA431" s="13"/>
      <c r="SB431" s="13"/>
      <c r="SC431" s="13"/>
      <c r="SD431" s="13"/>
      <c r="SE431" s="13"/>
      <c r="SF431" s="13"/>
      <c r="SG431" s="13"/>
      <c r="SH431" s="13"/>
      <c r="SI431" s="13"/>
      <c r="SJ431" s="13"/>
      <c r="SK431" s="13"/>
      <c r="SL431" s="13"/>
      <c r="SM431" s="13"/>
      <c r="SN431" s="13"/>
      <c r="SO431" s="13"/>
      <c r="SP431" s="13"/>
      <c r="SQ431" s="13"/>
      <c r="SR431" s="13"/>
      <c r="SS431" s="13"/>
      <c r="ST431" s="13"/>
      <c r="SU431" s="13"/>
      <c r="SV431" s="13"/>
      <c r="SW431" s="13"/>
      <c r="SX431" s="13"/>
      <c r="SY431" s="13"/>
      <c r="SZ431" s="13"/>
      <c r="TA431" s="13"/>
      <c r="TB431" s="13"/>
      <c r="TC431" s="13"/>
      <c r="TD431" s="13"/>
      <c r="TE431" s="13"/>
      <c r="TF431" s="13"/>
      <c r="TG431" s="13"/>
      <c r="TH431" s="13"/>
      <c r="TI431" s="13"/>
      <c r="TJ431" s="13"/>
      <c r="TK431" s="13"/>
      <c r="TL431" s="13"/>
      <c r="TM431" s="13"/>
      <c r="TN431" s="13"/>
      <c r="TO431" s="13"/>
      <c r="TP431" s="13"/>
      <c r="TQ431" s="13"/>
      <c r="TR431" s="13"/>
      <c r="TS431" s="13"/>
      <c r="TT431" s="13"/>
      <c r="TU431" s="13"/>
      <c r="TV431" s="13"/>
      <c r="TW431" s="13"/>
      <c r="TX431" s="13"/>
      <c r="TY431" s="13"/>
      <c r="TZ431" s="13"/>
      <c r="UA431" s="13"/>
      <c r="UB431" s="13"/>
      <c r="UC431" s="13"/>
      <c r="UD431" s="13"/>
      <c r="UE431" s="13"/>
      <c r="UF431" s="13"/>
      <c r="UG431" s="13"/>
      <c r="UH431" s="13"/>
      <c r="UI431" s="13"/>
      <c r="UJ431" s="13"/>
      <c r="UK431" s="13"/>
      <c r="UL431" s="13"/>
      <c r="UM431" s="13"/>
      <c r="UN431" s="13"/>
      <c r="UO431" s="13"/>
      <c r="UP431" s="13"/>
      <c r="UQ431" s="13"/>
      <c r="UR431" s="13"/>
      <c r="US431" s="13"/>
      <c r="UT431" s="13"/>
      <c r="UU431" s="13"/>
      <c r="UV431" s="13"/>
      <c r="UW431" s="13"/>
      <c r="UX431" s="13"/>
      <c r="UY431" s="13"/>
      <c r="UZ431" s="13"/>
      <c r="VA431" s="13"/>
      <c r="VB431" s="13"/>
      <c r="VC431" s="13"/>
      <c r="VD431" s="13"/>
      <c r="VE431" s="13"/>
      <c r="VF431" s="13"/>
      <c r="VG431" s="13"/>
      <c r="VH431" s="13"/>
      <c r="VI431" s="13"/>
      <c r="VJ431" s="13"/>
      <c r="VK431" s="13"/>
      <c r="VL431" s="13"/>
      <c r="VM431" s="13"/>
      <c r="VN431" s="13"/>
      <c r="VO431" s="13"/>
      <c r="VP431" s="13"/>
      <c r="VQ431" s="13"/>
      <c r="VR431" s="13"/>
      <c r="VS431" s="13"/>
      <c r="VT431" s="13"/>
      <c r="VU431" s="13"/>
      <c r="VV431" s="13"/>
      <c r="VW431" s="13"/>
      <c r="VX431" s="13"/>
      <c r="VY431" s="13"/>
      <c r="VZ431" s="13"/>
      <c r="WA431" s="13"/>
      <c r="WB431" s="13"/>
      <c r="WC431" s="13"/>
      <c r="WD431" s="13"/>
      <c r="WE431" s="13"/>
      <c r="WF431" s="13"/>
      <c r="WG431" s="13"/>
      <c r="WH431" s="13"/>
      <c r="WI431" s="13"/>
      <c r="WJ431" s="13"/>
      <c r="WK431" s="13"/>
      <c r="WL431" s="13"/>
      <c r="WM431" s="13"/>
      <c r="WN431" s="13"/>
      <c r="WO431" s="13"/>
      <c r="WP431" s="13"/>
      <c r="WQ431" s="13"/>
      <c r="WR431" s="13"/>
      <c r="WS431" s="13"/>
      <c r="WT431" s="13"/>
      <c r="WU431" s="13"/>
      <c r="WV431" s="13"/>
      <c r="WW431" s="13"/>
      <c r="WX431" s="13"/>
      <c r="WY431" s="13"/>
      <c r="WZ431" s="13"/>
      <c r="XA431" s="13"/>
      <c r="XB431" s="13"/>
      <c r="XC431" s="13"/>
      <c r="XD431" s="13"/>
      <c r="XE431" s="13"/>
      <c r="XF431" s="13"/>
      <c r="XG431" s="13"/>
      <c r="XH431" s="13"/>
      <c r="XI431" s="13"/>
      <c r="XJ431" s="13"/>
      <c r="XK431" s="13"/>
      <c r="XL431" s="13"/>
      <c r="XM431" s="13"/>
      <c r="XN431" s="13"/>
      <c r="XO431" s="13"/>
      <c r="XP431" s="13"/>
      <c r="XQ431" s="13"/>
      <c r="XR431" s="13"/>
      <c r="XS431" s="13"/>
      <c r="XT431" s="13"/>
      <c r="XU431" s="13"/>
      <c r="XV431" s="13"/>
      <c r="XW431" s="13"/>
      <c r="XX431" s="13"/>
      <c r="XY431" s="13"/>
      <c r="XZ431" s="13"/>
      <c r="YA431" s="13"/>
      <c r="YB431" s="13"/>
      <c r="YC431" s="13"/>
      <c r="YD431" s="13"/>
      <c r="YE431" s="13"/>
      <c r="YF431" s="13"/>
      <c r="YG431" s="13"/>
      <c r="YH431" s="13"/>
      <c r="YI431" s="13"/>
      <c r="YJ431" s="13"/>
      <c r="YK431" s="13"/>
      <c r="YL431" s="13"/>
      <c r="YM431" s="13"/>
      <c r="YN431" s="13"/>
      <c r="YO431" s="13"/>
      <c r="YP431" s="13"/>
      <c r="YQ431" s="13"/>
      <c r="YR431" s="13"/>
      <c r="YS431" s="13"/>
      <c r="YT431" s="13"/>
      <c r="YU431" s="13"/>
      <c r="YV431" s="13"/>
      <c r="YW431" s="13"/>
      <c r="YX431" s="13"/>
      <c r="YY431" s="13"/>
      <c r="YZ431" s="13"/>
      <c r="ZA431" s="13"/>
      <c r="ZB431" s="13"/>
      <c r="ZC431" s="13"/>
      <c r="ZD431" s="13"/>
      <c r="ZE431" s="13"/>
      <c r="ZF431" s="13"/>
      <c r="ZG431" s="13"/>
      <c r="ZH431" s="13"/>
      <c r="ZI431" s="13"/>
      <c r="ZJ431" s="13"/>
      <c r="ZK431" s="13"/>
      <c r="ZL431" s="13"/>
      <c r="ZM431" s="13"/>
      <c r="ZN431" s="13"/>
      <c r="ZO431" s="13"/>
      <c r="ZP431" s="13"/>
      <c r="ZQ431" s="13"/>
      <c r="ZR431" s="13"/>
      <c r="ZS431" s="13"/>
      <c r="ZT431" s="13"/>
      <c r="ZU431" s="13"/>
      <c r="ZV431" s="13"/>
      <c r="ZW431" s="13"/>
      <c r="ZX431" s="13"/>
      <c r="ZY431" s="13"/>
      <c r="ZZ431" s="13"/>
      <c r="AAA431" s="13"/>
      <c r="AAB431" s="13"/>
      <c r="AAC431" s="13"/>
      <c r="AAD431" s="13"/>
      <c r="AAE431" s="13"/>
      <c r="AAF431" s="13"/>
      <c r="AAG431" s="13"/>
      <c r="AAH431" s="13"/>
      <c r="AAI431" s="13"/>
      <c r="AAJ431" s="13"/>
      <c r="AAK431" s="13"/>
      <c r="AAL431" s="13"/>
      <c r="AAM431" s="13"/>
      <c r="AAN431" s="13"/>
      <c r="AAO431" s="13"/>
      <c r="AAP431" s="13"/>
      <c r="AAQ431" s="13"/>
      <c r="AAR431" s="13"/>
      <c r="AAS431" s="13"/>
      <c r="AAT431" s="13"/>
      <c r="AAU431" s="13"/>
      <c r="AAV431" s="13"/>
      <c r="AAW431" s="13"/>
      <c r="AAX431" s="13"/>
      <c r="AAY431" s="13"/>
      <c r="AAZ431" s="13"/>
      <c r="ABA431" s="13"/>
      <c r="ABB431" s="13"/>
      <c r="ABC431" s="13"/>
      <c r="ABD431" s="13"/>
      <c r="ABE431" s="13"/>
      <c r="ABF431" s="13"/>
      <c r="ABG431" s="13"/>
      <c r="ABH431" s="13"/>
      <c r="ABI431" s="13"/>
      <c r="ABJ431" s="13"/>
      <c r="ABK431" s="13"/>
      <c r="ABL431" s="13"/>
      <c r="ABM431" s="13"/>
      <c r="ABN431" s="13"/>
      <c r="ABO431" s="13"/>
      <c r="ABP431" s="13"/>
      <c r="ABQ431" s="13"/>
      <c r="ABR431" s="13"/>
      <c r="ABS431" s="13"/>
      <c r="ABT431" s="13"/>
      <c r="ABU431" s="13"/>
      <c r="ABV431" s="13"/>
      <c r="ABW431" s="13"/>
      <c r="ABX431" s="13"/>
      <c r="ABY431" s="13"/>
      <c r="ABZ431" s="13"/>
      <c r="ACA431" s="13"/>
      <c r="ACB431" s="13"/>
      <c r="ACC431" s="13"/>
      <c r="ACD431" s="13"/>
      <c r="ACE431" s="13"/>
      <c r="ACF431" s="13"/>
      <c r="ACG431" s="13"/>
      <c r="ACH431" s="13"/>
      <c r="ACI431" s="13"/>
      <c r="ACJ431" s="13"/>
      <c r="ACK431" s="13"/>
      <c r="ACL431" s="13"/>
      <c r="ACM431" s="13"/>
      <c r="ACN431" s="13"/>
      <c r="ACO431" s="13"/>
      <c r="ACP431" s="13"/>
      <c r="ACQ431" s="13"/>
      <c r="ACR431" s="13"/>
      <c r="ACS431" s="13"/>
      <c r="ACT431" s="13"/>
      <c r="ACU431" s="13"/>
      <c r="ACV431" s="13"/>
      <c r="ACW431" s="13"/>
      <c r="ACX431" s="13"/>
      <c r="ACY431" s="13"/>
      <c r="ACZ431" s="13"/>
      <c r="ADA431" s="13"/>
      <c r="ADB431" s="13"/>
      <c r="ADC431" s="13"/>
      <c r="ADD431" s="13"/>
      <c r="ADE431" s="13"/>
      <c r="ADF431" s="13"/>
      <c r="ADG431" s="13"/>
      <c r="ADH431" s="13"/>
      <c r="ADI431" s="13"/>
      <c r="ADJ431" s="13"/>
      <c r="ADK431" s="13"/>
      <c r="ADL431" s="13"/>
      <c r="ADM431" s="13"/>
      <c r="ADN431" s="13"/>
      <c r="ADO431" s="13"/>
      <c r="ADP431" s="13"/>
      <c r="ADQ431" s="13"/>
      <c r="ADR431" s="13"/>
      <c r="ADS431" s="13"/>
      <c r="ADT431" s="13"/>
      <c r="ADU431" s="13"/>
      <c r="ADV431" s="13"/>
      <c r="ADW431" s="13"/>
      <c r="ADX431" s="13"/>
      <c r="ADY431" s="13"/>
      <c r="ADZ431" s="13"/>
      <c r="AEA431" s="13"/>
      <c r="AEB431" s="13"/>
      <c r="AEC431" s="13"/>
      <c r="AED431" s="13"/>
      <c r="AEE431" s="13"/>
      <c r="AEF431" s="13"/>
      <c r="AEG431" s="13"/>
      <c r="AEH431" s="13"/>
      <c r="AEI431" s="13"/>
      <c r="AEJ431" s="13"/>
      <c r="AEK431" s="13"/>
      <c r="AEL431" s="13"/>
      <c r="AEM431" s="13"/>
      <c r="AEN431" s="13"/>
      <c r="AEO431" s="13"/>
      <c r="AEP431" s="13"/>
      <c r="AEQ431" s="13"/>
      <c r="AER431" s="13"/>
      <c r="AES431" s="13"/>
      <c r="AET431" s="13"/>
      <c r="AEU431" s="13"/>
      <c r="AEV431" s="13"/>
      <c r="AEW431" s="13"/>
      <c r="AEX431" s="13"/>
      <c r="AEY431" s="13"/>
      <c r="AEZ431" s="13"/>
      <c r="AFA431" s="13"/>
      <c r="AFB431" s="13"/>
      <c r="AFC431" s="13"/>
      <c r="AFD431" s="13"/>
      <c r="AFE431" s="13"/>
      <c r="AFF431" s="13"/>
      <c r="AFG431" s="13"/>
      <c r="AFH431" s="13"/>
      <c r="AFI431" s="13"/>
      <c r="AFJ431" s="13"/>
      <c r="AFK431" s="13"/>
      <c r="AFL431" s="13"/>
      <c r="AFM431" s="13"/>
      <c r="AFN431" s="13"/>
      <c r="AFO431" s="13"/>
      <c r="AFP431" s="13"/>
      <c r="AFQ431" s="13"/>
      <c r="AFR431" s="13"/>
      <c r="AFS431" s="13"/>
      <c r="AFT431" s="13"/>
      <c r="AFU431" s="13"/>
      <c r="AFV431" s="13"/>
      <c r="AFW431" s="13"/>
      <c r="AFX431" s="13"/>
      <c r="AFY431" s="13"/>
      <c r="AFZ431" s="13"/>
      <c r="AGA431" s="13"/>
      <c r="AGB431" s="13"/>
      <c r="AGC431" s="13"/>
      <c r="AGD431" s="13"/>
      <c r="AGE431" s="13"/>
      <c r="AGF431" s="13"/>
      <c r="AGG431" s="13"/>
      <c r="AGH431" s="13"/>
      <c r="AGI431" s="13"/>
      <c r="AGJ431" s="13"/>
      <c r="AGK431" s="13"/>
      <c r="AGL431" s="13"/>
      <c r="AGM431" s="13"/>
      <c r="AGN431" s="13"/>
      <c r="AGO431" s="13"/>
      <c r="AGP431" s="13"/>
      <c r="AGQ431" s="13"/>
      <c r="AGR431" s="13"/>
      <c r="AGS431" s="13"/>
      <c r="AGT431" s="13"/>
      <c r="AGU431" s="13"/>
      <c r="AGV431" s="13"/>
      <c r="AGW431" s="13"/>
      <c r="AGX431" s="13"/>
      <c r="AGY431" s="13"/>
      <c r="AGZ431" s="13"/>
      <c r="AHA431" s="13"/>
      <c r="AHB431" s="13"/>
      <c r="AHC431" s="13"/>
      <c r="AHD431" s="13"/>
      <c r="AHE431" s="13"/>
      <c r="AHF431" s="13"/>
      <c r="AHG431" s="13"/>
      <c r="AHH431" s="13"/>
      <c r="AHI431" s="13"/>
      <c r="AHJ431" s="13"/>
      <c r="AHK431" s="13"/>
      <c r="AHL431" s="13"/>
      <c r="AHM431" s="13"/>
      <c r="AHN431" s="13"/>
      <c r="AHO431" s="13"/>
      <c r="AHP431" s="13"/>
      <c r="AHQ431" s="13"/>
      <c r="AHR431" s="13"/>
      <c r="AHS431" s="13"/>
      <c r="AHT431" s="13"/>
      <c r="AHU431" s="13"/>
      <c r="AHV431" s="13"/>
      <c r="AHW431" s="13"/>
      <c r="AHX431" s="13"/>
      <c r="AHY431" s="13"/>
      <c r="AHZ431" s="13"/>
      <c r="AIA431" s="13"/>
      <c r="AIB431" s="13"/>
      <c r="AIC431" s="13"/>
      <c r="AID431" s="13"/>
      <c r="AIE431" s="13"/>
      <c r="AIF431" s="13"/>
      <c r="AIG431" s="13"/>
      <c r="AIH431" s="13"/>
      <c r="AII431" s="13"/>
      <c r="AIJ431" s="13"/>
      <c r="AIK431" s="13"/>
      <c r="AIL431" s="13"/>
      <c r="AIM431" s="13"/>
      <c r="AIN431" s="13"/>
      <c r="AIO431" s="13"/>
      <c r="AIP431" s="13"/>
      <c r="AIQ431" s="13"/>
      <c r="AIR431" s="13"/>
      <c r="AIS431" s="13"/>
      <c r="AIT431" s="13"/>
      <c r="AIU431" s="13"/>
      <c r="AIV431" s="13"/>
      <c r="AIW431" s="13"/>
      <c r="AIX431" s="13"/>
      <c r="AIY431" s="13"/>
      <c r="AIZ431" s="13"/>
      <c r="AJA431" s="13"/>
      <c r="AJB431" s="13"/>
      <c r="AJC431" s="13"/>
      <c r="AJD431" s="13"/>
      <c r="AJE431" s="13"/>
      <c r="AJF431" s="13"/>
      <c r="AJG431" s="13"/>
      <c r="AJH431" s="13"/>
      <c r="AJI431" s="13"/>
      <c r="AJJ431" s="13"/>
      <c r="AJK431" s="13"/>
      <c r="AJL431" s="13"/>
      <c r="AJM431" s="13"/>
      <c r="AJN431" s="13"/>
      <c r="AJO431" s="13"/>
      <c r="AJP431" s="13"/>
      <c r="AJQ431" s="13"/>
      <c r="AJR431" s="13"/>
      <c r="AJS431" s="13"/>
      <c r="AJT431" s="13"/>
      <c r="AJU431" s="13"/>
      <c r="AJV431" s="13"/>
      <c r="AJW431" s="13"/>
      <c r="AJX431" s="13"/>
      <c r="AJY431" s="13"/>
      <c r="AJZ431" s="13"/>
      <c r="AKA431" s="13"/>
      <c r="AKB431" s="13"/>
      <c r="AKC431" s="13"/>
      <c r="AKD431" s="13"/>
      <c r="AKE431" s="13"/>
      <c r="AKF431" s="13"/>
      <c r="AKG431" s="13"/>
      <c r="AKH431" s="13"/>
      <c r="AKI431" s="13"/>
      <c r="AKJ431" s="13"/>
      <c r="AKK431" s="13"/>
      <c r="AKL431" s="13"/>
      <c r="AKM431" s="13"/>
      <c r="AKN431" s="13"/>
      <c r="AKO431" s="13"/>
      <c r="AKP431" s="13"/>
      <c r="AKQ431" s="13"/>
      <c r="AKR431" s="13"/>
      <c r="AKS431" s="13"/>
      <c r="AKT431" s="13"/>
      <c r="AKU431" s="13"/>
      <c r="AKV431" s="13"/>
      <c r="AKW431" s="13"/>
      <c r="AKX431" s="13"/>
      <c r="AKY431" s="13"/>
      <c r="AKZ431" s="13"/>
      <c r="ALA431" s="13"/>
      <c r="ALB431" s="13"/>
      <c r="ALC431" s="13"/>
      <c r="ALD431" s="13"/>
      <c r="ALE431" s="13"/>
      <c r="ALF431" s="13"/>
      <c r="ALG431" s="13"/>
      <c r="ALH431" s="13"/>
      <c r="ALI431" s="13"/>
      <c r="ALJ431" s="13"/>
    </row>
    <row r="432" spans="1:998" s="13" customFormat="1">
      <c r="A432" s="16">
        <v>427</v>
      </c>
      <c r="B432" s="32" t="s">
        <v>188</v>
      </c>
      <c r="C432" s="32" t="s">
        <v>97</v>
      </c>
      <c r="D432" s="32" t="s">
        <v>97</v>
      </c>
      <c r="E432" s="32" t="s">
        <v>529</v>
      </c>
      <c r="F432" s="32"/>
      <c r="G432" s="74">
        <v>45798</v>
      </c>
      <c r="H432" s="75">
        <v>0.48749999999999999</v>
      </c>
      <c r="I432" s="32" t="s">
        <v>5</v>
      </c>
      <c r="J432" s="32" t="s">
        <v>6</v>
      </c>
      <c r="K432" s="32" t="s">
        <v>5</v>
      </c>
      <c r="L432" s="32" t="s">
        <v>5</v>
      </c>
      <c r="M432" s="32" t="s">
        <v>5</v>
      </c>
      <c r="N432" s="32" t="s">
        <v>6</v>
      </c>
      <c r="O432" s="76">
        <v>663.85</v>
      </c>
      <c r="P432" s="77">
        <v>1657</v>
      </c>
      <c r="Q432" s="76">
        <v>80000</v>
      </c>
      <c r="R432" s="76">
        <v>40800</v>
      </c>
      <c r="S432" s="85">
        <f t="shared" si="51"/>
        <v>51</v>
      </c>
      <c r="T432" s="85">
        <f t="shared" si="52"/>
        <v>39200</v>
      </c>
      <c r="U432" s="32" t="s">
        <v>6</v>
      </c>
      <c r="V432" s="32" t="s">
        <v>6</v>
      </c>
      <c r="W432" s="79">
        <v>1</v>
      </c>
      <c r="X432" s="80">
        <v>0</v>
      </c>
      <c r="Y432" s="81">
        <f>ROUND((S432/INDICI!$B$2*10),2)</f>
        <v>5.76</v>
      </c>
      <c r="Z432" s="81">
        <f>ROUND((O432/INDICI!$B$1*25),2)</f>
        <v>1.77</v>
      </c>
      <c r="AA432" s="82">
        <f t="shared" si="53"/>
        <v>8</v>
      </c>
      <c r="AB432" s="83">
        <f t="shared" si="54"/>
        <v>15.53</v>
      </c>
      <c r="AC432" s="84"/>
      <c r="AD432" s="81" t="str">
        <f>VLOOKUP(C432, 'NORD SUD'!A:B, 2, FALSE)</f>
        <v>N</v>
      </c>
      <c r="AE432" s="85" t="str">
        <f>IF(AD432="N","",SUM(AF$5:$AF432))</f>
        <v/>
      </c>
      <c r="AF432" s="85" t="str">
        <f t="shared" si="55"/>
        <v/>
      </c>
      <c r="AG432" s="84"/>
      <c r="AH432" s="81"/>
      <c r="AI432" s="169"/>
      <c r="AJ432" s="169"/>
      <c r="AK432" s="198" t="s">
        <v>1941</v>
      </c>
      <c r="AL432" s="158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  <c r="NQ432" s="24"/>
      <c r="NR432" s="24"/>
      <c r="NS432" s="24"/>
      <c r="NT432" s="24"/>
      <c r="NU432" s="24"/>
      <c r="NV432" s="24"/>
      <c r="NW432" s="24"/>
      <c r="NX432" s="24"/>
      <c r="NY432" s="24"/>
      <c r="NZ432" s="24"/>
      <c r="OA432" s="24"/>
      <c r="OB432" s="24"/>
      <c r="OC432" s="24"/>
      <c r="OD432" s="24"/>
      <c r="OE432" s="24"/>
      <c r="OF432" s="24"/>
      <c r="OG432" s="24"/>
      <c r="OH432" s="24"/>
      <c r="OI432" s="24"/>
      <c r="OJ432" s="24"/>
      <c r="OK432" s="24"/>
      <c r="OL432" s="24"/>
      <c r="OM432" s="24"/>
      <c r="ON432" s="24"/>
      <c r="OO432" s="24"/>
      <c r="OP432" s="24"/>
      <c r="OQ432" s="24"/>
      <c r="OR432" s="24"/>
      <c r="OS432" s="24"/>
      <c r="OT432" s="24"/>
      <c r="OU432" s="24"/>
      <c r="OV432" s="24"/>
      <c r="OW432" s="24"/>
      <c r="OX432" s="24"/>
      <c r="OY432" s="24"/>
      <c r="OZ432" s="24"/>
      <c r="PA432" s="24"/>
      <c r="PB432" s="24"/>
      <c r="PC432" s="24"/>
      <c r="PD432" s="24"/>
      <c r="PE432" s="24"/>
      <c r="PF432" s="24"/>
      <c r="PG432" s="24"/>
      <c r="PH432" s="24"/>
      <c r="PI432" s="24"/>
      <c r="PJ432" s="24"/>
      <c r="PK432" s="24"/>
      <c r="PL432" s="24"/>
      <c r="PM432" s="24"/>
      <c r="PN432" s="24"/>
      <c r="PO432" s="24"/>
      <c r="PP432" s="24"/>
      <c r="PQ432" s="24"/>
      <c r="PR432" s="24"/>
      <c r="PS432" s="24"/>
      <c r="PT432" s="24"/>
      <c r="PU432" s="24"/>
      <c r="PV432" s="24"/>
      <c r="PW432" s="24"/>
      <c r="PX432" s="24"/>
      <c r="PY432" s="24"/>
      <c r="PZ432" s="24"/>
      <c r="QA432" s="24"/>
      <c r="QB432" s="24"/>
      <c r="QC432" s="24"/>
      <c r="QD432" s="24"/>
      <c r="QE432" s="24"/>
      <c r="QF432" s="24"/>
      <c r="QG432" s="24"/>
      <c r="QH432" s="24"/>
      <c r="QI432" s="24"/>
      <c r="QJ432" s="24"/>
      <c r="QK432" s="24"/>
      <c r="QL432" s="24"/>
      <c r="QM432" s="24"/>
      <c r="QN432" s="24"/>
      <c r="QO432" s="24"/>
      <c r="QP432" s="24"/>
      <c r="QQ432" s="24"/>
      <c r="QR432" s="24"/>
      <c r="QS432" s="24"/>
      <c r="QT432" s="24"/>
      <c r="QU432" s="24"/>
      <c r="QV432" s="24"/>
      <c r="QW432" s="24"/>
      <c r="QX432" s="24"/>
      <c r="QY432" s="24"/>
      <c r="QZ432" s="24"/>
      <c r="RA432" s="24"/>
      <c r="RB432" s="24"/>
      <c r="RC432" s="24"/>
      <c r="RD432" s="24"/>
      <c r="RE432" s="24"/>
      <c r="RF432" s="24"/>
      <c r="RG432" s="24"/>
      <c r="RH432" s="24"/>
      <c r="RI432" s="24"/>
      <c r="RJ432" s="24"/>
      <c r="RK432" s="24"/>
      <c r="RL432" s="24"/>
      <c r="RM432" s="24"/>
      <c r="RN432" s="24"/>
      <c r="RO432" s="24"/>
      <c r="RP432" s="24"/>
      <c r="RQ432" s="24"/>
      <c r="RR432" s="24"/>
      <c r="RS432" s="24"/>
      <c r="RT432" s="24"/>
      <c r="RU432" s="24"/>
      <c r="RV432" s="24"/>
      <c r="RW432" s="24"/>
      <c r="RX432" s="24"/>
      <c r="RY432" s="24"/>
      <c r="RZ432" s="24"/>
      <c r="SA432" s="24"/>
      <c r="SB432" s="24"/>
      <c r="SC432" s="24"/>
      <c r="SD432" s="24"/>
      <c r="SE432" s="24"/>
      <c r="SF432" s="24"/>
      <c r="SG432" s="24"/>
      <c r="SH432" s="24"/>
      <c r="SI432" s="24"/>
      <c r="SJ432" s="24"/>
      <c r="SK432" s="24"/>
      <c r="SL432" s="24"/>
      <c r="SM432" s="24"/>
      <c r="SN432" s="24"/>
      <c r="SO432" s="24"/>
      <c r="SP432" s="24"/>
      <c r="SQ432" s="24"/>
      <c r="SR432" s="24"/>
      <c r="SS432" s="24"/>
      <c r="ST432" s="24"/>
      <c r="SU432" s="24"/>
      <c r="SV432" s="24"/>
      <c r="SW432" s="24"/>
      <c r="SX432" s="24"/>
      <c r="SY432" s="24"/>
      <c r="SZ432" s="24"/>
      <c r="TA432" s="24"/>
      <c r="TB432" s="24"/>
      <c r="TC432" s="24"/>
      <c r="TD432" s="24"/>
      <c r="TE432" s="24"/>
      <c r="TF432" s="24"/>
      <c r="TG432" s="24"/>
      <c r="TH432" s="24"/>
      <c r="TI432" s="24"/>
      <c r="TJ432" s="24"/>
      <c r="TK432" s="24"/>
      <c r="TL432" s="24"/>
      <c r="TM432" s="24"/>
      <c r="TN432" s="24"/>
      <c r="TO432" s="24"/>
      <c r="TP432" s="24"/>
      <c r="TQ432" s="24"/>
      <c r="TR432" s="24"/>
      <c r="TS432" s="24"/>
      <c r="TT432" s="24"/>
      <c r="TU432" s="24"/>
      <c r="TV432" s="24"/>
      <c r="TW432" s="24"/>
      <c r="TX432" s="24"/>
      <c r="TY432" s="24"/>
      <c r="TZ432" s="24"/>
      <c r="UA432" s="24"/>
      <c r="UB432" s="24"/>
      <c r="UC432" s="24"/>
      <c r="UD432" s="24"/>
      <c r="UE432" s="24"/>
      <c r="UF432" s="24"/>
      <c r="UG432" s="24"/>
      <c r="UH432" s="24"/>
      <c r="UI432" s="24"/>
      <c r="UJ432" s="24"/>
      <c r="UK432" s="24"/>
      <c r="UL432" s="24"/>
      <c r="UM432" s="24"/>
      <c r="UN432" s="24"/>
      <c r="UO432" s="24"/>
      <c r="UP432" s="24"/>
      <c r="UQ432" s="24"/>
      <c r="UR432" s="24"/>
      <c r="US432" s="24"/>
      <c r="UT432" s="24"/>
      <c r="UU432" s="24"/>
      <c r="UV432" s="24"/>
      <c r="UW432" s="24"/>
      <c r="UX432" s="24"/>
      <c r="UY432" s="24"/>
      <c r="UZ432" s="24"/>
      <c r="VA432" s="24"/>
      <c r="VB432" s="24"/>
      <c r="VC432" s="24"/>
      <c r="VD432" s="24"/>
      <c r="VE432" s="24"/>
      <c r="VF432" s="24"/>
      <c r="VG432" s="24"/>
      <c r="VH432" s="24"/>
      <c r="VI432" s="24"/>
      <c r="VJ432" s="24"/>
      <c r="VK432" s="24"/>
      <c r="VL432" s="24"/>
      <c r="VM432" s="24"/>
      <c r="VN432" s="24"/>
      <c r="VO432" s="24"/>
      <c r="VP432" s="24"/>
      <c r="VQ432" s="24"/>
      <c r="VR432" s="24"/>
      <c r="VS432" s="24"/>
      <c r="VT432" s="24"/>
      <c r="VU432" s="24"/>
      <c r="VV432" s="24"/>
      <c r="VW432" s="24"/>
      <c r="VX432" s="24"/>
      <c r="VY432" s="24"/>
      <c r="VZ432" s="24"/>
      <c r="WA432" s="24"/>
      <c r="WB432" s="24"/>
      <c r="WC432" s="24"/>
      <c r="WD432" s="24"/>
      <c r="WE432" s="24"/>
      <c r="WF432" s="24"/>
      <c r="WG432" s="24"/>
      <c r="WH432" s="24"/>
      <c r="WI432" s="24"/>
      <c r="WJ432" s="24"/>
      <c r="WK432" s="24"/>
      <c r="WL432" s="24"/>
      <c r="WM432" s="24"/>
      <c r="WN432" s="24"/>
      <c r="WO432" s="24"/>
      <c r="WP432" s="24"/>
      <c r="WQ432" s="24"/>
      <c r="WR432" s="24"/>
      <c r="WS432" s="24"/>
      <c r="WT432" s="24"/>
      <c r="WU432" s="24"/>
      <c r="WV432" s="24"/>
      <c r="WW432" s="24"/>
      <c r="WX432" s="24"/>
      <c r="WY432" s="24"/>
      <c r="WZ432" s="24"/>
      <c r="XA432" s="24"/>
      <c r="XB432" s="24"/>
      <c r="XC432" s="24"/>
      <c r="XD432" s="24"/>
      <c r="XE432" s="24"/>
      <c r="XF432" s="24"/>
      <c r="XG432" s="24"/>
      <c r="XH432" s="24"/>
      <c r="XI432" s="24"/>
      <c r="XJ432" s="24"/>
      <c r="XK432" s="24"/>
      <c r="XL432" s="24"/>
      <c r="XM432" s="24"/>
      <c r="XN432" s="24"/>
      <c r="XO432" s="24"/>
      <c r="XP432" s="24"/>
      <c r="XQ432" s="24"/>
      <c r="XR432" s="24"/>
      <c r="XS432" s="24"/>
      <c r="XT432" s="24"/>
      <c r="XU432" s="24"/>
      <c r="XV432" s="24"/>
      <c r="XW432" s="24"/>
      <c r="XX432" s="24"/>
      <c r="XY432" s="24"/>
      <c r="XZ432" s="24"/>
      <c r="YA432" s="24"/>
      <c r="YB432" s="24"/>
      <c r="YC432" s="24"/>
      <c r="YD432" s="24"/>
      <c r="YE432" s="24"/>
      <c r="YF432" s="24"/>
      <c r="YG432" s="24"/>
      <c r="YH432" s="24"/>
      <c r="YI432" s="24"/>
      <c r="YJ432" s="24"/>
      <c r="YK432" s="24"/>
      <c r="YL432" s="24"/>
      <c r="YM432" s="24"/>
      <c r="YN432" s="24"/>
      <c r="YO432" s="24"/>
      <c r="YP432" s="24"/>
      <c r="YQ432" s="24"/>
      <c r="YR432" s="24"/>
      <c r="YS432" s="24"/>
      <c r="YT432" s="24"/>
      <c r="YU432" s="24"/>
      <c r="YV432" s="24"/>
      <c r="YW432" s="24"/>
      <c r="YX432" s="24"/>
      <c r="YY432" s="24"/>
      <c r="YZ432" s="24"/>
      <c r="ZA432" s="24"/>
      <c r="ZB432" s="24"/>
      <c r="ZC432" s="24"/>
      <c r="ZD432" s="24"/>
      <c r="ZE432" s="24"/>
      <c r="ZF432" s="24"/>
      <c r="ZG432" s="24"/>
      <c r="ZH432" s="24"/>
      <c r="ZI432" s="24"/>
      <c r="ZJ432" s="24"/>
      <c r="ZK432" s="24"/>
      <c r="ZL432" s="24"/>
      <c r="ZM432" s="24"/>
      <c r="ZN432" s="24"/>
      <c r="ZO432" s="24"/>
      <c r="ZP432" s="24"/>
      <c r="ZQ432" s="24"/>
      <c r="ZR432" s="24"/>
      <c r="ZS432" s="24"/>
      <c r="ZT432" s="24"/>
      <c r="ZU432" s="24"/>
      <c r="ZV432" s="24"/>
      <c r="ZW432" s="24"/>
      <c r="ZX432" s="24"/>
      <c r="ZY432" s="24"/>
      <c r="ZZ432" s="24"/>
      <c r="AAA432" s="24"/>
      <c r="AAB432" s="24"/>
      <c r="AAC432" s="24"/>
      <c r="AAD432" s="24"/>
      <c r="AAE432" s="24"/>
      <c r="AAF432" s="24"/>
      <c r="AAG432" s="24"/>
      <c r="AAH432" s="24"/>
      <c r="AAI432" s="24"/>
      <c r="AAJ432" s="24"/>
      <c r="AAK432" s="24"/>
      <c r="AAL432" s="24"/>
      <c r="AAM432" s="24"/>
      <c r="AAN432" s="24"/>
      <c r="AAO432" s="24"/>
      <c r="AAP432" s="24"/>
      <c r="AAQ432" s="24"/>
      <c r="AAR432" s="24"/>
      <c r="AAS432" s="24"/>
      <c r="AAT432" s="24"/>
      <c r="AAU432" s="24"/>
      <c r="AAV432" s="24"/>
      <c r="AAW432" s="24"/>
      <c r="AAX432" s="24"/>
      <c r="AAY432" s="24"/>
      <c r="AAZ432" s="24"/>
      <c r="ABA432" s="24"/>
      <c r="ABB432" s="24"/>
      <c r="ABC432" s="24"/>
      <c r="ABD432" s="24"/>
      <c r="ABE432" s="24"/>
      <c r="ABF432" s="24"/>
      <c r="ABG432" s="24"/>
      <c r="ABH432" s="24"/>
      <c r="ABI432" s="24"/>
      <c r="ABJ432" s="24"/>
      <c r="ABK432" s="24"/>
      <c r="ABL432" s="24"/>
      <c r="ABM432" s="24"/>
      <c r="ABN432" s="24"/>
      <c r="ABO432" s="24"/>
      <c r="ABP432" s="24"/>
      <c r="ABQ432" s="24"/>
      <c r="ABR432" s="24"/>
      <c r="ABS432" s="24"/>
      <c r="ABT432" s="24"/>
      <c r="ABU432" s="24"/>
      <c r="ABV432" s="24"/>
      <c r="ABW432" s="24"/>
      <c r="ABX432" s="24"/>
      <c r="ABY432" s="24"/>
      <c r="ABZ432" s="24"/>
      <c r="ACA432" s="24"/>
      <c r="ACB432" s="24"/>
      <c r="ACC432" s="24"/>
      <c r="ACD432" s="24"/>
      <c r="ACE432" s="24"/>
      <c r="ACF432" s="24"/>
      <c r="ACG432" s="24"/>
      <c r="ACH432" s="24"/>
      <c r="ACI432" s="24"/>
      <c r="ACJ432" s="24"/>
      <c r="ACK432" s="24"/>
      <c r="ACL432" s="24"/>
      <c r="ACM432" s="24"/>
      <c r="ACN432" s="24"/>
      <c r="ACO432" s="24"/>
      <c r="ACP432" s="24"/>
      <c r="ACQ432" s="24"/>
      <c r="ACR432" s="24"/>
      <c r="ACS432" s="24"/>
      <c r="ACT432" s="24"/>
      <c r="ACU432" s="24"/>
      <c r="ACV432" s="24"/>
      <c r="ACW432" s="24"/>
      <c r="ACX432" s="24"/>
      <c r="ACY432" s="24"/>
      <c r="ACZ432" s="24"/>
      <c r="ADA432" s="24"/>
      <c r="ADB432" s="24"/>
      <c r="ADC432" s="24"/>
      <c r="ADD432" s="24"/>
      <c r="ADE432" s="24"/>
      <c r="ADF432" s="24"/>
      <c r="ADG432" s="24"/>
      <c r="ADH432" s="24"/>
      <c r="ADI432" s="24"/>
      <c r="ADJ432" s="24"/>
      <c r="ADK432" s="24"/>
      <c r="ADL432" s="24"/>
      <c r="ADM432" s="24"/>
      <c r="ADN432" s="24"/>
      <c r="ADO432" s="24"/>
      <c r="ADP432" s="24"/>
      <c r="ADQ432" s="24"/>
      <c r="ADR432" s="24"/>
      <c r="ADS432" s="24"/>
      <c r="ADT432" s="24"/>
      <c r="ADU432" s="24"/>
      <c r="ADV432" s="24"/>
      <c r="ADW432" s="24"/>
      <c r="ADX432" s="24"/>
      <c r="ADY432" s="24"/>
      <c r="ADZ432" s="24"/>
      <c r="AEA432" s="24"/>
      <c r="AEB432" s="24"/>
      <c r="AEC432" s="24"/>
      <c r="AED432" s="24"/>
      <c r="AEE432" s="24"/>
      <c r="AEF432" s="24"/>
      <c r="AEG432" s="24"/>
      <c r="AEH432" s="24"/>
      <c r="AEI432" s="24"/>
      <c r="AEJ432" s="24"/>
      <c r="AEK432" s="24"/>
      <c r="AEL432" s="24"/>
      <c r="AEM432" s="24"/>
      <c r="AEN432" s="24"/>
      <c r="AEO432" s="24"/>
      <c r="AEP432" s="24"/>
      <c r="AEQ432" s="24"/>
      <c r="AER432" s="24"/>
      <c r="AES432" s="24"/>
      <c r="AET432" s="24"/>
      <c r="AEU432" s="24"/>
      <c r="AEV432" s="24"/>
      <c r="AEW432" s="24"/>
      <c r="AEX432" s="24"/>
      <c r="AEY432" s="24"/>
      <c r="AEZ432" s="24"/>
      <c r="AFA432" s="24"/>
      <c r="AFB432" s="24"/>
      <c r="AFC432" s="24"/>
      <c r="AFD432" s="24"/>
      <c r="AFE432" s="24"/>
      <c r="AFF432" s="24"/>
      <c r="AFG432" s="24"/>
      <c r="AFH432" s="24"/>
      <c r="AFI432" s="24"/>
      <c r="AFJ432" s="24"/>
      <c r="AFK432" s="24"/>
      <c r="AFL432" s="24"/>
      <c r="AFM432" s="24"/>
      <c r="AFN432" s="24"/>
      <c r="AFO432" s="24"/>
      <c r="AFP432" s="24"/>
      <c r="AFQ432" s="24"/>
      <c r="AFR432" s="24"/>
      <c r="AFS432" s="24"/>
      <c r="AFT432" s="24"/>
      <c r="AFU432" s="24"/>
      <c r="AFV432" s="24"/>
      <c r="AFW432" s="24"/>
      <c r="AFX432" s="24"/>
      <c r="AFY432" s="24"/>
      <c r="AFZ432" s="24"/>
      <c r="AGA432" s="24"/>
      <c r="AGB432" s="24"/>
      <c r="AGC432" s="24"/>
      <c r="AGD432" s="24"/>
      <c r="AGE432" s="24"/>
      <c r="AGF432" s="24"/>
      <c r="AGG432" s="24"/>
      <c r="AGH432" s="24"/>
      <c r="AGI432" s="24"/>
      <c r="AGJ432" s="24"/>
      <c r="AGK432" s="24"/>
      <c r="AGL432" s="24"/>
      <c r="AGM432" s="24"/>
      <c r="AGN432" s="24"/>
      <c r="AGO432" s="24"/>
      <c r="AGP432" s="24"/>
      <c r="AGQ432" s="24"/>
      <c r="AGR432" s="24"/>
      <c r="AGS432" s="24"/>
      <c r="AGT432" s="24"/>
      <c r="AGU432" s="24"/>
      <c r="AGV432" s="24"/>
      <c r="AGW432" s="24"/>
      <c r="AGX432" s="24"/>
      <c r="AGY432" s="24"/>
      <c r="AGZ432" s="24"/>
      <c r="AHA432" s="24"/>
      <c r="AHB432" s="24"/>
      <c r="AHC432" s="24"/>
      <c r="AHD432" s="24"/>
      <c r="AHE432" s="24"/>
      <c r="AHF432" s="24"/>
      <c r="AHG432" s="24"/>
      <c r="AHH432" s="24"/>
      <c r="AHI432" s="24"/>
      <c r="AHJ432" s="24"/>
      <c r="AHK432" s="24"/>
      <c r="AHL432" s="24"/>
      <c r="AHM432" s="24"/>
      <c r="AHN432" s="24"/>
      <c r="AHO432" s="24"/>
      <c r="AHP432" s="24"/>
      <c r="AHQ432" s="24"/>
      <c r="AHR432" s="24"/>
      <c r="AHS432" s="24"/>
      <c r="AHT432" s="24"/>
      <c r="AHU432" s="24"/>
      <c r="AHV432" s="24"/>
      <c r="AHW432" s="24"/>
      <c r="AHX432" s="24"/>
      <c r="AHY432" s="24"/>
      <c r="AHZ432" s="24"/>
      <c r="AIA432" s="24"/>
      <c r="AIB432" s="24"/>
      <c r="AIC432" s="24"/>
      <c r="AID432" s="24"/>
      <c r="AIE432" s="24"/>
      <c r="AIF432" s="24"/>
      <c r="AIG432" s="24"/>
      <c r="AIH432" s="24"/>
      <c r="AII432" s="24"/>
      <c r="AIJ432" s="24"/>
      <c r="AIK432" s="24"/>
      <c r="AIL432" s="24"/>
      <c r="AIM432" s="24"/>
      <c r="AIN432" s="24"/>
      <c r="AIO432" s="24"/>
      <c r="AIP432" s="24"/>
      <c r="AIQ432" s="24"/>
      <c r="AIR432" s="24"/>
      <c r="AIS432" s="24"/>
      <c r="AIT432" s="24"/>
      <c r="AIU432" s="24"/>
      <c r="AIV432" s="24"/>
      <c r="AIW432" s="24"/>
      <c r="AIX432" s="24"/>
      <c r="AIY432" s="24"/>
      <c r="AIZ432" s="24"/>
      <c r="AJA432" s="24"/>
      <c r="AJB432" s="24"/>
      <c r="AJC432" s="24"/>
      <c r="AJD432" s="24"/>
      <c r="AJE432" s="24"/>
      <c r="AJF432" s="24"/>
      <c r="AJG432" s="24"/>
      <c r="AJH432" s="24"/>
      <c r="AJI432" s="24"/>
      <c r="AJJ432" s="24"/>
      <c r="AJK432" s="24"/>
      <c r="AJL432" s="24"/>
      <c r="AJM432" s="24"/>
      <c r="AJN432" s="24"/>
      <c r="AJO432" s="24"/>
      <c r="AJP432" s="24"/>
      <c r="AJQ432" s="24"/>
      <c r="AJR432" s="24"/>
      <c r="AJS432" s="24"/>
      <c r="AJT432" s="24"/>
      <c r="AJU432" s="24"/>
      <c r="AJV432" s="24"/>
      <c r="AJW432" s="24"/>
      <c r="AJX432" s="24"/>
      <c r="AJY432" s="24"/>
      <c r="AJZ432" s="24"/>
      <c r="AKA432" s="24"/>
      <c r="AKB432" s="24"/>
      <c r="AKC432" s="24"/>
      <c r="AKD432" s="24"/>
      <c r="AKE432" s="24"/>
      <c r="AKF432" s="24"/>
      <c r="AKG432" s="24"/>
      <c r="AKH432" s="24"/>
      <c r="AKI432" s="24"/>
      <c r="AKJ432" s="24"/>
      <c r="AKK432" s="24"/>
      <c r="AKL432" s="24"/>
      <c r="AKM432" s="24"/>
      <c r="AKN432" s="24"/>
      <c r="AKO432" s="24"/>
      <c r="AKP432" s="24"/>
      <c r="AKQ432" s="24"/>
      <c r="AKR432" s="24"/>
      <c r="AKS432" s="24"/>
      <c r="AKT432" s="24"/>
      <c r="AKU432" s="24"/>
      <c r="AKV432" s="24"/>
      <c r="AKW432" s="24"/>
      <c r="AKX432" s="24"/>
      <c r="AKY432" s="24"/>
      <c r="AKZ432" s="24"/>
      <c r="ALA432" s="24"/>
      <c r="ALB432" s="24"/>
      <c r="ALC432" s="24"/>
      <c r="ALD432" s="24"/>
      <c r="ALE432" s="24"/>
      <c r="ALF432" s="24"/>
      <c r="ALG432" s="24"/>
      <c r="ALH432" s="24"/>
      <c r="ALI432" s="24"/>
      <c r="ALJ432" s="24"/>
    </row>
    <row r="433" spans="1:998" s="24" customFormat="1">
      <c r="A433" s="16">
        <v>428</v>
      </c>
      <c r="B433" s="32" t="s">
        <v>188</v>
      </c>
      <c r="C433" s="32" t="s">
        <v>13</v>
      </c>
      <c r="D433" s="32" t="s">
        <v>13</v>
      </c>
      <c r="E433" s="32" t="s">
        <v>216</v>
      </c>
      <c r="F433" s="32"/>
      <c r="G433" s="74">
        <v>45834</v>
      </c>
      <c r="H433" s="75">
        <v>0.58194444444444449</v>
      </c>
      <c r="I433" s="32" t="s">
        <v>5</v>
      </c>
      <c r="J433" s="32" t="s">
        <v>6</v>
      </c>
      <c r="K433" s="32" t="s">
        <v>5</v>
      </c>
      <c r="L433" s="32" t="s">
        <v>5</v>
      </c>
      <c r="M433" s="32" t="s">
        <v>5</v>
      </c>
      <c r="N433" s="32" t="s">
        <v>6</v>
      </c>
      <c r="O433" s="76">
        <v>1691.73</v>
      </c>
      <c r="P433" s="77">
        <v>532</v>
      </c>
      <c r="Q433" s="76">
        <v>75036.7</v>
      </c>
      <c r="R433" s="76">
        <v>20000</v>
      </c>
      <c r="S433" s="78">
        <f t="shared" si="51"/>
        <v>26.653624159911082</v>
      </c>
      <c r="T433" s="78">
        <f t="shared" si="52"/>
        <v>55036.7</v>
      </c>
      <c r="U433" s="32" t="s">
        <v>6</v>
      </c>
      <c r="V433" s="32" t="s">
        <v>6</v>
      </c>
      <c r="W433" s="79">
        <v>1</v>
      </c>
      <c r="X433" s="80">
        <v>0</v>
      </c>
      <c r="Y433" s="81">
        <f>ROUND((S433/INDICI!$B$2*10),2)</f>
        <v>3.01</v>
      </c>
      <c r="Z433" s="81">
        <f>ROUND((O433/INDICI!$B$1*25),2)</f>
        <v>4.5199999999999996</v>
      </c>
      <c r="AA433" s="82">
        <f t="shared" si="53"/>
        <v>8</v>
      </c>
      <c r="AB433" s="83">
        <f t="shared" si="54"/>
        <v>15.53</v>
      </c>
      <c r="AC433" s="84"/>
      <c r="AD433" s="81" t="str">
        <f>VLOOKUP(C433, 'NORD SUD'!A:B, 2, FALSE)</f>
        <v>N</v>
      </c>
      <c r="AE433" s="85" t="str">
        <f>IF(AD433="N","",SUM(AF$5:$AF433))</f>
        <v/>
      </c>
      <c r="AF433" s="85" t="str">
        <f t="shared" si="55"/>
        <v/>
      </c>
      <c r="AG433" s="84"/>
      <c r="AH433" s="81"/>
      <c r="AI433" s="169"/>
      <c r="AJ433" s="169"/>
      <c r="AK433" s="198" t="s">
        <v>1941</v>
      </c>
      <c r="AL433" s="158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  <c r="JX433" s="13"/>
      <c r="JY433" s="13"/>
      <c r="JZ433" s="13"/>
      <c r="KA433" s="13"/>
      <c r="KB433" s="13"/>
      <c r="KC433" s="13"/>
      <c r="KD433" s="13"/>
      <c r="KE433" s="13"/>
      <c r="KF433" s="13"/>
      <c r="KG433" s="13"/>
      <c r="KH433" s="13"/>
      <c r="KI433" s="13"/>
      <c r="KJ433" s="13"/>
      <c r="KK433" s="13"/>
      <c r="KL433" s="13"/>
      <c r="KM433" s="13"/>
      <c r="KN433" s="13"/>
      <c r="KO433" s="13"/>
      <c r="KP433" s="13"/>
      <c r="KQ433" s="13"/>
      <c r="KR433" s="13"/>
      <c r="KS433" s="13"/>
      <c r="KT433" s="13"/>
      <c r="KU433" s="13"/>
      <c r="KV433" s="13"/>
      <c r="KW433" s="13"/>
      <c r="KX433" s="13"/>
      <c r="KY433" s="13"/>
      <c r="KZ433" s="13"/>
      <c r="LA433" s="13"/>
      <c r="LB433" s="13"/>
      <c r="LC433" s="13"/>
      <c r="LD433" s="13"/>
      <c r="LE433" s="13"/>
      <c r="LF433" s="13"/>
      <c r="LG433" s="13"/>
      <c r="LH433" s="13"/>
      <c r="LI433" s="13"/>
      <c r="LJ433" s="13"/>
      <c r="LK433" s="13"/>
      <c r="LL433" s="13"/>
      <c r="LM433" s="13"/>
      <c r="LN433" s="13"/>
      <c r="LO433" s="13"/>
      <c r="LP433" s="13"/>
      <c r="LQ433" s="13"/>
      <c r="LR433" s="13"/>
      <c r="LS433" s="13"/>
      <c r="LT433" s="13"/>
      <c r="LU433" s="13"/>
      <c r="LV433" s="13"/>
      <c r="LW433" s="13"/>
      <c r="LX433" s="13"/>
      <c r="LY433" s="13"/>
      <c r="LZ433" s="13"/>
      <c r="MA433" s="13"/>
      <c r="MB433" s="13"/>
      <c r="MC433" s="13"/>
      <c r="MD433" s="13"/>
      <c r="ME433" s="13"/>
      <c r="MF433" s="13"/>
      <c r="MG433" s="13"/>
      <c r="MH433" s="13"/>
      <c r="MI433" s="13"/>
      <c r="MJ433" s="13"/>
      <c r="MK433" s="13"/>
      <c r="ML433" s="13"/>
      <c r="MM433" s="13"/>
      <c r="MN433" s="13"/>
      <c r="MO433" s="13"/>
      <c r="MP433" s="13"/>
      <c r="MQ433" s="13"/>
      <c r="MR433" s="13"/>
      <c r="MS433" s="13"/>
      <c r="MT433" s="13"/>
      <c r="MU433" s="13"/>
      <c r="MV433" s="13"/>
      <c r="MW433" s="13"/>
      <c r="MX433" s="13"/>
      <c r="MY433" s="13"/>
      <c r="MZ433" s="13"/>
      <c r="NA433" s="13"/>
      <c r="NB433" s="13"/>
      <c r="NC433" s="13"/>
      <c r="ND433" s="13"/>
      <c r="NE433" s="13"/>
      <c r="NF433" s="13"/>
      <c r="NG433" s="13"/>
      <c r="NH433" s="13"/>
      <c r="NI433" s="13"/>
      <c r="NJ433" s="13"/>
      <c r="NK433" s="13"/>
      <c r="NL433" s="13"/>
      <c r="NM433" s="13"/>
      <c r="NN433" s="13"/>
      <c r="NO433" s="13"/>
      <c r="NP433" s="13"/>
      <c r="NQ433" s="13"/>
      <c r="NR433" s="13"/>
      <c r="NS433" s="13"/>
      <c r="NT433" s="13"/>
      <c r="NU433" s="13"/>
      <c r="NV433" s="13"/>
      <c r="NW433" s="13"/>
      <c r="NX433" s="13"/>
      <c r="NY433" s="13"/>
      <c r="NZ433" s="13"/>
      <c r="OA433" s="13"/>
      <c r="OB433" s="13"/>
      <c r="OC433" s="13"/>
      <c r="OD433" s="13"/>
      <c r="OE433" s="13"/>
      <c r="OF433" s="13"/>
      <c r="OG433" s="13"/>
      <c r="OH433" s="13"/>
      <c r="OI433" s="13"/>
      <c r="OJ433" s="13"/>
      <c r="OK433" s="13"/>
      <c r="OL433" s="13"/>
      <c r="OM433" s="13"/>
      <c r="ON433" s="13"/>
      <c r="OO433" s="13"/>
      <c r="OP433" s="13"/>
      <c r="OQ433" s="13"/>
      <c r="OR433" s="13"/>
      <c r="OS433" s="13"/>
      <c r="OT433" s="13"/>
      <c r="OU433" s="13"/>
      <c r="OV433" s="13"/>
      <c r="OW433" s="13"/>
      <c r="OX433" s="13"/>
      <c r="OY433" s="13"/>
      <c r="OZ433" s="13"/>
      <c r="PA433" s="13"/>
      <c r="PB433" s="13"/>
      <c r="PC433" s="13"/>
      <c r="PD433" s="13"/>
      <c r="PE433" s="13"/>
      <c r="PF433" s="13"/>
      <c r="PG433" s="13"/>
      <c r="PH433" s="13"/>
      <c r="PI433" s="13"/>
      <c r="PJ433" s="13"/>
      <c r="PK433" s="13"/>
      <c r="PL433" s="13"/>
      <c r="PM433" s="13"/>
      <c r="PN433" s="13"/>
      <c r="PO433" s="13"/>
      <c r="PP433" s="13"/>
      <c r="PQ433" s="13"/>
      <c r="PR433" s="13"/>
      <c r="PS433" s="13"/>
      <c r="PT433" s="13"/>
      <c r="PU433" s="13"/>
      <c r="PV433" s="13"/>
      <c r="PW433" s="13"/>
      <c r="PX433" s="13"/>
      <c r="PY433" s="13"/>
      <c r="PZ433" s="13"/>
      <c r="QA433" s="13"/>
      <c r="QB433" s="13"/>
      <c r="QC433" s="13"/>
      <c r="QD433" s="13"/>
      <c r="QE433" s="13"/>
      <c r="QF433" s="13"/>
      <c r="QG433" s="13"/>
      <c r="QH433" s="13"/>
      <c r="QI433" s="13"/>
      <c r="QJ433" s="13"/>
      <c r="QK433" s="13"/>
      <c r="QL433" s="13"/>
      <c r="QM433" s="13"/>
      <c r="QN433" s="13"/>
      <c r="QO433" s="13"/>
      <c r="QP433" s="13"/>
      <c r="QQ433" s="13"/>
      <c r="QR433" s="13"/>
      <c r="QS433" s="13"/>
      <c r="QT433" s="13"/>
      <c r="QU433" s="13"/>
      <c r="QV433" s="13"/>
      <c r="QW433" s="13"/>
      <c r="QX433" s="13"/>
      <c r="QY433" s="13"/>
      <c r="QZ433" s="13"/>
      <c r="RA433" s="13"/>
      <c r="RB433" s="13"/>
      <c r="RC433" s="13"/>
      <c r="RD433" s="13"/>
      <c r="RE433" s="13"/>
      <c r="RF433" s="13"/>
      <c r="RG433" s="13"/>
      <c r="RH433" s="13"/>
      <c r="RI433" s="13"/>
      <c r="RJ433" s="13"/>
      <c r="RK433" s="13"/>
      <c r="RL433" s="13"/>
      <c r="RM433" s="13"/>
      <c r="RN433" s="13"/>
      <c r="RO433" s="13"/>
      <c r="RP433" s="13"/>
      <c r="RQ433" s="13"/>
      <c r="RR433" s="13"/>
      <c r="RS433" s="13"/>
      <c r="RT433" s="13"/>
      <c r="RU433" s="13"/>
      <c r="RV433" s="13"/>
      <c r="RW433" s="13"/>
      <c r="RX433" s="13"/>
      <c r="RY433" s="13"/>
      <c r="RZ433" s="13"/>
      <c r="SA433" s="13"/>
      <c r="SB433" s="13"/>
      <c r="SC433" s="13"/>
      <c r="SD433" s="13"/>
      <c r="SE433" s="13"/>
      <c r="SF433" s="13"/>
      <c r="SG433" s="13"/>
      <c r="SH433" s="13"/>
      <c r="SI433" s="13"/>
      <c r="SJ433" s="13"/>
      <c r="SK433" s="13"/>
      <c r="SL433" s="13"/>
      <c r="SM433" s="13"/>
      <c r="SN433" s="13"/>
      <c r="SO433" s="13"/>
      <c r="SP433" s="13"/>
      <c r="SQ433" s="13"/>
      <c r="SR433" s="13"/>
      <c r="SS433" s="13"/>
      <c r="ST433" s="13"/>
      <c r="SU433" s="13"/>
      <c r="SV433" s="13"/>
      <c r="SW433" s="13"/>
      <c r="SX433" s="13"/>
      <c r="SY433" s="13"/>
      <c r="SZ433" s="13"/>
      <c r="TA433" s="13"/>
      <c r="TB433" s="13"/>
      <c r="TC433" s="13"/>
      <c r="TD433" s="13"/>
      <c r="TE433" s="13"/>
      <c r="TF433" s="13"/>
      <c r="TG433" s="13"/>
      <c r="TH433" s="13"/>
      <c r="TI433" s="13"/>
      <c r="TJ433" s="13"/>
      <c r="TK433" s="13"/>
      <c r="TL433" s="13"/>
      <c r="TM433" s="13"/>
      <c r="TN433" s="13"/>
      <c r="TO433" s="13"/>
      <c r="TP433" s="13"/>
      <c r="TQ433" s="13"/>
      <c r="TR433" s="13"/>
      <c r="TS433" s="13"/>
      <c r="TT433" s="13"/>
      <c r="TU433" s="13"/>
      <c r="TV433" s="13"/>
      <c r="TW433" s="13"/>
      <c r="TX433" s="13"/>
      <c r="TY433" s="13"/>
      <c r="TZ433" s="13"/>
      <c r="UA433" s="13"/>
      <c r="UB433" s="13"/>
      <c r="UC433" s="13"/>
      <c r="UD433" s="13"/>
      <c r="UE433" s="13"/>
      <c r="UF433" s="13"/>
      <c r="UG433" s="13"/>
      <c r="UH433" s="13"/>
      <c r="UI433" s="13"/>
      <c r="UJ433" s="13"/>
      <c r="UK433" s="13"/>
      <c r="UL433" s="13"/>
      <c r="UM433" s="13"/>
      <c r="UN433" s="13"/>
      <c r="UO433" s="13"/>
      <c r="UP433" s="13"/>
      <c r="UQ433" s="13"/>
      <c r="UR433" s="13"/>
      <c r="US433" s="13"/>
      <c r="UT433" s="13"/>
      <c r="UU433" s="13"/>
      <c r="UV433" s="13"/>
      <c r="UW433" s="13"/>
      <c r="UX433" s="13"/>
      <c r="UY433" s="13"/>
      <c r="UZ433" s="13"/>
      <c r="VA433" s="13"/>
      <c r="VB433" s="13"/>
      <c r="VC433" s="13"/>
      <c r="VD433" s="13"/>
      <c r="VE433" s="13"/>
      <c r="VF433" s="13"/>
      <c r="VG433" s="13"/>
      <c r="VH433" s="13"/>
      <c r="VI433" s="13"/>
      <c r="VJ433" s="13"/>
      <c r="VK433" s="13"/>
      <c r="VL433" s="13"/>
      <c r="VM433" s="13"/>
      <c r="VN433" s="13"/>
      <c r="VO433" s="13"/>
      <c r="VP433" s="13"/>
      <c r="VQ433" s="13"/>
      <c r="VR433" s="13"/>
      <c r="VS433" s="13"/>
      <c r="VT433" s="13"/>
      <c r="VU433" s="13"/>
      <c r="VV433" s="13"/>
      <c r="VW433" s="13"/>
      <c r="VX433" s="13"/>
      <c r="VY433" s="13"/>
      <c r="VZ433" s="13"/>
      <c r="WA433" s="13"/>
      <c r="WB433" s="13"/>
      <c r="WC433" s="13"/>
      <c r="WD433" s="13"/>
      <c r="WE433" s="13"/>
      <c r="WF433" s="13"/>
      <c r="WG433" s="13"/>
      <c r="WH433" s="13"/>
      <c r="WI433" s="13"/>
      <c r="WJ433" s="13"/>
      <c r="WK433" s="13"/>
      <c r="WL433" s="13"/>
      <c r="WM433" s="13"/>
      <c r="WN433" s="13"/>
      <c r="WO433" s="13"/>
      <c r="WP433" s="13"/>
      <c r="WQ433" s="13"/>
      <c r="WR433" s="13"/>
      <c r="WS433" s="13"/>
      <c r="WT433" s="13"/>
      <c r="WU433" s="13"/>
      <c r="WV433" s="13"/>
      <c r="WW433" s="13"/>
      <c r="WX433" s="13"/>
      <c r="WY433" s="13"/>
      <c r="WZ433" s="13"/>
      <c r="XA433" s="13"/>
      <c r="XB433" s="13"/>
      <c r="XC433" s="13"/>
      <c r="XD433" s="13"/>
      <c r="XE433" s="13"/>
      <c r="XF433" s="13"/>
      <c r="XG433" s="13"/>
      <c r="XH433" s="13"/>
      <c r="XI433" s="13"/>
      <c r="XJ433" s="13"/>
      <c r="XK433" s="13"/>
      <c r="XL433" s="13"/>
      <c r="XM433" s="13"/>
      <c r="XN433" s="13"/>
      <c r="XO433" s="13"/>
      <c r="XP433" s="13"/>
      <c r="XQ433" s="13"/>
      <c r="XR433" s="13"/>
      <c r="XS433" s="13"/>
      <c r="XT433" s="13"/>
      <c r="XU433" s="13"/>
      <c r="XV433" s="13"/>
      <c r="XW433" s="13"/>
      <c r="XX433" s="13"/>
      <c r="XY433" s="13"/>
      <c r="XZ433" s="13"/>
      <c r="YA433" s="13"/>
      <c r="YB433" s="13"/>
      <c r="YC433" s="13"/>
      <c r="YD433" s="13"/>
      <c r="YE433" s="13"/>
      <c r="YF433" s="13"/>
      <c r="YG433" s="13"/>
      <c r="YH433" s="13"/>
      <c r="YI433" s="13"/>
      <c r="YJ433" s="13"/>
      <c r="YK433" s="13"/>
      <c r="YL433" s="13"/>
      <c r="YM433" s="13"/>
      <c r="YN433" s="13"/>
      <c r="YO433" s="13"/>
      <c r="YP433" s="13"/>
      <c r="YQ433" s="13"/>
      <c r="YR433" s="13"/>
      <c r="YS433" s="13"/>
      <c r="YT433" s="13"/>
      <c r="YU433" s="13"/>
      <c r="YV433" s="13"/>
      <c r="YW433" s="13"/>
      <c r="YX433" s="13"/>
      <c r="YY433" s="13"/>
      <c r="YZ433" s="13"/>
      <c r="ZA433" s="13"/>
      <c r="ZB433" s="13"/>
      <c r="ZC433" s="13"/>
      <c r="ZD433" s="13"/>
      <c r="ZE433" s="13"/>
      <c r="ZF433" s="13"/>
      <c r="ZG433" s="13"/>
      <c r="ZH433" s="13"/>
      <c r="ZI433" s="13"/>
      <c r="ZJ433" s="13"/>
      <c r="ZK433" s="13"/>
      <c r="ZL433" s="13"/>
      <c r="ZM433" s="13"/>
      <c r="ZN433" s="13"/>
      <c r="ZO433" s="13"/>
      <c r="ZP433" s="13"/>
      <c r="ZQ433" s="13"/>
      <c r="ZR433" s="13"/>
      <c r="ZS433" s="13"/>
      <c r="ZT433" s="13"/>
      <c r="ZU433" s="13"/>
      <c r="ZV433" s="13"/>
      <c r="ZW433" s="13"/>
      <c r="ZX433" s="13"/>
      <c r="ZY433" s="13"/>
      <c r="ZZ433" s="13"/>
      <c r="AAA433" s="13"/>
      <c r="AAB433" s="13"/>
      <c r="AAC433" s="13"/>
      <c r="AAD433" s="13"/>
      <c r="AAE433" s="13"/>
      <c r="AAF433" s="13"/>
      <c r="AAG433" s="13"/>
      <c r="AAH433" s="13"/>
      <c r="AAI433" s="13"/>
      <c r="AAJ433" s="13"/>
      <c r="AAK433" s="13"/>
      <c r="AAL433" s="13"/>
      <c r="AAM433" s="13"/>
      <c r="AAN433" s="13"/>
      <c r="AAO433" s="13"/>
      <c r="AAP433" s="13"/>
      <c r="AAQ433" s="13"/>
      <c r="AAR433" s="13"/>
      <c r="AAS433" s="13"/>
      <c r="AAT433" s="13"/>
      <c r="AAU433" s="13"/>
      <c r="AAV433" s="13"/>
      <c r="AAW433" s="13"/>
      <c r="AAX433" s="13"/>
      <c r="AAY433" s="13"/>
      <c r="AAZ433" s="13"/>
      <c r="ABA433" s="13"/>
      <c r="ABB433" s="13"/>
      <c r="ABC433" s="13"/>
      <c r="ABD433" s="13"/>
      <c r="ABE433" s="13"/>
      <c r="ABF433" s="13"/>
      <c r="ABG433" s="13"/>
      <c r="ABH433" s="13"/>
      <c r="ABI433" s="13"/>
      <c r="ABJ433" s="13"/>
      <c r="ABK433" s="13"/>
      <c r="ABL433" s="13"/>
      <c r="ABM433" s="13"/>
      <c r="ABN433" s="13"/>
      <c r="ABO433" s="13"/>
      <c r="ABP433" s="13"/>
      <c r="ABQ433" s="13"/>
      <c r="ABR433" s="13"/>
      <c r="ABS433" s="13"/>
      <c r="ABT433" s="13"/>
      <c r="ABU433" s="13"/>
      <c r="ABV433" s="13"/>
      <c r="ABW433" s="13"/>
      <c r="ABX433" s="13"/>
      <c r="ABY433" s="13"/>
      <c r="ABZ433" s="13"/>
      <c r="ACA433" s="13"/>
      <c r="ACB433" s="13"/>
      <c r="ACC433" s="13"/>
      <c r="ACD433" s="13"/>
      <c r="ACE433" s="13"/>
      <c r="ACF433" s="13"/>
      <c r="ACG433" s="13"/>
      <c r="ACH433" s="13"/>
      <c r="ACI433" s="13"/>
      <c r="ACJ433" s="13"/>
      <c r="ACK433" s="13"/>
      <c r="ACL433" s="13"/>
      <c r="ACM433" s="13"/>
      <c r="ACN433" s="13"/>
      <c r="ACO433" s="13"/>
      <c r="ACP433" s="13"/>
      <c r="ACQ433" s="13"/>
      <c r="ACR433" s="13"/>
      <c r="ACS433" s="13"/>
      <c r="ACT433" s="13"/>
      <c r="ACU433" s="13"/>
      <c r="ACV433" s="13"/>
      <c r="ACW433" s="13"/>
      <c r="ACX433" s="13"/>
      <c r="ACY433" s="13"/>
      <c r="ACZ433" s="13"/>
      <c r="ADA433" s="13"/>
      <c r="ADB433" s="13"/>
      <c r="ADC433" s="13"/>
      <c r="ADD433" s="13"/>
      <c r="ADE433" s="13"/>
      <c r="ADF433" s="13"/>
      <c r="ADG433" s="13"/>
      <c r="ADH433" s="13"/>
      <c r="ADI433" s="13"/>
      <c r="ADJ433" s="13"/>
      <c r="ADK433" s="13"/>
      <c r="ADL433" s="13"/>
      <c r="ADM433" s="13"/>
      <c r="ADN433" s="13"/>
      <c r="ADO433" s="13"/>
      <c r="ADP433" s="13"/>
      <c r="ADQ433" s="13"/>
      <c r="ADR433" s="13"/>
      <c r="ADS433" s="13"/>
      <c r="ADT433" s="13"/>
      <c r="ADU433" s="13"/>
      <c r="ADV433" s="13"/>
      <c r="ADW433" s="13"/>
      <c r="ADX433" s="13"/>
      <c r="ADY433" s="13"/>
      <c r="ADZ433" s="13"/>
      <c r="AEA433" s="13"/>
      <c r="AEB433" s="13"/>
      <c r="AEC433" s="13"/>
      <c r="AED433" s="13"/>
      <c r="AEE433" s="13"/>
      <c r="AEF433" s="13"/>
      <c r="AEG433" s="13"/>
      <c r="AEH433" s="13"/>
      <c r="AEI433" s="13"/>
      <c r="AEJ433" s="13"/>
      <c r="AEK433" s="13"/>
      <c r="AEL433" s="13"/>
      <c r="AEM433" s="13"/>
      <c r="AEN433" s="13"/>
      <c r="AEO433" s="13"/>
      <c r="AEP433" s="13"/>
      <c r="AEQ433" s="13"/>
      <c r="AER433" s="13"/>
      <c r="AES433" s="13"/>
      <c r="AET433" s="13"/>
      <c r="AEU433" s="13"/>
      <c r="AEV433" s="13"/>
      <c r="AEW433" s="13"/>
      <c r="AEX433" s="13"/>
      <c r="AEY433" s="13"/>
      <c r="AEZ433" s="13"/>
      <c r="AFA433" s="13"/>
      <c r="AFB433" s="13"/>
      <c r="AFC433" s="13"/>
      <c r="AFD433" s="13"/>
      <c r="AFE433" s="13"/>
      <c r="AFF433" s="13"/>
      <c r="AFG433" s="13"/>
      <c r="AFH433" s="13"/>
      <c r="AFI433" s="13"/>
      <c r="AFJ433" s="13"/>
      <c r="AFK433" s="13"/>
      <c r="AFL433" s="13"/>
      <c r="AFM433" s="13"/>
      <c r="AFN433" s="13"/>
      <c r="AFO433" s="13"/>
      <c r="AFP433" s="13"/>
      <c r="AFQ433" s="13"/>
      <c r="AFR433" s="13"/>
      <c r="AFS433" s="13"/>
      <c r="AFT433" s="13"/>
      <c r="AFU433" s="13"/>
      <c r="AFV433" s="13"/>
      <c r="AFW433" s="13"/>
      <c r="AFX433" s="13"/>
      <c r="AFY433" s="13"/>
      <c r="AFZ433" s="13"/>
      <c r="AGA433" s="13"/>
      <c r="AGB433" s="13"/>
      <c r="AGC433" s="13"/>
      <c r="AGD433" s="13"/>
      <c r="AGE433" s="13"/>
      <c r="AGF433" s="13"/>
      <c r="AGG433" s="13"/>
      <c r="AGH433" s="13"/>
      <c r="AGI433" s="13"/>
      <c r="AGJ433" s="13"/>
      <c r="AGK433" s="13"/>
      <c r="AGL433" s="13"/>
      <c r="AGM433" s="13"/>
      <c r="AGN433" s="13"/>
      <c r="AGO433" s="13"/>
      <c r="AGP433" s="13"/>
      <c r="AGQ433" s="13"/>
      <c r="AGR433" s="13"/>
      <c r="AGS433" s="13"/>
      <c r="AGT433" s="13"/>
      <c r="AGU433" s="13"/>
      <c r="AGV433" s="13"/>
      <c r="AGW433" s="13"/>
      <c r="AGX433" s="13"/>
      <c r="AGY433" s="13"/>
      <c r="AGZ433" s="13"/>
      <c r="AHA433" s="13"/>
      <c r="AHB433" s="13"/>
      <c r="AHC433" s="13"/>
      <c r="AHD433" s="13"/>
      <c r="AHE433" s="13"/>
      <c r="AHF433" s="13"/>
      <c r="AHG433" s="13"/>
      <c r="AHH433" s="13"/>
      <c r="AHI433" s="13"/>
      <c r="AHJ433" s="13"/>
      <c r="AHK433" s="13"/>
      <c r="AHL433" s="13"/>
      <c r="AHM433" s="13"/>
      <c r="AHN433" s="13"/>
      <c r="AHO433" s="13"/>
      <c r="AHP433" s="13"/>
      <c r="AHQ433" s="13"/>
      <c r="AHR433" s="13"/>
      <c r="AHS433" s="13"/>
      <c r="AHT433" s="13"/>
      <c r="AHU433" s="13"/>
      <c r="AHV433" s="13"/>
      <c r="AHW433" s="13"/>
      <c r="AHX433" s="13"/>
      <c r="AHY433" s="13"/>
      <c r="AHZ433" s="13"/>
      <c r="AIA433" s="13"/>
      <c r="AIB433" s="13"/>
      <c r="AIC433" s="13"/>
      <c r="AID433" s="13"/>
      <c r="AIE433" s="13"/>
      <c r="AIF433" s="13"/>
      <c r="AIG433" s="13"/>
      <c r="AIH433" s="13"/>
      <c r="AII433" s="13"/>
      <c r="AIJ433" s="13"/>
      <c r="AIK433" s="13"/>
      <c r="AIL433" s="13"/>
      <c r="AIM433" s="13"/>
      <c r="AIN433" s="13"/>
      <c r="AIO433" s="13"/>
      <c r="AIP433" s="13"/>
      <c r="AIQ433" s="13"/>
      <c r="AIR433" s="13"/>
      <c r="AIS433" s="13"/>
      <c r="AIT433" s="13"/>
      <c r="AIU433" s="13"/>
      <c r="AIV433" s="13"/>
      <c r="AIW433" s="13"/>
      <c r="AIX433" s="13"/>
      <c r="AIY433" s="13"/>
      <c r="AIZ433" s="13"/>
      <c r="AJA433" s="13"/>
      <c r="AJB433" s="13"/>
      <c r="AJC433" s="13"/>
      <c r="AJD433" s="13"/>
      <c r="AJE433" s="13"/>
      <c r="AJF433" s="13"/>
      <c r="AJG433" s="13"/>
      <c r="AJH433" s="13"/>
      <c r="AJI433" s="13"/>
      <c r="AJJ433" s="13"/>
      <c r="AJK433" s="13"/>
      <c r="AJL433" s="13"/>
      <c r="AJM433" s="13"/>
      <c r="AJN433" s="13"/>
      <c r="AJO433" s="13"/>
      <c r="AJP433" s="13"/>
      <c r="AJQ433" s="13"/>
      <c r="AJR433" s="13"/>
      <c r="AJS433" s="13"/>
      <c r="AJT433" s="13"/>
      <c r="AJU433" s="13"/>
      <c r="AJV433" s="13"/>
      <c r="AJW433" s="13"/>
      <c r="AJX433" s="13"/>
      <c r="AJY433" s="13"/>
      <c r="AJZ433" s="13"/>
      <c r="AKA433" s="13"/>
      <c r="AKB433" s="13"/>
      <c r="AKC433" s="13"/>
      <c r="AKD433" s="13"/>
      <c r="AKE433" s="13"/>
      <c r="AKF433" s="13"/>
      <c r="AKG433" s="13"/>
      <c r="AKH433" s="13"/>
      <c r="AKI433" s="13"/>
      <c r="AKJ433" s="13"/>
      <c r="AKK433" s="13"/>
      <c r="AKL433" s="13"/>
      <c r="AKM433" s="13"/>
      <c r="AKN433" s="13"/>
      <c r="AKO433" s="13"/>
      <c r="AKP433" s="13"/>
      <c r="AKQ433" s="13"/>
      <c r="AKR433" s="13"/>
      <c r="AKS433" s="13"/>
      <c r="AKT433" s="13"/>
      <c r="AKU433" s="13"/>
      <c r="AKV433" s="13"/>
      <c r="AKW433" s="13"/>
      <c r="AKX433" s="13"/>
      <c r="AKY433" s="13"/>
      <c r="AKZ433" s="13"/>
      <c r="ALA433" s="13"/>
      <c r="ALB433" s="13"/>
      <c r="ALC433" s="13"/>
      <c r="ALD433" s="13"/>
      <c r="ALE433" s="13"/>
      <c r="ALF433" s="13"/>
      <c r="ALG433" s="13"/>
      <c r="ALH433" s="13"/>
      <c r="ALI433" s="13"/>
      <c r="ALJ433" s="13"/>
    </row>
    <row r="434" spans="1:998" s="24" customFormat="1">
      <c r="A434" s="16">
        <v>429</v>
      </c>
      <c r="B434" s="32" t="s">
        <v>294</v>
      </c>
      <c r="C434" s="32" t="s">
        <v>38</v>
      </c>
      <c r="D434" s="32" t="s">
        <v>38</v>
      </c>
      <c r="E434" s="32" t="s">
        <v>1204</v>
      </c>
      <c r="F434" s="32"/>
      <c r="G434" s="74">
        <v>45834</v>
      </c>
      <c r="H434" s="75" t="s">
        <v>1205</v>
      </c>
      <c r="I434" s="32" t="s">
        <v>5</v>
      </c>
      <c r="J434" s="32" t="s">
        <v>6</v>
      </c>
      <c r="K434" s="32" t="s">
        <v>5</v>
      </c>
      <c r="L434" s="32" t="s">
        <v>5</v>
      </c>
      <c r="M434" s="32" t="s">
        <v>5</v>
      </c>
      <c r="N434" s="32" t="s">
        <v>6</v>
      </c>
      <c r="O434" s="76">
        <v>2226.33</v>
      </c>
      <c r="P434" s="77">
        <v>14598</v>
      </c>
      <c r="Q434" s="76">
        <v>157816.54999999999</v>
      </c>
      <c r="R434" s="76">
        <v>50000</v>
      </c>
      <c r="S434" s="85">
        <f t="shared" si="51"/>
        <v>31.682355240942726</v>
      </c>
      <c r="T434" s="85">
        <f t="shared" si="52"/>
        <v>107816.54999999999</v>
      </c>
      <c r="U434" s="32" t="s">
        <v>6</v>
      </c>
      <c r="V434" s="32" t="s">
        <v>6</v>
      </c>
      <c r="W434" s="79">
        <v>1</v>
      </c>
      <c r="X434" s="80">
        <v>0</v>
      </c>
      <c r="Y434" s="81">
        <f>ROUND((S434/INDICI!$B$2*10),2)</f>
        <v>3.58</v>
      </c>
      <c r="Z434" s="81">
        <f>ROUND((O434/INDICI!$B$1*25),2)</f>
        <v>5.94</v>
      </c>
      <c r="AA434" s="82">
        <f t="shared" si="53"/>
        <v>6</v>
      </c>
      <c r="AB434" s="83">
        <f t="shared" si="54"/>
        <v>15.52</v>
      </c>
      <c r="AC434" s="84"/>
      <c r="AD434" s="81" t="str">
        <f>VLOOKUP(C434, 'NORD SUD'!A:B, 2, FALSE)</f>
        <v>N</v>
      </c>
      <c r="AE434" s="85" t="str">
        <f>IF(AD434="N","",SUM(AF$5:$AF434))</f>
        <v/>
      </c>
      <c r="AF434" s="85" t="str">
        <f t="shared" si="55"/>
        <v/>
      </c>
      <c r="AG434" s="84"/>
      <c r="AH434" s="81"/>
      <c r="AI434" s="169"/>
      <c r="AJ434" s="169"/>
      <c r="AK434" s="198" t="s">
        <v>1941</v>
      </c>
      <c r="AL434" s="158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  <c r="JH434" s="13"/>
      <c r="JI434" s="13"/>
      <c r="JJ434" s="13"/>
      <c r="JK434" s="13"/>
      <c r="JL434" s="13"/>
      <c r="JM434" s="13"/>
      <c r="JN434" s="13"/>
      <c r="JO434" s="13"/>
      <c r="JP434" s="13"/>
      <c r="JQ434" s="13"/>
      <c r="JR434" s="13"/>
      <c r="JS434" s="13"/>
      <c r="JT434" s="13"/>
      <c r="JU434" s="13"/>
      <c r="JV434" s="13"/>
      <c r="JW434" s="13"/>
      <c r="JX434" s="13"/>
      <c r="JY434" s="13"/>
      <c r="JZ434" s="13"/>
      <c r="KA434" s="13"/>
      <c r="KB434" s="13"/>
      <c r="KC434" s="13"/>
      <c r="KD434" s="13"/>
      <c r="KE434" s="13"/>
      <c r="KF434" s="13"/>
      <c r="KG434" s="13"/>
      <c r="KH434" s="13"/>
      <c r="KI434" s="13"/>
      <c r="KJ434" s="13"/>
      <c r="KK434" s="13"/>
      <c r="KL434" s="13"/>
      <c r="KM434" s="13"/>
      <c r="KN434" s="13"/>
      <c r="KO434" s="13"/>
      <c r="KP434" s="13"/>
      <c r="KQ434" s="13"/>
      <c r="KR434" s="13"/>
      <c r="KS434" s="13"/>
      <c r="KT434" s="13"/>
      <c r="KU434" s="13"/>
      <c r="KV434" s="13"/>
      <c r="KW434" s="13"/>
      <c r="KX434" s="13"/>
      <c r="KY434" s="13"/>
      <c r="KZ434" s="13"/>
      <c r="LA434" s="13"/>
      <c r="LB434" s="13"/>
      <c r="LC434" s="13"/>
      <c r="LD434" s="13"/>
      <c r="LE434" s="13"/>
      <c r="LF434" s="13"/>
      <c r="LG434" s="13"/>
      <c r="LH434" s="13"/>
      <c r="LI434" s="13"/>
      <c r="LJ434" s="13"/>
      <c r="LK434" s="13"/>
      <c r="LL434" s="13"/>
      <c r="LM434" s="13"/>
      <c r="LN434" s="13"/>
      <c r="LO434" s="13"/>
      <c r="LP434" s="13"/>
      <c r="LQ434" s="13"/>
      <c r="LR434" s="13"/>
      <c r="LS434" s="13"/>
      <c r="LT434" s="13"/>
      <c r="LU434" s="13"/>
      <c r="LV434" s="13"/>
      <c r="LW434" s="13"/>
      <c r="LX434" s="13"/>
      <c r="LY434" s="13"/>
      <c r="LZ434" s="13"/>
      <c r="MA434" s="13"/>
      <c r="MB434" s="13"/>
      <c r="MC434" s="13"/>
      <c r="MD434" s="13"/>
      <c r="ME434" s="13"/>
      <c r="MF434" s="13"/>
      <c r="MG434" s="13"/>
      <c r="MH434" s="13"/>
      <c r="MI434" s="13"/>
      <c r="MJ434" s="13"/>
      <c r="MK434" s="13"/>
      <c r="ML434" s="13"/>
      <c r="MM434" s="13"/>
      <c r="MN434" s="13"/>
      <c r="MO434" s="13"/>
      <c r="MP434" s="13"/>
      <c r="MQ434" s="13"/>
      <c r="MR434" s="13"/>
      <c r="MS434" s="13"/>
      <c r="MT434" s="13"/>
      <c r="MU434" s="13"/>
      <c r="MV434" s="13"/>
      <c r="MW434" s="13"/>
      <c r="MX434" s="13"/>
      <c r="MY434" s="13"/>
      <c r="MZ434" s="13"/>
      <c r="NA434" s="13"/>
      <c r="NB434" s="13"/>
      <c r="NC434" s="13"/>
      <c r="ND434" s="13"/>
      <c r="NE434" s="13"/>
      <c r="NF434" s="13"/>
      <c r="NG434" s="13"/>
      <c r="NH434" s="13"/>
      <c r="NI434" s="13"/>
      <c r="NJ434" s="13"/>
      <c r="NK434" s="13"/>
      <c r="NL434" s="13"/>
      <c r="NM434" s="13"/>
      <c r="NN434" s="13"/>
      <c r="NO434" s="13"/>
      <c r="NP434" s="13"/>
      <c r="NQ434" s="13"/>
      <c r="NR434" s="13"/>
      <c r="NS434" s="13"/>
      <c r="NT434" s="13"/>
      <c r="NU434" s="13"/>
      <c r="NV434" s="13"/>
      <c r="NW434" s="13"/>
      <c r="NX434" s="13"/>
      <c r="NY434" s="13"/>
      <c r="NZ434" s="13"/>
      <c r="OA434" s="13"/>
      <c r="OB434" s="13"/>
      <c r="OC434" s="13"/>
      <c r="OD434" s="13"/>
      <c r="OE434" s="13"/>
      <c r="OF434" s="13"/>
      <c r="OG434" s="13"/>
      <c r="OH434" s="13"/>
      <c r="OI434" s="13"/>
      <c r="OJ434" s="13"/>
      <c r="OK434" s="13"/>
      <c r="OL434" s="13"/>
      <c r="OM434" s="13"/>
      <c r="ON434" s="13"/>
      <c r="OO434" s="13"/>
      <c r="OP434" s="13"/>
      <c r="OQ434" s="13"/>
      <c r="OR434" s="13"/>
      <c r="OS434" s="13"/>
      <c r="OT434" s="13"/>
      <c r="OU434" s="13"/>
      <c r="OV434" s="13"/>
      <c r="OW434" s="13"/>
      <c r="OX434" s="13"/>
      <c r="OY434" s="13"/>
      <c r="OZ434" s="13"/>
      <c r="PA434" s="13"/>
      <c r="PB434" s="13"/>
      <c r="PC434" s="13"/>
      <c r="PD434" s="13"/>
      <c r="PE434" s="13"/>
      <c r="PF434" s="13"/>
      <c r="PG434" s="13"/>
      <c r="PH434" s="13"/>
      <c r="PI434" s="13"/>
      <c r="PJ434" s="13"/>
      <c r="PK434" s="13"/>
      <c r="PL434" s="13"/>
      <c r="PM434" s="13"/>
      <c r="PN434" s="13"/>
      <c r="PO434" s="13"/>
      <c r="PP434" s="13"/>
      <c r="PQ434" s="13"/>
      <c r="PR434" s="13"/>
      <c r="PS434" s="13"/>
      <c r="PT434" s="13"/>
      <c r="PU434" s="13"/>
      <c r="PV434" s="13"/>
      <c r="PW434" s="13"/>
      <c r="PX434" s="13"/>
      <c r="PY434" s="13"/>
      <c r="PZ434" s="13"/>
      <c r="QA434" s="13"/>
      <c r="QB434" s="13"/>
      <c r="QC434" s="13"/>
      <c r="QD434" s="13"/>
      <c r="QE434" s="13"/>
      <c r="QF434" s="13"/>
      <c r="QG434" s="13"/>
      <c r="QH434" s="13"/>
      <c r="QI434" s="13"/>
      <c r="QJ434" s="13"/>
      <c r="QK434" s="13"/>
      <c r="QL434" s="13"/>
      <c r="QM434" s="13"/>
      <c r="QN434" s="13"/>
      <c r="QO434" s="13"/>
      <c r="QP434" s="13"/>
      <c r="QQ434" s="13"/>
      <c r="QR434" s="13"/>
      <c r="QS434" s="13"/>
      <c r="QT434" s="13"/>
      <c r="QU434" s="13"/>
      <c r="QV434" s="13"/>
      <c r="QW434" s="13"/>
      <c r="QX434" s="13"/>
      <c r="QY434" s="13"/>
      <c r="QZ434" s="13"/>
      <c r="RA434" s="13"/>
      <c r="RB434" s="13"/>
      <c r="RC434" s="13"/>
      <c r="RD434" s="13"/>
      <c r="RE434" s="13"/>
      <c r="RF434" s="13"/>
      <c r="RG434" s="13"/>
      <c r="RH434" s="13"/>
      <c r="RI434" s="13"/>
      <c r="RJ434" s="13"/>
      <c r="RK434" s="13"/>
      <c r="RL434" s="13"/>
      <c r="RM434" s="13"/>
      <c r="RN434" s="13"/>
      <c r="RO434" s="13"/>
      <c r="RP434" s="13"/>
      <c r="RQ434" s="13"/>
      <c r="RR434" s="13"/>
      <c r="RS434" s="13"/>
      <c r="RT434" s="13"/>
      <c r="RU434" s="13"/>
      <c r="RV434" s="13"/>
      <c r="RW434" s="13"/>
      <c r="RX434" s="13"/>
      <c r="RY434" s="13"/>
      <c r="RZ434" s="13"/>
      <c r="SA434" s="13"/>
      <c r="SB434" s="13"/>
      <c r="SC434" s="13"/>
      <c r="SD434" s="13"/>
      <c r="SE434" s="13"/>
      <c r="SF434" s="13"/>
      <c r="SG434" s="13"/>
      <c r="SH434" s="13"/>
      <c r="SI434" s="13"/>
      <c r="SJ434" s="13"/>
      <c r="SK434" s="13"/>
      <c r="SL434" s="13"/>
      <c r="SM434" s="13"/>
      <c r="SN434" s="13"/>
      <c r="SO434" s="13"/>
      <c r="SP434" s="13"/>
      <c r="SQ434" s="13"/>
      <c r="SR434" s="13"/>
      <c r="SS434" s="13"/>
      <c r="ST434" s="13"/>
      <c r="SU434" s="13"/>
      <c r="SV434" s="13"/>
      <c r="SW434" s="13"/>
      <c r="SX434" s="13"/>
      <c r="SY434" s="13"/>
      <c r="SZ434" s="13"/>
      <c r="TA434" s="13"/>
      <c r="TB434" s="13"/>
      <c r="TC434" s="13"/>
      <c r="TD434" s="13"/>
      <c r="TE434" s="13"/>
      <c r="TF434" s="13"/>
      <c r="TG434" s="13"/>
      <c r="TH434" s="13"/>
      <c r="TI434" s="13"/>
      <c r="TJ434" s="13"/>
      <c r="TK434" s="13"/>
      <c r="TL434" s="13"/>
      <c r="TM434" s="13"/>
      <c r="TN434" s="13"/>
      <c r="TO434" s="13"/>
      <c r="TP434" s="13"/>
      <c r="TQ434" s="13"/>
      <c r="TR434" s="13"/>
      <c r="TS434" s="13"/>
      <c r="TT434" s="13"/>
      <c r="TU434" s="13"/>
      <c r="TV434" s="13"/>
      <c r="TW434" s="13"/>
      <c r="TX434" s="13"/>
      <c r="TY434" s="13"/>
      <c r="TZ434" s="13"/>
      <c r="UA434" s="13"/>
      <c r="UB434" s="13"/>
      <c r="UC434" s="13"/>
      <c r="UD434" s="13"/>
      <c r="UE434" s="13"/>
      <c r="UF434" s="13"/>
      <c r="UG434" s="13"/>
      <c r="UH434" s="13"/>
      <c r="UI434" s="13"/>
      <c r="UJ434" s="13"/>
      <c r="UK434" s="13"/>
      <c r="UL434" s="13"/>
      <c r="UM434" s="13"/>
      <c r="UN434" s="13"/>
      <c r="UO434" s="13"/>
      <c r="UP434" s="13"/>
      <c r="UQ434" s="13"/>
      <c r="UR434" s="13"/>
      <c r="US434" s="13"/>
      <c r="UT434" s="13"/>
      <c r="UU434" s="13"/>
      <c r="UV434" s="13"/>
      <c r="UW434" s="13"/>
      <c r="UX434" s="13"/>
      <c r="UY434" s="13"/>
      <c r="UZ434" s="13"/>
      <c r="VA434" s="13"/>
      <c r="VB434" s="13"/>
      <c r="VC434" s="13"/>
      <c r="VD434" s="13"/>
      <c r="VE434" s="13"/>
      <c r="VF434" s="13"/>
      <c r="VG434" s="13"/>
      <c r="VH434" s="13"/>
      <c r="VI434" s="13"/>
      <c r="VJ434" s="13"/>
      <c r="VK434" s="13"/>
      <c r="VL434" s="13"/>
      <c r="VM434" s="13"/>
      <c r="VN434" s="13"/>
      <c r="VO434" s="13"/>
      <c r="VP434" s="13"/>
      <c r="VQ434" s="13"/>
      <c r="VR434" s="13"/>
      <c r="VS434" s="13"/>
      <c r="VT434" s="13"/>
      <c r="VU434" s="13"/>
      <c r="VV434" s="13"/>
      <c r="VW434" s="13"/>
      <c r="VX434" s="13"/>
      <c r="VY434" s="13"/>
      <c r="VZ434" s="13"/>
      <c r="WA434" s="13"/>
      <c r="WB434" s="13"/>
      <c r="WC434" s="13"/>
      <c r="WD434" s="13"/>
      <c r="WE434" s="13"/>
      <c r="WF434" s="13"/>
      <c r="WG434" s="13"/>
      <c r="WH434" s="13"/>
      <c r="WI434" s="13"/>
      <c r="WJ434" s="13"/>
      <c r="WK434" s="13"/>
      <c r="WL434" s="13"/>
      <c r="WM434" s="13"/>
      <c r="WN434" s="13"/>
      <c r="WO434" s="13"/>
      <c r="WP434" s="13"/>
      <c r="WQ434" s="13"/>
      <c r="WR434" s="13"/>
      <c r="WS434" s="13"/>
      <c r="WT434" s="13"/>
      <c r="WU434" s="13"/>
      <c r="WV434" s="13"/>
      <c r="WW434" s="13"/>
      <c r="WX434" s="13"/>
      <c r="WY434" s="13"/>
      <c r="WZ434" s="13"/>
      <c r="XA434" s="13"/>
      <c r="XB434" s="13"/>
      <c r="XC434" s="13"/>
      <c r="XD434" s="13"/>
      <c r="XE434" s="13"/>
      <c r="XF434" s="13"/>
      <c r="XG434" s="13"/>
      <c r="XH434" s="13"/>
      <c r="XI434" s="13"/>
      <c r="XJ434" s="13"/>
      <c r="XK434" s="13"/>
      <c r="XL434" s="13"/>
      <c r="XM434" s="13"/>
      <c r="XN434" s="13"/>
      <c r="XO434" s="13"/>
      <c r="XP434" s="13"/>
      <c r="XQ434" s="13"/>
      <c r="XR434" s="13"/>
      <c r="XS434" s="13"/>
      <c r="XT434" s="13"/>
      <c r="XU434" s="13"/>
      <c r="XV434" s="13"/>
      <c r="XW434" s="13"/>
      <c r="XX434" s="13"/>
      <c r="XY434" s="13"/>
      <c r="XZ434" s="13"/>
      <c r="YA434" s="13"/>
      <c r="YB434" s="13"/>
      <c r="YC434" s="13"/>
      <c r="YD434" s="13"/>
      <c r="YE434" s="13"/>
      <c r="YF434" s="13"/>
      <c r="YG434" s="13"/>
      <c r="YH434" s="13"/>
      <c r="YI434" s="13"/>
      <c r="YJ434" s="13"/>
      <c r="YK434" s="13"/>
      <c r="YL434" s="13"/>
      <c r="YM434" s="13"/>
      <c r="YN434" s="13"/>
      <c r="YO434" s="13"/>
      <c r="YP434" s="13"/>
      <c r="YQ434" s="13"/>
      <c r="YR434" s="13"/>
      <c r="YS434" s="13"/>
      <c r="YT434" s="13"/>
      <c r="YU434" s="13"/>
      <c r="YV434" s="13"/>
      <c r="YW434" s="13"/>
      <c r="YX434" s="13"/>
      <c r="YY434" s="13"/>
      <c r="YZ434" s="13"/>
      <c r="ZA434" s="13"/>
      <c r="ZB434" s="13"/>
      <c r="ZC434" s="13"/>
      <c r="ZD434" s="13"/>
      <c r="ZE434" s="13"/>
      <c r="ZF434" s="13"/>
      <c r="ZG434" s="13"/>
      <c r="ZH434" s="13"/>
      <c r="ZI434" s="13"/>
      <c r="ZJ434" s="13"/>
      <c r="ZK434" s="13"/>
      <c r="ZL434" s="13"/>
      <c r="ZM434" s="13"/>
      <c r="ZN434" s="13"/>
      <c r="ZO434" s="13"/>
      <c r="ZP434" s="13"/>
      <c r="ZQ434" s="13"/>
      <c r="ZR434" s="13"/>
      <c r="ZS434" s="13"/>
      <c r="ZT434" s="13"/>
      <c r="ZU434" s="13"/>
      <c r="ZV434" s="13"/>
      <c r="ZW434" s="13"/>
      <c r="ZX434" s="13"/>
      <c r="ZY434" s="13"/>
      <c r="ZZ434" s="13"/>
      <c r="AAA434" s="13"/>
      <c r="AAB434" s="13"/>
      <c r="AAC434" s="13"/>
      <c r="AAD434" s="13"/>
      <c r="AAE434" s="13"/>
      <c r="AAF434" s="13"/>
      <c r="AAG434" s="13"/>
      <c r="AAH434" s="13"/>
      <c r="AAI434" s="13"/>
      <c r="AAJ434" s="13"/>
      <c r="AAK434" s="13"/>
      <c r="AAL434" s="13"/>
      <c r="AAM434" s="13"/>
      <c r="AAN434" s="13"/>
      <c r="AAO434" s="13"/>
      <c r="AAP434" s="13"/>
      <c r="AAQ434" s="13"/>
      <c r="AAR434" s="13"/>
      <c r="AAS434" s="13"/>
      <c r="AAT434" s="13"/>
      <c r="AAU434" s="13"/>
      <c r="AAV434" s="13"/>
      <c r="AAW434" s="13"/>
      <c r="AAX434" s="13"/>
      <c r="AAY434" s="13"/>
      <c r="AAZ434" s="13"/>
      <c r="ABA434" s="13"/>
      <c r="ABB434" s="13"/>
      <c r="ABC434" s="13"/>
      <c r="ABD434" s="13"/>
      <c r="ABE434" s="13"/>
      <c r="ABF434" s="13"/>
      <c r="ABG434" s="13"/>
      <c r="ABH434" s="13"/>
      <c r="ABI434" s="13"/>
      <c r="ABJ434" s="13"/>
      <c r="ABK434" s="13"/>
      <c r="ABL434" s="13"/>
      <c r="ABM434" s="13"/>
      <c r="ABN434" s="13"/>
      <c r="ABO434" s="13"/>
      <c r="ABP434" s="13"/>
      <c r="ABQ434" s="13"/>
      <c r="ABR434" s="13"/>
      <c r="ABS434" s="13"/>
      <c r="ABT434" s="13"/>
      <c r="ABU434" s="13"/>
      <c r="ABV434" s="13"/>
      <c r="ABW434" s="13"/>
      <c r="ABX434" s="13"/>
      <c r="ABY434" s="13"/>
      <c r="ABZ434" s="13"/>
      <c r="ACA434" s="13"/>
      <c r="ACB434" s="13"/>
      <c r="ACC434" s="13"/>
      <c r="ACD434" s="13"/>
      <c r="ACE434" s="13"/>
      <c r="ACF434" s="13"/>
      <c r="ACG434" s="13"/>
      <c r="ACH434" s="13"/>
      <c r="ACI434" s="13"/>
      <c r="ACJ434" s="13"/>
      <c r="ACK434" s="13"/>
      <c r="ACL434" s="13"/>
      <c r="ACM434" s="13"/>
      <c r="ACN434" s="13"/>
      <c r="ACO434" s="13"/>
      <c r="ACP434" s="13"/>
      <c r="ACQ434" s="13"/>
      <c r="ACR434" s="13"/>
      <c r="ACS434" s="13"/>
      <c r="ACT434" s="13"/>
      <c r="ACU434" s="13"/>
      <c r="ACV434" s="13"/>
      <c r="ACW434" s="13"/>
      <c r="ACX434" s="13"/>
      <c r="ACY434" s="13"/>
      <c r="ACZ434" s="13"/>
      <c r="ADA434" s="13"/>
      <c r="ADB434" s="13"/>
      <c r="ADC434" s="13"/>
      <c r="ADD434" s="13"/>
      <c r="ADE434" s="13"/>
      <c r="ADF434" s="13"/>
      <c r="ADG434" s="13"/>
      <c r="ADH434" s="13"/>
      <c r="ADI434" s="13"/>
      <c r="ADJ434" s="13"/>
      <c r="ADK434" s="13"/>
      <c r="ADL434" s="13"/>
      <c r="ADM434" s="13"/>
      <c r="ADN434" s="13"/>
      <c r="ADO434" s="13"/>
      <c r="ADP434" s="13"/>
      <c r="ADQ434" s="13"/>
      <c r="ADR434" s="13"/>
      <c r="ADS434" s="13"/>
      <c r="ADT434" s="13"/>
      <c r="ADU434" s="13"/>
      <c r="ADV434" s="13"/>
      <c r="ADW434" s="13"/>
      <c r="ADX434" s="13"/>
      <c r="ADY434" s="13"/>
      <c r="ADZ434" s="13"/>
      <c r="AEA434" s="13"/>
      <c r="AEB434" s="13"/>
      <c r="AEC434" s="13"/>
      <c r="AED434" s="13"/>
      <c r="AEE434" s="13"/>
      <c r="AEF434" s="13"/>
      <c r="AEG434" s="13"/>
      <c r="AEH434" s="13"/>
      <c r="AEI434" s="13"/>
      <c r="AEJ434" s="13"/>
      <c r="AEK434" s="13"/>
      <c r="AEL434" s="13"/>
      <c r="AEM434" s="13"/>
      <c r="AEN434" s="13"/>
      <c r="AEO434" s="13"/>
      <c r="AEP434" s="13"/>
      <c r="AEQ434" s="13"/>
      <c r="AER434" s="13"/>
      <c r="AES434" s="13"/>
      <c r="AET434" s="13"/>
      <c r="AEU434" s="13"/>
      <c r="AEV434" s="13"/>
      <c r="AEW434" s="13"/>
      <c r="AEX434" s="13"/>
      <c r="AEY434" s="13"/>
      <c r="AEZ434" s="13"/>
      <c r="AFA434" s="13"/>
      <c r="AFB434" s="13"/>
      <c r="AFC434" s="13"/>
      <c r="AFD434" s="13"/>
      <c r="AFE434" s="13"/>
      <c r="AFF434" s="13"/>
      <c r="AFG434" s="13"/>
      <c r="AFH434" s="13"/>
      <c r="AFI434" s="13"/>
      <c r="AFJ434" s="13"/>
      <c r="AFK434" s="13"/>
      <c r="AFL434" s="13"/>
      <c r="AFM434" s="13"/>
      <c r="AFN434" s="13"/>
      <c r="AFO434" s="13"/>
      <c r="AFP434" s="13"/>
      <c r="AFQ434" s="13"/>
      <c r="AFR434" s="13"/>
      <c r="AFS434" s="13"/>
      <c r="AFT434" s="13"/>
      <c r="AFU434" s="13"/>
      <c r="AFV434" s="13"/>
      <c r="AFW434" s="13"/>
      <c r="AFX434" s="13"/>
      <c r="AFY434" s="13"/>
      <c r="AFZ434" s="13"/>
      <c r="AGA434" s="13"/>
      <c r="AGB434" s="13"/>
      <c r="AGC434" s="13"/>
      <c r="AGD434" s="13"/>
      <c r="AGE434" s="13"/>
      <c r="AGF434" s="13"/>
      <c r="AGG434" s="13"/>
      <c r="AGH434" s="13"/>
      <c r="AGI434" s="13"/>
      <c r="AGJ434" s="13"/>
      <c r="AGK434" s="13"/>
      <c r="AGL434" s="13"/>
      <c r="AGM434" s="13"/>
      <c r="AGN434" s="13"/>
      <c r="AGO434" s="13"/>
      <c r="AGP434" s="13"/>
      <c r="AGQ434" s="13"/>
      <c r="AGR434" s="13"/>
      <c r="AGS434" s="13"/>
      <c r="AGT434" s="13"/>
      <c r="AGU434" s="13"/>
      <c r="AGV434" s="13"/>
      <c r="AGW434" s="13"/>
      <c r="AGX434" s="13"/>
      <c r="AGY434" s="13"/>
      <c r="AGZ434" s="13"/>
      <c r="AHA434" s="13"/>
      <c r="AHB434" s="13"/>
      <c r="AHC434" s="13"/>
      <c r="AHD434" s="13"/>
      <c r="AHE434" s="13"/>
      <c r="AHF434" s="13"/>
      <c r="AHG434" s="13"/>
      <c r="AHH434" s="13"/>
      <c r="AHI434" s="13"/>
      <c r="AHJ434" s="13"/>
      <c r="AHK434" s="13"/>
      <c r="AHL434" s="13"/>
      <c r="AHM434" s="13"/>
      <c r="AHN434" s="13"/>
      <c r="AHO434" s="13"/>
      <c r="AHP434" s="13"/>
      <c r="AHQ434" s="13"/>
      <c r="AHR434" s="13"/>
      <c r="AHS434" s="13"/>
      <c r="AHT434" s="13"/>
      <c r="AHU434" s="13"/>
      <c r="AHV434" s="13"/>
      <c r="AHW434" s="13"/>
      <c r="AHX434" s="13"/>
      <c r="AHY434" s="13"/>
      <c r="AHZ434" s="13"/>
      <c r="AIA434" s="13"/>
      <c r="AIB434" s="13"/>
      <c r="AIC434" s="13"/>
      <c r="AID434" s="13"/>
      <c r="AIE434" s="13"/>
      <c r="AIF434" s="13"/>
      <c r="AIG434" s="13"/>
      <c r="AIH434" s="13"/>
      <c r="AII434" s="13"/>
      <c r="AIJ434" s="13"/>
      <c r="AIK434" s="13"/>
      <c r="AIL434" s="13"/>
      <c r="AIM434" s="13"/>
      <c r="AIN434" s="13"/>
      <c r="AIO434" s="13"/>
      <c r="AIP434" s="13"/>
      <c r="AIQ434" s="13"/>
      <c r="AIR434" s="13"/>
      <c r="AIS434" s="13"/>
      <c r="AIT434" s="13"/>
      <c r="AIU434" s="13"/>
      <c r="AIV434" s="13"/>
      <c r="AIW434" s="13"/>
      <c r="AIX434" s="13"/>
      <c r="AIY434" s="13"/>
      <c r="AIZ434" s="13"/>
      <c r="AJA434" s="13"/>
      <c r="AJB434" s="13"/>
      <c r="AJC434" s="13"/>
      <c r="AJD434" s="13"/>
      <c r="AJE434" s="13"/>
      <c r="AJF434" s="13"/>
      <c r="AJG434" s="13"/>
      <c r="AJH434" s="13"/>
      <c r="AJI434" s="13"/>
      <c r="AJJ434" s="13"/>
      <c r="AJK434" s="13"/>
      <c r="AJL434" s="13"/>
      <c r="AJM434" s="13"/>
      <c r="AJN434" s="13"/>
      <c r="AJO434" s="13"/>
      <c r="AJP434" s="13"/>
      <c r="AJQ434" s="13"/>
      <c r="AJR434" s="13"/>
      <c r="AJS434" s="13"/>
      <c r="AJT434" s="13"/>
      <c r="AJU434" s="13"/>
      <c r="AJV434" s="13"/>
      <c r="AJW434" s="13"/>
      <c r="AJX434" s="13"/>
      <c r="AJY434" s="13"/>
      <c r="AJZ434" s="13"/>
      <c r="AKA434" s="13"/>
      <c r="AKB434" s="13"/>
      <c r="AKC434" s="13"/>
      <c r="AKD434" s="13"/>
      <c r="AKE434" s="13"/>
      <c r="AKF434" s="13"/>
      <c r="AKG434" s="13"/>
      <c r="AKH434" s="13"/>
      <c r="AKI434" s="13"/>
      <c r="AKJ434" s="13"/>
      <c r="AKK434" s="13"/>
      <c r="AKL434" s="13"/>
      <c r="AKM434" s="13"/>
      <c r="AKN434" s="13"/>
      <c r="AKO434" s="13"/>
      <c r="AKP434" s="13"/>
      <c r="AKQ434" s="13"/>
      <c r="AKR434" s="13"/>
      <c r="AKS434" s="13"/>
      <c r="AKT434" s="13"/>
      <c r="AKU434" s="13"/>
      <c r="AKV434" s="13"/>
      <c r="AKW434" s="13"/>
      <c r="AKX434" s="13"/>
      <c r="AKY434" s="13"/>
      <c r="AKZ434" s="13"/>
      <c r="ALA434" s="13"/>
      <c r="ALB434" s="13"/>
      <c r="ALC434" s="13"/>
      <c r="ALD434" s="13"/>
      <c r="ALE434" s="13"/>
      <c r="ALF434" s="13"/>
      <c r="ALG434" s="13"/>
      <c r="ALH434" s="13"/>
      <c r="ALI434" s="13"/>
      <c r="ALJ434" s="13"/>
    </row>
    <row r="435" spans="1:998" s="13" customFormat="1">
      <c r="A435" s="16">
        <v>430</v>
      </c>
      <c r="B435" s="32" t="s">
        <v>344</v>
      </c>
      <c r="C435" s="32" t="s">
        <v>50</v>
      </c>
      <c r="D435" s="32" t="s">
        <v>50</v>
      </c>
      <c r="E435" s="32" t="s">
        <v>349</v>
      </c>
      <c r="F435" s="32"/>
      <c r="G435" s="74">
        <v>45828</v>
      </c>
      <c r="H435" s="75">
        <v>0.68263888888888891</v>
      </c>
      <c r="I435" s="32" t="s">
        <v>5</v>
      </c>
      <c r="J435" s="32" t="s">
        <v>6</v>
      </c>
      <c r="K435" s="32" t="s">
        <v>5</v>
      </c>
      <c r="L435" s="32" t="s">
        <v>5</v>
      </c>
      <c r="M435" s="76" t="s">
        <v>5</v>
      </c>
      <c r="N435" s="32" t="s">
        <v>6</v>
      </c>
      <c r="O435" s="76">
        <v>696.95</v>
      </c>
      <c r="P435" s="77">
        <v>4161</v>
      </c>
      <c r="Q435" s="76">
        <v>80000</v>
      </c>
      <c r="R435" s="76">
        <v>40000</v>
      </c>
      <c r="S435" s="78">
        <f t="shared" si="51"/>
        <v>50</v>
      </c>
      <c r="T435" s="78">
        <f t="shared" si="52"/>
        <v>40000</v>
      </c>
      <c r="U435" s="32" t="s">
        <v>6</v>
      </c>
      <c r="V435" s="32" t="s">
        <v>6</v>
      </c>
      <c r="W435" s="79">
        <v>1</v>
      </c>
      <c r="X435" s="80">
        <v>0</v>
      </c>
      <c r="Y435" s="81">
        <f>ROUND((S435/INDICI!$B$2*10),2)</f>
        <v>5.65</v>
      </c>
      <c r="Z435" s="81">
        <f>ROUND((O435/INDICI!$B$1*25),2)</f>
        <v>1.86</v>
      </c>
      <c r="AA435" s="82">
        <f t="shared" si="53"/>
        <v>8</v>
      </c>
      <c r="AB435" s="83">
        <f t="shared" si="54"/>
        <v>15.510000000000002</v>
      </c>
      <c r="AC435" s="84"/>
      <c r="AD435" s="81" t="str">
        <f>VLOOKUP(C435, 'NORD SUD'!A:B, 2, FALSE)</f>
        <v>N</v>
      </c>
      <c r="AE435" s="85" t="str">
        <f>IF(AD435="N","",SUM(AF$5:$AF435))</f>
        <v/>
      </c>
      <c r="AF435" s="85" t="str">
        <f t="shared" si="55"/>
        <v/>
      </c>
      <c r="AG435" s="84"/>
      <c r="AH435" s="81"/>
      <c r="AI435" s="169"/>
      <c r="AJ435" s="169"/>
      <c r="AK435" s="198" t="s">
        <v>1941</v>
      </c>
      <c r="AL435" s="158"/>
    </row>
    <row r="436" spans="1:998" s="13" customFormat="1">
      <c r="A436" s="16">
        <v>431</v>
      </c>
      <c r="B436" s="32" t="s">
        <v>176</v>
      </c>
      <c r="C436" s="32" t="s">
        <v>37</v>
      </c>
      <c r="D436" s="32" t="s">
        <v>37</v>
      </c>
      <c r="E436" s="32" t="s">
        <v>397</v>
      </c>
      <c r="F436" s="32"/>
      <c r="G436" s="74">
        <v>45832</v>
      </c>
      <c r="H436" s="75">
        <v>0.58333333333333337</v>
      </c>
      <c r="I436" s="32" t="s">
        <v>5</v>
      </c>
      <c r="J436" s="32" t="s">
        <v>6</v>
      </c>
      <c r="K436" s="32" t="s">
        <v>5</v>
      </c>
      <c r="L436" s="32" t="s">
        <v>5</v>
      </c>
      <c r="M436" s="32" t="s">
        <v>5</v>
      </c>
      <c r="N436" s="32" t="s">
        <v>6</v>
      </c>
      <c r="O436" s="76">
        <v>1021.23</v>
      </c>
      <c r="P436" s="77">
        <v>12436</v>
      </c>
      <c r="Q436" s="76">
        <v>51198.95</v>
      </c>
      <c r="R436" s="76">
        <v>30719.37</v>
      </c>
      <c r="S436" s="78">
        <f t="shared" si="51"/>
        <v>60</v>
      </c>
      <c r="T436" s="78">
        <f t="shared" si="52"/>
        <v>20479.579999999998</v>
      </c>
      <c r="U436" s="32" t="s">
        <v>6</v>
      </c>
      <c r="V436" s="32" t="s">
        <v>6</v>
      </c>
      <c r="W436" s="79">
        <v>2</v>
      </c>
      <c r="X436" s="80">
        <v>0</v>
      </c>
      <c r="Y436" s="81">
        <f>ROUND((S436/INDICI!$B$2*10),2)</f>
        <v>6.78</v>
      </c>
      <c r="Z436" s="81">
        <f>ROUND((O436/INDICI!$B$1*25),2)</f>
        <v>2.73</v>
      </c>
      <c r="AA436" s="82">
        <f t="shared" si="53"/>
        <v>6</v>
      </c>
      <c r="AB436" s="83">
        <f t="shared" si="54"/>
        <v>15.51</v>
      </c>
      <c r="AC436" s="84"/>
      <c r="AD436" s="81" t="str">
        <f>VLOOKUP(C436, 'NORD SUD'!A:B, 2, FALSE)</f>
        <v>N</v>
      </c>
      <c r="AE436" s="85" t="str">
        <f>IF(AD436="N","",SUM(AF$5:$AF436))</f>
        <v/>
      </c>
      <c r="AF436" s="85" t="str">
        <f t="shared" si="55"/>
        <v/>
      </c>
      <c r="AG436" s="84"/>
      <c r="AH436" s="81"/>
      <c r="AI436" s="169"/>
      <c r="AJ436" s="169"/>
      <c r="AK436" s="198" t="s">
        <v>1941</v>
      </c>
      <c r="AL436" s="158"/>
    </row>
    <row r="437" spans="1:998" s="13" customFormat="1">
      <c r="A437" s="16">
        <v>432</v>
      </c>
      <c r="B437" s="32" t="s">
        <v>176</v>
      </c>
      <c r="C437" s="32" t="s">
        <v>12</v>
      </c>
      <c r="D437" s="32" t="s">
        <v>12</v>
      </c>
      <c r="E437" s="32" t="s">
        <v>553</v>
      </c>
      <c r="F437" s="32"/>
      <c r="G437" s="74">
        <v>45797</v>
      </c>
      <c r="H437" s="75">
        <v>0.50138888888888888</v>
      </c>
      <c r="I437" s="32" t="s">
        <v>5</v>
      </c>
      <c r="J437" s="32" t="s">
        <v>6</v>
      </c>
      <c r="K437" s="32" t="s">
        <v>5</v>
      </c>
      <c r="L437" s="32" t="s">
        <v>5</v>
      </c>
      <c r="M437" s="32" t="s">
        <v>5</v>
      </c>
      <c r="N437" s="32" t="s">
        <v>6</v>
      </c>
      <c r="O437" s="76">
        <v>763.35</v>
      </c>
      <c r="P437" s="77">
        <v>524</v>
      </c>
      <c r="Q437" s="76">
        <v>41457.9</v>
      </c>
      <c r="R437" s="76">
        <v>20043.5</v>
      </c>
      <c r="S437" s="85">
        <f t="shared" ref="S437:S468" si="56">IFERROR(R437/Q437*100,0)</f>
        <v>48.346635984938935</v>
      </c>
      <c r="T437" s="85">
        <f t="shared" ref="T437:T468" si="57">SUM(Q437-R437)</f>
        <v>21414.400000000001</v>
      </c>
      <c r="U437" s="32" t="s">
        <v>6</v>
      </c>
      <c r="V437" s="32" t="s">
        <v>6</v>
      </c>
      <c r="W437" s="32">
        <v>1</v>
      </c>
      <c r="X437" s="80">
        <v>0</v>
      </c>
      <c r="Y437" s="81">
        <f>ROUND((S437/INDICI!$B$2*10),2)</f>
        <v>5.46</v>
      </c>
      <c r="Z437" s="81">
        <f>ROUND((O437/INDICI!$B$1*25),2)</f>
        <v>2.04</v>
      </c>
      <c r="AA437" s="82">
        <f t="shared" si="53"/>
        <v>8</v>
      </c>
      <c r="AB437" s="83">
        <f t="shared" si="54"/>
        <v>15.5</v>
      </c>
      <c r="AC437" s="84"/>
      <c r="AD437" s="81" t="str">
        <f>VLOOKUP(C437, 'NORD SUD'!A:B, 2, FALSE)</f>
        <v>N</v>
      </c>
      <c r="AE437" s="85" t="str">
        <f>IF(AD437="N","",SUM(AF$5:$AF437))</f>
        <v/>
      </c>
      <c r="AF437" s="85" t="str">
        <f t="shared" si="55"/>
        <v/>
      </c>
      <c r="AG437" s="84"/>
      <c r="AH437" s="81"/>
      <c r="AI437" s="169"/>
      <c r="AJ437" s="169"/>
      <c r="AK437" s="198" t="s">
        <v>1941</v>
      </c>
      <c r="AL437" s="158"/>
    </row>
    <row r="438" spans="1:998" s="13" customFormat="1">
      <c r="A438" s="16">
        <v>433</v>
      </c>
      <c r="B438" s="32" t="s">
        <v>344</v>
      </c>
      <c r="C438" s="32" t="s">
        <v>19</v>
      </c>
      <c r="D438" s="32" t="s">
        <v>19</v>
      </c>
      <c r="E438" s="32" t="s">
        <v>1546</v>
      </c>
      <c r="F438" s="32"/>
      <c r="G438" s="74">
        <v>45834</v>
      </c>
      <c r="H438" s="75">
        <v>0.4680555555555555</v>
      </c>
      <c r="I438" s="32" t="s">
        <v>5</v>
      </c>
      <c r="J438" s="32" t="s">
        <v>6</v>
      </c>
      <c r="K438" s="32" t="s">
        <v>5</v>
      </c>
      <c r="L438" s="32" t="s">
        <v>5</v>
      </c>
      <c r="M438" s="32" t="s">
        <v>5</v>
      </c>
      <c r="N438" s="32" t="s">
        <v>6</v>
      </c>
      <c r="O438" s="76">
        <v>1962.68</v>
      </c>
      <c r="P438" s="77">
        <v>4127</v>
      </c>
      <c r="Q438" s="76">
        <v>99802.22</v>
      </c>
      <c r="R438" s="76">
        <v>20000</v>
      </c>
      <c r="S438" s="85">
        <f t="shared" si="56"/>
        <v>20.039634388894356</v>
      </c>
      <c r="T438" s="85">
        <f t="shared" si="57"/>
        <v>79802.22</v>
      </c>
      <c r="U438" s="32" t="s">
        <v>6</v>
      </c>
      <c r="V438" s="32" t="s">
        <v>6</v>
      </c>
      <c r="W438" s="79">
        <v>1</v>
      </c>
      <c r="X438" s="80">
        <v>0</v>
      </c>
      <c r="Y438" s="81">
        <f>ROUND((S438/INDICI!$B$2*10),2)</f>
        <v>2.2599999999999998</v>
      </c>
      <c r="Z438" s="81">
        <f>ROUND((O438/INDICI!$B$1*25),2)</f>
        <v>5.24</v>
      </c>
      <c r="AA438" s="82">
        <f t="shared" si="53"/>
        <v>8</v>
      </c>
      <c r="AB438" s="83">
        <f t="shared" si="54"/>
        <v>15.5</v>
      </c>
      <c r="AC438" s="84"/>
      <c r="AD438" s="81" t="str">
        <f>VLOOKUP(C438, 'NORD SUD'!A:B, 2, FALSE)</f>
        <v>N</v>
      </c>
      <c r="AE438" s="85" t="str">
        <f>IF(AD438="N","",SUM(AF$5:$AF438))</f>
        <v/>
      </c>
      <c r="AF438" s="85" t="str">
        <f t="shared" si="55"/>
        <v/>
      </c>
      <c r="AG438" s="84"/>
      <c r="AH438" s="81"/>
      <c r="AI438" s="169"/>
      <c r="AJ438" s="169"/>
      <c r="AK438" s="198" t="s">
        <v>1941</v>
      </c>
      <c r="AL438" s="158"/>
    </row>
    <row r="439" spans="1:998" s="24" customFormat="1">
      <c r="A439" s="16">
        <v>434</v>
      </c>
      <c r="B439" s="32" t="s">
        <v>188</v>
      </c>
      <c r="C439" s="32" t="s">
        <v>35</v>
      </c>
      <c r="D439" s="32" t="s">
        <v>35</v>
      </c>
      <c r="E439" s="32" t="s">
        <v>828</v>
      </c>
      <c r="F439" s="32"/>
      <c r="G439" s="74">
        <v>45834</v>
      </c>
      <c r="H439" s="75">
        <v>0.44861111111111113</v>
      </c>
      <c r="I439" s="32" t="s">
        <v>5</v>
      </c>
      <c r="J439" s="32" t="s">
        <v>6</v>
      </c>
      <c r="K439" s="32" t="s">
        <v>5</v>
      </c>
      <c r="L439" s="32" t="s">
        <v>5</v>
      </c>
      <c r="M439" s="32" t="s">
        <v>5</v>
      </c>
      <c r="N439" s="32" t="s">
        <v>6</v>
      </c>
      <c r="O439" s="76">
        <v>1532.57</v>
      </c>
      <c r="P439" s="77">
        <v>261</v>
      </c>
      <c r="Q439" s="76">
        <v>38000</v>
      </c>
      <c r="R439" s="76">
        <v>11400</v>
      </c>
      <c r="S439" s="85">
        <f t="shared" si="56"/>
        <v>30</v>
      </c>
      <c r="T439" s="85">
        <f t="shared" si="57"/>
        <v>26600</v>
      </c>
      <c r="U439" s="32" t="s">
        <v>6</v>
      </c>
      <c r="V439" s="32" t="s">
        <v>6</v>
      </c>
      <c r="W439" s="79">
        <v>1</v>
      </c>
      <c r="X439" s="80">
        <v>0</v>
      </c>
      <c r="Y439" s="81">
        <f>ROUND((S439/INDICI!$B$2*10),2)</f>
        <v>3.39</v>
      </c>
      <c r="Z439" s="81">
        <f>ROUND((O439/INDICI!$B$1*25),2)</f>
        <v>4.09</v>
      </c>
      <c r="AA439" s="82">
        <f t="shared" si="53"/>
        <v>8</v>
      </c>
      <c r="AB439" s="83">
        <f t="shared" si="54"/>
        <v>15.48</v>
      </c>
      <c r="AC439" s="84"/>
      <c r="AD439" s="81" t="str">
        <f>VLOOKUP(C439, 'NORD SUD'!A:B, 2, FALSE)</f>
        <v>N</v>
      </c>
      <c r="AE439" s="85" t="str">
        <f>IF(AD439="N","",SUM(AF$5:$AF439))</f>
        <v/>
      </c>
      <c r="AF439" s="85" t="str">
        <f t="shared" si="55"/>
        <v/>
      </c>
      <c r="AG439" s="84"/>
      <c r="AH439" s="81"/>
      <c r="AI439" s="169"/>
      <c r="AJ439" s="169"/>
      <c r="AK439" s="198" t="s">
        <v>1941</v>
      </c>
      <c r="AL439" s="158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  <c r="JX439" s="13"/>
      <c r="JY439" s="13"/>
      <c r="JZ439" s="13"/>
      <c r="KA439" s="13"/>
      <c r="KB439" s="13"/>
      <c r="KC439" s="13"/>
      <c r="KD439" s="13"/>
      <c r="KE439" s="13"/>
      <c r="KF439" s="13"/>
      <c r="KG439" s="13"/>
      <c r="KH439" s="13"/>
      <c r="KI439" s="13"/>
      <c r="KJ439" s="13"/>
      <c r="KK439" s="13"/>
      <c r="KL439" s="13"/>
      <c r="KM439" s="13"/>
      <c r="KN439" s="13"/>
      <c r="KO439" s="13"/>
      <c r="KP439" s="13"/>
      <c r="KQ439" s="13"/>
      <c r="KR439" s="13"/>
      <c r="KS439" s="13"/>
      <c r="KT439" s="13"/>
      <c r="KU439" s="13"/>
      <c r="KV439" s="13"/>
      <c r="KW439" s="13"/>
      <c r="KX439" s="13"/>
      <c r="KY439" s="13"/>
      <c r="KZ439" s="13"/>
      <c r="LA439" s="13"/>
      <c r="LB439" s="13"/>
      <c r="LC439" s="13"/>
      <c r="LD439" s="13"/>
      <c r="LE439" s="13"/>
      <c r="LF439" s="13"/>
      <c r="LG439" s="13"/>
      <c r="LH439" s="13"/>
      <c r="LI439" s="13"/>
      <c r="LJ439" s="13"/>
      <c r="LK439" s="13"/>
      <c r="LL439" s="13"/>
      <c r="LM439" s="13"/>
      <c r="LN439" s="13"/>
      <c r="LO439" s="13"/>
      <c r="LP439" s="13"/>
      <c r="LQ439" s="13"/>
      <c r="LR439" s="13"/>
      <c r="LS439" s="13"/>
      <c r="LT439" s="13"/>
      <c r="LU439" s="13"/>
      <c r="LV439" s="13"/>
      <c r="LW439" s="13"/>
      <c r="LX439" s="13"/>
      <c r="LY439" s="13"/>
      <c r="LZ439" s="13"/>
      <c r="MA439" s="13"/>
      <c r="MB439" s="13"/>
      <c r="MC439" s="13"/>
      <c r="MD439" s="13"/>
      <c r="ME439" s="13"/>
      <c r="MF439" s="13"/>
      <c r="MG439" s="13"/>
      <c r="MH439" s="13"/>
      <c r="MI439" s="13"/>
      <c r="MJ439" s="13"/>
      <c r="MK439" s="13"/>
      <c r="ML439" s="13"/>
      <c r="MM439" s="13"/>
      <c r="MN439" s="13"/>
      <c r="MO439" s="13"/>
      <c r="MP439" s="13"/>
      <c r="MQ439" s="13"/>
      <c r="MR439" s="13"/>
      <c r="MS439" s="13"/>
      <c r="MT439" s="13"/>
      <c r="MU439" s="13"/>
      <c r="MV439" s="13"/>
      <c r="MW439" s="13"/>
      <c r="MX439" s="13"/>
      <c r="MY439" s="13"/>
      <c r="MZ439" s="13"/>
      <c r="NA439" s="13"/>
      <c r="NB439" s="13"/>
      <c r="NC439" s="13"/>
      <c r="ND439" s="13"/>
      <c r="NE439" s="13"/>
      <c r="NF439" s="13"/>
      <c r="NG439" s="13"/>
      <c r="NH439" s="13"/>
      <c r="NI439" s="13"/>
      <c r="NJ439" s="13"/>
      <c r="NK439" s="13"/>
      <c r="NL439" s="13"/>
      <c r="NM439" s="13"/>
      <c r="NN439" s="13"/>
      <c r="NO439" s="13"/>
      <c r="NP439" s="13"/>
      <c r="NQ439" s="13"/>
      <c r="NR439" s="13"/>
      <c r="NS439" s="13"/>
      <c r="NT439" s="13"/>
      <c r="NU439" s="13"/>
      <c r="NV439" s="13"/>
      <c r="NW439" s="13"/>
      <c r="NX439" s="13"/>
      <c r="NY439" s="13"/>
      <c r="NZ439" s="13"/>
      <c r="OA439" s="13"/>
      <c r="OB439" s="13"/>
      <c r="OC439" s="13"/>
      <c r="OD439" s="13"/>
      <c r="OE439" s="13"/>
      <c r="OF439" s="13"/>
      <c r="OG439" s="13"/>
      <c r="OH439" s="13"/>
      <c r="OI439" s="13"/>
      <c r="OJ439" s="13"/>
      <c r="OK439" s="13"/>
      <c r="OL439" s="13"/>
      <c r="OM439" s="13"/>
      <c r="ON439" s="13"/>
      <c r="OO439" s="13"/>
      <c r="OP439" s="13"/>
      <c r="OQ439" s="13"/>
      <c r="OR439" s="13"/>
      <c r="OS439" s="13"/>
      <c r="OT439" s="13"/>
      <c r="OU439" s="13"/>
      <c r="OV439" s="13"/>
      <c r="OW439" s="13"/>
      <c r="OX439" s="13"/>
      <c r="OY439" s="13"/>
      <c r="OZ439" s="13"/>
      <c r="PA439" s="13"/>
      <c r="PB439" s="13"/>
      <c r="PC439" s="13"/>
      <c r="PD439" s="13"/>
      <c r="PE439" s="13"/>
      <c r="PF439" s="13"/>
      <c r="PG439" s="13"/>
      <c r="PH439" s="13"/>
      <c r="PI439" s="13"/>
      <c r="PJ439" s="13"/>
      <c r="PK439" s="13"/>
      <c r="PL439" s="13"/>
      <c r="PM439" s="13"/>
      <c r="PN439" s="13"/>
      <c r="PO439" s="13"/>
      <c r="PP439" s="13"/>
      <c r="PQ439" s="13"/>
      <c r="PR439" s="13"/>
      <c r="PS439" s="13"/>
      <c r="PT439" s="13"/>
      <c r="PU439" s="13"/>
      <c r="PV439" s="13"/>
      <c r="PW439" s="13"/>
      <c r="PX439" s="13"/>
      <c r="PY439" s="13"/>
      <c r="PZ439" s="13"/>
      <c r="QA439" s="13"/>
      <c r="QB439" s="13"/>
      <c r="QC439" s="13"/>
      <c r="QD439" s="13"/>
      <c r="QE439" s="13"/>
      <c r="QF439" s="13"/>
      <c r="QG439" s="13"/>
      <c r="QH439" s="13"/>
      <c r="QI439" s="13"/>
      <c r="QJ439" s="13"/>
      <c r="QK439" s="13"/>
      <c r="QL439" s="13"/>
      <c r="QM439" s="13"/>
      <c r="QN439" s="13"/>
      <c r="QO439" s="13"/>
      <c r="QP439" s="13"/>
      <c r="QQ439" s="13"/>
      <c r="QR439" s="13"/>
      <c r="QS439" s="13"/>
      <c r="QT439" s="13"/>
      <c r="QU439" s="13"/>
      <c r="QV439" s="13"/>
      <c r="QW439" s="13"/>
      <c r="QX439" s="13"/>
      <c r="QY439" s="13"/>
      <c r="QZ439" s="13"/>
      <c r="RA439" s="13"/>
      <c r="RB439" s="13"/>
      <c r="RC439" s="13"/>
      <c r="RD439" s="13"/>
      <c r="RE439" s="13"/>
      <c r="RF439" s="13"/>
      <c r="RG439" s="13"/>
      <c r="RH439" s="13"/>
      <c r="RI439" s="13"/>
      <c r="RJ439" s="13"/>
      <c r="RK439" s="13"/>
      <c r="RL439" s="13"/>
      <c r="RM439" s="13"/>
      <c r="RN439" s="13"/>
      <c r="RO439" s="13"/>
      <c r="RP439" s="13"/>
      <c r="RQ439" s="13"/>
      <c r="RR439" s="13"/>
      <c r="RS439" s="13"/>
      <c r="RT439" s="13"/>
      <c r="RU439" s="13"/>
      <c r="RV439" s="13"/>
      <c r="RW439" s="13"/>
      <c r="RX439" s="13"/>
      <c r="RY439" s="13"/>
      <c r="RZ439" s="13"/>
      <c r="SA439" s="13"/>
      <c r="SB439" s="13"/>
      <c r="SC439" s="13"/>
      <c r="SD439" s="13"/>
      <c r="SE439" s="13"/>
      <c r="SF439" s="13"/>
      <c r="SG439" s="13"/>
      <c r="SH439" s="13"/>
      <c r="SI439" s="13"/>
      <c r="SJ439" s="13"/>
      <c r="SK439" s="13"/>
      <c r="SL439" s="13"/>
      <c r="SM439" s="13"/>
      <c r="SN439" s="13"/>
      <c r="SO439" s="13"/>
      <c r="SP439" s="13"/>
      <c r="SQ439" s="13"/>
      <c r="SR439" s="13"/>
      <c r="SS439" s="13"/>
      <c r="ST439" s="13"/>
      <c r="SU439" s="13"/>
      <c r="SV439" s="13"/>
      <c r="SW439" s="13"/>
      <c r="SX439" s="13"/>
      <c r="SY439" s="13"/>
      <c r="SZ439" s="13"/>
      <c r="TA439" s="13"/>
      <c r="TB439" s="13"/>
      <c r="TC439" s="13"/>
      <c r="TD439" s="13"/>
      <c r="TE439" s="13"/>
      <c r="TF439" s="13"/>
      <c r="TG439" s="13"/>
      <c r="TH439" s="13"/>
      <c r="TI439" s="13"/>
      <c r="TJ439" s="13"/>
      <c r="TK439" s="13"/>
      <c r="TL439" s="13"/>
      <c r="TM439" s="13"/>
      <c r="TN439" s="13"/>
      <c r="TO439" s="13"/>
      <c r="TP439" s="13"/>
      <c r="TQ439" s="13"/>
      <c r="TR439" s="13"/>
      <c r="TS439" s="13"/>
      <c r="TT439" s="13"/>
      <c r="TU439" s="13"/>
      <c r="TV439" s="13"/>
      <c r="TW439" s="13"/>
      <c r="TX439" s="13"/>
      <c r="TY439" s="13"/>
      <c r="TZ439" s="13"/>
      <c r="UA439" s="13"/>
      <c r="UB439" s="13"/>
      <c r="UC439" s="13"/>
      <c r="UD439" s="13"/>
      <c r="UE439" s="13"/>
      <c r="UF439" s="13"/>
      <c r="UG439" s="13"/>
      <c r="UH439" s="13"/>
      <c r="UI439" s="13"/>
      <c r="UJ439" s="13"/>
      <c r="UK439" s="13"/>
      <c r="UL439" s="13"/>
      <c r="UM439" s="13"/>
      <c r="UN439" s="13"/>
      <c r="UO439" s="13"/>
      <c r="UP439" s="13"/>
      <c r="UQ439" s="13"/>
      <c r="UR439" s="13"/>
      <c r="US439" s="13"/>
      <c r="UT439" s="13"/>
      <c r="UU439" s="13"/>
      <c r="UV439" s="13"/>
      <c r="UW439" s="13"/>
      <c r="UX439" s="13"/>
      <c r="UY439" s="13"/>
      <c r="UZ439" s="13"/>
      <c r="VA439" s="13"/>
      <c r="VB439" s="13"/>
      <c r="VC439" s="13"/>
      <c r="VD439" s="13"/>
      <c r="VE439" s="13"/>
      <c r="VF439" s="13"/>
      <c r="VG439" s="13"/>
      <c r="VH439" s="13"/>
      <c r="VI439" s="13"/>
      <c r="VJ439" s="13"/>
      <c r="VK439" s="13"/>
      <c r="VL439" s="13"/>
      <c r="VM439" s="13"/>
      <c r="VN439" s="13"/>
      <c r="VO439" s="13"/>
      <c r="VP439" s="13"/>
      <c r="VQ439" s="13"/>
      <c r="VR439" s="13"/>
      <c r="VS439" s="13"/>
      <c r="VT439" s="13"/>
      <c r="VU439" s="13"/>
      <c r="VV439" s="13"/>
      <c r="VW439" s="13"/>
      <c r="VX439" s="13"/>
      <c r="VY439" s="13"/>
      <c r="VZ439" s="13"/>
      <c r="WA439" s="13"/>
      <c r="WB439" s="13"/>
      <c r="WC439" s="13"/>
      <c r="WD439" s="13"/>
      <c r="WE439" s="13"/>
      <c r="WF439" s="13"/>
      <c r="WG439" s="13"/>
      <c r="WH439" s="13"/>
      <c r="WI439" s="13"/>
      <c r="WJ439" s="13"/>
      <c r="WK439" s="13"/>
      <c r="WL439" s="13"/>
      <c r="WM439" s="13"/>
      <c r="WN439" s="13"/>
      <c r="WO439" s="13"/>
      <c r="WP439" s="13"/>
      <c r="WQ439" s="13"/>
      <c r="WR439" s="13"/>
      <c r="WS439" s="13"/>
      <c r="WT439" s="13"/>
      <c r="WU439" s="13"/>
      <c r="WV439" s="13"/>
      <c r="WW439" s="13"/>
      <c r="WX439" s="13"/>
      <c r="WY439" s="13"/>
      <c r="WZ439" s="13"/>
      <c r="XA439" s="13"/>
      <c r="XB439" s="13"/>
      <c r="XC439" s="13"/>
      <c r="XD439" s="13"/>
      <c r="XE439" s="13"/>
      <c r="XF439" s="13"/>
      <c r="XG439" s="13"/>
      <c r="XH439" s="13"/>
      <c r="XI439" s="13"/>
      <c r="XJ439" s="13"/>
      <c r="XK439" s="13"/>
      <c r="XL439" s="13"/>
      <c r="XM439" s="13"/>
      <c r="XN439" s="13"/>
      <c r="XO439" s="13"/>
      <c r="XP439" s="13"/>
      <c r="XQ439" s="13"/>
      <c r="XR439" s="13"/>
      <c r="XS439" s="13"/>
      <c r="XT439" s="13"/>
      <c r="XU439" s="13"/>
      <c r="XV439" s="13"/>
      <c r="XW439" s="13"/>
      <c r="XX439" s="13"/>
      <c r="XY439" s="13"/>
      <c r="XZ439" s="13"/>
      <c r="YA439" s="13"/>
      <c r="YB439" s="13"/>
      <c r="YC439" s="13"/>
      <c r="YD439" s="13"/>
      <c r="YE439" s="13"/>
      <c r="YF439" s="13"/>
      <c r="YG439" s="13"/>
      <c r="YH439" s="13"/>
      <c r="YI439" s="13"/>
      <c r="YJ439" s="13"/>
      <c r="YK439" s="13"/>
      <c r="YL439" s="13"/>
      <c r="YM439" s="13"/>
      <c r="YN439" s="13"/>
      <c r="YO439" s="13"/>
      <c r="YP439" s="13"/>
      <c r="YQ439" s="13"/>
      <c r="YR439" s="13"/>
      <c r="YS439" s="13"/>
      <c r="YT439" s="13"/>
      <c r="YU439" s="13"/>
      <c r="YV439" s="13"/>
      <c r="YW439" s="13"/>
      <c r="YX439" s="13"/>
      <c r="YY439" s="13"/>
      <c r="YZ439" s="13"/>
      <c r="ZA439" s="13"/>
      <c r="ZB439" s="13"/>
      <c r="ZC439" s="13"/>
      <c r="ZD439" s="13"/>
      <c r="ZE439" s="13"/>
      <c r="ZF439" s="13"/>
      <c r="ZG439" s="13"/>
      <c r="ZH439" s="13"/>
      <c r="ZI439" s="13"/>
      <c r="ZJ439" s="13"/>
      <c r="ZK439" s="13"/>
      <c r="ZL439" s="13"/>
      <c r="ZM439" s="13"/>
      <c r="ZN439" s="13"/>
      <c r="ZO439" s="13"/>
      <c r="ZP439" s="13"/>
      <c r="ZQ439" s="13"/>
      <c r="ZR439" s="13"/>
      <c r="ZS439" s="13"/>
      <c r="ZT439" s="13"/>
      <c r="ZU439" s="13"/>
      <c r="ZV439" s="13"/>
      <c r="ZW439" s="13"/>
      <c r="ZX439" s="13"/>
      <c r="ZY439" s="13"/>
      <c r="ZZ439" s="13"/>
      <c r="AAA439" s="13"/>
      <c r="AAB439" s="13"/>
      <c r="AAC439" s="13"/>
      <c r="AAD439" s="13"/>
      <c r="AAE439" s="13"/>
      <c r="AAF439" s="13"/>
      <c r="AAG439" s="13"/>
      <c r="AAH439" s="13"/>
      <c r="AAI439" s="13"/>
      <c r="AAJ439" s="13"/>
      <c r="AAK439" s="13"/>
      <c r="AAL439" s="13"/>
      <c r="AAM439" s="13"/>
      <c r="AAN439" s="13"/>
      <c r="AAO439" s="13"/>
      <c r="AAP439" s="13"/>
      <c r="AAQ439" s="13"/>
      <c r="AAR439" s="13"/>
      <c r="AAS439" s="13"/>
      <c r="AAT439" s="13"/>
      <c r="AAU439" s="13"/>
      <c r="AAV439" s="13"/>
      <c r="AAW439" s="13"/>
      <c r="AAX439" s="13"/>
      <c r="AAY439" s="13"/>
      <c r="AAZ439" s="13"/>
      <c r="ABA439" s="13"/>
      <c r="ABB439" s="13"/>
      <c r="ABC439" s="13"/>
      <c r="ABD439" s="13"/>
      <c r="ABE439" s="13"/>
      <c r="ABF439" s="13"/>
      <c r="ABG439" s="13"/>
      <c r="ABH439" s="13"/>
      <c r="ABI439" s="13"/>
      <c r="ABJ439" s="13"/>
      <c r="ABK439" s="13"/>
      <c r="ABL439" s="13"/>
      <c r="ABM439" s="13"/>
      <c r="ABN439" s="13"/>
      <c r="ABO439" s="13"/>
      <c r="ABP439" s="13"/>
      <c r="ABQ439" s="13"/>
      <c r="ABR439" s="13"/>
      <c r="ABS439" s="13"/>
      <c r="ABT439" s="13"/>
      <c r="ABU439" s="13"/>
      <c r="ABV439" s="13"/>
      <c r="ABW439" s="13"/>
      <c r="ABX439" s="13"/>
      <c r="ABY439" s="13"/>
      <c r="ABZ439" s="13"/>
      <c r="ACA439" s="13"/>
      <c r="ACB439" s="13"/>
      <c r="ACC439" s="13"/>
      <c r="ACD439" s="13"/>
      <c r="ACE439" s="13"/>
      <c r="ACF439" s="13"/>
      <c r="ACG439" s="13"/>
      <c r="ACH439" s="13"/>
      <c r="ACI439" s="13"/>
      <c r="ACJ439" s="13"/>
      <c r="ACK439" s="13"/>
      <c r="ACL439" s="13"/>
      <c r="ACM439" s="13"/>
      <c r="ACN439" s="13"/>
      <c r="ACO439" s="13"/>
      <c r="ACP439" s="13"/>
      <c r="ACQ439" s="13"/>
      <c r="ACR439" s="13"/>
      <c r="ACS439" s="13"/>
      <c r="ACT439" s="13"/>
      <c r="ACU439" s="13"/>
      <c r="ACV439" s="13"/>
      <c r="ACW439" s="13"/>
      <c r="ACX439" s="13"/>
      <c r="ACY439" s="13"/>
      <c r="ACZ439" s="13"/>
      <c r="ADA439" s="13"/>
      <c r="ADB439" s="13"/>
      <c r="ADC439" s="13"/>
      <c r="ADD439" s="13"/>
      <c r="ADE439" s="13"/>
      <c r="ADF439" s="13"/>
      <c r="ADG439" s="13"/>
      <c r="ADH439" s="13"/>
      <c r="ADI439" s="13"/>
      <c r="ADJ439" s="13"/>
      <c r="ADK439" s="13"/>
      <c r="ADL439" s="13"/>
      <c r="ADM439" s="13"/>
      <c r="ADN439" s="13"/>
      <c r="ADO439" s="13"/>
      <c r="ADP439" s="13"/>
      <c r="ADQ439" s="13"/>
      <c r="ADR439" s="13"/>
      <c r="ADS439" s="13"/>
      <c r="ADT439" s="13"/>
      <c r="ADU439" s="13"/>
      <c r="ADV439" s="13"/>
      <c r="ADW439" s="13"/>
      <c r="ADX439" s="13"/>
      <c r="ADY439" s="13"/>
      <c r="ADZ439" s="13"/>
      <c r="AEA439" s="13"/>
      <c r="AEB439" s="13"/>
      <c r="AEC439" s="13"/>
      <c r="AED439" s="13"/>
      <c r="AEE439" s="13"/>
      <c r="AEF439" s="13"/>
      <c r="AEG439" s="13"/>
      <c r="AEH439" s="13"/>
      <c r="AEI439" s="13"/>
      <c r="AEJ439" s="13"/>
      <c r="AEK439" s="13"/>
      <c r="AEL439" s="13"/>
      <c r="AEM439" s="13"/>
      <c r="AEN439" s="13"/>
      <c r="AEO439" s="13"/>
      <c r="AEP439" s="13"/>
      <c r="AEQ439" s="13"/>
      <c r="AER439" s="13"/>
      <c r="AES439" s="13"/>
      <c r="AET439" s="13"/>
      <c r="AEU439" s="13"/>
      <c r="AEV439" s="13"/>
      <c r="AEW439" s="13"/>
      <c r="AEX439" s="13"/>
      <c r="AEY439" s="13"/>
      <c r="AEZ439" s="13"/>
      <c r="AFA439" s="13"/>
      <c r="AFB439" s="13"/>
      <c r="AFC439" s="13"/>
      <c r="AFD439" s="13"/>
      <c r="AFE439" s="13"/>
      <c r="AFF439" s="13"/>
      <c r="AFG439" s="13"/>
      <c r="AFH439" s="13"/>
      <c r="AFI439" s="13"/>
      <c r="AFJ439" s="13"/>
      <c r="AFK439" s="13"/>
      <c r="AFL439" s="13"/>
      <c r="AFM439" s="13"/>
      <c r="AFN439" s="13"/>
      <c r="AFO439" s="13"/>
      <c r="AFP439" s="13"/>
      <c r="AFQ439" s="13"/>
      <c r="AFR439" s="13"/>
      <c r="AFS439" s="13"/>
      <c r="AFT439" s="13"/>
      <c r="AFU439" s="13"/>
      <c r="AFV439" s="13"/>
      <c r="AFW439" s="13"/>
      <c r="AFX439" s="13"/>
      <c r="AFY439" s="13"/>
      <c r="AFZ439" s="13"/>
      <c r="AGA439" s="13"/>
      <c r="AGB439" s="13"/>
      <c r="AGC439" s="13"/>
      <c r="AGD439" s="13"/>
      <c r="AGE439" s="13"/>
      <c r="AGF439" s="13"/>
      <c r="AGG439" s="13"/>
      <c r="AGH439" s="13"/>
      <c r="AGI439" s="13"/>
      <c r="AGJ439" s="13"/>
      <c r="AGK439" s="13"/>
      <c r="AGL439" s="13"/>
      <c r="AGM439" s="13"/>
      <c r="AGN439" s="13"/>
      <c r="AGO439" s="13"/>
      <c r="AGP439" s="13"/>
      <c r="AGQ439" s="13"/>
      <c r="AGR439" s="13"/>
      <c r="AGS439" s="13"/>
      <c r="AGT439" s="13"/>
      <c r="AGU439" s="13"/>
      <c r="AGV439" s="13"/>
      <c r="AGW439" s="13"/>
      <c r="AGX439" s="13"/>
      <c r="AGY439" s="13"/>
      <c r="AGZ439" s="13"/>
      <c r="AHA439" s="13"/>
      <c r="AHB439" s="13"/>
      <c r="AHC439" s="13"/>
      <c r="AHD439" s="13"/>
      <c r="AHE439" s="13"/>
      <c r="AHF439" s="13"/>
      <c r="AHG439" s="13"/>
      <c r="AHH439" s="13"/>
      <c r="AHI439" s="13"/>
      <c r="AHJ439" s="13"/>
      <c r="AHK439" s="13"/>
      <c r="AHL439" s="13"/>
      <c r="AHM439" s="13"/>
      <c r="AHN439" s="13"/>
      <c r="AHO439" s="13"/>
      <c r="AHP439" s="13"/>
      <c r="AHQ439" s="13"/>
      <c r="AHR439" s="13"/>
      <c r="AHS439" s="13"/>
      <c r="AHT439" s="13"/>
      <c r="AHU439" s="13"/>
      <c r="AHV439" s="13"/>
      <c r="AHW439" s="13"/>
      <c r="AHX439" s="13"/>
      <c r="AHY439" s="13"/>
      <c r="AHZ439" s="13"/>
      <c r="AIA439" s="13"/>
      <c r="AIB439" s="13"/>
      <c r="AIC439" s="13"/>
      <c r="AID439" s="13"/>
      <c r="AIE439" s="13"/>
      <c r="AIF439" s="13"/>
      <c r="AIG439" s="13"/>
      <c r="AIH439" s="13"/>
      <c r="AII439" s="13"/>
      <c r="AIJ439" s="13"/>
      <c r="AIK439" s="13"/>
      <c r="AIL439" s="13"/>
      <c r="AIM439" s="13"/>
      <c r="AIN439" s="13"/>
      <c r="AIO439" s="13"/>
      <c r="AIP439" s="13"/>
      <c r="AIQ439" s="13"/>
      <c r="AIR439" s="13"/>
      <c r="AIS439" s="13"/>
      <c r="AIT439" s="13"/>
      <c r="AIU439" s="13"/>
      <c r="AIV439" s="13"/>
      <c r="AIW439" s="13"/>
      <c r="AIX439" s="13"/>
      <c r="AIY439" s="13"/>
      <c r="AIZ439" s="13"/>
      <c r="AJA439" s="13"/>
      <c r="AJB439" s="13"/>
      <c r="AJC439" s="13"/>
      <c r="AJD439" s="13"/>
      <c r="AJE439" s="13"/>
      <c r="AJF439" s="13"/>
      <c r="AJG439" s="13"/>
      <c r="AJH439" s="13"/>
      <c r="AJI439" s="13"/>
      <c r="AJJ439" s="13"/>
      <c r="AJK439" s="13"/>
      <c r="AJL439" s="13"/>
      <c r="AJM439" s="13"/>
      <c r="AJN439" s="13"/>
      <c r="AJO439" s="13"/>
      <c r="AJP439" s="13"/>
      <c r="AJQ439" s="13"/>
      <c r="AJR439" s="13"/>
      <c r="AJS439" s="13"/>
      <c r="AJT439" s="13"/>
      <c r="AJU439" s="13"/>
      <c r="AJV439" s="13"/>
      <c r="AJW439" s="13"/>
      <c r="AJX439" s="13"/>
      <c r="AJY439" s="13"/>
      <c r="AJZ439" s="13"/>
      <c r="AKA439" s="13"/>
      <c r="AKB439" s="13"/>
      <c r="AKC439" s="13"/>
      <c r="AKD439" s="13"/>
      <c r="AKE439" s="13"/>
      <c r="AKF439" s="13"/>
      <c r="AKG439" s="13"/>
      <c r="AKH439" s="13"/>
      <c r="AKI439" s="13"/>
      <c r="AKJ439" s="13"/>
      <c r="AKK439" s="13"/>
      <c r="AKL439" s="13"/>
      <c r="AKM439" s="13"/>
      <c r="AKN439" s="13"/>
      <c r="AKO439" s="13"/>
      <c r="AKP439" s="13"/>
      <c r="AKQ439" s="13"/>
      <c r="AKR439" s="13"/>
      <c r="AKS439" s="13"/>
      <c r="AKT439" s="13"/>
      <c r="AKU439" s="13"/>
      <c r="AKV439" s="13"/>
      <c r="AKW439" s="13"/>
      <c r="AKX439" s="13"/>
      <c r="AKY439" s="13"/>
      <c r="AKZ439" s="13"/>
      <c r="ALA439" s="13"/>
      <c r="ALB439" s="13"/>
      <c r="ALC439" s="13"/>
      <c r="ALD439" s="13"/>
      <c r="ALE439" s="13"/>
      <c r="ALF439" s="13"/>
      <c r="ALG439" s="13"/>
      <c r="ALH439" s="13"/>
      <c r="ALI439" s="13"/>
      <c r="ALJ439" s="13"/>
    </row>
    <row r="440" spans="1:998" s="24" customFormat="1">
      <c r="A440" s="16">
        <v>435</v>
      </c>
      <c r="B440" s="32" t="s">
        <v>357</v>
      </c>
      <c r="C440" s="32" t="s">
        <v>93</v>
      </c>
      <c r="D440" s="32" t="s">
        <v>93</v>
      </c>
      <c r="E440" s="32" t="s">
        <v>1746</v>
      </c>
      <c r="F440" s="32"/>
      <c r="G440" s="74">
        <v>45832</v>
      </c>
      <c r="H440" s="75">
        <v>0.55277777777777803</v>
      </c>
      <c r="I440" s="32" t="s">
        <v>5</v>
      </c>
      <c r="J440" s="32" t="s">
        <v>6</v>
      </c>
      <c r="K440" s="32" t="s">
        <v>5</v>
      </c>
      <c r="L440" s="32" t="s">
        <v>5</v>
      </c>
      <c r="M440" s="32" t="s">
        <v>5</v>
      </c>
      <c r="N440" s="32" t="s">
        <v>6</v>
      </c>
      <c r="O440" s="76">
        <v>633.35679099225899</v>
      </c>
      <c r="P440" s="77">
        <v>2842</v>
      </c>
      <c r="Q440" s="76">
        <v>99384.68</v>
      </c>
      <c r="R440" s="76">
        <v>50686.19</v>
      </c>
      <c r="S440" s="86">
        <f t="shared" si="56"/>
        <v>51.00000321981215</v>
      </c>
      <c r="T440" s="86">
        <f t="shared" si="57"/>
        <v>48698.489999999991</v>
      </c>
      <c r="U440" s="32" t="s">
        <v>6</v>
      </c>
      <c r="V440" s="32" t="s">
        <v>6</v>
      </c>
      <c r="W440" s="79">
        <v>2</v>
      </c>
      <c r="X440" s="80">
        <v>0</v>
      </c>
      <c r="Y440" s="81">
        <f>ROUND((S440/INDICI!$B$2*10),2)</f>
        <v>5.76</v>
      </c>
      <c r="Z440" s="81">
        <f>ROUND((O440/INDICI!$B$1*25),2)</f>
        <v>1.69</v>
      </c>
      <c r="AA440" s="82">
        <f t="shared" si="53"/>
        <v>8</v>
      </c>
      <c r="AB440" s="83">
        <f t="shared" si="54"/>
        <v>15.45</v>
      </c>
      <c r="AC440" s="84"/>
      <c r="AD440" s="81" t="str">
        <f>VLOOKUP(C440, 'NORD SUD'!A:B, 2, FALSE)</f>
        <v>N</v>
      </c>
      <c r="AE440" s="85" t="str">
        <f>IF(AD440="N","",SUM(AF$5:$AF440))</f>
        <v/>
      </c>
      <c r="AF440" s="85" t="str">
        <f t="shared" si="55"/>
        <v/>
      </c>
      <c r="AG440" s="84"/>
      <c r="AH440" s="81"/>
      <c r="AI440" s="169"/>
      <c r="AJ440" s="169"/>
      <c r="AK440" s="198" t="s">
        <v>1941</v>
      </c>
      <c r="AL440" s="158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  <c r="JH440" s="13"/>
      <c r="JI440" s="13"/>
      <c r="JJ440" s="13"/>
      <c r="JK440" s="13"/>
      <c r="JL440" s="13"/>
      <c r="JM440" s="13"/>
      <c r="JN440" s="13"/>
      <c r="JO440" s="13"/>
      <c r="JP440" s="13"/>
      <c r="JQ440" s="13"/>
      <c r="JR440" s="13"/>
      <c r="JS440" s="13"/>
      <c r="JT440" s="13"/>
      <c r="JU440" s="13"/>
      <c r="JV440" s="13"/>
      <c r="JW440" s="13"/>
      <c r="JX440" s="13"/>
      <c r="JY440" s="13"/>
      <c r="JZ440" s="13"/>
      <c r="KA440" s="13"/>
      <c r="KB440" s="13"/>
      <c r="KC440" s="13"/>
      <c r="KD440" s="13"/>
      <c r="KE440" s="13"/>
      <c r="KF440" s="13"/>
      <c r="KG440" s="13"/>
      <c r="KH440" s="13"/>
      <c r="KI440" s="13"/>
      <c r="KJ440" s="13"/>
      <c r="KK440" s="13"/>
      <c r="KL440" s="13"/>
      <c r="KM440" s="13"/>
      <c r="KN440" s="13"/>
      <c r="KO440" s="13"/>
      <c r="KP440" s="13"/>
      <c r="KQ440" s="13"/>
      <c r="KR440" s="13"/>
      <c r="KS440" s="13"/>
      <c r="KT440" s="13"/>
      <c r="KU440" s="13"/>
      <c r="KV440" s="13"/>
      <c r="KW440" s="13"/>
      <c r="KX440" s="13"/>
      <c r="KY440" s="13"/>
      <c r="KZ440" s="13"/>
      <c r="LA440" s="13"/>
      <c r="LB440" s="13"/>
      <c r="LC440" s="13"/>
      <c r="LD440" s="13"/>
      <c r="LE440" s="13"/>
      <c r="LF440" s="13"/>
      <c r="LG440" s="13"/>
      <c r="LH440" s="13"/>
      <c r="LI440" s="13"/>
      <c r="LJ440" s="13"/>
      <c r="LK440" s="13"/>
      <c r="LL440" s="13"/>
      <c r="LM440" s="13"/>
      <c r="LN440" s="13"/>
      <c r="LO440" s="13"/>
      <c r="LP440" s="13"/>
      <c r="LQ440" s="13"/>
      <c r="LR440" s="13"/>
      <c r="LS440" s="13"/>
      <c r="LT440" s="13"/>
      <c r="LU440" s="13"/>
      <c r="LV440" s="13"/>
      <c r="LW440" s="13"/>
      <c r="LX440" s="13"/>
      <c r="LY440" s="13"/>
      <c r="LZ440" s="13"/>
      <c r="MA440" s="13"/>
      <c r="MB440" s="13"/>
      <c r="MC440" s="13"/>
      <c r="MD440" s="13"/>
      <c r="ME440" s="13"/>
      <c r="MF440" s="13"/>
      <c r="MG440" s="13"/>
      <c r="MH440" s="13"/>
      <c r="MI440" s="13"/>
      <c r="MJ440" s="13"/>
      <c r="MK440" s="13"/>
      <c r="ML440" s="13"/>
      <c r="MM440" s="13"/>
      <c r="MN440" s="13"/>
      <c r="MO440" s="13"/>
      <c r="MP440" s="13"/>
      <c r="MQ440" s="13"/>
      <c r="MR440" s="13"/>
      <c r="MS440" s="13"/>
      <c r="MT440" s="13"/>
      <c r="MU440" s="13"/>
      <c r="MV440" s="13"/>
      <c r="MW440" s="13"/>
      <c r="MX440" s="13"/>
      <c r="MY440" s="13"/>
      <c r="MZ440" s="13"/>
      <c r="NA440" s="13"/>
      <c r="NB440" s="13"/>
      <c r="NC440" s="13"/>
      <c r="ND440" s="13"/>
      <c r="NE440" s="13"/>
      <c r="NF440" s="13"/>
      <c r="NG440" s="13"/>
      <c r="NH440" s="13"/>
      <c r="NI440" s="13"/>
      <c r="NJ440" s="13"/>
      <c r="NK440" s="13"/>
      <c r="NL440" s="13"/>
      <c r="NM440" s="13"/>
      <c r="NN440" s="13"/>
      <c r="NO440" s="13"/>
      <c r="NP440" s="13"/>
      <c r="NQ440" s="13"/>
      <c r="NR440" s="13"/>
      <c r="NS440" s="13"/>
      <c r="NT440" s="13"/>
      <c r="NU440" s="13"/>
      <c r="NV440" s="13"/>
      <c r="NW440" s="13"/>
      <c r="NX440" s="13"/>
      <c r="NY440" s="13"/>
      <c r="NZ440" s="13"/>
      <c r="OA440" s="13"/>
      <c r="OB440" s="13"/>
      <c r="OC440" s="13"/>
      <c r="OD440" s="13"/>
      <c r="OE440" s="13"/>
      <c r="OF440" s="13"/>
      <c r="OG440" s="13"/>
      <c r="OH440" s="13"/>
      <c r="OI440" s="13"/>
      <c r="OJ440" s="13"/>
      <c r="OK440" s="13"/>
      <c r="OL440" s="13"/>
      <c r="OM440" s="13"/>
      <c r="ON440" s="13"/>
      <c r="OO440" s="13"/>
      <c r="OP440" s="13"/>
      <c r="OQ440" s="13"/>
      <c r="OR440" s="13"/>
      <c r="OS440" s="13"/>
      <c r="OT440" s="13"/>
      <c r="OU440" s="13"/>
      <c r="OV440" s="13"/>
      <c r="OW440" s="13"/>
      <c r="OX440" s="13"/>
      <c r="OY440" s="13"/>
      <c r="OZ440" s="13"/>
      <c r="PA440" s="13"/>
      <c r="PB440" s="13"/>
      <c r="PC440" s="13"/>
      <c r="PD440" s="13"/>
      <c r="PE440" s="13"/>
      <c r="PF440" s="13"/>
      <c r="PG440" s="13"/>
      <c r="PH440" s="13"/>
      <c r="PI440" s="13"/>
      <c r="PJ440" s="13"/>
      <c r="PK440" s="13"/>
      <c r="PL440" s="13"/>
      <c r="PM440" s="13"/>
      <c r="PN440" s="13"/>
      <c r="PO440" s="13"/>
      <c r="PP440" s="13"/>
      <c r="PQ440" s="13"/>
      <c r="PR440" s="13"/>
      <c r="PS440" s="13"/>
      <c r="PT440" s="13"/>
      <c r="PU440" s="13"/>
      <c r="PV440" s="13"/>
      <c r="PW440" s="13"/>
      <c r="PX440" s="13"/>
      <c r="PY440" s="13"/>
      <c r="PZ440" s="13"/>
      <c r="QA440" s="13"/>
      <c r="QB440" s="13"/>
      <c r="QC440" s="13"/>
      <c r="QD440" s="13"/>
      <c r="QE440" s="13"/>
      <c r="QF440" s="13"/>
      <c r="QG440" s="13"/>
      <c r="QH440" s="13"/>
      <c r="QI440" s="13"/>
      <c r="QJ440" s="13"/>
      <c r="QK440" s="13"/>
      <c r="QL440" s="13"/>
      <c r="QM440" s="13"/>
      <c r="QN440" s="13"/>
      <c r="QO440" s="13"/>
      <c r="QP440" s="13"/>
      <c r="QQ440" s="13"/>
      <c r="QR440" s="13"/>
      <c r="QS440" s="13"/>
      <c r="QT440" s="13"/>
      <c r="QU440" s="13"/>
      <c r="QV440" s="13"/>
      <c r="QW440" s="13"/>
      <c r="QX440" s="13"/>
      <c r="QY440" s="13"/>
      <c r="QZ440" s="13"/>
      <c r="RA440" s="13"/>
      <c r="RB440" s="13"/>
      <c r="RC440" s="13"/>
      <c r="RD440" s="13"/>
      <c r="RE440" s="13"/>
      <c r="RF440" s="13"/>
      <c r="RG440" s="13"/>
      <c r="RH440" s="13"/>
      <c r="RI440" s="13"/>
      <c r="RJ440" s="13"/>
      <c r="RK440" s="13"/>
      <c r="RL440" s="13"/>
      <c r="RM440" s="13"/>
      <c r="RN440" s="13"/>
      <c r="RO440" s="13"/>
      <c r="RP440" s="13"/>
      <c r="RQ440" s="13"/>
      <c r="RR440" s="13"/>
      <c r="RS440" s="13"/>
      <c r="RT440" s="13"/>
      <c r="RU440" s="13"/>
      <c r="RV440" s="13"/>
      <c r="RW440" s="13"/>
      <c r="RX440" s="13"/>
      <c r="RY440" s="13"/>
      <c r="RZ440" s="13"/>
      <c r="SA440" s="13"/>
      <c r="SB440" s="13"/>
      <c r="SC440" s="13"/>
      <c r="SD440" s="13"/>
      <c r="SE440" s="13"/>
      <c r="SF440" s="13"/>
      <c r="SG440" s="13"/>
      <c r="SH440" s="13"/>
      <c r="SI440" s="13"/>
      <c r="SJ440" s="13"/>
      <c r="SK440" s="13"/>
      <c r="SL440" s="13"/>
      <c r="SM440" s="13"/>
      <c r="SN440" s="13"/>
      <c r="SO440" s="13"/>
      <c r="SP440" s="13"/>
      <c r="SQ440" s="13"/>
      <c r="SR440" s="13"/>
      <c r="SS440" s="13"/>
      <c r="ST440" s="13"/>
      <c r="SU440" s="13"/>
      <c r="SV440" s="13"/>
      <c r="SW440" s="13"/>
      <c r="SX440" s="13"/>
      <c r="SY440" s="13"/>
      <c r="SZ440" s="13"/>
      <c r="TA440" s="13"/>
      <c r="TB440" s="13"/>
      <c r="TC440" s="13"/>
      <c r="TD440" s="13"/>
      <c r="TE440" s="13"/>
      <c r="TF440" s="13"/>
      <c r="TG440" s="13"/>
      <c r="TH440" s="13"/>
      <c r="TI440" s="13"/>
      <c r="TJ440" s="13"/>
      <c r="TK440" s="13"/>
      <c r="TL440" s="13"/>
      <c r="TM440" s="13"/>
      <c r="TN440" s="13"/>
      <c r="TO440" s="13"/>
      <c r="TP440" s="13"/>
      <c r="TQ440" s="13"/>
      <c r="TR440" s="13"/>
      <c r="TS440" s="13"/>
      <c r="TT440" s="13"/>
      <c r="TU440" s="13"/>
      <c r="TV440" s="13"/>
      <c r="TW440" s="13"/>
      <c r="TX440" s="13"/>
      <c r="TY440" s="13"/>
      <c r="TZ440" s="13"/>
      <c r="UA440" s="13"/>
      <c r="UB440" s="13"/>
      <c r="UC440" s="13"/>
      <c r="UD440" s="13"/>
      <c r="UE440" s="13"/>
      <c r="UF440" s="13"/>
      <c r="UG440" s="13"/>
      <c r="UH440" s="13"/>
      <c r="UI440" s="13"/>
      <c r="UJ440" s="13"/>
      <c r="UK440" s="13"/>
      <c r="UL440" s="13"/>
      <c r="UM440" s="13"/>
      <c r="UN440" s="13"/>
      <c r="UO440" s="13"/>
      <c r="UP440" s="13"/>
      <c r="UQ440" s="13"/>
      <c r="UR440" s="13"/>
      <c r="US440" s="13"/>
      <c r="UT440" s="13"/>
      <c r="UU440" s="13"/>
      <c r="UV440" s="13"/>
      <c r="UW440" s="13"/>
      <c r="UX440" s="13"/>
      <c r="UY440" s="13"/>
      <c r="UZ440" s="13"/>
      <c r="VA440" s="13"/>
      <c r="VB440" s="13"/>
      <c r="VC440" s="13"/>
      <c r="VD440" s="13"/>
      <c r="VE440" s="13"/>
      <c r="VF440" s="13"/>
      <c r="VG440" s="13"/>
      <c r="VH440" s="13"/>
      <c r="VI440" s="13"/>
      <c r="VJ440" s="13"/>
      <c r="VK440" s="13"/>
      <c r="VL440" s="13"/>
      <c r="VM440" s="13"/>
      <c r="VN440" s="13"/>
      <c r="VO440" s="13"/>
      <c r="VP440" s="13"/>
      <c r="VQ440" s="13"/>
      <c r="VR440" s="13"/>
      <c r="VS440" s="13"/>
      <c r="VT440" s="13"/>
      <c r="VU440" s="13"/>
      <c r="VV440" s="13"/>
      <c r="VW440" s="13"/>
      <c r="VX440" s="13"/>
      <c r="VY440" s="13"/>
      <c r="VZ440" s="13"/>
      <c r="WA440" s="13"/>
      <c r="WB440" s="13"/>
      <c r="WC440" s="13"/>
      <c r="WD440" s="13"/>
      <c r="WE440" s="13"/>
      <c r="WF440" s="13"/>
      <c r="WG440" s="13"/>
      <c r="WH440" s="13"/>
      <c r="WI440" s="13"/>
      <c r="WJ440" s="13"/>
      <c r="WK440" s="13"/>
      <c r="WL440" s="13"/>
      <c r="WM440" s="13"/>
      <c r="WN440" s="13"/>
      <c r="WO440" s="13"/>
      <c r="WP440" s="13"/>
      <c r="WQ440" s="13"/>
      <c r="WR440" s="13"/>
      <c r="WS440" s="13"/>
      <c r="WT440" s="13"/>
      <c r="WU440" s="13"/>
      <c r="WV440" s="13"/>
      <c r="WW440" s="13"/>
      <c r="WX440" s="13"/>
      <c r="WY440" s="13"/>
      <c r="WZ440" s="13"/>
      <c r="XA440" s="13"/>
      <c r="XB440" s="13"/>
      <c r="XC440" s="13"/>
      <c r="XD440" s="13"/>
      <c r="XE440" s="13"/>
      <c r="XF440" s="13"/>
      <c r="XG440" s="13"/>
      <c r="XH440" s="13"/>
      <c r="XI440" s="13"/>
      <c r="XJ440" s="13"/>
      <c r="XK440" s="13"/>
      <c r="XL440" s="13"/>
      <c r="XM440" s="13"/>
      <c r="XN440" s="13"/>
      <c r="XO440" s="13"/>
      <c r="XP440" s="13"/>
      <c r="XQ440" s="13"/>
      <c r="XR440" s="13"/>
      <c r="XS440" s="13"/>
      <c r="XT440" s="13"/>
      <c r="XU440" s="13"/>
      <c r="XV440" s="13"/>
      <c r="XW440" s="13"/>
      <c r="XX440" s="13"/>
      <c r="XY440" s="13"/>
      <c r="XZ440" s="13"/>
      <c r="YA440" s="13"/>
      <c r="YB440" s="13"/>
      <c r="YC440" s="13"/>
      <c r="YD440" s="13"/>
      <c r="YE440" s="13"/>
      <c r="YF440" s="13"/>
      <c r="YG440" s="13"/>
      <c r="YH440" s="13"/>
      <c r="YI440" s="13"/>
      <c r="YJ440" s="13"/>
      <c r="YK440" s="13"/>
      <c r="YL440" s="13"/>
      <c r="YM440" s="13"/>
      <c r="YN440" s="13"/>
      <c r="YO440" s="13"/>
      <c r="YP440" s="13"/>
      <c r="YQ440" s="13"/>
      <c r="YR440" s="13"/>
      <c r="YS440" s="13"/>
      <c r="YT440" s="13"/>
      <c r="YU440" s="13"/>
      <c r="YV440" s="13"/>
      <c r="YW440" s="13"/>
      <c r="YX440" s="13"/>
      <c r="YY440" s="13"/>
      <c r="YZ440" s="13"/>
      <c r="ZA440" s="13"/>
      <c r="ZB440" s="13"/>
      <c r="ZC440" s="13"/>
      <c r="ZD440" s="13"/>
      <c r="ZE440" s="13"/>
      <c r="ZF440" s="13"/>
      <c r="ZG440" s="13"/>
      <c r="ZH440" s="13"/>
      <c r="ZI440" s="13"/>
      <c r="ZJ440" s="13"/>
      <c r="ZK440" s="13"/>
      <c r="ZL440" s="13"/>
      <c r="ZM440" s="13"/>
      <c r="ZN440" s="13"/>
      <c r="ZO440" s="13"/>
      <c r="ZP440" s="13"/>
      <c r="ZQ440" s="13"/>
      <c r="ZR440" s="13"/>
      <c r="ZS440" s="13"/>
      <c r="ZT440" s="13"/>
      <c r="ZU440" s="13"/>
      <c r="ZV440" s="13"/>
      <c r="ZW440" s="13"/>
      <c r="ZX440" s="13"/>
      <c r="ZY440" s="13"/>
      <c r="ZZ440" s="13"/>
      <c r="AAA440" s="13"/>
      <c r="AAB440" s="13"/>
      <c r="AAC440" s="13"/>
      <c r="AAD440" s="13"/>
      <c r="AAE440" s="13"/>
      <c r="AAF440" s="13"/>
      <c r="AAG440" s="13"/>
      <c r="AAH440" s="13"/>
      <c r="AAI440" s="13"/>
      <c r="AAJ440" s="13"/>
      <c r="AAK440" s="13"/>
      <c r="AAL440" s="13"/>
      <c r="AAM440" s="13"/>
      <c r="AAN440" s="13"/>
      <c r="AAO440" s="13"/>
      <c r="AAP440" s="13"/>
      <c r="AAQ440" s="13"/>
      <c r="AAR440" s="13"/>
      <c r="AAS440" s="13"/>
      <c r="AAT440" s="13"/>
      <c r="AAU440" s="13"/>
      <c r="AAV440" s="13"/>
      <c r="AAW440" s="13"/>
      <c r="AAX440" s="13"/>
      <c r="AAY440" s="13"/>
      <c r="AAZ440" s="13"/>
      <c r="ABA440" s="13"/>
      <c r="ABB440" s="13"/>
      <c r="ABC440" s="13"/>
      <c r="ABD440" s="13"/>
      <c r="ABE440" s="13"/>
      <c r="ABF440" s="13"/>
      <c r="ABG440" s="13"/>
      <c r="ABH440" s="13"/>
      <c r="ABI440" s="13"/>
      <c r="ABJ440" s="13"/>
      <c r="ABK440" s="13"/>
      <c r="ABL440" s="13"/>
      <c r="ABM440" s="13"/>
      <c r="ABN440" s="13"/>
      <c r="ABO440" s="13"/>
      <c r="ABP440" s="13"/>
      <c r="ABQ440" s="13"/>
      <c r="ABR440" s="13"/>
      <c r="ABS440" s="13"/>
      <c r="ABT440" s="13"/>
      <c r="ABU440" s="13"/>
      <c r="ABV440" s="13"/>
      <c r="ABW440" s="13"/>
      <c r="ABX440" s="13"/>
      <c r="ABY440" s="13"/>
      <c r="ABZ440" s="13"/>
      <c r="ACA440" s="13"/>
      <c r="ACB440" s="13"/>
      <c r="ACC440" s="13"/>
      <c r="ACD440" s="13"/>
      <c r="ACE440" s="13"/>
      <c r="ACF440" s="13"/>
      <c r="ACG440" s="13"/>
      <c r="ACH440" s="13"/>
      <c r="ACI440" s="13"/>
      <c r="ACJ440" s="13"/>
      <c r="ACK440" s="13"/>
      <c r="ACL440" s="13"/>
      <c r="ACM440" s="13"/>
      <c r="ACN440" s="13"/>
      <c r="ACO440" s="13"/>
      <c r="ACP440" s="13"/>
      <c r="ACQ440" s="13"/>
      <c r="ACR440" s="13"/>
      <c r="ACS440" s="13"/>
      <c r="ACT440" s="13"/>
      <c r="ACU440" s="13"/>
      <c r="ACV440" s="13"/>
      <c r="ACW440" s="13"/>
      <c r="ACX440" s="13"/>
      <c r="ACY440" s="13"/>
      <c r="ACZ440" s="13"/>
      <c r="ADA440" s="13"/>
      <c r="ADB440" s="13"/>
      <c r="ADC440" s="13"/>
      <c r="ADD440" s="13"/>
      <c r="ADE440" s="13"/>
      <c r="ADF440" s="13"/>
      <c r="ADG440" s="13"/>
      <c r="ADH440" s="13"/>
      <c r="ADI440" s="13"/>
      <c r="ADJ440" s="13"/>
      <c r="ADK440" s="13"/>
      <c r="ADL440" s="13"/>
      <c r="ADM440" s="13"/>
      <c r="ADN440" s="13"/>
      <c r="ADO440" s="13"/>
      <c r="ADP440" s="13"/>
      <c r="ADQ440" s="13"/>
      <c r="ADR440" s="13"/>
      <c r="ADS440" s="13"/>
      <c r="ADT440" s="13"/>
      <c r="ADU440" s="13"/>
      <c r="ADV440" s="13"/>
      <c r="ADW440" s="13"/>
      <c r="ADX440" s="13"/>
      <c r="ADY440" s="13"/>
      <c r="ADZ440" s="13"/>
      <c r="AEA440" s="13"/>
      <c r="AEB440" s="13"/>
      <c r="AEC440" s="13"/>
      <c r="AED440" s="13"/>
      <c r="AEE440" s="13"/>
      <c r="AEF440" s="13"/>
      <c r="AEG440" s="13"/>
      <c r="AEH440" s="13"/>
      <c r="AEI440" s="13"/>
      <c r="AEJ440" s="13"/>
      <c r="AEK440" s="13"/>
      <c r="AEL440" s="13"/>
      <c r="AEM440" s="13"/>
      <c r="AEN440" s="13"/>
      <c r="AEO440" s="13"/>
      <c r="AEP440" s="13"/>
      <c r="AEQ440" s="13"/>
      <c r="AER440" s="13"/>
      <c r="AES440" s="13"/>
      <c r="AET440" s="13"/>
      <c r="AEU440" s="13"/>
      <c r="AEV440" s="13"/>
      <c r="AEW440" s="13"/>
      <c r="AEX440" s="13"/>
      <c r="AEY440" s="13"/>
      <c r="AEZ440" s="13"/>
      <c r="AFA440" s="13"/>
      <c r="AFB440" s="13"/>
      <c r="AFC440" s="13"/>
      <c r="AFD440" s="13"/>
      <c r="AFE440" s="13"/>
      <c r="AFF440" s="13"/>
      <c r="AFG440" s="13"/>
      <c r="AFH440" s="13"/>
      <c r="AFI440" s="13"/>
      <c r="AFJ440" s="13"/>
      <c r="AFK440" s="13"/>
      <c r="AFL440" s="13"/>
      <c r="AFM440" s="13"/>
      <c r="AFN440" s="13"/>
      <c r="AFO440" s="13"/>
      <c r="AFP440" s="13"/>
      <c r="AFQ440" s="13"/>
      <c r="AFR440" s="13"/>
      <c r="AFS440" s="13"/>
      <c r="AFT440" s="13"/>
      <c r="AFU440" s="13"/>
      <c r="AFV440" s="13"/>
      <c r="AFW440" s="13"/>
      <c r="AFX440" s="13"/>
      <c r="AFY440" s="13"/>
      <c r="AFZ440" s="13"/>
      <c r="AGA440" s="13"/>
      <c r="AGB440" s="13"/>
      <c r="AGC440" s="13"/>
      <c r="AGD440" s="13"/>
      <c r="AGE440" s="13"/>
      <c r="AGF440" s="13"/>
      <c r="AGG440" s="13"/>
      <c r="AGH440" s="13"/>
      <c r="AGI440" s="13"/>
      <c r="AGJ440" s="13"/>
      <c r="AGK440" s="13"/>
      <c r="AGL440" s="13"/>
      <c r="AGM440" s="13"/>
      <c r="AGN440" s="13"/>
      <c r="AGO440" s="13"/>
      <c r="AGP440" s="13"/>
      <c r="AGQ440" s="13"/>
      <c r="AGR440" s="13"/>
      <c r="AGS440" s="13"/>
      <c r="AGT440" s="13"/>
      <c r="AGU440" s="13"/>
      <c r="AGV440" s="13"/>
      <c r="AGW440" s="13"/>
      <c r="AGX440" s="13"/>
      <c r="AGY440" s="13"/>
      <c r="AGZ440" s="13"/>
      <c r="AHA440" s="13"/>
      <c r="AHB440" s="13"/>
      <c r="AHC440" s="13"/>
      <c r="AHD440" s="13"/>
      <c r="AHE440" s="13"/>
      <c r="AHF440" s="13"/>
      <c r="AHG440" s="13"/>
      <c r="AHH440" s="13"/>
      <c r="AHI440" s="13"/>
      <c r="AHJ440" s="13"/>
      <c r="AHK440" s="13"/>
      <c r="AHL440" s="13"/>
      <c r="AHM440" s="13"/>
      <c r="AHN440" s="13"/>
      <c r="AHO440" s="13"/>
      <c r="AHP440" s="13"/>
      <c r="AHQ440" s="13"/>
      <c r="AHR440" s="13"/>
      <c r="AHS440" s="13"/>
      <c r="AHT440" s="13"/>
      <c r="AHU440" s="13"/>
      <c r="AHV440" s="13"/>
      <c r="AHW440" s="13"/>
      <c r="AHX440" s="13"/>
      <c r="AHY440" s="13"/>
      <c r="AHZ440" s="13"/>
      <c r="AIA440" s="13"/>
      <c r="AIB440" s="13"/>
      <c r="AIC440" s="13"/>
      <c r="AID440" s="13"/>
      <c r="AIE440" s="13"/>
      <c r="AIF440" s="13"/>
      <c r="AIG440" s="13"/>
      <c r="AIH440" s="13"/>
      <c r="AII440" s="13"/>
      <c r="AIJ440" s="13"/>
      <c r="AIK440" s="13"/>
      <c r="AIL440" s="13"/>
      <c r="AIM440" s="13"/>
      <c r="AIN440" s="13"/>
      <c r="AIO440" s="13"/>
      <c r="AIP440" s="13"/>
      <c r="AIQ440" s="13"/>
      <c r="AIR440" s="13"/>
      <c r="AIS440" s="13"/>
      <c r="AIT440" s="13"/>
      <c r="AIU440" s="13"/>
      <c r="AIV440" s="13"/>
      <c r="AIW440" s="13"/>
      <c r="AIX440" s="13"/>
      <c r="AIY440" s="13"/>
      <c r="AIZ440" s="13"/>
      <c r="AJA440" s="13"/>
      <c r="AJB440" s="13"/>
      <c r="AJC440" s="13"/>
      <c r="AJD440" s="13"/>
      <c r="AJE440" s="13"/>
      <c r="AJF440" s="13"/>
      <c r="AJG440" s="13"/>
      <c r="AJH440" s="13"/>
      <c r="AJI440" s="13"/>
      <c r="AJJ440" s="13"/>
      <c r="AJK440" s="13"/>
      <c r="AJL440" s="13"/>
      <c r="AJM440" s="13"/>
      <c r="AJN440" s="13"/>
      <c r="AJO440" s="13"/>
      <c r="AJP440" s="13"/>
      <c r="AJQ440" s="13"/>
      <c r="AJR440" s="13"/>
      <c r="AJS440" s="13"/>
      <c r="AJT440" s="13"/>
      <c r="AJU440" s="13"/>
      <c r="AJV440" s="13"/>
      <c r="AJW440" s="13"/>
      <c r="AJX440" s="13"/>
      <c r="AJY440" s="13"/>
      <c r="AJZ440" s="13"/>
      <c r="AKA440" s="13"/>
      <c r="AKB440" s="13"/>
      <c r="AKC440" s="13"/>
      <c r="AKD440" s="13"/>
      <c r="AKE440" s="13"/>
      <c r="AKF440" s="13"/>
      <c r="AKG440" s="13"/>
      <c r="AKH440" s="13"/>
      <c r="AKI440" s="13"/>
      <c r="AKJ440" s="13"/>
      <c r="AKK440" s="13"/>
      <c r="AKL440" s="13"/>
      <c r="AKM440" s="13"/>
      <c r="AKN440" s="13"/>
      <c r="AKO440" s="13"/>
      <c r="AKP440" s="13"/>
      <c r="AKQ440" s="13"/>
      <c r="AKR440" s="13"/>
      <c r="AKS440" s="13"/>
      <c r="AKT440" s="13"/>
      <c r="AKU440" s="13"/>
      <c r="AKV440" s="13"/>
      <c r="AKW440" s="13"/>
      <c r="AKX440" s="13"/>
      <c r="AKY440" s="13"/>
      <c r="AKZ440" s="13"/>
      <c r="ALA440" s="13"/>
      <c r="ALB440" s="13"/>
      <c r="ALC440" s="13"/>
      <c r="ALD440" s="13"/>
      <c r="ALE440" s="13"/>
      <c r="ALF440" s="13"/>
      <c r="ALG440" s="13"/>
      <c r="ALH440" s="13"/>
      <c r="ALI440" s="13"/>
      <c r="ALJ440" s="13"/>
    </row>
    <row r="441" spans="1:998" s="13" customFormat="1">
      <c r="A441" s="16">
        <v>436</v>
      </c>
      <c r="B441" s="32" t="s">
        <v>188</v>
      </c>
      <c r="C441" s="32" t="s">
        <v>35</v>
      </c>
      <c r="D441" s="32" t="s">
        <v>35</v>
      </c>
      <c r="E441" s="32" t="s">
        <v>838</v>
      </c>
      <c r="F441" s="32"/>
      <c r="G441" s="74">
        <v>45832</v>
      </c>
      <c r="H441" s="75">
        <v>0.51527777777777783</v>
      </c>
      <c r="I441" s="32" t="s">
        <v>5</v>
      </c>
      <c r="J441" s="32" t="s">
        <v>6</v>
      </c>
      <c r="K441" s="32" t="s">
        <v>5</v>
      </c>
      <c r="L441" s="32" t="s">
        <v>5</v>
      </c>
      <c r="M441" s="32" t="s">
        <v>5</v>
      </c>
      <c r="N441" s="32" t="s">
        <v>6</v>
      </c>
      <c r="O441" s="76">
        <v>1425.08</v>
      </c>
      <c r="P441" s="77">
        <v>5333</v>
      </c>
      <c r="Q441" s="76">
        <v>77510.84</v>
      </c>
      <c r="R441" s="76">
        <v>38755.42</v>
      </c>
      <c r="S441" s="85">
        <f t="shared" si="56"/>
        <v>50</v>
      </c>
      <c r="T441" s="85">
        <f t="shared" si="57"/>
        <v>38755.42</v>
      </c>
      <c r="U441" s="32" t="s">
        <v>6</v>
      </c>
      <c r="V441" s="32" t="s">
        <v>6</v>
      </c>
      <c r="W441" s="79">
        <v>1</v>
      </c>
      <c r="X441" s="80">
        <v>0</v>
      </c>
      <c r="Y441" s="81">
        <f>ROUND((S441/INDICI!$B$2*10),2)</f>
        <v>5.65</v>
      </c>
      <c r="Z441" s="81">
        <f>ROUND((O441/INDICI!$B$1*25),2)</f>
        <v>3.8</v>
      </c>
      <c r="AA441" s="82">
        <f t="shared" si="53"/>
        <v>6</v>
      </c>
      <c r="AB441" s="83">
        <f t="shared" si="54"/>
        <v>15.45</v>
      </c>
      <c r="AC441" s="84"/>
      <c r="AD441" s="81" t="str">
        <f>VLOOKUP(C441, 'NORD SUD'!A:B, 2, FALSE)</f>
        <v>N</v>
      </c>
      <c r="AE441" s="85" t="str">
        <f>IF(AD441="N","",SUM(AF$5:$AF441))</f>
        <v/>
      </c>
      <c r="AF441" s="85" t="str">
        <f t="shared" si="55"/>
        <v/>
      </c>
      <c r="AG441" s="84"/>
      <c r="AH441" s="81"/>
      <c r="AI441" s="169"/>
      <c r="AJ441" s="169"/>
      <c r="AK441" s="198" t="s">
        <v>1941</v>
      </c>
      <c r="AL441" s="158"/>
    </row>
    <row r="442" spans="1:998" s="24" customFormat="1">
      <c r="A442" s="16">
        <v>437</v>
      </c>
      <c r="B442" s="32" t="s">
        <v>188</v>
      </c>
      <c r="C442" s="32" t="s">
        <v>7</v>
      </c>
      <c r="D442" s="32" t="s">
        <v>7</v>
      </c>
      <c r="E442" s="32" t="s">
        <v>775</v>
      </c>
      <c r="F442" s="32"/>
      <c r="G442" s="74">
        <v>45833</v>
      </c>
      <c r="H442" s="75">
        <v>0.4145833333333333</v>
      </c>
      <c r="I442" s="32" t="s">
        <v>5</v>
      </c>
      <c r="J442" s="32" t="s">
        <v>6</v>
      </c>
      <c r="K442" s="32" t="s">
        <v>5</v>
      </c>
      <c r="L442" s="32" t="s">
        <v>5</v>
      </c>
      <c r="M442" s="32" t="s">
        <v>5</v>
      </c>
      <c r="N442" s="32" t="s">
        <v>6</v>
      </c>
      <c r="O442" s="76">
        <v>1097.05</v>
      </c>
      <c r="P442" s="77">
        <v>1185</v>
      </c>
      <c r="Q442" s="76">
        <v>105000</v>
      </c>
      <c r="R442" s="76">
        <v>42000</v>
      </c>
      <c r="S442" s="85">
        <f t="shared" si="56"/>
        <v>40</v>
      </c>
      <c r="T442" s="85">
        <f t="shared" si="57"/>
        <v>63000</v>
      </c>
      <c r="U442" s="32" t="s">
        <v>6</v>
      </c>
      <c r="V442" s="32" t="s">
        <v>6</v>
      </c>
      <c r="W442" s="79">
        <v>1</v>
      </c>
      <c r="X442" s="80">
        <v>0</v>
      </c>
      <c r="Y442" s="81">
        <f>ROUND((S442/INDICI!$B$2*10),2)</f>
        <v>4.5199999999999996</v>
      </c>
      <c r="Z442" s="81">
        <f>ROUND((O442/INDICI!$B$1*25),2)</f>
        <v>2.93</v>
      </c>
      <c r="AA442" s="82">
        <f t="shared" si="53"/>
        <v>8</v>
      </c>
      <c r="AB442" s="83">
        <f t="shared" si="54"/>
        <v>15.45</v>
      </c>
      <c r="AC442" s="84"/>
      <c r="AD442" s="81" t="str">
        <f>VLOOKUP(C442, 'NORD SUD'!A:B, 2, FALSE)</f>
        <v>N</v>
      </c>
      <c r="AE442" s="85" t="str">
        <f>IF(AD442="N","",SUM(AF$5:$AF442))</f>
        <v/>
      </c>
      <c r="AF442" s="85" t="str">
        <f t="shared" si="55"/>
        <v/>
      </c>
      <c r="AG442" s="84"/>
      <c r="AH442" s="81"/>
      <c r="AI442" s="169"/>
      <c r="AJ442" s="169"/>
      <c r="AK442" s="198" t="s">
        <v>1941</v>
      </c>
      <c r="AL442" s="158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  <c r="JH442" s="13"/>
      <c r="JI442" s="13"/>
      <c r="JJ442" s="13"/>
      <c r="JK442" s="13"/>
      <c r="JL442" s="13"/>
      <c r="JM442" s="13"/>
      <c r="JN442" s="13"/>
      <c r="JO442" s="13"/>
      <c r="JP442" s="13"/>
      <c r="JQ442" s="13"/>
      <c r="JR442" s="13"/>
      <c r="JS442" s="13"/>
      <c r="JT442" s="13"/>
      <c r="JU442" s="13"/>
      <c r="JV442" s="13"/>
      <c r="JW442" s="13"/>
      <c r="JX442" s="13"/>
      <c r="JY442" s="13"/>
      <c r="JZ442" s="13"/>
      <c r="KA442" s="13"/>
      <c r="KB442" s="13"/>
      <c r="KC442" s="13"/>
      <c r="KD442" s="13"/>
      <c r="KE442" s="13"/>
      <c r="KF442" s="13"/>
      <c r="KG442" s="13"/>
      <c r="KH442" s="13"/>
      <c r="KI442" s="13"/>
      <c r="KJ442" s="13"/>
      <c r="KK442" s="13"/>
      <c r="KL442" s="13"/>
      <c r="KM442" s="13"/>
      <c r="KN442" s="13"/>
      <c r="KO442" s="13"/>
      <c r="KP442" s="13"/>
      <c r="KQ442" s="13"/>
      <c r="KR442" s="13"/>
      <c r="KS442" s="13"/>
      <c r="KT442" s="13"/>
      <c r="KU442" s="13"/>
      <c r="KV442" s="13"/>
      <c r="KW442" s="13"/>
      <c r="KX442" s="13"/>
      <c r="KY442" s="13"/>
      <c r="KZ442" s="13"/>
      <c r="LA442" s="13"/>
      <c r="LB442" s="13"/>
      <c r="LC442" s="13"/>
      <c r="LD442" s="13"/>
      <c r="LE442" s="13"/>
      <c r="LF442" s="13"/>
      <c r="LG442" s="13"/>
      <c r="LH442" s="13"/>
      <c r="LI442" s="13"/>
      <c r="LJ442" s="13"/>
      <c r="LK442" s="13"/>
      <c r="LL442" s="13"/>
      <c r="LM442" s="13"/>
      <c r="LN442" s="13"/>
      <c r="LO442" s="13"/>
      <c r="LP442" s="13"/>
      <c r="LQ442" s="13"/>
      <c r="LR442" s="13"/>
      <c r="LS442" s="13"/>
      <c r="LT442" s="13"/>
      <c r="LU442" s="13"/>
      <c r="LV442" s="13"/>
      <c r="LW442" s="13"/>
      <c r="LX442" s="13"/>
      <c r="LY442" s="13"/>
      <c r="LZ442" s="13"/>
      <c r="MA442" s="13"/>
      <c r="MB442" s="13"/>
      <c r="MC442" s="13"/>
      <c r="MD442" s="13"/>
      <c r="ME442" s="13"/>
      <c r="MF442" s="13"/>
      <c r="MG442" s="13"/>
      <c r="MH442" s="13"/>
      <c r="MI442" s="13"/>
      <c r="MJ442" s="13"/>
      <c r="MK442" s="13"/>
      <c r="ML442" s="13"/>
      <c r="MM442" s="13"/>
      <c r="MN442" s="13"/>
      <c r="MO442" s="13"/>
      <c r="MP442" s="13"/>
      <c r="MQ442" s="13"/>
      <c r="MR442" s="13"/>
      <c r="MS442" s="13"/>
      <c r="MT442" s="13"/>
      <c r="MU442" s="13"/>
      <c r="MV442" s="13"/>
      <c r="MW442" s="13"/>
      <c r="MX442" s="13"/>
      <c r="MY442" s="13"/>
      <c r="MZ442" s="13"/>
      <c r="NA442" s="13"/>
      <c r="NB442" s="13"/>
      <c r="NC442" s="13"/>
      <c r="ND442" s="13"/>
      <c r="NE442" s="13"/>
      <c r="NF442" s="13"/>
      <c r="NG442" s="13"/>
      <c r="NH442" s="13"/>
      <c r="NI442" s="13"/>
      <c r="NJ442" s="13"/>
      <c r="NK442" s="13"/>
      <c r="NL442" s="13"/>
      <c r="NM442" s="13"/>
      <c r="NN442" s="13"/>
      <c r="NO442" s="13"/>
      <c r="NP442" s="13"/>
      <c r="NQ442" s="13"/>
      <c r="NR442" s="13"/>
      <c r="NS442" s="13"/>
      <c r="NT442" s="13"/>
      <c r="NU442" s="13"/>
      <c r="NV442" s="13"/>
      <c r="NW442" s="13"/>
      <c r="NX442" s="13"/>
      <c r="NY442" s="13"/>
      <c r="NZ442" s="13"/>
      <c r="OA442" s="13"/>
      <c r="OB442" s="13"/>
      <c r="OC442" s="13"/>
      <c r="OD442" s="13"/>
      <c r="OE442" s="13"/>
      <c r="OF442" s="13"/>
      <c r="OG442" s="13"/>
      <c r="OH442" s="13"/>
      <c r="OI442" s="13"/>
      <c r="OJ442" s="13"/>
      <c r="OK442" s="13"/>
      <c r="OL442" s="13"/>
      <c r="OM442" s="13"/>
      <c r="ON442" s="13"/>
      <c r="OO442" s="13"/>
      <c r="OP442" s="13"/>
      <c r="OQ442" s="13"/>
      <c r="OR442" s="13"/>
      <c r="OS442" s="13"/>
      <c r="OT442" s="13"/>
      <c r="OU442" s="13"/>
      <c r="OV442" s="13"/>
      <c r="OW442" s="13"/>
      <c r="OX442" s="13"/>
      <c r="OY442" s="13"/>
      <c r="OZ442" s="13"/>
      <c r="PA442" s="13"/>
      <c r="PB442" s="13"/>
      <c r="PC442" s="13"/>
      <c r="PD442" s="13"/>
      <c r="PE442" s="13"/>
      <c r="PF442" s="13"/>
      <c r="PG442" s="13"/>
      <c r="PH442" s="13"/>
      <c r="PI442" s="13"/>
      <c r="PJ442" s="13"/>
      <c r="PK442" s="13"/>
      <c r="PL442" s="13"/>
      <c r="PM442" s="13"/>
      <c r="PN442" s="13"/>
      <c r="PO442" s="13"/>
      <c r="PP442" s="13"/>
      <c r="PQ442" s="13"/>
      <c r="PR442" s="13"/>
      <c r="PS442" s="13"/>
      <c r="PT442" s="13"/>
      <c r="PU442" s="13"/>
      <c r="PV442" s="13"/>
      <c r="PW442" s="13"/>
      <c r="PX442" s="13"/>
      <c r="PY442" s="13"/>
      <c r="PZ442" s="13"/>
      <c r="QA442" s="13"/>
      <c r="QB442" s="13"/>
      <c r="QC442" s="13"/>
      <c r="QD442" s="13"/>
      <c r="QE442" s="13"/>
      <c r="QF442" s="13"/>
      <c r="QG442" s="13"/>
      <c r="QH442" s="13"/>
      <c r="QI442" s="13"/>
      <c r="QJ442" s="13"/>
      <c r="QK442" s="13"/>
      <c r="QL442" s="13"/>
      <c r="QM442" s="13"/>
      <c r="QN442" s="13"/>
      <c r="QO442" s="13"/>
      <c r="QP442" s="13"/>
      <c r="QQ442" s="13"/>
      <c r="QR442" s="13"/>
      <c r="QS442" s="13"/>
      <c r="QT442" s="13"/>
      <c r="QU442" s="13"/>
      <c r="QV442" s="13"/>
      <c r="QW442" s="13"/>
      <c r="QX442" s="13"/>
      <c r="QY442" s="13"/>
      <c r="QZ442" s="13"/>
      <c r="RA442" s="13"/>
      <c r="RB442" s="13"/>
      <c r="RC442" s="13"/>
      <c r="RD442" s="13"/>
      <c r="RE442" s="13"/>
      <c r="RF442" s="13"/>
      <c r="RG442" s="13"/>
      <c r="RH442" s="13"/>
      <c r="RI442" s="13"/>
      <c r="RJ442" s="13"/>
      <c r="RK442" s="13"/>
      <c r="RL442" s="13"/>
      <c r="RM442" s="13"/>
      <c r="RN442" s="13"/>
      <c r="RO442" s="13"/>
      <c r="RP442" s="13"/>
      <c r="RQ442" s="13"/>
      <c r="RR442" s="13"/>
      <c r="RS442" s="13"/>
      <c r="RT442" s="13"/>
      <c r="RU442" s="13"/>
      <c r="RV442" s="13"/>
      <c r="RW442" s="13"/>
      <c r="RX442" s="13"/>
      <c r="RY442" s="13"/>
      <c r="RZ442" s="13"/>
      <c r="SA442" s="13"/>
      <c r="SB442" s="13"/>
      <c r="SC442" s="13"/>
      <c r="SD442" s="13"/>
      <c r="SE442" s="13"/>
      <c r="SF442" s="13"/>
      <c r="SG442" s="13"/>
      <c r="SH442" s="13"/>
      <c r="SI442" s="13"/>
      <c r="SJ442" s="13"/>
      <c r="SK442" s="13"/>
      <c r="SL442" s="13"/>
      <c r="SM442" s="13"/>
      <c r="SN442" s="13"/>
      <c r="SO442" s="13"/>
      <c r="SP442" s="13"/>
      <c r="SQ442" s="13"/>
      <c r="SR442" s="13"/>
      <c r="SS442" s="13"/>
      <c r="ST442" s="13"/>
      <c r="SU442" s="13"/>
      <c r="SV442" s="13"/>
      <c r="SW442" s="13"/>
      <c r="SX442" s="13"/>
      <c r="SY442" s="13"/>
      <c r="SZ442" s="13"/>
      <c r="TA442" s="13"/>
      <c r="TB442" s="13"/>
      <c r="TC442" s="13"/>
      <c r="TD442" s="13"/>
      <c r="TE442" s="13"/>
      <c r="TF442" s="13"/>
      <c r="TG442" s="13"/>
      <c r="TH442" s="13"/>
      <c r="TI442" s="13"/>
      <c r="TJ442" s="13"/>
      <c r="TK442" s="13"/>
      <c r="TL442" s="13"/>
      <c r="TM442" s="13"/>
      <c r="TN442" s="13"/>
      <c r="TO442" s="13"/>
      <c r="TP442" s="13"/>
      <c r="TQ442" s="13"/>
      <c r="TR442" s="13"/>
      <c r="TS442" s="13"/>
      <c r="TT442" s="13"/>
      <c r="TU442" s="13"/>
      <c r="TV442" s="13"/>
      <c r="TW442" s="13"/>
      <c r="TX442" s="13"/>
      <c r="TY442" s="13"/>
      <c r="TZ442" s="13"/>
      <c r="UA442" s="13"/>
      <c r="UB442" s="13"/>
      <c r="UC442" s="13"/>
      <c r="UD442" s="13"/>
      <c r="UE442" s="13"/>
      <c r="UF442" s="13"/>
      <c r="UG442" s="13"/>
      <c r="UH442" s="13"/>
      <c r="UI442" s="13"/>
      <c r="UJ442" s="13"/>
      <c r="UK442" s="13"/>
      <c r="UL442" s="13"/>
      <c r="UM442" s="13"/>
      <c r="UN442" s="13"/>
      <c r="UO442" s="13"/>
      <c r="UP442" s="13"/>
      <c r="UQ442" s="13"/>
      <c r="UR442" s="13"/>
      <c r="US442" s="13"/>
      <c r="UT442" s="13"/>
      <c r="UU442" s="13"/>
      <c r="UV442" s="13"/>
      <c r="UW442" s="13"/>
      <c r="UX442" s="13"/>
      <c r="UY442" s="13"/>
      <c r="UZ442" s="13"/>
      <c r="VA442" s="13"/>
      <c r="VB442" s="13"/>
      <c r="VC442" s="13"/>
      <c r="VD442" s="13"/>
      <c r="VE442" s="13"/>
      <c r="VF442" s="13"/>
      <c r="VG442" s="13"/>
      <c r="VH442" s="13"/>
      <c r="VI442" s="13"/>
      <c r="VJ442" s="13"/>
      <c r="VK442" s="13"/>
      <c r="VL442" s="13"/>
      <c r="VM442" s="13"/>
      <c r="VN442" s="13"/>
      <c r="VO442" s="13"/>
      <c r="VP442" s="13"/>
      <c r="VQ442" s="13"/>
      <c r="VR442" s="13"/>
      <c r="VS442" s="13"/>
      <c r="VT442" s="13"/>
      <c r="VU442" s="13"/>
      <c r="VV442" s="13"/>
      <c r="VW442" s="13"/>
      <c r="VX442" s="13"/>
      <c r="VY442" s="13"/>
      <c r="VZ442" s="13"/>
      <c r="WA442" s="13"/>
      <c r="WB442" s="13"/>
      <c r="WC442" s="13"/>
      <c r="WD442" s="13"/>
      <c r="WE442" s="13"/>
      <c r="WF442" s="13"/>
      <c r="WG442" s="13"/>
      <c r="WH442" s="13"/>
      <c r="WI442" s="13"/>
      <c r="WJ442" s="13"/>
      <c r="WK442" s="13"/>
      <c r="WL442" s="13"/>
      <c r="WM442" s="13"/>
      <c r="WN442" s="13"/>
      <c r="WO442" s="13"/>
      <c r="WP442" s="13"/>
      <c r="WQ442" s="13"/>
      <c r="WR442" s="13"/>
      <c r="WS442" s="13"/>
      <c r="WT442" s="13"/>
      <c r="WU442" s="13"/>
      <c r="WV442" s="13"/>
      <c r="WW442" s="13"/>
      <c r="WX442" s="13"/>
      <c r="WY442" s="13"/>
      <c r="WZ442" s="13"/>
      <c r="XA442" s="13"/>
      <c r="XB442" s="13"/>
      <c r="XC442" s="13"/>
      <c r="XD442" s="13"/>
      <c r="XE442" s="13"/>
      <c r="XF442" s="13"/>
      <c r="XG442" s="13"/>
      <c r="XH442" s="13"/>
      <c r="XI442" s="13"/>
      <c r="XJ442" s="13"/>
      <c r="XK442" s="13"/>
      <c r="XL442" s="13"/>
      <c r="XM442" s="13"/>
      <c r="XN442" s="13"/>
      <c r="XO442" s="13"/>
      <c r="XP442" s="13"/>
      <c r="XQ442" s="13"/>
      <c r="XR442" s="13"/>
      <c r="XS442" s="13"/>
      <c r="XT442" s="13"/>
      <c r="XU442" s="13"/>
      <c r="XV442" s="13"/>
      <c r="XW442" s="13"/>
      <c r="XX442" s="13"/>
      <c r="XY442" s="13"/>
      <c r="XZ442" s="13"/>
      <c r="YA442" s="13"/>
      <c r="YB442" s="13"/>
      <c r="YC442" s="13"/>
      <c r="YD442" s="13"/>
      <c r="YE442" s="13"/>
      <c r="YF442" s="13"/>
      <c r="YG442" s="13"/>
      <c r="YH442" s="13"/>
      <c r="YI442" s="13"/>
      <c r="YJ442" s="13"/>
      <c r="YK442" s="13"/>
      <c r="YL442" s="13"/>
      <c r="YM442" s="13"/>
      <c r="YN442" s="13"/>
      <c r="YO442" s="13"/>
      <c r="YP442" s="13"/>
      <c r="YQ442" s="13"/>
      <c r="YR442" s="13"/>
      <c r="YS442" s="13"/>
      <c r="YT442" s="13"/>
      <c r="YU442" s="13"/>
      <c r="YV442" s="13"/>
      <c r="YW442" s="13"/>
      <c r="YX442" s="13"/>
      <c r="YY442" s="13"/>
      <c r="YZ442" s="13"/>
      <c r="ZA442" s="13"/>
      <c r="ZB442" s="13"/>
      <c r="ZC442" s="13"/>
      <c r="ZD442" s="13"/>
      <c r="ZE442" s="13"/>
      <c r="ZF442" s="13"/>
      <c r="ZG442" s="13"/>
      <c r="ZH442" s="13"/>
      <c r="ZI442" s="13"/>
      <c r="ZJ442" s="13"/>
      <c r="ZK442" s="13"/>
      <c r="ZL442" s="13"/>
      <c r="ZM442" s="13"/>
      <c r="ZN442" s="13"/>
      <c r="ZO442" s="13"/>
      <c r="ZP442" s="13"/>
      <c r="ZQ442" s="13"/>
      <c r="ZR442" s="13"/>
      <c r="ZS442" s="13"/>
      <c r="ZT442" s="13"/>
      <c r="ZU442" s="13"/>
      <c r="ZV442" s="13"/>
      <c r="ZW442" s="13"/>
      <c r="ZX442" s="13"/>
      <c r="ZY442" s="13"/>
      <c r="ZZ442" s="13"/>
      <c r="AAA442" s="13"/>
      <c r="AAB442" s="13"/>
      <c r="AAC442" s="13"/>
      <c r="AAD442" s="13"/>
      <c r="AAE442" s="13"/>
      <c r="AAF442" s="13"/>
      <c r="AAG442" s="13"/>
      <c r="AAH442" s="13"/>
      <c r="AAI442" s="13"/>
      <c r="AAJ442" s="13"/>
      <c r="AAK442" s="13"/>
      <c r="AAL442" s="13"/>
      <c r="AAM442" s="13"/>
      <c r="AAN442" s="13"/>
      <c r="AAO442" s="13"/>
      <c r="AAP442" s="13"/>
      <c r="AAQ442" s="13"/>
      <c r="AAR442" s="13"/>
      <c r="AAS442" s="13"/>
      <c r="AAT442" s="13"/>
      <c r="AAU442" s="13"/>
      <c r="AAV442" s="13"/>
      <c r="AAW442" s="13"/>
      <c r="AAX442" s="13"/>
      <c r="AAY442" s="13"/>
      <c r="AAZ442" s="13"/>
      <c r="ABA442" s="13"/>
      <c r="ABB442" s="13"/>
      <c r="ABC442" s="13"/>
      <c r="ABD442" s="13"/>
      <c r="ABE442" s="13"/>
      <c r="ABF442" s="13"/>
      <c r="ABG442" s="13"/>
      <c r="ABH442" s="13"/>
      <c r="ABI442" s="13"/>
      <c r="ABJ442" s="13"/>
      <c r="ABK442" s="13"/>
      <c r="ABL442" s="13"/>
      <c r="ABM442" s="13"/>
      <c r="ABN442" s="13"/>
      <c r="ABO442" s="13"/>
      <c r="ABP442" s="13"/>
      <c r="ABQ442" s="13"/>
      <c r="ABR442" s="13"/>
      <c r="ABS442" s="13"/>
      <c r="ABT442" s="13"/>
      <c r="ABU442" s="13"/>
      <c r="ABV442" s="13"/>
      <c r="ABW442" s="13"/>
      <c r="ABX442" s="13"/>
      <c r="ABY442" s="13"/>
      <c r="ABZ442" s="13"/>
      <c r="ACA442" s="13"/>
      <c r="ACB442" s="13"/>
      <c r="ACC442" s="13"/>
      <c r="ACD442" s="13"/>
      <c r="ACE442" s="13"/>
      <c r="ACF442" s="13"/>
      <c r="ACG442" s="13"/>
      <c r="ACH442" s="13"/>
      <c r="ACI442" s="13"/>
      <c r="ACJ442" s="13"/>
      <c r="ACK442" s="13"/>
      <c r="ACL442" s="13"/>
      <c r="ACM442" s="13"/>
      <c r="ACN442" s="13"/>
      <c r="ACO442" s="13"/>
      <c r="ACP442" s="13"/>
      <c r="ACQ442" s="13"/>
      <c r="ACR442" s="13"/>
      <c r="ACS442" s="13"/>
      <c r="ACT442" s="13"/>
      <c r="ACU442" s="13"/>
      <c r="ACV442" s="13"/>
      <c r="ACW442" s="13"/>
      <c r="ACX442" s="13"/>
      <c r="ACY442" s="13"/>
      <c r="ACZ442" s="13"/>
      <c r="ADA442" s="13"/>
      <c r="ADB442" s="13"/>
      <c r="ADC442" s="13"/>
      <c r="ADD442" s="13"/>
      <c r="ADE442" s="13"/>
      <c r="ADF442" s="13"/>
      <c r="ADG442" s="13"/>
      <c r="ADH442" s="13"/>
      <c r="ADI442" s="13"/>
      <c r="ADJ442" s="13"/>
      <c r="ADK442" s="13"/>
      <c r="ADL442" s="13"/>
      <c r="ADM442" s="13"/>
      <c r="ADN442" s="13"/>
      <c r="ADO442" s="13"/>
      <c r="ADP442" s="13"/>
      <c r="ADQ442" s="13"/>
      <c r="ADR442" s="13"/>
      <c r="ADS442" s="13"/>
      <c r="ADT442" s="13"/>
      <c r="ADU442" s="13"/>
      <c r="ADV442" s="13"/>
      <c r="ADW442" s="13"/>
      <c r="ADX442" s="13"/>
      <c r="ADY442" s="13"/>
      <c r="ADZ442" s="13"/>
      <c r="AEA442" s="13"/>
      <c r="AEB442" s="13"/>
      <c r="AEC442" s="13"/>
      <c r="AED442" s="13"/>
      <c r="AEE442" s="13"/>
      <c r="AEF442" s="13"/>
      <c r="AEG442" s="13"/>
      <c r="AEH442" s="13"/>
      <c r="AEI442" s="13"/>
      <c r="AEJ442" s="13"/>
      <c r="AEK442" s="13"/>
      <c r="AEL442" s="13"/>
      <c r="AEM442" s="13"/>
      <c r="AEN442" s="13"/>
      <c r="AEO442" s="13"/>
      <c r="AEP442" s="13"/>
      <c r="AEQ442" s="13"/>
      <c r="AER442" s="13"/>
      <c r="AES442" s="13"/>
      <c r="AET442" s="13"/>
      <c r="AEU442" s="13"/>
      <c r="AEV442" s="13"/>
      <c r="AEW442" s="13"/>
      <c r="AEX442" s="13"/>
      <c r="AEY442" s="13"/>
      <c r="AEZ442" s="13"/>
      <c r="AFA442" s="13"/>
      <c r="AFB442" s="13"/>
      <c r="AFC442" s="13"/>
      <c r="AFD442" s="13"/>
      <c r="AFE442" s="13"/>
      <c r="AFF442" s="13"/>
      <c r="AFG442" s="13"/>
      <c r="AFH442" s="13"/>
      <c r="AFI442" s="13"/>
      <c r="AFJ442" s="13"/>
      <c r="AFK442" s="13"/>
      <c r="AFL442" s="13"/>
      <c r="AFM442" s="13"/>
      <c r="AFN442" s="13"/>
      <c r="AFO442" s="13"/>
      <c r="AFP442" s="13"/>
      <c r="AFQ442" s="13"/>
      <c r="AFR442" s="13"/>
      <c r="AFS442" s="13"/>
      <c r="AFT442" s="13"/>
      <c r="AFU442" s="13"/>
      <c r="AFV442" s="13"/>
      <c r="AFW442" s="13"/>
      <c r="AFX442" s="13"/>
      <c r="AFY442" s="13"/>
      <c r="AFZ442" s="13"/>
      <c r="AGA442" s="13"/>
      <c r="AGB442" s="13"/>
      <c r="AGC442" s="13"/>
      <c r="AGD442" s="13"/>
      <c r="AGE442" s="13"/>
      <c r="AGF442" s="13"/>
      <c r="AGG442" s="13"/>
      <c r="AGH442" s="13"/>
      <c r="AGI442" s="13"/>
      <c r="AGJ442" s="13"/>
      <c r="AGK442" s="13"/>
      <c r="AGL442" s="13"/>
      <c r="AGM442" s="13"/>
      <c r="AGN442" s="13"/>
      <c r="AGO442" s="13"/>
      <c r="AGP442" s="13"/>
      <c r="AGQ442" s="13"/>
      <c r="AGR442" s="13"/>
      <c r="AGS442" s="13"/>
      <c r="AGT442" s="13"/>
      <c r="AGU442" s="13"/>
      <c r="AGV442" s="13"/>
      <c r="AGW442" s="13"/>
      <c r="AGX442" s="13"/>
      <c r="AGY442" s="13"/>
      <c r="AGZ442" s="13"/>
      <c r="AHA442" s="13"/>
      <c r="AHB442" s="13"/>
      <c r="AHC442" s="13"/>
      <c r="AHD442" s="13"/>
      <c r="AHE442" s="13"/>
      <c r="AHF442" s="13"/>
      <c r="AHG442" s="13"/>
      <c r="AHH442" s="13"/>
      <c r="AHI442" s="13"/>
      <c r="AHJ442" s="13"/>
      <c r="AHK442" s="13"/>
      <c r="AHL442" s="13"/>
      <c r="AHM442" s="13"/>
      <c r="AHN442" s="13"/>
      <c r="AHO442" s="13"/>
      <c r="AHP442" s="13"/>
      <c r="AHQ442" s="13"/>
      <c r="AHR442" s="13"/>
      <c r="AHS442" s="13"/>
      <c r="AHT442" s="13"/>
      <c r="AHU442" s="13"/>
      <c r="AHV442" s="13"/>
      <c r="AHW442" s="13"/>
      <c r="AHX442" s="13"/>
      <c r="AHY442" s="13"/>
      <c r="AHZ442" s="13"/>
      <c r="AIA442" s="13"/>
      <c r="AIB442" s="13"/>
      <c r="AIC442" s="13"/>
      <c r="AID442" s="13"/>
      <c r="AIE442" s="13"/>
      <c r="AIF442" s="13"/>
      <c r="AIG442" s="13"/>
      <c r="AIH442" s="13"/>
      <c r="AII442" s="13"/>
      <c r="AIJ442" s="13"/>
      <c r="AIK442" s="13"/>
      <c r="AIL442" s="13"/>
      <c r="AIM442" s="13"/>
      <c r="AIN442" s="13"/>
      <c r="AIO442" s="13"/>
      <c r="AIP442" s="13"/>
      <c r="AIQ442" s="13"/>
      <c r="AIR442" s="13"/>
      <c r="AIS442" s="13"/>
      <c r="AIT442" s="13"/>
      <c r="AIU442" s="13"/>
      <c r="AIV442" s="13"/>
      <c r="AIW442" s="13"/>
      <c r="AIX442" s="13"/>
      <c r="AIY442" s="13"/>
      <c r="AIZ442" s="13"/>
      <c r="AJA442" s="13"/>
      <c r="AJB442" s="13"/>
      <c r="AJC442" s="13"/>
      <c r="AJD442" s="13"/>
      <c r="AJE442" s="13"/>
      <c r="AJF442" s="13"/>
      <c r="AJG442" s="13"/>
      <c r="AJH442" s="13"/>
      <c r="AJI442" s="13"/>
      <c r="AJJ442" s="13"/>
      <c r="AJK442" s="13"/>
      <c r="AJL442" s="13"/>
      <c r="AJM442" s="13"/>
      <c r="AJN442" s="13"/>
      <c r="AJO442" s="13"/>
      <c r="AJP442" s="13"/>
      <c r="AJQ442" s="13"/>
      <c r="AJR442" s="13"/>
      <c r="AJS442" s="13"/>
      <c r="AJT442" s="13"/>
      <c r="AJU442" s="13"/>
      <c r="AJV442" s="13"/>
      <c r="AJW442" s="13"/>
      <c r="AJX442" s="13"/>
      <c r="AJY442" s="13"/>
      <c r="AJZ442" s="13"/>
      <c r="AKA442" s="13"/>
      <c r="AKB442" s="13"/>
      <c r="AKC442" s="13"/>
      <c r="AKD442" s="13"/>
      <c r="AKE442" s="13"/>
      <c r="AKF442" s="13"/>
      <c r="AKG442" s="13"/>
      <c r="AKH442" s="13"/>
      <c r="AKI442" s="13"/>
      <c r="AKJ442" s="13"/>
      <c r="AKK442" s="13"/>
      <c r="AKL442" s="13"/>
      <c r="AKM442" s="13"/>
      <c r="AKN442" s="13"/>
      <c r="AKO442" s="13"/>
      <c r="AKP442" s="13"/>
      <c r="AKQ442" s="13"/>
      <c r="AKR442" s="13"/>
      <c r="AKS442" s="13"/>
      <c r="AKT442" s="13"/>
      <c r="AKU442" s="13"/>
      <c r="AKV442" s="13"/>
      <c r="AKW442" s="13"/>
      <c r="AKX442" s="13"/>
      <c r="AKY442" s="13"/>
      <c r="AKZ442" s="13"/>
      <c r="ALA442" s="13"/>
      <c r="ALB442" s="13"/>
      <c r="ALC442" s="13"/>
      <c r="ALD442" s="13"/>
      <c r="ALE442" s="13"/>
      <c r="ALF442" s="13"/>
      <c r="ALG442" s="13"/>
      <c r="ALH442" s="13"/>
      <c r="ALI442" s="13"/>
      <c r="ALJ442" s="13"/>
    </row>
    <row r="443" spans="1:998" s="24" customFormat="1">
      <c r="A443" s="16">
        <v>438</v>
      </c>
      <c r="B443" s="32" t="s">
        <v>176</v>
      </c>
      <c r="C443" s="32" t="s">
        <v>37</v>
      </c>
      <c r="D443" s="32" t="s">
        <v>37</v>
      </c>
      <c r="E443" s="32" t="s">
        <v>402</v>
      </c>
      <c r="F443" s="32"/>
      <c r="G443" s="74">
        <v>45832</v>
      </c>
      <c r="H443" s="75">
        <v>0.58888888888888891</v>
      </c>
      <c r="I443" s="32" t="s">
        <v>5</v>
      </c>
      <c r="J443" s="32" t="s">
        <v>6</v>
      </c>
      <c r="K443" s="32" t="s">
        <v>5</v>
      </c>
      <c r="L443" s="32" t="s">
        <v>5</v>
      </c>
      <c r="M443" s="32" t="s">
        <v>5</v>
      </c>
      <c r="N443" s="32" t="s">
        <v>6</v>
      </c>
      <c r="O443" s="76">
        <v>668.52</v>
      </c>
      <c r="P443" s="77">
        <v>1795</v>
      </c>
      <c r="Q443" s="76">
        <v>51325</v>
      </c>
      <c r="R443" s="76">
        <v>25662.5</v>
      </c>
      <c r="S443" s="78">
        <f t="shared" si="56"/>
        <v>50</v>
      </c>
      <c r="T443" s="78">
        <f t="shared" si="57"/>
        <v>25662.5</v>
      </c>
      <c r="U443" s="32" t="s">
        <v>6</v>
      </c>
      <c r="V443" s="32" t="s">
        <v>6</v>
      </c>
      <c r="W443" s="79">
        <v>2</v>
      </c>
      <c r="X443" s="80">
        <v>0</v>
      </c>
      <c r="Y443" s="81">
        <f>ROUND((S443/INDICI!$B$2*10),2)</f>
        <v>5.65</v>
      </c>
      <c r="Z443" s="81">
        <f>ROUND((O443/INDICI!$B$1*25),2)</f>
        <v>1.78</v>
      </c>
      <c r="AA443" s="82">
        <f t="shared" si="53"/>
        <v>8</v>
      </c>
      <c r="AB443" s="83">
        <f t="shared" si="54"/>
        <v>15.43</v>
      </c>
      <c r="AC443" s="84"/>
      <c r="AD443" s="81" t="str">
        <f>VLOOKUP(C443, 'NORD SUD'!A:B, 2, FALSE)</f>
        <v>N</v>
      </c>
      <c r="AE443" s="85" t="str">
        <f>IF(AD443="N","",SUM(AF$5:$AF443))</f>
        <v/>
      </c>
      <c r="AF443" s="85" t="str">
        <f t="shared" si="55"/>
        <v/>
      </c>
      <c r="AG443" s="84"/>
      <c r="AH443" s="81"/>
      <c r="AI443" s="169"/>
      <c r="AJ443" s="169"/>
      <c r="AK443" s="198" t="s">
        <v>1941</v>
      </c>
      <c r="AL443" s="158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  <c r="JH443" s="13"/>
      <c r="JI443" s="13"/>
      <c r="JJ443" s="13"/>
      <c r="JK443" s="13"/>
      <c r="JL443" s="13"/>
      <c r="JM443" s="13"/>
      <c r="JN443" s="13"/>
      <c r="JO443" s="13"/>
      <c r="JP443" s="13"/>
      <c r="JQ443" s="13"/>
      <c r="JR443" s="13"/>
      <c r="JS443" s="13"/>
      <c r="JT443" s="13"/>
      <c r="JU443" s="13"/>
      <c r="JV443" s="13"/>
      <c r="JW443" s="13"/>
      <c r="JX443" s="13"/>
      <c r="JY443" s="13"/>
      <c r="JZ443" s="13"/>
      <c r="KA443" s="13"/>
      <c r="KB443" s="13"/>
      <c r="KC443" s="13"/>
      <c r="KD443" s="13"/>
      <c r="KE443" s="13"/>
      <c r="KF443" s="13"/>
      <c r="KG443" s="13"/>
      <c r="KH443" s="13"/>
      <c r="KI443" s="13"/>
      <c r="KJ443" s="13"/>
      <c r="KK443" s="13"/>
      <c r="KL443" s="13"/>
      <c r="KM443" s="13"/>
      <c r="KN443" s="13"/>
      <c r="KO443" s="13"/>
      <c r="KP443" s="13"/>
      <c r="KQ443" s="13"/>
      <c r="KR443" s="13"/>
      <c r="KS443" s="13"/>
      <c r="KT443" s="13"/>
      <c r="KU443" s="13"/>
      <c r="KV443" s="13"/>
      <c r="KW443" s="13"/>
      <c r="KX443" s="13"/>
      <c r="KY443" s="13"/>
      <c r="KZ443" s="13"/>
      <c r="LA443" s="13"/>
      <c r="LB443" s="13"/>
      <c r="LC443" s="13"/>
      <c r="LD443" s="13"/>
      <c r="LE443" s="13"/>
      <c r="LF443" s="13"/>
      <c r="LG443" s="13"/>
      <c r="LH443" s="13"/>
      <c r="LI443" s="13"/>
      <c r="LJ443" s="13"/>
      <c r="LK443" s="13"/>
      <c r="LL443" s="13"/>
      <c r="LM443" s="13"/>
      <c r="LN443" s="13"/>
      <c r="LO443" s="13"/>
      <c r="LP443" s="13"/>
      <c r="LQ443" s="13"/>
      <c r="LR443" s="13"/>
      <c r="LS443" s="13"/>
      <c r="LT443" s="13"/>
      <c r="LU443" s="13"/>
      <c r="LV443" s="13"/>
      <c r="LW443" s="13"/>
      <c r="LX443" s="13"/>
      <c r="LY443" s="13"/>
      <c r="LZ443" s="13"/>
      <c r="MA443" s="13"/>
      <c r="MB443" s="13"/>
      <c r="MC443" s="13"/>
      <c r="MD443" s="13"/>
      <c r="ME443" s="13"/>
      <c r="MF443" s="13"/>
      <c r="MG443" s="13"/>
      <c r="MH443" s="13"/>
      <c r="MI443" s="13"/>
      <c r="MJ443" s="13"/>
      <c r="MK443" s="13"/>
      <c r="ML443" s="13"/>
      <c r="MM443" s="13"/>
      <c r="MN443" s="13"/>
      <c r="MO443" s="13"/>
      <c r="MP443" s="13"/>
      <c r="MQ443" s="13"/>
      <c r="MR443" s="13"/>
      <c r="MS443" s="13"/>
      <c r="MT443" s="13"/>
      <c r="MU443" s="13"/>
      <c r="MV443" s="13"/>
      <c r="MW443" s="13"/>
      <c r="MX443" s="13"/>
      <c r="MY443" s="13"/>
      <c r="MZ443" s="13"/>
      <c r="NA443" s="13"/>
      <c r="NB443" s="13"/>
      <c r="NC443" s="13"/>
      <c r="ND443" s="13"/>
      <c r="NE443" s="13"/>
      <c r="NF443" s="13"/>
      <c r="NG443" s="13"/>
      <c r="NH443" s="13"/>
      <c r="NI443" s="13"/>
      <c r="NJ443" s="13"/>
      <c r="NK443" s="13"/>
      <c r="NL443" s="13"/>
      <c r="NM443" s="13"/>
      <c r="NN443" s="13"/>
      <c r="NO443" s="13"/>
      <c r="NP443" s="13"/>
      <c r="NQ443" s="13"/>
      <c r="NR443" s="13"/>
      <c r="NS443" s="13"/>
      <c r="NT443" s="13"/>
      <c r="NU443" s="13"/>
      <c r="NV443" s="13"/>
      <c r="NW443" s="13"/>
      <c r="NX443" s="13"/>
      <c r="NY443" s="13"/>
      <c r="NZ443" s="13"/>
      <c r="OA443" s="13"/>
      <c r="OB443" s="13"/>
      <c r="OC443" s="13"/>
      <c r="OD443" s="13"/>
      <c r="OE443" s="13"/>
      <c r="OF443" s="13"/>
      <c r="OG443" s="13"/>
      <c r="OH443" s="13"/>
      <c r="OI443" s="13"/>
      <c r="OJ443" s="13"/>
      <c r="OK443" s="13"/>
      <c r="OL443" s="13"/>
      <c r="OM443" s="13"/>
      <c r="ON443" s="13"/>
      <c r="OO443" s="13"/>
      <c r="OP443" s="13"/>
      <c r="OQ443" s="13"/>
      <c r="OR443" s="13"/>
      <c r="OS443" s="13"/>
      <c r="OT443" s="13"/>
      <c r="OU443" s="13"/>
      <c r="OV443" s="13"/>
      <c r="OW443" s="13"/>
      <c r="OX443" s="13"/>
      <c r="OY443" s="13"/>
      <c r="OZ443" s="13"/>
      <c r="PA443" s="13"/>
      <c r="PB443" s="13"/>
      <c r="PC443" s="13"/>
      <c r="PD443" s="13"/>
      <c r="PE443" s="13"/>
      <c r="PF443" s="13"/>
      <c r="PG443" s="13"/>
      <c r="PH443" s="13"/>
      <c r="PI443" s="13"/>
      <c r="PJ443" s="13"/>
      <c r="PK443" s="13"/>
      <c r="PL443" s="13"/>
      <c r="PM443" s="13"/>
      <c r="PN443" s="13"/>
      <c r="PO443" s="13"/>
      <c r="PP443" s="13"/>
      <c r="PQ443" s="13"/>
      <c r="PR443" s="13"/>
      <c r="PS443" s="13"/>
      <c r="PT443" s="13"/>
      <c r="PU443" s="13"/>
      <c r="PV443" s="13"/>
      <c r="PW443" s="13"/>
      <c r="PX443" s="13"/>
      <c r="PY443" s="13"/>
      <c r="PZ443" s="13"/>
      <c r="QA443" s="13"/>
      <c r="QB443" s="13"/>
      <c r="QC443" s="13"/>
      <c r="QD443" s="13"/>
      <c r="QE443" s="13"/>
      <c r="QF443" s="13"/>
      <c r="QG443" s="13"/>
      <c r="QH443" s="13"/>
      <c r="QI443" s="13"/>
      <c r="QJ443" s="13"/>
      <c r="QK443" s="13"/>
      <c r="QL443" s="13"/>
      <c r="QM443" s="13"/>
      <c r="QN443" s="13"/>
      <c r="QO443" s="13"/>
      <c r="QP443" s="13"/>
      <c r="QQ443" s="13"/>
      <c r="QR443" s="13"/>
      <c r="QS443" s="13"/>
      <c r="QT443" s="13"/>
      <c r="QU443" s="13"/>
      <c r="QV443" s="13"/>
      <c r="QW443" s="13"/>
      <c r="QX443" s="13"/>
      <c r="QY443" s="13"/>
      <c r="QZ443" s="13"/>
      <c r="RA443" s="13"/>
      <c r="RB443" s="13"/>
      <c r="RC443" s="13"/>
      <c r="RD443" s="13"/>
      <c r="RE443" s="13"/>
      <c r="RF443" s="13"/>
      <c r="RG443" s="13"/>
      <c r="RH443" s="13"/>
      <c r="RI443" s="13"/>
      <c r="RJ443" s="13"/>
      <c r="RK443" s="13"/>
      <c r="RL443" s="13"/>
      <c r="RM443" s="13"/>
      <c r="RN443" s="13"/>
      <c r="RO443" s="13"/>
      <c r="RP443" s="13"/>
      <c r="RQ443" s="13"/>
      <c r="RR443" s="13"/>
      <c r="RS443" s="13"/>
      <c r="RT443" s="13"/>
      <c r="RU443" s="13"/>
      <c r="RV443" s="13"/>
      <c r="RW443" s="13"/>
      <c r="RX443" s="13"/>
      <c r="RY443" s="13"/>
      <c r="RZ443" s="13"/>
      <c r="SA443" s="13"/>
      <c r="SB443" s="13"/>
      <c r="SC443" s="13"/>
      <c r="SD443" s="13"/>
      <c r="SE443" s="13"/>
      <c r="SF443" s="13"/>
      <c r="SG443" s="13"/>
      <c r="SH443" s="13"/>
      <c r="SI443" s="13"/>
      <c r="SJ443" s="13"/>
      <c r="SK443" s="13"/>
      <c r="SL443" s="13"/>
      <c r="SM443" s="13"/>
      <c r="SN443" s="13"/>
      <c r="SO443" s="13"/>
      <c r="SP443" s="13"/>
      <c r="SQ443" s="13"/>
      <c r="SR443" s="13"/>
      <c r="SS443" s="13"/>
      <c r="ST443" s="13"/>
      <c r="SU443" s="13"/>
      <c r="SV443" s="13"/>
      <c r="SW443" s="13"/>
      <c r="SX443" s="13"/>
      <c r="SY443" s="13"/>
      <c r="SZ443" s="13"/>
      <c r="TA443" s="13"/>
      <c r="TB443" s="13"/>
      <c r="TC443" s="13"/>
      <c r="TD443" s="13"/>
      <c r="TE443" s="13"/>
      <c r="TF443" s="13"/>
      <c r="TG443" s="13"/>
      <c r="TH443" s="13"/>
      <c r="TI443" s="13"/>
      <c r="TJ443" s="13"/>
      <c r="TK443" s="13"/>
      <c r="TL443" s="13"/>
      <c r="TM443" s="13"/>
      <c r="TN443" s="13"/>
      <c r="TO443" s="13"/>
      <c r="TP443" s="13"/>
      <c r="TQ443" s="13"/>
      <c r="TR443" s="13"/>
      <c r="TS443" s="13"/>
      <c r="TT443" s="13"/>
      <c r="TU443" s="13"/>
      <c r="TV443" s="13"/>
      <c r="TW443" s="13"/>
      <c r="TX443" s="13"/>
      <c r="TY443" s="13"/>
      <c r="TZ443" s="13"/>
      <c r="UA443" s="13"/>
      <c r="UB443" s="13"/>
      <c r="UC443" s="13"/>
      <c r="UD443" s="13"/>
      <c r="UE443" s="13"/>
      <c r="UF443" s="13"/>
      <c r="UG443" s="13"/>
      <c r="UH443" s="13"/>
      <c r="UI443" s="13"/>
      <c r="UJ443" s="13"/>
      <c r="UK443" s="13"/>
      <c r="UL443" s="13"/>
      <c r="UM443" s="13"/>
      <c r="UN443" s="13"/>
      <c r="UO443" s="13"/>
      <c r="UP443" s="13"/>
      <c r="UQ443" s="13"/>
      <c r="UR443" s="13"/>
      <c r="US443" s="13"/>
      <c r="UT443" s="13"/>
      <c r="UU443" s="13"/>
      <c r="UV443" s="13"/>
      <c r="UW443" s="13"/>
      <c r="UX443" s="13"/>
      <c r="UY443" s="13"/>
      <c r="UZ443" s="13"/>
      <c r="VA443" s="13"/>
      <c r="VB443" s="13"/>
      <c r="VC443" s="13"/>
      <c r="VD443" s="13"/>
      <c r="VE443" s="13"/>
      <c r="VF443" s="13"/>
      <c r="VG443" s="13"/>
      <c r="VH443" s="13"/>
      <c r="VI443" s="13"/>
      <c r="VJ443" s="13"/>
      <c r="VK443" s="13"/>
      <c r="VL443" s="13"/>
      <c r="VM443" s="13"/>
      <c r="VN443" s="13"/>
      <c r="VO443" s="13"/>
      <c r="VP443" s="13"/>
      <c r="VQ443" s="13"/>
      <c r="VR443" s="13"/>
      <c r="VS443" s="13"/>
      <c r="VT443" s="13"/>
      <c r="VU443" s="13"/>
      <c r="VV443" s="13"/>
      <c r="VW443" s="13"/>
      <c r="VX443" s="13"/>
      <c r="VY443" s="13"/>
      <c r="VZ443" s="13"/>
      <c r="WA443" s="13"/>
      <c r="WB443" s="13"/>
      <c r="WC443" s="13"/>
      <c r="WD443" s="13"/>
      <c r="WE443" s="13"/>
      <c r="WF443" s="13"/>
      <c r="WG443" s="13"/>
      <c r="WH443" s="13"/>
      <c r="WI443" s="13"/>
      <c r="WJ443" s="13"/>
      <c r="WK443" s="13"/>
      <c r="WL443" s="13"/>
      <c r="WM443" s="13"/>
      <c r="WN443" s="13"/>
      <c r="WO443" s="13"/>
      <c r="WP443" s="13"/>
      <c r="WQ443" s="13"/>
      <c r="WR443" s="13"/>
      <c r="WS443" s="13"/>
      <c r="WT443" s="13"/>
      <c r="WU443" s="13"/>
      <c r="WV443" s="13"/>
      <c r="WW443" s="13"/>
      <c r="WX443" s="13"/>
      <c r="WY443" s="13"/>
      <c r="WZ443" s="13"/>
      <c r="XA443" s="13"/>
      <c r="XB443" s="13"/>
      <c r="XC443" s="13"/>
      <c r="XD443" s="13"/>
      <c r="XE443" s="13"/>
      <c r="XF443" s="13"/>
      <c r="XG443" s="13"/>
      <c r="XH443" s="13"/>
      <c r="XI443" s="13"/>
      <c r="XJ443" s="13"/>
      <c r="XK443" s="13"/>
      <c r="XL443" s="13"/>
      <c r="XM443" s="13"/>
      <c r="XN443" s="13"/>
      <c r="XO443" s="13"/>
      <c r="XP443" s="13"/>
      <c r="XQ443" s="13"/>
      <c r="XR443" s="13"/>
      <c r="XS443" s="13"/>
      <c r="XT443" s="13"/>
      <c r="XU443" s="13"/>
      <c r="XV443" s="13"/>
      <c r="XW443" s="13"/>
      <c r="XX443" s="13"/>
      <c r="XY443" s="13"/>
      <c r="XZ443" s="13"/>
      <c r="YA443" s="13"/>
      <c r="YB443" s="13"/>
      <c r="YC443" s="13"/>
      <c r="YD443" s="13"/>
      <c r="YE443" s="13"/>
      <c r="YF443" s="13"/>
      <c r="YG443" s="13"/>
      <c r="YH443" s="13"/>
      <c r="YI443" s="13"/>
      <c r="YJ443" s="13"/>
      <c r="YK443" s="13"/>
      <c r="YL443" s="13"/>
      <c r="YM443" s="13"/>
      <c r="YN443" s="13"/>
      <c r="YO443" s="13"/>
      <c r="YP443" s="13"/>
      <c r="YQ443" s="13"/>
      <c r="YR443" s="13"/>
      <c r="YS443" s="13"/>
      <c r="YT443" s="13"/>
      <c r="YU443" s="13"/>
      <c r="YV443" s="13"/>
      <c r="YW443" s="13"/>
      <c r="YX443" s="13"/>
      <c r="YY443" s="13"/>
      <c r="YZ443" s="13"/>
      <c r="ZA443" s="13"/>
      <c r="ZB443" s="13"/>
      <c r="ZC443" s="13"/>
      <c r="ZD443" s="13"/>
      <c r="ZE443" s="13"/>
      <c r="ZF443" s="13"/>
      <c r="ZG443" s="13"/>
      <c r="ZH443" s="13"/>
      <c r="ZI443" s="13"/>
      <c r="ZJ443" s="13"/>
      <c r="ZK443" s="13"/>
      <c r="ZL443" s="13"/>
      <c r="ZM443" s="13"/>
      <c r="ZN443" s="13"/>
      <c r="ZO443" s="13"/>
      <c r="ZP443" s="13"/>
      <c r="ZQ443" s="13"/>
      <c r="ZR443" s="13"/>
      <c r="ZS443" s="13"/>
      <c r="ZT443" s="13"/>
      <c r="ZU443" s="13"/>
      <c r="ZV443" s="13"/>
      <c r="ZW443" s="13"/>
      <c r="ZX443" s="13"/>
      <c r="ZY443" s="13"/>
      <c r="ZZ443" s="13"/>
      <c r="AAA443" s="13"/>
      <c r="AAB443" s="13"/>
      <c r="AAC443" s="13"/>
      <c r="AAD443" s="13"/>
      <c r="AAE443" s="13"/>
      <c r="AAF443" s="13"/>
      <c r="AAG443" s="13"/>
      <c r="AAH443" s="13"/>
      <c r="AAI443" s="13"/>
      <c r="AAJ443" s="13"/>
      <c r="AAK443" s="13"/>
      <c r="AAL443" s="13"/>
      <c r="AAM443" s="13"/>
      <c r="AAN443" s="13"/>
      <c r="AAO443" s="13"/>
      <c r="AAP443" s="13"/>
      <c r="AAQ443" s="13"/>
      <c r="AAR443" s="13"/>
      <c r="AAS443" s="13"/>
      <c r="AAT443" s="13"/>
      <c r="AAU443" s="13"/>
      <c r="AAV443" s="13"/>
      <c r="AAW443" s="13"/>
      <c r="AAX443" s="13"/>
      <c r="AAY443" s="13"/>
      <c r="AAZ443" s="13"/>
      <c r="ABA443" s="13"/>
      <c r="ABB443" s="13"/>
      <c r="ABC443" s="13"/>
      <c r="ABD443" s="13"/>
      <c r="ABE443" s="13"/>
      <c r="ABF443" s="13"/>
      <c r="ABG443" s="13"/>
      <c r="ABH443" s="13"/>
      <c r="ABI443" s="13"/>
      <c r="ABJ443" s="13"/>
      <c r="ABK443" s="13"/>
      <c r="ABL443" s="13"/>
      <c r="ABM443" s="13"/>
      <c r="ABN443" s="13"/>
      <c r="ABO443" s="13"/>
      <c r="ABP443" s="13"/>
      <c r="ABQ443" s="13"/>
      <c r="ABR443" s="13"/>
      <c r="ABS443" s="13"/>
      <c r="ABT443" s="13"/>
      <c r="ABU443" s="13"/>
      <c r="ABV443" s="13"/>
      <c r="ABW443" s="13"/>
      <c r="ABX443" s="13"/>
      <c r="ABY443" s="13"/>
      <c r="ABZ443" s="13"/>
      <c r="ACA443" s="13"/>
      <c r="ACB443" s="13"/>
      <c r="ACC443" s="13"/>
      <c r="ACD443" s="13"/>
      <c r="ACE443" s="13"/>
      <c r="ACF443" s="13"/>
      <c r="ACG443" s="13"/>
      <c r="ACH443" s="13"/>
      <c r="ACI443" s="13"/>
      <c r="ACJ443" s="13"/>
      <c r="ACK443" s="13"/>
      <c r="ACL443" s="13"/>
      <c r="ACM443" s="13"/>
      <c r="ACN443" s="13"/>
      <c r="ACO443" s="13"/>
      <c r="ACP443" s="13"/>
      <c r="ACQ443" s="13"/>
      <c r="ACR443" s="13"/>
      <c r="ACS443" s="13"/>
      <c r="ACT443" s="13"/>
      <c r="ACU443" s="13"/>
      <c r="ACV443" s="13"/>
      <c r="ACW443" s="13"/>
      <c r="ACX443" s="13"/>
      <c r="ACY443" s="13"/>
      <c r="ACZ443" s="13"/>
      <c r="ADA443" s="13"/>
      <c r="ADB443" s="13"/>
      <c r="ADC443" s="13"/>
      <c r="ADD443" s="13"/>
      <c r="ADE443" s="13"/>
      <c r="ADF443" s="13"/>
      <c r="ADG443" s="13"/>
      <c r="ADH443" s="13"/>
      <c r="ADI443" s="13"/>
      <c r="ADJ443" s="13"/>
      <c r="ADK443" s="13"/>
      <c r="ADL443" s="13"/>
      <c r="ADM443" s="13"/>
      <c r="ADN443" s="13"/>
      <c r="ADO443" s="13"/>
      <c r="ADP443" s="13"/>
      <c r="ADQ443" s="13"/>
      <c r="ADR443" s="13"/>
      <c r="ADS443" s="13"/>
      <c r="ADT443" s="13"/>
      <c r="ADU443" s="13"/>
      <c r="ADV443" s="13"/>
      <c r="ADW443" s="13"/>
      <c r="ADX443" s="13"/>
      <c r="ADY443" s="13"/>
      <c r="ADZ443" s="13"/>
      <c r="AEA443" s="13"/>
      <c r="AEB443" s="13"/>
      <c r="AEC443" s="13"/>
      <c r="AED443" s="13"/>
      <c r="AEE443" s="13"/>
      <c r="AEF443" s="13"/>
      <c r="AEG443" s="13"/>
      <c r="AEH443" s="13"/>
      <c r="AEI443" s="13"/>
      <c r="AEJ443" s="13"/>
      <c r="AEK443" s="13"/>
      <c r="AEL443" s="13"/>
      <c r="AEM443" s="13"/>
      <c r="AEN443" s="13"/>
      <c r="AEO443" s="13"/>
      <c r="AEP443" s="13"/>
      <c r="AEQ443" s="13"/>
      <c r="AER443" s="13"/>
      <c r="AES443" s="13"/>
      <c r="AET443" s="13"/>
      <c r="AEU443" s="13"/>
      <c r="AEV443" s="13"/>
      <c r="AEW443" s="13"/>
      <c r="AEX443" s="13"/>
      <c r="AEY443" s="13"/>
      <c r="AEZ443" s="13"/>
      <c r="AFA443" s="13"/>
      <c r="AFB443" s="13"/>
      <c r="AFC443" s="13"/>
      <c r="AFD443" s="13"/>
      <c r="AFE443" s="13"/>
      <c r="AFF443" s="13"/>
      <c r="AFG443" s="13"/>
      <c r="AFH443" s="13"/>
      <c r="AFI443" s="13"/>
      <c r="AFJ443" s="13"/>
      <c r="AFK443" s="13"/>
      <c r="AFL443" s="13"/>
      <c r="AFM443" s="13"/>
      <c r="AFN443" s="13"/>
      <c r="AFO443" s="13"/>
      <c r="AFP443" s="13"/>
      <c r="AFQ443" s="13"/>
      <c r="AFR443" s="13"/>
      <c r="AFS443" s="13"/>
      <c r="AFT443" s="13"/>
      <c r="AFU443" s="13"/>
      <c r="AFV443" s="13"/>
      <c r="AFW443" s="13"/>
      <c r="AFX443" s="13"/>
      <c r="AFY443" s="13"/>
      <c r="AFZ443" s="13"/>
      <c r="AGA443" s="13"/>
      <c r="AGB443" s="13"/>
      <c r="AGC443" s="13"/>
      <c r="AGD443" s="13"/>
      <c r="AGE443" s="13"/>
      <c r="AGF443" s="13"/>
      <c r="AGG443" s="13"/>
      <c r="AGH443" s="13"/>
      <c r="AGI443" s="13"/>
      <c r="AGJ443" s="13"/>
      <c r="AGK443" s="13"/>
      <c r="AGL443" s="13"/>
      <c r="AGM443" s="13"/>
      <c r="AGN443" s="13"/>
      <c r="AGO443" s="13"/>
      <c r="AGP443" s="13"/>
      <c r="AGQ443" s="13"/>
      <c r="AGR443" s="13"/>
      <c r="AGS443" s="13"/>
      <c r="AGT443" s="13"/>
      <c r="AGU443" s="13"/>
      <c r="AGV443" s="13"/>
      <c r="AGW443" s="13"/>
      <c r="AGX443" s="13"/>
      <c r="AGY443" s="13"/>
      <c r="AGZ443" s="13"/>
      <c r="AHA443" s="13"/>
      <c r="AHB443" s="13"/>
      <c r="AHC443" s="13"/>
      <c r="AHD443" s="13"/>
      <c r="AHE443" s="13"/>
      <c r="AHF443" s="13"/>
      <c r="AHG443" s="13"/>
      <c r="AHH443" s="13"/>
      <c r="AHI443" s="13"/>
      <c r="AHJ443" s="13"/>
      <c r="AHK443" s="13"/>
      <c r="AHL443" s="13"/>
      <c r="AHM443" s="13"/>
      <c r="AHN443" s="13"/>
      <c r="AHO443" s="13"/>
      <c r="AHP443" s="13"/>
      <c r="AHQ443" s="13"/>
      <c r="AHR443" s="13"/>
      <c r="AHS443" s="13"/>
      <c r="AHT443" s="13"/>
      <c r="AHU443" s="13"/>
      <c r="AHV443" s="13"/>
      <c r="AHW443" s="13"/>
      <c r="AHX443" s="13"/>
      <c r="AHY443" s="13"/>
      <c r="AHZ443" s="13"/>
      <c r="AIA443" s="13"/>
      <c r="AIB443" s="13"/>
      <c r="AIC443" s="13"/>
      <c r="AID443" s="13"/>
      <c r="AIE443" s="13"/>
      <c r="AIF443" s="13"/>
      <c r="AIG443" s="13"/>
      <c r="AIH443" s="13"/>
      <c r="AII443" s="13"/>
      <c r="AIJ443" s="13"/>
      <c r="AIK443" s="13"/>
      <c r="AIL443" s="13"/>
      <c r="AIM443" s="13"/>
      <c r="AIN443" s="13"/>
      <c r="AIO443" s="13"/>
      <c r="AIP443" s="13"/>
      <c r="AIQ443" s="13"/>
      <c r="AIR443" s="13"/>
      <c r="AIS443" s="13"/>
      <c r="AIT443" s="13"/>
      <c r="AIU443" s="13"/>
      <c r="AIV443" s="13"/>
      <c r="AIW443" s="13"/>
      <c r="AIX443" s="13"/>
      <c r="AIY443" s="13"/>
      <c r="AIZ443" s="13"/>
      <c r="AJA443" s="13"/>
      <c r="AJB443" s="13"/>
      <c r="AJC443" s="13"/>
      <c r="AJD443" s="13"/>
      <c r="AJE443" s="13"/>
      <c r="AJF443" s="13"/>
      <c r="AJG443" s="13"/>
      <c r="AJH443" s="13"/>
      <c r="AJI443" s="13"/>
      <c r="AJJ443" s="13"/>
      <c r="AJK443" s="13"/>
      <c r="AJL443" s="13"/>
      <c r="AJM443" s="13"/>
      <c r="AJN443" s="13"/>
      <c r="AJO443" s="13"/>
      <c r="AJP443" s="13"/>
      <c r="AJQ443" s="13"/>
      <c r="AJR443" s="13"/>
      <c r="AJS443" s="13"/>
      <c r="AJT443" s="13"/>
      <c r="AJU443" s="13"/>
      <c r="AJV443" s="13"/>
      <c r="AJW443" s="13"/>
      <c r="AJX443" s="13"/>
      <c r="AJY443" s="13"/>
      <c r="AJZ443" s="13"/>
      <c r="AKA443" s="13"/>
      <c r="AKB443" s="13"/>
      <c r="AKC443" s="13"/>
      <c r="AKD443" s="13"/>
      <c r="AKE443" s="13"/>
      <c r="AKF443" s="13"/>
      <c r="AKG443" s="13"/>
      <c r="AKH443" s="13"/>
      <c r="AKI443" s="13"/>
      <c r="AKJ443" s="13"/>
      <c r="AKK443" s="13"/>
      <c r="AKL443" s="13"/>
      <c r="AKM443" s="13"/>
      <c r="AKN443" s="13"/>
      <c r="AKO443" s="13"/>
      <c r="AKP443" s="13"/>
      <c r="AKQ443" s="13"/>
      <c r="AKR443" s="13"/>
      <c r="AKS443" s="13"/>
      <c r="AKT443" s="13"/>
      <c r="AKU443" s="13"/>
      <c r="AKV443" s="13"/>
      <c r="AKW443" s="13"/>
      <c r="AKX443" s="13"/>
      <c r="AKY443" s="13"/>
      <c r="AKZ443" s="13"/>
      <c r="ALA443" s="13"/>
      <c r="ALB443" s="13"/>
      <c r="ALC443" s="13"/>
      <c r="ALD443" s="13"/>
      <c r="ALE443" s="13"/>
      <c r="ALF443" s="13"/>
      <c r="ALG443" s="13"/>
      <c r="ALH443" s="13"/>
      <c r="ALI443" s="13"/>
      <c r="ALJ443" s="13"/>
    </row>
    <row r="444" spans="1:998" s="24" customFormat="1">
      <c r="A444" s="16">
        <v>439</v>
      </c>
      <c r="B444" s="32" t="s">
        <v>188</v>
      </c>
      <c r="C444" s="32" t="s">
        <v>1804</v>
      </c>
      <c r="D444" s="32" t="s">
        <v>1804</v>
      </c>
      <c r="E444" s="32" t="s">
        <v>1835</v>
      </c>
      <c r="F444" s="32"/>
      <c r="G444" s="74">
        <v>45827</v>
      </c>
      <c r="H444" s="75">
        <v>0.7402777777777777</v>
      </c>
      <c r="I444" s="32" t="s">
        <v>5</v>
      </c>
      <c r="J444" s="32" t="s">
        <v>6</v>
      </c>
      <c r="K444" s="32" t="s">
        <v>5</v>
      </c>
      <c r="L444" s="32" t="s">
        <v>5</v>
      </c>
      <c r="M444" s="32" t="s">
        <v>5</v>
      </c>
      <c r="N444" s="32" t="s">
        <v>6</v>
      </c>
      <c r="O444" s="76">
        <v>1416.07</v>
      </c>
      <c r="P444" s="77">
        <v>8686</v>
      </c>
      <c r="Q444" s="76">
        <v>48846.79</v>
      </c>
      <c r="R444" s="76">
        <v>24423.39</v>
      </c>
      <c r="S444" s="85">
        <f t="shared" si="56"/>
        <v>49.999989763912836</v>
      </c>
      <c r="T444" s="85">
        <f t="shared" si="57"/>
        <v>24423.4</v>
      </c>
      <c r="U444" s="32" t="s">
        <v>6</v>
      </c>
      <c r="V444" s="32" t="s">
        <v>6</v>
      </c>
      <c r="W444" s="79">
        <v>1</v>
      </c>
      <c r="X444" s="80">
        <v>0</v>
      </c>
      <c r="Y444" s="81">
        <f>ROUND((S444/INDICI!$B$2*10),2)</f>
        <v>5.65</v>
      </c>
      <c r="Z444" s="81">
        <f>ROUND((O444/INDICI!$B$1*25),2)</f>
        <v>3.78</v>
      </c>
      <c r="AA444" s="82">
        <f t="shared" si="53"/>
        <v>6</v>
      </c>
      <c r="AB444" s="83">
        <f t="shared" si="54"/>
        <v>15.43</v>
      </c>
      <c r="AC444" s="84"/>
      <c r="AD444" s="81" t="str">
        <f>VLOOKUP(C444, 'NORD SUD'!A:B, 2, FALSE)</f>
        <v>N</v>
      </c>
      <c r="AE444" s="85" t="str">
        <f>IF(AD444="N","",SUM(AF$5:$AF444))</f>
        <v/>
      </c>
      <c r="AF444" s="85" t="str">
        <f t="shared" si="55"/>
        <v/>
      </c>
      <c r="AG444" s="84"/>
      <c r="AH444" s="81"/>
      <c r="AI444" s="169"/>
      <c r="AJ444" s="169"/>
      <c r="AK444" s="198" t="s">
        <v>1941</v>
      </c>
      <c r="AL444" s="158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  <c r="JX444" s="13"/>
      <c r="JY444" s="13"/>
      <c r="JZ444" s="13"/>
      <c r="KA444" s="13"/>
      <c r="KB444" s="13"/>
      <c r="KC444" s="13"/>
      <c r="KD444" s="13"/>
      <c r="KE444" s="13"/>
      <c r="KF444" s="13"/>
      <c r="KG444" s="13"/>
      <c r="KH444" s="13"/>
      <c r="KI444" s="13"/>
      <c r="KJ444" s="13"/>
      <c r="KK444" s="13"/>
      <c r="KL444" s="13"/>
      <c r="KM444" s="13"/>
      <c r="KN444" s="13"/>
      <c r="KO444" s="13"/>
      <c r="KP444" s="13"/>
      <c r="KQ444" s="13"/>
      <c r="KR444" s="13"/>
      <c r="KS444" s="13"/>
      <c r="KT444" s="13"/>
      <c r="KU444" s="13"/>
      <c r="KV444" s="13"/>
      <c r="KW444" s="13"/>
      <c r="KX444" s="13"/>
      <c r="KY444" s="13"/>
      <c r="KZ444" s="13"/>
      <c r="LA444" s="13"/>
      <c r="LB444" s="13"/>
      <c r="LC444" s="13"/>
      <c r="LD444" s="13"/>
      <c r="LE444" s="13"/>
      <c r="LF444" s="13"/>
      <c r="LG444" s="13"/>
      <c r="LH444" s="13"/>
      <c r="LI444" s="13"/>
      <c r="LJ444" s="13"/>
      <c r="LK444" s="13"/>
      <c r="LL444" s="13"/>
      <c r="LM444" s="13"/>
      <c r="LN444" s="13"/>
      <c r="LO444" s="13"/>
      <c r="LP444" s="13"/>
      <c r="LQ444" s="13"/>
      <c r="LR444" s="13"/>
      <c r="LS444" s="13"/>
      <c r="LT444" s="13"/>
      <c r="LU444" s="13"/>
      <c r="LV444" s="13"/>
      <c r="LW444" s="13"/>
      <c r="LX444" s="13"/>
      <c r="LY444" s="13"/>
      <c r="LZ444" s="13"/>
      <c r="MA444" s="13"/>
      <c r="MB444" s="13"/>
      <c r="MC444" s="13"/>
      <c r="MD444" s="13"/>
      <c r="ME444" s="13"/>
      <c r="MF444" s="13"/>
      <c r="MG444" s="13"/>
      <c r="MH444" s="13"/>
      <c r="MI444" s="13"/>
      <c r="MJ444" s="13"/>
      <c r="MK444" s="13"/>
      <c r="ML444" s="13"/>
      <c r="MM444" s="13"/>
      <c r="MN444" s="13"/>
      <c r="MO444" s="13"/>
      <c r="MP444" s="13"/>
      <c r="MQ444" s="13"/>
      <c r="MR444" s="13"/>
      <c r="MS444" s="13"/>
      <c r="MT444" s="13"/>
      <c r="MU444" s="13"/>
      <c r="MV444" s="13"/>
      <c r="MW444" s="13"/>
      <c r="MX444" s="13"/>
      <c r="MY444" s="13"/>
      <c r="MZ444" s="13"/>
      <c r="NA444" s="13"/>
      <c r="NB444" s="13"/>
      <c r="NC444" s="13"/>
      <c r="ND444" s="13"/>
      <c r="NE444" s="13"/>
      <c r="NF444" s="13"/>
      <c r="NG444" s="13"/>
      <c r="NH444" s="13"/>
      <c r="NI444" s="13"/>
      <c r="NJ444" s="13"/>
      <c r="NK444" s="13"/>
      <c r="NL444" s="13"/>
      <c r="NM444" s="13"/>
      <c r="NN444" s="13"/>
      <c r="NO444" s="13"/>
      <c r="NP444" s="13"/>
      <c r="NQ444" s="13"/>
      <c r="NR444" s="13"/>
      <c r="NS444" s="13"/>
      <c r="NT444" s="13"/>
      <c r="NU444" s="13"/>
      <c r="NV444" s="13"/>
      <c r="NW444" s="13"/>
      <c r="NX444" s="13"/>
      <c r="NY444" s="13"/>
      <c r="NZ444" s="13"/>
      <c r="OA444" s="13"/>
      <c r="OB444" s="13"/>
      <c r="OC444" s="13"/>
      <c r="OD444" s="13"/>
      <c r="OE444" s="13"/>
      <c r="OF444" s="13"/>
      <c r="OG444" s="13"/>
      <c r="OH444" s="13"/>
      <c r="OI444" s="13"/>
      <c r="OJ444" s="13"/>
      <c r="OK444" s="13"/>
      <c r="OL444" s="13"/>
      <c r="OM444" s="13"/>
      <c r="ON444" s="13"/>
      <c r="OO444" s="13"/>
      <c r="OP444" s="13"/>
      <c r="OQ444" s="13"/>
      <c r="OR444" s="13"/>
      <c r="OS444" s="13"/>
      <c r="OT444" s="13"/>
      <c r="OU444" s="13"/>
      <c r="OV444" s="13"/>
      <c r="OW444" s="13"/>
      <c r="OX444" s="13"/>
      <c r="OY444" s="13"/>
      <c r="OZ444" s="13"/>
      <c r="PA444" s="13"/>
      <c r="PB444" s="13"/>
      <c r="PC444" s="13"/>
      <c r="PD444" s="13"/>
      <c r="PE444" s="13"/>
      <c r="PF444" s="13"/>
      <c r="PG444" s="13"/>
      <c r="PH444" s="13"/>
      <c r="PI444" s="13"/>
      <c r="PJ444" s="13"/>
      <c r="PK444" s="13"/>
      <c r="PL444" s="13"/>
      <c r="PM444" s="13"/>
      <c r="PN444" s="13"/>
      <c r="PO444" s="13"/>
      <c r="PP444" s="13"/>
      <c r="PQ444" s="13"/>
      <c r="PR444" s="13"/>
      <c r="PS444" s="13"/>
      <c r="PT444" s="13"/>
      <c r="PU444" s="13"/>
      <c r="PV444" s="13"/>
      <c r="PW444" s="13"/>
      <c r="PX444" s="13"/>
      <c r="PY444" s="13"/>
      <c r="PZ444" s="13"/>
      <c r="QA444" s="13"/>
      <c r="QB444" s="13"/>
      <c r="QC444" s="13"/>
      <c r="QD444" s="13"/>
      <c r="QE444" s="13"/>
      <c r="QF444" s="13"/>
      <c r="QG444" s="13"/>
      <c r="QH444" s="13"/>
      <c r="QI444" s="13"/>
      <c r="QJ444" s="13"/>
      <c r="QK444" s="13"/>
      <c r="QL444" s="13"/>
      <c r="QM444" s="13"/>
      <c r="QN444" s="13"/>
      <c r="QO444" s="13"/>
      <c r="QP444" s="13"/>
      <c r="QQ444" s="13"/>
      <c r="QR444" s="13"/>
      <c r="QS444" s="13"/>
      <c r="QT444" s="13"/>
      <c r="QU444" s="13"/>
      <c r="QV444" s="13"/>
      <c r="QW444" s="13"/>
      <c r="QX444" s="13"/>
      <c r="QY444" s="13"/>
      <c r="QZ444" s="13"/>
      <c r="RA444" s="13"/>
      <c r="RB444" s="13"/>
      <c r="RC444" s="13"/>
      <c r="RD444" s="13"/>
      <c r="RE444" s="13"/>
      <c r="RF444" s="13"/>
      <c r="RG444" s="13"/>
      <c r="RH444" s="13"/>
      <c r="RI444" s="13"/>
      <c r="RJ444" s="13"/>
      <c r="RK444" s="13"/>
      <c r="RL444" s="13"/>
      <c r="RM444" s="13"/>
      <c r="RN444" s="13"/>
      <c r="RO444" s="13"/>
      <c r="RP444" s="13"/>
      <c r="RQ444" s="13"/>
      <c r="RR444" s="13"/>
      <c r="RS444" s="13"/>
      <c r="RT444" s="13"/>
      <c r="RU444" s="13"/>
      <c r="RV444" s="13"/>
      <c r="RW444" s="13"/>
      <c r="RX444" s="13"/>
      <c r="RY444" s="13"/>
      <c r="RZ444" s="13"/>
      <c r="SA444" s="13"/>
      <c r="SB444" s="13"/>
      <c r="SC444" s="13"/>
      <c r="SD444" s="13"/>
      <c r="SE444" s="13"/>
      <c r="SF444" s="13"/>
      <c r="SG444" s="13"/>
      <c r="SH444" s="13"/>
      <c r="SI444" s="13"/>
      <c r="SJ444" s="13"/>
      <c r="SK444" s="13"/>
      <c r="SL444" s="13"/>
      <c r="SM444" s="13"/>
      <c r="SN444" s="13"/>
      <c r="SO444" s="13"/>
      <c r="SP444" s="13"/>
      <c r="SQ444" s="13"/>
      <c r="SR444" s="13"/>
      <c r="SS444" s="13"/>
      <c r="ST444" s="13"/>
      <c r="SU444" s="13"/>
      <c r="SV444" s="13"/>
      <c r="SW444" s="13"/>
      <c r="SX444" s="13"/>
      <c r="SY444" s="13"/>
      <c r="SZ444" s="13"/>
      <c r="TA444" s="13"/>
      <c r="TB444" s="13"/>
      <c r="TC444" s="13"/>
      <c r="TD444" s="13"/>
      <c r="TE444" s="13"/>
      <c r="TF444" s="13"/>
      <c r="TG444" s="13"/>
      <c r="TH444" s="13"/>
      <c r="TI444" s="13"/>
      <c r="TJ444" s="13"/>
      <c r="TK444" s="13"/>
      <c r="TL444" s="13"/>
      <c r="TM444" s="13"/>
      <c r="TN444" s="13"/>
      <c r="TO444" s="13"/>
      <c r="TP444" s="13"/>
      <c r="TQ444" s="13"/>
      <c r="TR444" s="13"/>
      <c r="TS444" s="13"/>
      <c r="TT444" s="13"/>
      <c r="TU444" s="13"/>
      <c r="TV444" s="13"/>
      <c r="TW444" s="13"/>
      <c r="TX444" s="13"/>
      <c r="TY444" s="13"/>
      <c r="TZ444" s="13"/>
      <c r="UA444" s="13"/>
      <c r="UB444" s="13"/>
      <c r="UC444" s="13"/>
      <c r="UD444" s="13"/>
      <c r="UE444" s="13"/>
      <c r="UF444" s="13"/>
      <c r="UG444" s="13"/>
      <c r="UH444" s="13"/>
      <c r="UI444" s="13"/>
      <c r="UJ444" s="13"/>
      <c r="UK444" s="13"/>
      <c r="UL444" s="13"/>
      <c r="UM444" s="13"/>
      <c r="UN444" s="13"/>
      <c r="UO444" s="13"/>
      <c r="UP444" s="13"/>
      <c r="UQ444" s="13"/>
      <c r="UR444" s="13"/>
      <c r="US444" s="13"/>
      <c r="UT444" s="13"/>
      <c r="UU444" s="13"/>
      <c r="UV444" s="13"/>
      <c r="UW444" s="13"/>
      <c r="UX444" s="13"/>
      <c r="UY444" s="13"/>
      <c r="UZ444" s="13"/>
      <c r="VA444" s="13"/>
      <c r="VB444" s="13"/>
      <c r="VC444" s="13"/>
      <c r="VD444" s="13"/>
      <c r="VE444" s="13"/>
      <c r="VF444" s="13"/>
      <c r="VG444" s="13"/>
      <c r="VH444" s="13"/>
      <c r="VI444" s="13"/>
      <c r="VJ444" s="13"/>
      <c r="VK444" s="13"/>
      <c r="VL444" s="13"/>
      <c r="VM444" s="13"/>
      <c r="VN444" s="13"/>
      <c r="VO444" s="13"/>
      <c r="VP444" s="13"/>
      <c r="VQ444" s="13"/>
      <c r="VR444" s="13"/>
      <c r="VS444" s="13"/>
      <c r="VT444" s="13"/>
      <c r="VU444" s="13"/>
      <c r="VV444" s="13"/>
      <c r="VW444" s="13"/>
      <c r="VX444" s="13"/>
      <c r="VY444" s="13"/>
      <c r="VZ444" s="13"/>
      <c r="WA444" s="13"/>
      <c r="WB444" s="13"/>
      <c r="WC444" s="13"/>
      <c r="WD444" s="13"/>
      <c r="WE444" s="13"/>
      <c r="WF444" s="13"/>
      <c r="WG444" s="13"/>
      <c r="WH444" s="13"/>
      <c r="WI444" s="13"/>
      <c r="WJ444" s="13"/>
      <c r="WK444" s="13"/>
      <c r="WL444" s="13"/>
      <c r="WM444" s="13"/>
      <c r="WN444" s="13"/>
      <c r="WO444" s="13"/>
      <c r="WP444" s="13"/>
      <c r="WQ444" s="13"/>
      <c r="WR444" s="13"/>
      <c r="WS444" s="13"/>
      <c r="WT444" s="13"/>
      <c r="WU444" s="13"/>
      <c r="WV444" s="13"/>
      <c r="WW444" s="13"/>
      <c r="WX444" s="13"/>
      <c r="WY444" s="13"/>
      <c r="WZ444" s="13"/>
      <c r="XA444" s="13"/>
      <c r="XB444" s="13"/>
      <c r="XC444" s="13"/>
      <c r="XD444" s="13"/>
      <c r="XE444" s="13"/>
      <c r="XF444" s="13"/>
      <c r="XG444" s="13"/>
      <c r="XH444" s="13"/>
      <c r="XI444" s="13"/>
      <c r="XJ444" s="13"/>
      <c r="XK444" s="13"/>
      <c r="XL444" s="13"/>
      <c r="XM444" s="13"/>
      <c r="XN444" s="13"/>
      <c r="XO444" s="13"/>
      <c r="XP444" s="13"/>
      <c r="XQ444" s="13"/>
      <c r="XR444" s="13"/>
      <c r="XS444" s="13"/>
      <c r="XT444" s="13"/>
      <c r="XU444" s="13"/>
      <c r="XV444" s="13"/>
      <c r="XW444" s="13"/>
      <c r="XX444" s="13"/>
      <c r="XY444" s="13"/>
      <c r="XZ444" s="13"/>
      <c r="YA444" s="13"/>
      <c r="YB444" s="13"/>
      <c r="YC444" s="13"/>
      <c r="YD444" s="13"/>
      <c r="YE444" s="13"/>
      <c r="YF444" s="13"/>
      <c r="YG444" s="13"/>
      <c r="YH444" s="13"/>
      <c r="YI444" s="13"/>
      <c r="YJ444" s="13"/>
      <c r="YK444" s="13"/>
      <c r="YL444" s="13"/>
      <c r="YM444" s="13"/>
      <c r="YN444" s="13"/>
      <c r="YO444" s="13"/>
      <c r="YP444" s="13"/>
      <c r="YQ444" s="13"/>
      <c r="YR444" s="13"/>
      <c r="YS444" s="13"/>
      <c r="YT444" s="13"/>
      <c r="YU444" s="13"/>
      <c r="YV444" s="13"/>
      <c r="YW444" s="13"/>
      <c r="YX444" s="13"/>
      <c r="YY444" s="13"/>
      <c r="YZ444" s="13"/>
      <c r="ZA444" s="13"/>
      <c r="ZB444" s="13"/>
      <c r="ZC444" s="13"/>
      <c r="ZD444" s="13"/>
      <c r="ZE444" s="13"/>
      <c r="ZF444" s="13"/>
      <c r="ZG444" s="13"/>
      <c r="ZH444" s="13"/>
      <c r="ZI444" s="13"/>
      <c r="ZJ444" s="13"/>
      <c r="ZK444" s="13"/>
      <c r="ZL444" s="13"/>
      <c r="ZM444" s="13"/>
      <c r="ZN444" s="13"/>
      <c r="ZO444" s="13"/>
      <c r="ZP444" s="13"/>
      <c r="ZQ444" s="13"/>
      <c r="ZR444" s="13"/>
      <c r="ZS444" s="13"/>
      <c r="ZT444" s="13"/>
      <c r="ZU444" s="13"/>
      <c r="ZV444" s="13"/>
      <c r="ZW444" s="13"/>
      <c r="ZX444" s="13"/>
      <c r="ZY444" s="13"/>
      <c r="ZZ444" s="13"/>
      <c r="AAA444" s="13"/>
      <c r="AAB444" s="13"/>
      <c r="AAC444" s="13"/>
      <c r="AAD444" s="13"/>
      <c r="AAE444" s="13"/>
      <c r="AAF444" s="13"/>
      <c r="AAG444" s="13"/>
      <c r="AAH444" s="13"/>
      <c r="AAI444" s="13"/>
      <c r="AAJ444" s="13"/>
      <c r="AAK444" s="13"/>
      <c r="AAL444" s="13"/>
      <c r="AAM444" s="13"/>
      <c r="AAN444" s="13"/>
      <c r="AAO444" s="13"/>
      <c r="AAP444" s="13"/>
      <c r="AAQ444" s="13"/>
      <c r="AAR444" s="13"/>
      <c r="AAS444" s="13"/>
      <c r="AAT444" s="13"/>
      <c r="AAU444" s="13"/>
      <c r="AAV444" s="13"/>
      <c r="AAW444" s="13"/>
      <c r="AAX444" s="13"/>
      <c r="AAY444" s="13"/>
      <c r="AAZ444" s="13"/>
      <c r="ABA444" s="13"/>
      <c r="ABB444" s="13"/>
      <c r="ABC444" s="13"/>
      <c r="ABD444" s="13"/>
      <c r="ABE444" s="13"/>
      <c r="ABF444" s="13"/>
      <c r="ABG444" s="13"/>
      <c r="ABH444" s="13"/>
      <c r="ABI444" s="13"/>
      <c r="ABJ444" s="13"/>
      <c r="ABK444" s="13"/>
      <c r="ABL444" s="13"/>
      <c r="ABM444" s="13"/>
      <c r="ABN444" s="13"/>
      <c r="ABO444" s="13"/>
      <c r="ABP444" s="13"/>
      <c r="ABQ444" s="13"/>
      <c r="ABR444" s="13"/>
      <c r="ABS444" s="13"/>
      <c r="ABT444" s="13"/>
      <c r="ABU444" s="13"/>
      <c r="ABV444" s="13"/>
      <c r="ABW444" s="13"/>
      <c r="ABX444" s="13"/>
      <c r="ABY444" s="13"/>
      <c r="ABZ444" s="13"/>
      <c r="ACA444" s="13"/>
      <c r="ACB444" s="13"/>
      <c r="ACC444" s="13"/>
      <c r="ACD444" s="13"/>
      <c r="ACE444" s="13"/>
      <c r="ACF444" s="13"/>
      <c r="ACG444" s="13"/>
      <c r="ACH444" s="13"/>
      <c r="ACI444" s="13"/>
      <c r="ACJ444" s="13"/>
      <c r="ACK444" s="13"/>
      <c r="ACL444" s="13"/>
      <c r="ACM444" s="13"/>
      <c r="ACN444" s="13"/>
      <c r="ACO444" s="13"/>
      <c r="ACP444" s="13"/>
      <c r="ACQ444" s="13"/>
      <c r="ACR444" s="13"/>
      <c r="ACS444" s="13"/>
      <c r="ACT444" s="13"/>
      <c r="ACU444" s="13"/>
      <c r="ACV444" s="13"/>
      <c r="ACW444" s="13"/>
      <c r="ACX444" s="13"/>
      <c r="ACY444" s="13"/>
      <c r="ACZ444" s="13"/>
      <c r="ADA444" s="13"/>
      <c r="ADB444" s="13"/>
      <c r="ADC444" s="13"/>
      <c r="ADD444" s="13"/>
      <c r="ADE444" s="13"/>
      <c r="ADF444" s="13"/>
      <c r="ADG444" s="13"/>
      <c r="ADH444" s="13"/>
      <c r="ADI444" s="13"/>
      <c r="ADJ444" s="13"/>
      <c r="ADK444" s="13"/>
      <c r="ADL444" s="13"/>
      <c r="ADM444" s="13"/>
      <c r="ADN444" s="13"/>
      <c r="ADO444" s="13"/>
      <c r="ADP444" s="13"/>
      <c r="ADQ444" s="13"/>
      <c r="ADR444" s="13"/>
      <c r="ADS444" s="13"/>
      <c r="ADT444" s="13"/>
      <c r="ADU444" s="13"/>
      <c r="ADV444" s="13"/>
      <c r="ADW444" s="13"/>
      <c r="ADX444" s="13"/>
      <c r="ADY444" s="13"/>
      <c r="ADZ444" s="13"/>
      <c r="AEA444" s="13"/>
      <c r="AEB444" s="13"/>
      <c r="AEC444" s="13"/>
      <c r="AED444" s="13"/>
      <c r="AEE444" s="13"/>
      <c r="AEF444" s="13"/>
      <c r="AEG444" s="13"/>
      <c r="AEH444" s="13"/>
      <c r="AEI444" s="13"/>
      <c r="AEJ444" s="13"/>
      <c r="AEK444" s="13"/>
      <c r="AEL444" s="13"/>
      <c r="AEM444" s="13"/>
      <c r="AEN444" s="13"/>
      <c r="AEO444" s="13"/>
      <c r="AEP444" s="13"/>
      <c r="AEQ444" s="13"/>
      <c r="AER444" s="13"/>
      <c r="AES444" s="13"/>
      <c r="AET444" s="13"/>
      <c r="AEU444" s="13"/>
      <c r="AEV444" s="13"/>
      <c r="AEW444" s="13"/>
      <c r="AEX444" s="13"/>
      <c r="AEY444" s="13"/>
      <c r="AEZ444" s="13"/>
      <c r="AFA444" s="13"/>
      <c r="AFB444" s="13"/>
      <c r="AFC444" s="13"/>
      <c r="AFD444" s="13"/>
      <c r="AFE444" s="13"/>
      <c r="AFF444" s="13"/>
      <c r="AFG444" s="13"/>
      <c r="AFH444" s="13"/>
      <c r="AFI444" s="13"/>
      <c r="AFJ444" s="13"/>
      <c r="AFK444" s="13"/>
      <c r="AFL444" s="13"/>
      <c r="AFM444" s="13"/>
      <c r="AFN444" s="13"/>
      <c r="AFO444" s="13"/>
      <c r="AFP444" s="13"/>
      <c r="AFQ444" s="13"/>
      <c r="AFR444" s="13"/>
      <c r="AFS444" s="13"/>
      <c r="AFT444" s="13"/>
      <c r="AFU444" s="13"/>
      <c r="AFV444" s="13"/>
      <c r="AFW444" s="13"/>
      <c r="AFX444" s="13"/>
      <c r="AFY444" s="13"/>
      <c r="AFZ444" s="13"/>
      <c r="AGA444" s="13"/>
      <c r="AGB444" s="13"/>
      <c r="AGC444" s="13"/>
      <c r="AGD444" s="13"/>
      <c r="AGE444" s="13"/>
      <c r="AGF444" s="13"/>
      <c r="AGG444" s="13"/>
      <c r="AGH444" s="13"/>
      <c r="AGI444" s="13"/>
      <c r="AGJ444" s="13"/>
      <c r="AGK444" s="13"/>
      <c r="AGL444" s="13"/>
      <c r="AGM444" s="13"/>
      <c r="AGN444" s="13"/>
      <c r="AGO444" s="13"/>
      <c r="AGP444" s="13"/>
      <c r="AGQ444" s="13"/>
      <c r="AGR444" s="13"/>
      <c r="AGS444" s="13"/>
      <c r="AGT444" s="13"/>
      <c r="AGU444" s="13"/>
      <c r="AGV444" s="13"/>
      <c r="AGW444" s="13"/>
      <c r="AGX444" s="13"/>
      <c r="AGY444" s="13"/>
      <c r="AGZ444" s="13"/>
      <c r="AHA444" s="13"/>
      <c r="AHB444" s="13"/>
      <c r="AHC444" s="13"/>
      <c r="AHD444" s="13"/>
      <c r="AHE444" s="13"/>
      <c r="AHF444" s="13"/>
      <c r="AHG444" s="13"/>
      <c r="AHH444" s="13"/>
      <c r="AHI444" s="13"/>
      <c r="AHJ444" s="13"/>
      <c r="AHK444" s="13"/>
      <c r="AHL444" s="13"/>
      <c r="AHM444" s="13"/>
      <c r="AHN444" s="13"/>
      <c r="AHO444" s="13"/>
      <c r="AHP444" s="13"/>
      <c r="AHQ444" s="13"/>
      <c r="AHR444" s="13"/>
      <c r="AHS444" s="13"/>
      <c r="AHT444" s="13"/>
      <c r="AHU444" s="13"/>
      <c r="AHV444" s="13"/>
      <c r="AHW444" s="13"/>
      <c r="AHX444" s="13"/>
      <c r="AHY444" s="13"/>
      <c r="AHZ444" s="13"/>
      <c r="AIA444" s="13"/>
      <c r="AIB444" s="13"/>
      <c r="AIC444" s="13"/>
      <c r="AID444" s="13"/>
      <c r="AIE444" s="13"/>
      <c r="AIF444" s="13"/>
      <c r="AIG444" s="13"/>
      <c r="AIH444" s="13"/>
      <c r="AII444" s="13"/>
      <c r="AIJ444" s="13"/>
      <c r="AIK444" s="13"/>
      <c r="AIL444" s="13"/>
      <c r="AIM444" s="13"/>
      <c r="AIN444" s="13"/>
      <c r="AIO444" s="13"/>
      <c r="AIP444" s="13"/>
      <c r="AIQ444" s="13"/>
      <c r="AIR444" s="13"/>
      <c r="AIS444" s="13"/>
      <c r="AIT444" s="13"/>
      <c r="AIU444" s="13"/>
      <c r="AIV444" s="13"/>
      <c r="AIW444" s="13"/>
      <c r="AIX444" s="13"/>
      <c r="AIY444" s="13"/>
      <c r="AIZ444" s="13"/>
      <c r="AJA444" s="13"/>
      <c r="AJB444" s="13"/>
      <c r="AJC444" s="13"/>
      <c r="AJD444" s="13"/>
      <c r="AJE444" s="13"/>
      <c r="AJF444" s="13"/>
      <c r="AJG444" s="13"/>
      <c r="AJH444" s="13"/>
      <c r="AJI444" s="13"/>
      <c r="AJJ444" s="13"/>
      <c r="AJK444" s="13"/>
      <c r="AJL444" s="13"/>
      <c r="AJM444" s="13"/>
      <c r="AJN444" s="13"/>
      <c r="AJO444" s="13"/>
      <c r="AJP444" s="13"/>
      <c r="AJQ444" s="13"/>
      <c r="AJR444" s="13"/>
      <c r="AJS444" s="13"/>
      <c r="AJT444" s="13"/>
      <c r="AJU444" s="13"/>
      <c r="AJV444" s="13"/>
      <c r="AJW444" s="13"/>
      <c r="AJX444" s="13"/>
      <c r="AJY444" s="13"/>
      <c r="AJZ444" s="13"/>
      <c r="AKA444" s="13"/>
      <c r="AKB444" s="13"/>
      <c r="AKC444" s="13"/>
      <c r="AKD444" s="13"/>
      <c r="AKE444" s="13"/>
      <c r="AKF444" s="13"/>
      <c r="AKG444" s="13"/>
      <c r="AKH444" s="13"/>
      <c r="AKI444" s="13"/>
      <c r="AKJ444" s="13"/>
      <c r="AKK444" s="13"/>
      <c r="AKL444" s="13"/>
      <c r="AKM444" s="13"/>
      <c r="AKN444" s="13"/>
      <c r="AKO444" s="13"/>
      <c r="AKP444" s="13"/>
      <c r="AKQ444" s="13"/>
      <c r="AKR444" s="13"/>
      <c r="AKS444" s="13"/>
      <c r="AKT444" s="13"/>
      <c r="AKU444" s="13"/>
      <c r="AKV444" s="13"/>
      <c r="AKW444" s="13"/>
      <c r="AKX444" s="13"/>
      <c r="AKY444" s="13"/>
      <c r="AKZ444" s="13"/>
      <c r="ALA444" s="13"/>
      <c r="ALB444" s="13"/>
      <c r="ALC444" s="13"/>
      <c r="ALD444" s="13"/>
      <c r="ALE444" s="13"/>
      <c r="ALF444" s="13"/>
      <c r="ALG444" s="13"/>
      <c r="ALH444" s="13"/>
      <c r="ALI444" s="13"/>
      <c r="ALJ444" s="13"/>
    </row>
    <row r="445" spans="1:998" s="13" customFormat="1">
      <c r="A445" s="16">
        <v>440</v>
      </c>
      <c r="B445" s="32" t="s">
        <v>188</v>
      </c>
      <c r="C445" s="32" t="s">
        <v>35</v>
      </c>
      <c r="D445" s="32" t="s">
        <v>35</v>
      </c>
      <c r="E445" s="32" t="s">
        <v>840</v>
      </c>
      <c r="F445" s="32"/>
      <c r="G445" s="74">
        <v>45831</v>
      </c>
      <c r="H445" s="75">
        <v>0.72083333333333333</v>
      </c>
      <c r="I445" s="32" t="s">
        <v>5</v>
      </c>
      <c r="J445" s="32" t="s">
        <v>6</v>
      </c>
      <c r="K445" s="32" t="s">
        <v>5</v>
      </c>
      <c r="L445" s="32" t="s">
        <v>5</v>
      </c>
      <c r="M445" s="32" t="s">
        <v>5</v>
      </c>
      <c r="N445" s="32" t="s">
        <v>6</v>
      </c>
      <c r="O445" s="76">
        <v>664.89</v>
      </c>
      <c r="P445" s="77">
        <v>752</v>
      </c>
      <c r="Q445" s="76">
        <v>45000</v>
      </c>
      <c r="R445" s="76">
        <v>22500</v>
      </c>
      <c r="S445" s="85">
        <f t="shared" si="56"/>
        <v>50</v>
      </c>
      <c r="T445" s="85">
        <f t="shared" si="57"/>
        <v>22500</v>
      </c>
      <c r="U445" s="32" t="s">
        <v>6</v>
      </c>
      <c r="V445" s="32" t="s">
        <v>6</v>
      </c>
      <c r="W445" s="79">
        <v>1</v>
      </c>
      <c r="X445" s="80">
        <v>0</v>
      </c>
      <c r="Y445" s="81">
        <f>ROUND((S445/INDICI!$B$2*10),2)</f>
        <v>5.65</v>
      </c>
      <c r="Z445" s="81">
        <f>ROUND((O445/INDICI!$B$1*25),2)</f>
        <v>1.78</v>
      </c>
      <c r="AA445" s="82">
        <f t="shared" si="53"/>
        <v>8</v>
      </c>
      <c r="AB445" s="83">
        <f t="shared" si="54"/>
        <v>15.43</v>
      </c>
      <c r="AC445" s="84"/>
      <c r="AD445" s="81" t="str">
        <f>VLOOKUP(C445, 'NORD SUD'!A:B, 2, FALSE)</f>
        <v>N</v>
      </c>
      <c r="AE445" s="85" t="str">
        <f>IF(AD445="N","",SUM(AF$5:$AF445))</f>
        <v/>
      </c>
      <c r="AF445" s="85" t="str">
        <f t="shared" si="55"/>
        <v/>
      </c>
      <c r="AG445" s="84"/>
      <c r="AH445" s="81"/>
      <c r="AI445" s="169"/>
      <c r="AJ445" s="169"/>
      <c r="AK445" s="198" t="s">
        <v>1941</v>
      </c>
      <c r="AL445" s="158"/>
    </row>
    <row r="446" spans="1:998" s="13" customFormat="1">
      <c r="A446" s="16">
        <v>441</v>
      </c>
      <c r="B446" s="32" t="s">
        <v>344</v>
      </c>
      <c r="C446" s="32" t="s">
        <v>19</v>
      </c>
      <c r="D446" s="32" t="s">
        <v>19</v>
      </c>
      <c r="E446" s="32" t="s">
        <v>1551</v>
      </c>
      <c r="F446" s="32"/>
      <c r="G446" s="74">
        <v>45832</v>
      </c>
      <c r="H446" s="75">
        <v>0.66736111111111107</v>
      </c>
      <c r="I446" s="32" t="s">
        <v>5</v>
      </c>
      <c r="J446" s="32" t="s">
        <v>6</v>
      </c>
      <c r="K446" s="32" t="s">
        <v>5</v>
      </c>
      <c r="L446" s="32" t="s">
        <v>5</v>
      </c>
      <c r="M446" s="32" t="s">
        <v>5</v>
      </c>
      <c r="N446" s="32" t="s">
        <v>6</v>
      </c>
      <c r="O446" s="76">
        <v>1068.1300000000001</v>
      </c>
      <c r="P446" s="77">
        <v>3464</v>
      </c>
      <c r="Q446" s="76">
        <v>61873.52</v>
      </c>
      <c r="R446" s="76">
        <v>24749.41</v>
      </c>
      <c r="S446" s="85">
        <f t="shared" si="56"/>
        <v>40.000003232400552</v>
      </c>
      <c r="T446" s="85">
        <f t="shared" si="57"/>
        <v>37124.11</v>
      </c>
      <c r="U446" s="32" t="s">
        <v>6</v>
      </c>
      <c r="V446" s="32" t="s">
        <v>6</v>
      </c>
      <c r="W446" s="79">
        <v>1</v>
      </c>
      <c r="X446" s="80">
        <v>0</v>
      </c>
      <c r="Y446" s="81">
        <f>ROUND((S446/INDICI!$B$2*10),2)</f>
        <v>4.5199999999999996</v>
      </c>
      <c r="Z446" s="81">
        <f>ROUND((O446/INDICI!$B$1*25),2)</f>
        <v>2.85</v>
      </c>
      <c r="AA446" s="82">
        <f t="shared" si="53"/>
        <v>8</v>
      </c>
      <c r="AB446" s="83">
        <f t="shared" si="54"/>
        <v>15.37</v>
      </c>
      <c r="AC446" s="84"/>
      <c r="AD446" s="81" t="str">
        <f>VLOOKUP(C446, 'NORD SUD'!A:B, 2, FALSE)</f>
        <v>N</v>
      </c>
      <c r="AE446" s="85" t="str">
        <f>IF(AD446="N","",SUM(AF$5:$AF446))</f>
        <v/>
      </c>
      <c r="AF446" s="85" t="str">
        <f t="shared" si="55"/>
        <v/>
      </c>
      <c r="AG446" s="84"/>
      <c r="AH446" s="81"/>
      <c r="AI446" s="169"/>
      <c r="AJ446" s="169"/>
      <c r="AK446" s="198" t="s">
        <v>1941</v>
      </c>
      <c r="AL446" s="158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  <c r="QN446" s="25"/>
      <c r="QO446" s="25"/>
      <c r="QP446" s="25"/>
      <c r="QQ446" s="25"/>
      <c r="QR446" s="25"/>
      <c r="QS446" s="25"/>
      <c r="QT446" s="25"/>
      <c r="QU446" s="25"/>
      <c r="QV446" s="25"/>
      <c r="QW446" s="25"/>
      <c r="QX446" s="25"/>
      <c r="QY446" s="25"/>
      <c r="QZ446" s="25"/>
      <c r="RA446" s="25"/>
      <c r="RB446" s="25"/>
      <c r="RC446" s="25"/>
      <c r="RD446" s="25"/>
      <c r="RE446" s="25"/>
      <c r="RF446" s="25"/>
      <c r="RG446" s="25"/>
      <c r="RH446" s="25"/>
      <c r="RI446" s="25"/>
      <c r="RJ446" s="25"/>
      <c r="RK446" s="25"/>
      <c r="RL446" s="25"/>
      <c r="RM446" s="25"/>
      <c r="RN446" s="25"/>
      <c r="RO446" s="25"/>
      <c r="RP446" s="25"/>
      <c r="RQ446" s="25"/>
      <c r="RR446" s="25"/>
      <c r="RS446" s="25"/>
      <c r="RT446" s="25"/>
      <c r="RU446" s="25"/>
      <c r="RV446" s="25"/>
      <c r="RW446" s="25"/>
      <c r="RX446" s="25"/>
      <c r="RY446" s="25"/>
      <c r="RZ446" s="25"/>
      <c r="SA446" s="25"/>
      <c r="SB446" s="25"/>
      <c r="SC446" s="25"/>
      <c r="SD446" s="25"/>
      <c r="SE446" s="25"/>
      <c r="SF446" s="25"/>
      <c r="SG446" s="25"/>
      <c r="SH446" s="25"/>
      <c r="SI446" s="25"/>
      <c r="SJ446" s="25"/>
      <c r="SK446" s="25"/>
      <c r="SL446" s="25"/>
      <c r="SM446" s="25"/>
      <c r="SN446" s="25"/>
      <c r="SO446" s="25"/>
      <c r="SP446" s="25"/>
      <c r="SQ446" s="25"/>
      <c r="SR446" s="25"/>
      <c r="SS446" s="25"/>
      <c r="ST446" s="25"/>
      <c r="SU446" s="25"/>
      <c r="SV446" s="25"/>
      <c r="SW446" s="25"/>
      <c r="SX446" s="25"/>
      <c r="SY446" s="25"/>
      <c r="SZ446" s="25"/>
      <c r="TA446" s="25"/>
      <c r="TB446" s="25"/>
      <c r="TC446" s="25"/>
      <c r="TD446" s="25"/>
      <c r="TE446" s="25"/>
      <c r="TF446" s="25"/>
      <c r="TG446" s="25"/>
      <c r="TH446" s="25"/>
      <c r="TI446" s="25"/>
      <c r="TJ446" s="25"/>
      <c r="TK446" s="25"/>
      <c r="TL446" s="25"/>
      <c r="TM446" s="25"/>
      <c r="TN446" s="25"/>
      <c r="TO446" s="25"/>
      <c r="TP446" s="25"/>
      <c r="TQ446" s="25"/>
      <c r="TR446" s="25"/>
      <c r="TS446" s="25"/>
      <c r="TT446" s="25"/>
      <c r="TU446" s="25"/>
      <c r="TV446" s="25"/>
      <c r="TW446" s="25"/>
      <c r="TX446" s="25"/>
      <c r="TY446" s="25"/>
      <c r="TZ446" s="25"/>
      <c r="UA446" s="25"/>
      <c r="UB446" s="25"/>
      <c r="UC446" s="25"/>
      <c r="UD446" s="25"/>
      <c r="UE446" s="25"/>
      <c r="UF446" s="25"/>
      <c r="UG446" s="25"/>
      <c r="UH446" s="25"/>
      <c r="UI446" s="25"/>
      <c r="UJ446" s="25"/>
      <c r="UK446" s="25"/>
      <c r="UL446" s="25"/>
      <c r="UM446" s="25"/>
      <c r="UN446" s="25"/>
      <c r="UO446" s="25"/>
      <c r="UP446" s="25"/>
      <c r="UQ446" s="25"/>
      <c r="UR446" s="25"/>
      <c r="US446" s="25"/>
      <c r="UT446" s="25"/>
      <c r="UU446" s="25"/>
      <c r="UV446" s="25"/>
      <c r="UW446" s="25"/>
      <c r="UX446" s="25"/>
      <c r="UY446" s="25"/>
      <c r="UZ446" s="25"/>
      <c r="VA446" s="25"/>
      <c r="VB446" s="25"/>
      <c r="VC446" s="25"/>
      <c r="VD446" s="25"/>
      <c r="VE446" s="25"/>
      <c r="VF446" s="25"/>
      <c r="VG446" s="25"/>
      <c r="VH446" s="25"/>
      <c r="VI446" s="25"/>
      <c r="VJ446" s="25"/>
      <c r="VK446" s="25"/>
      <c r="VL446" s="25"/>
      <c r="VM446" s="25"/>
      <c r="VN446" s="25"/>
      <c r="VO446" s="25"/>
      <c r="VP446" s="25"/>
      <c r="VQ446" s="25"/>
      <c r="VR446" s="25"/>
      <c r="VS446" s="25"/>
      <c r="VT446" s="25"/>
      <c r="VU446" s="25"/>
      <c r="VV446" s="25"/>
      <c r="VW446" s="25"/>
      <c r="VX446" s="25"/>
      <c r="VY446" s="25"/>
      <c r="VZ446" s="25"/>
      <c r="WA446" s="25"/>
      <c r="WB446" s="25"/>
      <c r="WC446" s="25"/>
      <c r="WD446" s="25"/>
      <c r="WE446" s="25"/>
      <c r="WF446" s="25"/>
      <c r="WG446" s="25"/>
      <c r="WH446" s="25"/>
      <c r="WI446" s="25"/>
      <c r="WJ446" s="25"/>
      <c r="WK446" s="25"/>
      <c r="WL446" s="25"/>
      <c r="WM446" s="25"/>
      <c r="WN446" s="25"/>
      <c r="WO446" s="25"/>
      <c r="WP446" s="25"/>
      <c r="WQ446" s="25"/>
      <c r="WR446" s="25"/>
      <c r="WS446" s="25"/>
      <c r="WT446" s="25"/>
      <c r="WU446" s="25"/>
      <c r="WV446" s="25"/>
      <c r="WW446" s="25"/>
      <c r="WX446" s="25"/>
      <c r="WY446" s="25"/>
      <c r="WZ446" s="25"/>
      <c r="XA446" s="25"/>
      <c r="XB446" s="25"/>
      <c r="XC446" s="25"/>
      <c r="XD446" s="25"/>
      <c r="XE446" s="25"/>
      <c r="XF446" s="25"/>
      <c r="XG446" s="25"/>
      <c r="XH446" s="25"/>
      <c r="XI446" s="25"/>
      <c r="XJ446" s="25"/>
      <c r="XK446" s="25"/>
      <c r="XL446" s="25"/>
      <c r="XM446" s="25"/>
      <c r="XN446" s="25"/>
      <c r="XO446" s="25"/>
      <c r="XP446" s="25"/>
      <c r="XQ446" s="25"/>
      <c r="XR446" s="25"/>
      <c r="XS446" s="25"/>
      <c r="XT446" s="25"/>
      <c r="XU446" s="25"/>
      <c r="XV446" s="25"/>
      <c r="XW446" s="25"/>
      <c r="XX446" s="25"/>
      <c r="XY446" s="25"/>
      <c r="XZ446" s="25"/>
      <c r="YA446" s="25"/>
      <c r="YB446" s="25"/>
      <c r="YC446" s="25"/>
      <c r="YD446" s="25"/>
      <c r="YE446" s="25"/>
      <c r="YF446" s="25"/>
      <c r="YG446" s="25"/>
      <c r="YH446" s="25"/>
      <c r="YI446" s="25"/>
      <c r="YJ446" s="25"/>
      <c r="YK446" s="25"/>
      <c r="YL446" s="25"/>
      <c r="YM446" s="25"/>
      <c r="YN446" s="25"/>
      <c r="YO446" s="25"/>
      <c r="YP446" s="25"/>
      <c r="YQ446" s="25"/>
      <c r="YR446" s="25"/>
      <c r="YS446" s="25"/>
      <c r="YT446" s="25"/>
      <c r="YU446" s="25"/>
      <c r="YV446" s="25"/>
      <c r="YW446" s="25"/>
      <c r="YX446" s="25"/>
      <c r="YY446" s="25"/>
      <c r="YZ446" s="25"/>
      <c r="ZA446" s="25"/>
      <c r="ZB446" s="25"/>
      <c r="ZC446" s="25"/>
      <c r="ZD446" s="25"/>
      <c r="ZE446" s="25"/>
      <c r="ZF446" s="25"/>
      <c r="ZG446" s="25"/>
      <c r="ZH446" s="25"/>
      <c r="ZI446" s="25"/>
      <c r="ZJ446" s="25"/>
      <c r="ZK446" s="25"/>
      <c r="ZL446" s="25"/>
      <c r="ZM446" s="25"/>
      <c r="ZN446" s="25"/>
      <c r="ZO446" s="25"/>
      <c r="ZP446" s="25"/>
      <c r="ZQ446" s="25"/>
      <c r="ZR446" s="25"/>
      <c r="ZS446" s="25"/>
      <c r="ZT446" s="25"/>
      <c r="ZU446" s="25"/>
      <c r="ZV446" s="25"/>
      <c r="ZW446" s="25"/>
      <c r="ZX446" s="25"/>
      <c r="ZY446" s="25"/>
      <c r="ZZ446" s="25"/>
      <c r="AAA446" s="25"/>
      <c r="AAB446" s="25"/>
      <c r="AAC446" s="25"/>
      <c r="AAD446" s="25"/>
      <c r="AAE446" s="25"/>
      <c r="AAF446" s="25"/>
      <c r="AAG446" s="25"/>
      <c r="AAH446" s="25"/>
      <c r="AAI446" s="25"/>
      <c r="AAJ446" s="25"/>
      <c r="AAK446" s="25"/>
      <c r="AAL446" s="25"/>
      <c r="AAM446" s="25"/>
      <c r="AAN446" s="25"/>
      <c r="AAO446" s="25"/>
      <c r="AAP446" s="25"/>
      <c r="AAQ446" s="25"/>
      <c r="AAR446" s="25"/>
      <c r="AAS446" s="25"/>
      <c r="AAT446" s="25"/>
      <c r="AAU446" s="25"/>
      <c r="AAV446" s="25"/>
      <c r="AAW446" s="25"/>
      <c r="AAX446" s="25"/>
      <c r="AAY446" s="25"/>
      <c r="AAZ446" s="25"/>
      <c r="ABA446" s="25"/>
      <c r="ABB446" s="25"/>
      <c r="ABC446" s="25"/>
      <c r="ABD446" s="25"/>
      <c r="ABE446" s="25"/>
      <c r="ABF446" s="25"/>
      <c r="ABG446" s="25"/>
      <c r="ABH446" s="25"/>
      <c r="ABI446" s="25"/>
      <c r="ABJ446" s="25"/>
      <c r="ABK446" s="25"/>
      <c r="ABL446" s="25"/>
      <c r="ABM446" s="25"/>
      <c r="ABN446" s="25"/>
      <c r="ABO446" s="25"/>
      <c r="ABP446" s="25"/>
      <c r="ABQ446" s="25"/>
      <c r="ABR446" s="25"/>
      <c r="ABS446" s="25"/>
      <c r="ABT446" s="25"/>
      <c r="ABU446" s="25"/>
      <c r="ABV446" s="25"/>
      <c r="ABW446" s="25"/>
      <c r="ABX446" s="25"/>
      <c r="ABY446" s="25"/>
      <c r="ABZ446" s="25"/>
      <c r="ACA446" s="25"/>
      <c r="ACB446" s="25"/>
      <c r="ACC446" s="25"/>
      <c r="ACD446" s="25"/>
      <c r="ACE446" s="25"/>
      <c r="ACF446" s="25"/>
      <c r="ACG446" s="25"/>
      <c r="ACH446" s="25"/>
      <c r="ACI446" s="25"/>
      <c r="ACJ446" s="25"/>
      <c r="ACK446" s="25"/>
      <c r="ACL446" s="25"/>
      <c r="ACM446" s="25"/>
      <c r="ACN446" s="25"/>
      <c r="ACO446" s="25"/>
      <c r="ACP446" s="25"/>
      <c r="ACQ446" s="25"/>
      <c r="ACR446" s="25"/>
      <c r="ACS446" s="25"/>
      <c r="ACT446" s="25"/>
      <c r="ACU446" s="25"/>
      <c r="ACV446" s="25"/>
      <c r="ACW446" s="25"/>
      <c r="ACX446" s="25"/>
      <c r="ACY446" s="25"/>
      <c r="ACZ446" s="25"/>
      <c r="ADA446" s="25"/>
      <c r="ADB446" s="25"/>
      <c r="ADC446" s="25"/>
      <c r="ADD446" s="25"/>
      <c r="ADE446" s="25"/>
      <c r="ADF446" s="25"/>
      <c r="ADG446" s="25"/>
      <c r="ADH446" s="25"/>
      <c r="ADI446" s="25"/>
      <c r="ADJ446" s="25"/>
      <c r="ADK446" s="25"/>
      <c r="ADL446" s="25"/>
      <c r="ADM446" s="25"/>
      <c r="ADN446" s="25"/>
      <c r="ADO446" s="25"/>
      <c r="ADP446" s="25"/>
      <c r="ADQ446" s="25"/>
      <c r="ADR446" s="25"/>
      <c r="ADS446" s="25"/>
      <c r="ADT446" s="25"/>
      <c r="ADU446" s="25"/>
      <c r="ADV446" s="25"/>
      <c r="ADW446" s="25"/>
      <c r="ADX446" s="25"/>
      <c r="ADY446" s="25"/>
      <c r="ADZ446" s="25"/>
      <c r="AEA446" s="25"/>
      <c r="AEB446" s="25"/>
      <c r="AEC446" s="25"/>
      <c r="AED446" s="25"/>
      <c r="AEE446" s="25"/>
      <c r="AEF446" s="25"/>
      <c r="AEG446" s="25"/>
      <c r="AEH446" s="25"/>
      <c r="AEI446" s="25"/>
      <c r="AEJ446" s="25"/>
      <c r="AEK446" s="25"/>
      <c r="AEL446" s="25"/>
      <c r="AEM446" s="25"/>
      <c r="AEN446" s="25"/>
      <c r="AEO446" s="25"/>
      <c r="AEP446" s="25"/>
      <c r="AEQ446" s="25"/>
      <c r="AER446" s="25"/>
      <c r="AES446" s="25"/>
      <c r="AET446" s="25"/>
      <c r="AEU446" s="25"/>
      <c r="AEV446" s="25"/>
      <c r="AEW446" s="25"/>
      <c r="AEX446" s="25"/>
      <c r="AEY446" s="25"/>
      <c r="AEZ446" s="25"/>
      <c r="AFA446" s="25"/>
      <c r="AFB446" s="25"/>
      <c r="AFC446" s="25"/>
      <c r="AFD446" s="25"/>
      <c r="AFE446" s="25"/>
      <c r="AFF446" s="25"/>
      <c r="AFG446" s="25"/>
      <c r="AFH446" s="25"/>
      <c r="AFI446" s="25"/>
      <c r="AFJ446" s="25"/>
      <c r="AFK446" s="25"/>
      <c r="AFL446" s="25"/>
      <c r="AFM446" s="25"/>
      <c r="AFN446" s="25"/>
      <c r="AFO446" s="25"/>
      <c r="AFP446" s="25"/>
      <c r="AFQ446" s="25"/>
      <c r="AFR446" s="25"/>
      <c r="AFS446" s="25"/>
      <c r="AFT446" s="25"/>
      <c r="AFU446" s="25"/>
      <c r="AFV446" s="25"/>
      <c r="AFW446" s="25"/>
      <c r="AFX446" s="25"/>
      <c r="AFY446" s="25"/>
      <c r="AFZ446" s="25"/>
      <c r="AGA446" s="25"/>
      <c r="AGB446" s="25"/>
      <c r="AGC446" s="25"/>
      <c r="AGD446" s="25"/>
      <c r="AGE446" s="25"/>
      <c r="AGF446" s="25"/>
      <c r="AGG446" s="25"/>
      <c r="AGH446" s="25"/>
      <c r="AGI446" s="25"/>
      <c r="AGJ446" s="25"/>
      <c r="AGK446" s="25"/>
      <c r="AGL446" s="25"/>
      <c r="AGM446" s="25"/>
      <c r="AGN446" s="25"/>
      <c r="AGO446" s="25"/>
      <c r="AGP446" s="25"/>
      <c r="AGQ446" s="25"/>
      <c r="AGR446" s="25"/>
      <c r="AGS446" s="25"/>
      <c r="AGT446" s="25"/>
      <c r="AGU446" s="25"/>
      <c r="AGV446" s="25"/>
      <c r="AGW446" s="25"/>
      <c r="AGX446" s="25"/>
      <c r="AGY446" s="25"/>
      <c r="AGZ446" s="25"/>
      <c r="AHA446" s="25"/>
      <c r="AHB446" s="25"/>
      <c r="AHC446" s="25"/>
      <c r="AHD446" s="25"/>
      <c r="AHE446" s="25"/>
      <c r="AHF446" s="25"/>
      <c r="AHG446" s="25"/>
      <c r="AHH446" s="25"/>
      <c r="AHI446" s="25"/>
      <c r="AHJ446" s="25"/>
      <c r="AHK446" s="25"/>
      <c r="AHL446" s="25"/>
      <c r="AHM446" s="25"/>
      <c r="AHN446" s="25"/>
      <c r="AHO446" s="25"/>
      <c r="AHP446" s="25"/>
      <c r="AHQ446" s="25"/>
      <c r="AHR446" s="25"/>
      <c r="AHS446" s="25"/>
      <c r="AHT446" s="25"/>
      <c r="AHU446" s="25"/>
      <c r="AHV446" s="25"/>
      <c r="AHW446" s="25"/>
      <c r="AHX446" s="25"/>
      <c r="AHY446" s="25"/>
      <c r="AHZ446" s="25"/>
      <c r="AIA446" s="25"/>
      <c r="AIB446" s="25"/>
      <c r="AIC446" s="25"/>
      <c r="AID446" s="25"/>
      <c r="AIE446" s="25"/>
      <c r="AIF446" s="25"/>
      <c r="AIG446" s="25"/>
      <c r="AIH446" s="25"/>
      <c r="AII446" s="25"/>
      <c r="AIJ446" s="25"/>
      <c r="AIK446" s="25"/>
      <c r="AIL446" s="25"/>
      <c r="AIM446" s="25"/>
      <c r="AIN446" s="25"/>
      <c r="AIO446" s="25"/>
      <c r="AIP446" s="25"/>
      <c r="AIQ446" s="25"/>
      <c r="AIR446" s="25"/>
      <c r="AIS446" s="25"/>
      <c r="AIT446" s="25"/>
      <c r="AIU446" s="25"/>
      <c r="AIV446" s="25"/>
      <c r="AIW446" s="25"/>
      <c r="AIX446" s="25"/>
      <c r="AIY446" s="25"/>
      <c r="AIZ446" s="25"/>
      <c r="AJA446" s="25"/>
      <c r="AJB446" s="25"/>
      <c r="AJC446" s="25"/>
      <c r="AJD446" s="25"/>
      <c r="AJE446" s="25"/>
      <c r="AJF446" s="25"/>
      <c r="AJG446" s="25"/>
      <c r="AJH446" s="25"/>
      <c r="AJI446" s="25"/>
      <c r="AJJ446" s="25"/>
      <c r="AJK446" s="25"/>
      <c r="AJL446" s="25"/>
      <c r="AJM446" s="25"/>
      <c r="AJN446" s="25"/>
      <c r="AJO446" s="25"/>
      <c r="AJP446" s="25"/>
      <c r="AJQ446" s="25"/>
      <c r="AJR446" s="25"/>
      <c r="AJS446" s="25"/>
      <c r="AJT446" s="25"/>
      <c r="AJU446" s="25"/>
      <c r="AJV446" s="25"/>
      <c r="AJW446" s="25"/>
      <c r="AJX446" s="25"/>
      <c r="AJY446" s="25"/>
      <c r="AJZ446" s="25"/>
      <c r="AKA446" s="25"/>
      <c r="AKB446" s="25"/>
      <c r="AKC446" s="25"/>
      <c r="AKD446" s="25"/>
      <c r="AKE446" s="25"/>
      <c r="AKF446" s="25"/>
      <c r="AKG446" s="25"/>
      <c r="AKH446" s="25"/>
      <c r="AKI446" s="25"/>
      <c r="AKJ446" s="25"/>
      <c r="AKK446" s="25"/>
      <c r="AKL446" s="25"/>
      <c r="AKM446" s="25"/>
      <c r="AKN446" s="25"/>
      <c r="AKO446" s="25"/>
      <c r="AKP446" s="25"/>
      <c r="AKQ446" s="25"/>
      <c r="AKR446" s="25"/>
      <c r="AKS446" s="25"/>
      <c r="AKT446" s="25"/>
      <c r="AKU446" s="25"/>
      <c r="AKV446" s="25"/>
      <c r="AKW446" s="25"/>
      <c r="AKX446" s="25"/>
      <c r="AKY446" s="25"/>
      <c r="AKZ446" s="25"/>
      <c r="ALA446" s="25"/>
      <c r="ALB446" s="25"/>
      <c r="ALC446" s="25"/>
      <c r="ALD446" s="25"/>
      <c r="ALE446" s="25"/>
      <c r="ALF446" s="25"/>
      <c r="ALG446" s="25"/>
      <c r="ALH446" s="25"/>
      <c r="ALI446" s="25"/>
      <c r="ALJ446" s="25"/>
    </row>
    <row r="447" spans="1:998" s="13" customFormat="1">
      <c r="A447" s="16">
        <v>442</v>
      </c>
      <c r="B447" s="32" t="s">
        <v>263</v>
      </c>
      <c r="C447" s="32" t="s">
        <v>98</v>
      </c>
      <c r="D447" s="32" t="s">
        <v>98</v>
      </c>
      <c r="E447" s="32" t="s">
        <v>272</v>
      </c>
      <c r="F447" s="32"/>
      <c r="G447" s="74">
        <v>45824</v>
      </c>
      <c r="H447" s="75">
        <v>0.55625000000000002</v>
      </c>
      <c r="I447" s="32" t="s">
        <v>5</v>
      </c>
      <c r="J447" s="32" t="s">
        <v>6</v>
      </c>
      <c r="K447" s="32" t="s">
        <v>5</v>
      </c>
      <c r="L447" s="32" t="s">
        <v>5</v>
      </c>
      <c r="M447" s="32" t="s">
        <v>265</v>
      </c>
      <c r="N447" s="32" t="s">
        <v>6</v>
      </c>
      <c r="O447" s="92">
        <v>1389.7190000000001</v>
      </c>
      <c r="P447" s="77">
        <v>6692</v>
      </c>
      <c r="Q447" s="76">
        <v>61976</v>
      </c>
      <c r="R447" s="76">
        <v>30988</v>
      </c>
      <c r="S447" s="78">
        <f t="shared" si="56"/>
        <v>50</v>
      </c>
      <c r="T447" s="78">
        <f t="shared" si="57"/>
        <v>30988</v>
      </c>
      <c r="U447" s="32" t="s">
        <v>6</v>
      </c>
      <c r="V447" s="32" t="s">
        <v>6</v>
      </c>
      <c r="W447" s="81">
        <v>1</v>
      </c>
      <c r="X447" s="80">
        <v>0</v>
      </c>
      <c r="Y447" s="81">
        <f>ROUND((S447/INDICI!$B$2*10),2)</f>
        <v>5.65</v>
      </c>
      <c r="Z447" s="81">
        <f>ROUND((O447/INDICI!$B$1*25),2)</f>
        <v>3.71</v>
      </c>
      <c r="AA447" s="82">
        <f t="shared" si="53"/>
        <v>6</v>
      </c>
      <c r="AB447" s="83">
        <f t="shared" si="54"/>
        <v>15.36</v>
      </c>
      <c r="AC447" s="84"/>
      <c r="AD447" s="81" t="str">
        <f>VLOOKUP(C447, 'NORD SUD'!A:B, 2, FALSE)</f>
        <v>N</v>
      </c>
      <c r="AE447" s="85" t="str">
        <f>IF(AD447="N","",SUM(AF$5:$AF447))</f>
        <v/>
      </c>
      <c r="AF447" s="85" t="str">
        <f t="shared" si="55"/>
        <v/>
      </c>
      <c r="AG447" s="84"/>
      <c r="AH447" s="81"/>
      <c r="AI447" s="169"/>
      <c r="AJ447" s="169"/>
      <c r="AK447" s="198" t="s">
        <v>1941</v>
      </c>
      <c r="AL447" s="158"/>
    </row>
    <row r="448" spans="1:998" s="24" customFormat="1">
      <c r="A448" s="16">
        <v>443</v>
      </c>
      <c r="B448" s="32" t="s">
        <v>294</v>
      </c>
      <c r="C448" s="32" t="s">
        <v>44</v>
      </c>
      <c r="D448" s="32" t="s">
        <v>44</v>
      </c>
      <c r="E448" s="32" t="s">
        <v>1114</v>
      </c>
      <c r="F448" s="32"/>
      <c r="G448" s="74">
        <v>45833</v>
      </c>
      <c r="H448" s="75">
        <v>0.49583333333333335</v>
      </c>
      <c r="I448" s="32" t="s">
        <v>5</v>
      </c>
      <c r="J448" s="32" t="s">
        <v>6</v>
      </c>
      <c r="K448" s="32" t="s">
        <v>5</v>
      </c>
      <c r="L448" s="32" t="s">
        <v>5</v>
      </c>
      <c r="M448" s="32" t="s">
        <v>5</v>
      </c>
      <c r="N448" s="32" t="s">
        <v>6</v>
      </c>
      <c r="O448" s="76">
        <v>1088.8</v>
      </c>
      <c r="P448" s="77">
        <v>2939</v>
      </c>
      <c r="Q448" s="76">
        <v>50906.31</v>
      </c>
      <c r="R448" s="76">
        <v>20000</v>
      </c>
      <c r="S448" s="85">
        <f t="shared" si="56"/>
        <v>39.287860385087825</v>
      </c>
      <c r="T448" s="85">
        <f t="shared" si="57"/>
        <v>30906.309999999998</v>
      </c>
      <c r="U448" s="32" t="s">
        <v>6</v>
      </c>
      <c r="V448" s="32" t="s">
        <v>6</v>
      </c>
      <c r="W448" s="79">
        <v>1</v>
      </c>
      <c r="X448" s="80">
        <v>0</v>
      </c>
      <c r="Y448" s="81">
        <f>ROUND((S448/INDICI!$B$2*10),2)</f>
        <v>4.4400000000000004</v>
      </c>
      <c r="Z448" s="81">
        <f>ROUND((O448/INDICI!$B$1*25),2)</f>
        <v>2.91</v>
      </c>
      <c r="AA448" s="82">
        <f t="shared" si="53"/>
        <v>8</v>
      </c>
      <c r="AB448" s="83">
        <f t="shared" si="54"/>
        <v>15.350000000000001</v>
      </c>
      <c r="AC448" s="84"/>
      <c r="AD448" s="81" t="str">
        <f>VLOOKUP(C448, 'NORD SUD'!A:B, 2, FALSE)</f>
        <v>N</v>
      </c>
      <c r="AE448" s="85" t="str">
        <f>IF(AD448="N","",SUM(AF$5:$AF448))</f>
        <v/>
      </c>
      <c r="AF448" s="85" t="str">
        <f t="shared" si="55"/>
        <v/>
      </c>
      <c r="AG448" s="84"/>
      <c r="AH448" s="81"/>
      <c r="AI448" s="169"/>
      <c r="AJ448" s="169"/>
      <c r="AK448" s="198" t="s">
        <v>1941</v>
      </c>
      <c r="AL448" s="158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  <c r="JH448" s="13"/>
      <c r="JI448" s="13"/>
      <c r="JJ448" s="13"/>
      <c r="JK448" s="13"/>
      <c r="JL448" s="13"/>
      <c r="JM448" s="13"/>
      <c r="JN448" s="13"/>
      <c r="JO448" s="13"/>
      <c r="JP448" s="13"/>
      <c r="JQ448" s="13"/>
      <c r="JR448" s="13"/>
      <c r="JS448" s="13"/>
      <c r="JT448" s="13"/>
      <c r="JU448" s="13"/>
      <c r="JV448" s="13"/>
      <c r="JW448" s="13"/>
      <c r="JX448" s="13"/>
      <c r="JY448" s="13"/>
      <c r="JZ448" s="13"/>
      <c r="KA448" s="13"/>
      <c r="KB448" s="13"/>
      <c r="KC448" s="13"/>
      <c r="KD448" s="13"/>
      <c r="KE448" s="13"/>
      <c r="KF448" s="13"/>
      <c r="KG448" s="13"/>
      <c r="KH448" s="13"/>
      <c r="KI448" s="13"/>
      <c r="KJ448" s="13"/>
      <c r="KK448" s="13"/>
      <c r="KL448" s="13"/>
      <c r="KM448" s="13"/>
      <c r="KN448" s="13"/>
      <c r="KO448" s="13"/>
      <c r="KP448" s="13"/>
      <c r="KQ448" s="13"/>
      <c r="KR448" s="13"/>
      <c r="KS448" s="13"/>
      <c r="KT448" s="13"/>
      <c r="KU448" s="13"/>
      <c r="KV448" s="13"/>
      <c r="KW448" s="13"/>
      <c r="KX448" s="13"/>
      <c r="KY448" s="13"/>
      <c r="KZ448" s="13"/>
      <c r="LA448" s="13"/>
      <c r="LB448" s="13"/>
      <c r="LC448" s="13"/>
      <c r="LD448" s="13"/>
      <c r="LE448" s="13"/>
      <c r="LF448" s="13"/>
      <c r="LG448" s="13"/>
      <c r="LH448" s="13"/>
      <c r="LI448" s="13"/>
      <c r="LJ448" s="13"/>
      <c r="LK448" s="13"/>
      <c r="LL448" s="13"/>
      <c r="LM448" s="13"/>
      <c r="LN448" s="13"/>
      <c r="LO448" s="13"/>
      <c r="LP448" s="13"/>
      <c r="LQ448" s="13"/>
      <c r="LR448" s="13"/>
      <c r="LS448" s="13"/>
      <c r="LT448" s="13"/>
      <c r="LU448" s="13"/>
      <c r="LV448" s="13"/>
      <c r="LW448" s="13"/>
      <c r="LX448" s="13"/>
      <c r="LY448" s="13"/>
      <c r="LZ448" s="13"/>
      <c r="MA448" s="13"/>
      <c r="MB448" s="13"/>
      <c r="MC448" s="13"/>
      <c r="MD448" s="13"/>
      <c r="ME448" s="13"/>
      <c r="MF448" s="13"/>
      <c r="MG448" s="13"/>
      <c r="MH448" s="13"/>
      <c r="MI448" s="13"/>
      <c r="MJ448" s="13"/>
      <c r="MK448" s="13"/>
      <c r="ML448" s="13"/>
      <c r="MM448" s="13"/>
      <c r="MN448" s="13"/>
      <c r="MO448" s="13"/>
      <c r="MP448" s="13"/>
      <c r="MQ448" s="13"/>
      <c r="MR448" s="13"/>
      <c r="MS448" s="13"/>
      <c r="MT448" s="13"/>
      <c r="MU448" s="13"/>
      <c r="MV448" s="13"/>
      <c r="MW448" s="13"/>
      <c r="MX448" s="13"/>
      <c r="MY448" s="13"/>
      <c r="MZ448" s="13"/>
      <c r="NA448" s="13"/>
      <c r="NB448" s="13"/>
      <c r="NC448" s="13"/>
      <c r="ND448" s="13"/>
      <c r="NE448" s="13"/>
      <c r="NF448" s="13"/>
      <c r="NG448" s="13"/>
      <c r="NH448" s="13"/>
      <c r="NI448" s="13"/>
      <c r="NJ448" s="13"/>
      <c r="NK448" s="13"/>
      <c r="NL448" s="13"/>
      <c r="NM448" s="13"/>
      <c r="NN448" s="13"/>
      <c r="NO448" s="13"/>
      <c r="NP448" s="13"/>
      <c r="NQ448" s="13"/>
      <c r="NR448" s="13"/>
      <c r="NS448" s="13"/>
      <c r="NT448" s="13"/>
      <c r="NU448" s="13"/>
      <c r="NV448" s="13"/>
      <c r="NW448" s="13"/>
      <c r="NX448" s="13"/>
      <c r="NY448" s="13"/>
      <c r="NZ448" s="13"/>
      <c r="OA448" s="13"/>
      <c r="OB448" s="13"/>
      <c r="OC448" s="13"/>
      <c r="OD448" s="13"/>
      <c r="OE448" s="13"/>
      <c r="OF448" s="13"/>
      <c r="OG448" s="13"/>
      <c r="OH448" s="13"/>
      <c r="OI448" s="13"/>
      <c r="OJ448" s="13"/>
      <c r="OK448" s="13"/>
      <c r="OL448" s="13"/>
      <c r="OM448" s="13"/>
      <c r="ON448" s="13"/>
      <c r="OO448" s="13"/>
      <c r="OP448" s="13"/>
      <c r="OQ448" s="13"/>
      <c r="OR448" s="13"/>
      <c r="OS448" s="13"/>
      <c r="OT448" s="13"/>
      <c r="OU448" s="13"/>
      <c r="OV448" s="13"/>
      <c r="OW448" s="13"/>
      <c r="OX448" s="13"/>
      <c r="OY448" s="13"/>
      <c r="OZ448" s="13"/>
      <c r="PA448" s="13"/>
      <c r="PB448" s="13"/>
      <c r="PC448" s="13"/>
      <c r="PD448" s="13"/>
      <c r="PE448" s="13"/>
      <c r="PF448" s="13"/>
      <c r="PG448" s="13"/>
      <c r="PH448" s="13"/>
      <c r="PI448" s="13"/>
      <c r="PJ448" s="13"/>
      <c r="PK448" s="13"/>
      <c r="PL448" s="13"/>
      <c r="PM448" s="13"/>
      <c r="PN448" s="13"/>
      <c r="PO448" s="13"/>
      <c r="PP448" s="13"/>
      <c r="PQ448" s="13"/>
      <c r="PR448" s="13"/>
      <c r="PS448" s="13"/>
      <c r="PT448" s="13"/>
      <c r="PU448" s="13"/>
      <c r="PV448" s="13"/>
      <c r="PW448" s="13"/>
      <c r="PX448" s="13"/>
      <c r="PY448" s="13"/>
      <c r="PZ448" s="13"/>
      <c r="QA448" s="13"/>
      <c r="QB448" s="13"/>
      <c r="QC448" s="13"/>
      <c r="QD448" s="13"/>
      <c r="QE448" s="13"/>
      <c r="QF448" s="13"/>
      <c r="QG448" s="13"/>
      <c r="QH448" s="13"/>
      <c r="QI448" s="13"/>
      <c r="QJ448" s="13"/>
      <c r="QK448" s="13"/>
      <c r="QL448" s="13"/>
      <c r="QM448" s="13"/>
      <c r="QN448" s="13"/>
      <c r="QO448" s="13"/>
      <c r="QP448" s="13"/>
      <c r="QQ448" s="13"/>
      <c r="QR448" s="13"/>
      <c r="QS448" s="13"/>
      <c r="QT448" s="13"/>
      <c r="QU448" s="13"/>
      <c r="QV448" s="13"/>
      <c r="QW448" s="13"/>
      <c r="QX448" s="13"/>
      <c r="QY448" s="13"/>
      <c r="QZ448" s="13"/>
      <c r="RA448" s="13"/>
      <c r="RB448" s="13"/>
      <c r="RC448" s="13"/>
      <c r="RD448" s="13"/>
      <c r="RE448" s="13"/>
      <c r="RF448" s="13"/>
      <c r="RG448" s="13"/>
      <c r="RH448" s="13"/>
      <c r="RI448" s="13"/>
      <c r="RJ448" s="13"/>
      <c r="RK448" s="13"/>
      <c r="RL448" s="13"/>
      <c r="RM448" s="13"/>
      <c r="RN448" s="13"/>
      <c r="RO448" s="13"/>
      <c r="RP448" s="13"/>
      <c r="RQ448" s="13"/>
      <c r="RR448" s="13"/>
      <c r="RS448" s="13"/>
      <c r="RT448" s="13"/>
      <c r="RU448" s="13"/>
      <c r="RV448" s="13"/>
      <c r="RW448" s="13"/>
      <c r="RX448" s="13"/>
      <c r="RY448" s="13"/>
      <c r="RZ448" s="13"/>
      <c r="SA448" s="13"/>
      <c r="SB448" s="13"/>
      <c r="SC448" s="13"/>
      <c r="SD448" s="13"/>
      <c r="SE448" s="13"/>
      <c r="SF448" s="13"/>
      <c r="SG448" s="13"/>
      <c r="SH448" s="13"/>
      <c r="SI448" s="13"/>
      <c r="SJ448" s="13"/>
      <c r="SK448" s="13"/>
      <c r="SL448" s="13"/>
      <c r="SM448" s="13"/>
      <c r="SN448" s="13"/>
      <c r="SO448" s="13"/>
      <c r="SP448" s="13"/>
      <c r="SQ448" s="13"/>
      <c r="SR448" s="13"/>
      <c r="SS448" s="13"/>
      <c r="ST448" s="13"/>
      <c r="SU448" s="13"/>
      <c r="SV448" s="13"/>
      <c r="SW448" s="13"/>
      <c r="SX448" s="13"/>
      <c r="SY448" s="13"/>
      <c r="SZ448" s="13"/>
      <c r="TA448" s="13"/>
      <c r="TB448" s="13"/>
      <c r="TC448" s="13"/>
      <c r="TD448" s="13"/>
      <c r="TE448" s="13"/>
      <c r="TF448" s="13"/>
      <c r="TG448" s="13"/>
      <c r="TH448" s="13"/>
      <c r="TI448" s="13"/>
      <c r="TJ448" s="13"/>
      <c r="TK448" s="13"/>
      <c r="TL448" s="13"/>
      <c r="TM448" s="13"/>
      <c r="TN448" s="13"/>
      <c r="TO448" s="13"/>
      <c r="TP448" s="13"/>
      <c r="TQ448" s="13"/>
      <c r="TR448" s="13"/>
      <c r="TS448" s="13"/>
      <c r="TT448" s="13"/>
      <c r="TU448" s="13"/>
      <c r="TV448" s="13"/>
      <c r="TW448" s="13"/>
      <c r="TX448" s="13"/>
      <c r="TY448" s="13"/>
      <c r="TZ448" s="13"/>
      <c r="UA448" s="13"/>
      <c r="UB448" s="13"/>
      <c r="UC448" s="13"/>
      <c r="UD448" s="13"/>
      <c r="UE448" s="13"/>
      <c r="UF448" s="13"/>
      <c r="UG448" s="13"/>
      <c r="UH448" s="13"/>
      <c r="UI448" s="13"/>
      <c r="UJ448" s="13"/>
      <c r="UK448" s="13"/>
      <c r="UL448" s="13"/>
      <c r="UM448" s="13"/>
      <c r="UN448" s="13"/>
      <c r="UO448" s="13"/>
      <c r="UP448" s="13"/>
      <c r="UQ448" s="13"/>
      <c r="UR448" s="13"/>
      <c r="US448" s="13"/>
      <c r="UT448" s="13"/>
      <c r="UU448" s="13"/>
      <c r="UV448" s="13"/>
      <c r="UW448" s="13"/>
      <c r="UX448" s="13"/>
      <c r="UY448" s="13"/>
      <c r="UZ448" s="13"/>
      <c r="VA448" s="13"/>
      <c r="VB448" s="13"/>
      <c r="VC448" s="13"/>
      <c r="VD448" s="13"/>
      <c r="VE448" s="13"/>
      <c r="VF448" s="13"/>
      <c r="VG448" s="13"/>
      <c r="VH448" s="13"/>
      <c r="VI448" s="13"/>
      <c r="VJ448" s="13"/>
      <c r="VK448" s="13"/>
      <c r="VL448" s="13"/>
      <c r="VM448" s="13"/>
      <c r="VN448" s="13"/>
      <c r="VO448" s="13"/>
      <c r="VP448" s="13"/>
      <c r="VQ448" s="13"/>
      <c r="VR448" s="13"/>
      <c r="VS448" s="13"/>
      <c r="VT448" s="13"/>
      <c r="VU448" s="13"/>
      <c r="VV448" s="13"/>
      <c r="VW448" s="13"/>
      <c r="VX448" s="13"/>
      <c r="VY448" s="13"/>
      <c r="VZ448" s="13"/>
      <c r="WA448" s="13"/>
      <c r="WB448" s="13"/>
      <c r="WC448" s="13"/>
      <c r="WD448" s="13"/>
      <c r="WE448" s="13"/>
      <c r="WF448" s="13"/>
      <c r="WG448" s="13"/>
      <c r="WH448" s="13"/>
      <c r="WI448" s="13"/>
      <c r="WJ448" s="13"/>
      <c r="WK448" s="13"/>
      <c r="WL448" s="13"/>
      <c r="WM448" s="13"/>
      <c r="WN448" s="13"/>
      <c r="WO448" s="13"/>
      <c r="WP448" s="13"/>
      <c r="WQ448" s="13"/>
      <c r="WR448" s="13"/>
      <c r="WS448" s="13"/>
      <c r="WT448" s="13"/>
      <c r="WU448" s="13"/>
      <c r="WV448" s="13"/>
      <c r="WW448" s="13"/>
      <c r="WX448" s="13"/>
      <c r="WY448" s="13"/>
      <c r="WZ448" s="13"/>
      <c r="XA448" s="13"/>
      <c r="XB448" s="13"/>
      <c r="XC448" s="13"/>
      <c r="XD448" s="13"/>
      <c r="XE448" s="13"/>
      <c r="XF448" s="13"/>
      <c r="XG448" s="13"/>
      <c r="XH448" s="13"/>
      <c r="XI448" s="13"/>
      <c r="XJ448" s="13"/>
      <c r="XK448" s="13"/>
      <c r="XL448" s="13"/>
      <c r="XM448" s="13"/>
      <c r="XN448" s="13"/>
      <c r="XO448" s="13"/>
      <c r="XP448" s="13"/>
      <c r="XQ448" s="13"/>
      <c r="XR448" s="13"/>
      <c r="XS448" s="13"/>
      <c r="XT448" s="13"/>
      <c r="XU448" s="13"/>
      <c r="XV448" s="13"/>
      <c r="XW448" s="13"/>
      <c r="XX448" s="13"/>
      <c r="XY448" s="13"/>
      <c r="XZ448" s="13"/>
      <c r="YA448" s="13"/>
      <c r="YB448" s="13"/>
      <c r="YC448" s="13"/>
      <c r="YD448" s="13"/>
      <c r="YE448" s="13"/>
      <c r="YF448" s="13"/>
      <c r="YG448" s="13"/>
      <c r="YH448" s="13"/>
      <c r="YI448" s="13"/>
      <c r="YJ448" s="13"/>
      <c r="YK448" s="13"/>
      <c r="YL448" s="13"/>
      <c r="YM448" s="13"/>
      <c r="YN448" s="13"/>
      <c r="YO448" s="13"/>
      <c r="YP448" s="13"/>
      <c r="YQ448" s="13"/>
      <c r="YR448" s="13"/>
      <c r="YS448" s="13"/>
      <c r="YT448" s="13"/>
      <c r="YU448" s="13"/>
      <c r="YV448" s="13"/>
      <c r="YW448" s="13"/>
      <c r="YX448" s="13"/>
      <c r="YY448" s="13"/>
      <c r="YZ448" s="13"/>
      <c r="ZA448" s="13"/>
      <c r="ZB448" s="13"/>
      <c r="ZC448" s="13"/>
      <c r="ZD448" s="13"/>
      <c r="ZE448" s="13"/>
      <c r="ZF448" s="13"/>
      <c r="ZG448" s="13"/>
      <c r="ZH448" s="13"/>
      <c r="ZI448" s="13"/>
      <c r="ZJ448" s="13"/>
      <c r="ZK448" s="13"/>
      <c r="ZL448" s="13"/>
      <c r="ZM448" s="13"/>
      <c r="ZN448" s="13"/>
      <c r="ZO448" s="13"/>
      <c r="ZP448" s="13"/>
      <c r="ZQ448" s="13"/>
      <c r="ZR448" s="13"/>
      <c r="ZS448" s="13"/>
      <c r="ZT448" s="13"/>
      <c r="ZU448" s="13"/>
      <c r="ZV448" s="13"/>
      <c r="ZW448" s="13"/>
      <c r="ZX448" s="13"/>
      <c r="ZY448" s="13"/>
      <c r="ZZ448" s="13"/>
      <c r="AAA448" s="13"/>
      <c r="AAB448" s="13"/>
      <c r="AAC448" s="13"/>
      <c r="AAD448" s="13"/>
      <c r="AAE448" s="13"/>
      <c r="AAF448" s="13"/>
      <c r="AAG448" s="13"/>
      <c r="AAH448" s="13"/>
      <c r="AAI448" s="13"/>
      <c r="AAJ448" s="13"/>
      <c r="AAK448" s="13"/>
      <c r="AAL448" s="13"/>
      <c r="AAM448" s="13"/>
      <c r="AAN448" s="13"/>
      <c r="AAO448" s="13"/>
      <c r="AAP448" s="13"/>
      <c r="AAQ448" s="13"/>
      <c r="AAR448" s="13"/>
      <c r="AAS448" s="13"/>
      <c r="AAT448" s="13"/>
      <c r="AAU448" s="13"/>
      <c r="AAV448" s="13"/>
      <c r="AAW448" s="13"/>
      <c r="AAX448" s="13"/>
      <c r="AAY448" s="13"/>
      <c r="AAZ448" s="13"/>
      <c r="ABA448" s="13"/>
      <c r="ABB448" s="13"/>
      <c r="ABC448" s="13"/>
      <c r="ABD448" s="13"/>
      <c r="ABE448" s="13"/>
      <c r="ABF448" s="13"/>
      <c r="ABG448" s="13"/>
      <c r="ABH448" s="13"/>
      <c r="ABI448" s="13"/>
      <c r="ABJ448" s="13"/>
      <c r="ABK448" s="13"/>
      <c r="ABL448" s="13"/>
      <c r="ABM448" s="13"/>
      <c r="ABN448" s="13"/>
      <c r="ABO448" s="13"/>
      <c r="ABP448" s="13"/>
      <c r="ABQ448" s="13"/>
      <c r="ABR448" s="13"/>
      <c r="ABS448" s="13"/>
      <c r="ABT448" s="13"/>
      <c r="ABU448" s="13"/>
      <c r="ABV448" s="13"/>
      <c r="ABW448" s="13"/>
      <c r="ABX448" s="13"/>
      <c r="ABY448" s="13"/>
      <c r="ABZ448" s="13"/>
      <c r="ACA448" s="13"/>
      <c r="ACB448" s="13"/>
      <c r="ACC448" s="13"/>
      <c r="ACD448" s="13"/>
      <c r="ACE448" s="13"/>
      <c r="ACF448" s="13"/>
      <c r="ACG448" s="13"/>
      <c r="ACH448" s="13"/>
      <c r="ACI448" s="13"/>
      <c r="ACJ448" s="13"/>
      <c r="ACK448" s="13"/>
      <c r="ACL448" s="13"/>
      <c r="ACM448" s="13"/>
      <c r="ACN448" s="13"/>
      <c r="ACO448" s="13"/>
      <c r="ACP448" s="13"/>
      <c r="ACQ448" s="13"/>
      <c r="ACR448" s="13"/>
      <c r="ACS448" s="13"/>
      <c r="ACT448" s="13"/>
      <c r="ACU448" s="13"/>
      <c r="ACV448" s="13"/>
      <c r="ACW448" s="13"/>
      <c r="ACX448" s="13"/>
      <c r="ACY448" s="13"/>
      <c r="ACZ448" s="13"/>
      <c r="ADA448" s="13"/>
      <c r="ADB448" s="13"/>
      <c r="ADC448" s="13"/>
      <c r="ADD448" s="13"/>
      <c r="ADE448" s="13"/>
      <c r="ADF448" s="13"/>
      <c r="ADG448" s="13"/>
      <c r="ADH448" s="13"/>
      <c r="ADI448" s="13"/>
      <c r="ADJ448" s="13"/>
      <c r="ADK448" s="13"/>
      <c r="ADL448" s="13"/>
      <c r="ADM448" s="13"/>
      <c r="ADN448" s="13"/>
      <c r="ADO448" s="13"/>
      <c r="ADP448" s="13"/>
      <c r="ADQ448" s="13"/>
      <c r="ADR448" s="13"/>
      <c r="ADS448" s="13"/>
      <c r="ADT448" s="13"/>
      <c r="ADU448" s="13"/>
      <c r="ADV448" s="13"/>
      <c r="ADW448" s="13"/>
      <c r="ADX448" s="13"/>
      <c r="ADY448" s="13"/>
      <c r="ADZ448" s="13"/>
      <c r="AEA448" s="13"/>
      <c r="AEB448" s="13"/>
      <c r="AEC448" s="13"/>
      <c r="AED448" s="13"/>
      <c r="AEE448" s="13"/>
      <c r="AEF448" s="13"/>
      <c r="AEG448" s="13"/>
      <c r="AEH448" s="13"/>
      <c r="AEI448" s="13"/>
      <c r="AEJ448" s="13"/>
      <c r="AEK448" s="13"/>
      <c r="AEL448" s="13"/>
      <c r="AEM448" s="13"/>
      <c r="AEN448" s="13"/>
      <c r="AEO448" s="13"/>
      <c r="AEP448" s="13"/>
      <c r="AEQ448" s="13"/>
      <c r="AER448" s="13"/>
      <c r="AES448" s="13"/>
      <c r="AET448" s="13"/>
      <c r="AEU448" s="13"/>
      <c r="AEV448" s="13"/>
      <c r="AEW448" s="13"/>
      <c r="AEX448" s="13"/>
      <c r="AEY448" s="13"/>
      <c r="AEZ448" s="13"/>
      <c r="AFA448" s="13"/>
      <c r="AFB448" s="13"/>
      <c r="AFC448" s="13"/>
      <c r="AFD448" s="13"/>
      <c r="AFE448" s="13"/>
      <c r="AFF448" s="13"/>
      <c r="AFG448" s="13"/>
      <c r="AFH448" s="13"/>
      <c r="AFI448" s="13"/>
      <c r="AFJ448" s="13"/>
      <c r="AFK448" s="13"/>
      <c r="AFL448" s="13"/>
      <c r="AFM448" s="13"/>
      <c r="AFN448" s="13"/>
      <c r="AFO448" s="13"/>
      <c r="AFP448" s="13"/>
      <c r="AFQ448" s="13"/>
      <c r="AFR448" s="13"/>
      <c r="AFS448" s="13"/>
      <c r="AFT448" s="13"/>
      <c r="AFU448" s="13"/>
      <c r="AFV448" s="13"/>
      <c r="AFW448" s="13"/>
      <c r="AFX448" s="13"/>
      <c r="AFY448" s="13"/>
      <c r="AFZ448" s="13"/>
      <c r="AGA448" s="13"/>
      <c r="AGB448" s="13"/>
      <c r="AGC448" s="13"/>
      <c r="AGD448" s="13"/>
      <c r="AGE448" s="13"/>
      <c r="AGF448" s="13"/>
      <c r="AGG448" s="13"/>
      <c r="AGH448" s="13"/>
      <c r="AGI448" s="13"/>
      <c r="AGJ448" s="13"/>
      <c r="AGK448" s="13"/>
      <c r="AGL448" s="13"/>
      <c r="AGM448" s="13"/>
      <c r="AGN448" s="13"/>
      <c r="AGO448" s="13"/>
      <c r="AGP448" s="13"/>
      <c r="AGQ448" s="13"/>
      <c r="AGR448" s="13"/>
      <c r="AGS448" s="13"/>
      <c r="AGT448" s="13"/>
      <c r="AGU448" s="13"/>
      <c r="AGV448" s="13"/>
      <c r="AGW448" s="13"/>
      <c r="AGX448" s="13"/>
      <c r="AGY448" s="13"/>
      <c r="AGZ448" s="13"/>
      <c r="AHA448" s="13"/>
      <c r="AHB448" s="13"/>
      <c r="AHC448" s="13"/>
      <c r="AHD448" s="13"/>
      <c r="AHE448" s="13"/>
      <c r="AHF448" s="13"/>
      <c r="AHG448" s="13"/>
      <c r="AHH448" s="13"/>
      <c r="AHI448" s="13"/>
      <c r="AHJ448" s="13"/>
      <c r="AHK448" s="13"/>
      <c r="AHL448" s="13"/>
      <c r="AHM448" s="13"/>
      <c r="AHN448" s="13"/>
      <c r="AHO448" s="13"/>
      <c r="AHP448" s="13"/>
      <c r="AHQ448" s="13"/>
      <c r="AHR448" s="13"/>
      <c r="AHS448" s="13"/>
      <c r="AHT448" s="13"/>
      <c r="AHU448" s="13"/>
      <c r="AHV448" s="13"/>
      <c r="AHW448" s="13"/>
      <c r="AHX448" s="13"/>
      <c r="AHY448" s="13"/>
      <c r="AHZ448" s="13"/>
      <c r="AIA448" s="13"/>
      <c r="AIB448" s="13"/>
      <c r="AIC448" s="13"/>
      <c r="AID448" s="13"/>
      <c r="AIE448" s="13"/>
      <c r="AIF448" s="13"/>
      <c r="AIG448" s="13"/>
      <c r="AIH448" s="13"/>
      <c r="AII448" s="13"/>
      <c r="AIJ448" s="13"/>
      <c r="AIK448" s="13"/>
      <c r="AIL448" s="13"/>
      <c r="AIM448" s="13"/>
      <c r="AIN448" s="13"/>
      <c r="AIO448" s="13"/>
      <c r="AIP448" s="13"/>
      <c r="AIQ448" s="13"/>
      <c r="AIR448" s="13"/>
      <c r="AIS448" s="13"/>
      <c r="AIT448" s="13"/>
      <c r="AIU448" s="13"/>
      <c r="AIV448" s="13"/>
      <c r="AIW448" s="13"/>
      <c r="AIX448" s="13"/>
      <c r="AIY448" s="13"/>
      <c r="AIZ448" s="13"/>
      <c r="AJA448" s="13"/>
      <c r="AJB448" s="13"/>
      <c r="AJC448" s="13"/>
      <c r="AJD448" s="13"/>
      <c r="AJE448" s="13"/>
      <c r="AJF448" s="13"/>
      <c r="AJG448" s="13"/>
      <c r="AJH448" s="13"/>
      <c r="AJI448" s="13"/>
      <c r="AJJ448" s="13"/>
      <c r="AJK448" s="13"/>
      <c r="AJL448" s="13"/>
      <c r="AJM448" s="13"/>
      <c r="AJN448" s="13"/>
      <c r="AJO448" s="13"/>
      <c r="AJP448" s="13"/>
      <c r="AJQ448" s="13"/>
      <c r="AJR448" s="13"/>
      <c r="AJS448" s="13"/>
      <c r="AJT448" s="13"/>
      <c r="AJU448" s="13"/>
      <c r="AJV448" s="13"/>
      <c r="AJW448" s="13"/>
      <c r="AJX448" s="13"/>
      <c r="AJY448" s="13"/>
      <c r="AJZ448" s="13"/>
      <c r="AKA448" s="13"/>
      <c r="AKB448" s="13"/>
      <c r="AKC448" s="13"/>
      <c r="AKD448" s="13"/>
      <c r="AKE448" s="13"/>
      <c r="AKF448" s="13"/>
      <c r="AKG448" s="13"/>
      <c r="AKH448" s="13"/>
      <c r="AKI448" s="13"/>
      <c r="AKJ448" s="13"/>
      <c r="AKK448" s="13"/>
      <c r="AKL448" s="13"/>
      <c r="AKM448" s="13"/>
      <c r="AKN448" s="13"/>
      <c r="AKO448" s="13"/>
      <c r="AKP448" s="13"/>
      <c r="AKQ448" s="13"/>
      <c r="AKR448" s="13"/>
      <c r="AKS448" s="13"/>
      <c r="AKT448" s="13"/>
      <c r="AKU448" s="13"/>
      <c r="AKV448" s="13"/>
      <c r="AKW448" s="13"/>
      <c r="AKX448" s="13"/>
      <c r="AKY448" s="13"/>
      <c r="AKZ448" s="13"/>
      <c r="ALA448" s="13"/>
      <c r="ALB448" s="13"/>
      <c r="ALC448" s="13"/>
      <c r="ALD448" s="13"/>
      <c r="ALE448" s="13"/>
      <c r="ALF448" s="13"/>
      <c r="ALG448" s="13"/>
      <c r="ALH448" s="13"/>
      <c r="ALI448" s="13"/>
      <c r="ALJ448" s="13"/>
    </row>
    <row r="449" spans="1:998" s="24" customFormat="1">
      <c r="A449" s="16">
        <v>444</v>
      </c>
      <c r="B449" s="32" t="s">
        <v>188</v>
      </c>
      <c r="C449" s="32" t="s">
        <v>7</v>
      </c>
      <c r="D449" s="32" t="s">
        <v>7</v>
      </c>
      <c r="E449" s="32" t="s">
        <v>767</v>
      </c>
      <c r="F449" s="32"/>
      <c r="G449" s="74">
        <v>45832</v>
      </c>
      <c r="H449" s="75">
        <v>0.56666666666666665</v>
      </c>
      <c r="I449" s="32" t="s">
        <v>5</v>
      </c>
      <c r="J449" s="32" t="s">
        <v>6</v>
      </c>
      <c r="K449" s="32" t="s">
        <v>5</v>
      </c>
      <c r="L449" s="32" t="s">
        <v>5</v>
      </c>
      <c r="M449" s="32" t="s">
        <v>5</v>
      </c>
      <c r="N449" s="32" t="s">
        <v>6</v>
      </c>
      <c r="O449" s="76">
        <v>633.91</v>
      </c>
      <c r="P449" s="77">
        <v>1262</v>
      </c>
      <c r="Q449" s="76">
        <v>77129.56</v>
      </c>
      <c r="R449" s="76">
        <v>38629.56</v>
      </c>
      <c r="S449" s="85">
        <f t="shared" si="56"/>
        <v>50.083988551211753</v>
      </c>
      <c r="T449" s="85">
        <f t="shared" si="57"/>
        <v>38500</v>
      </c>
      <c r="U449" s="32" t="s">
        <v>6</v>
      </c>
      <c r="V449" s="32" t="s">
        <v>6</v>
      </c>
      <c r="W449" s="79">
        <v>1</v>
      </c>
      <c r="X449" s="80">
        <v>0</v>
      </c>
      <c r="Y449" s="81">
        <f>ROUND((S449/INDICI!$B$2*10),2)</f>
        <v>5.66</v>
      </c>
      <c r="Z449" s="81">
        <f>ROUND((O449/INDICI!$B$1*25),2)</f>
        <v>1.69</v>
      </c>
      <c r="AA449" s="82">
        <f t="shared" si="53"/>
        <v>8</v>
      </c>
      <c r="AB449" s="83">
        <f t="shared" si="54"/>
        <v>15.35</v>
      </c>
      <c r="AC449" s="84"/>
      <c r="AD449" s="81" t="str">
        <f>VLOOKUP(C449, 'NORD SUD'!A:B, 2, FALSE)</f>
        <v>N</v>
      </c>
      <c r="AE449" s="85" t="str">
        <f>IF(AD449="N","",SUM(AF$5:$AF449))</f>
        <v/>
      </c>
      <c r="AF449" s="85" t="str">
        <f t="shared" si="55"/>
        <v/>
      </c>
      <c r="AG449" s="84"/>
      <c r="AH449" s="90"/>
      <c r="AI449" s="172"/>
      <c r="AJ449" s="172"/>
      <c r="AK449" s="198" t="s">
        <v>1941</v>
      </c>
      <c r="AL449" s="161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  <c r="JH449" s="13"/>
      <c r="JI449" s="13"/>
      <c r="JJ449" s="13"/>
      <c r="JK449" s="13"/>
      <c r="JL449" s="13"/>
      <c r="JM449" s="13"/>
      <c r="JN449" s="13"/>
      <c r="JO449" s="13"/>
      <c r="JP449" s="13"/>
      <c r="JQ449" s="13"/>
      <c r="JR449" s="13"/>
      <c r="JS449" s="13"/>
      <c r="JT449" s="13"/>
      <c r="JU449" s="13"/>
      <c r="JV449" s="13"/>
      <c r="JW449" s="13"/>
      <c r="JX449" s="13"/>
      <c r="JY449" s="13"/>
      <c r="JZ449" s="13"/>
      <c r="KA449" s="13"/>
      <c r="KB449" s="13"/>
      <c r="KC449" s="13"/>
      <c r="KD449" s="13"/>
      <c r="KE449" s="13"/>
      <c r="KF449" s="13"/>
      <c r="KG449" s="13"/>
      <c r="KH449" s="13"/>
      <c r="KI449" s="13"/>
      <c r="KJ449" s="13"/>
      <c r="KK449" s="13"/>
      <c r="KL449" s="13"/>
      <c r="KM449" s="13"/>
      <c r="KN449" s="13"/>
      <c r="KO449" s="13"/>
      <c r="KP449" s="13"/>
      <c r="KQ449" s="13"/>
      <c r="KR449" s="13"/>
      <c r="KS449" s="13"/>
      <c r="KT449" s="13"/>
      <c r="KU449" s="13"/>
      <c r="KV449" s="13"/>
      <c r="KW449" s="13"/>
      <c r="KX449" s="13"/>
      <c r="KY449" s="13"/>
      <c r="KZ449" s="13"/>
      <c r="LA449" s="13"/>
      <c r="LB449" s="13"/>
      <c r="LC449" s="13"/>
      <c r="LD449" s="13"/>
      <c r="LE449" s="13"/>
      <c r="LF449" s="13"/>
      <c r="LG449" s="13"/>
      <c r="LH449" s="13"/>
      <c r="LI449" s="13"/>
      <c r="LJ449" s="13"/>
      <c r="LK449" s="13"/>
      <c r="LL449" s="13"/>
      <c r="LM449" s="13"/>
      <c r="LN449" s="13"/>
      <c r="LO449" s="13"/>
      <c r="LP449" s="13"/>
      <c r="LQ449" s="13"/>
      <c r="LR449" s="13"/>
      <c r="LS449" s="13"/>
      <c r="LT449" s="13"/>
      <c r="LU449" s="13"/>
      <c r="LV449" s="13"/>
      <c r="LW449" s="13"/>
      <c r="LX449" s="13"/>
      <c r="LY449" s="13"/>
      <c r="LZ449" s="13"/>
      <c r="MA449" s="13"/>
      <c r="MB449" s="13"/>
      <c r="MC449" s="13"/>
      <c r="MD449" s="13"/>
      <c r="ME449" s="13"/>
      <c r="MF449" s="13"/>
      <c r="MG449" s="13"/>
      <c r="MH449" s="13"/>
      <c r="MI449" s="13"/>
      <c r="MJ449" s="13"/>
      <c r="MK449" s="13"/>
      <c r="ML449" s="13"/>
      <c r="MM449" s="13"/>
      <c r="MN449" s="13"/>
      <c r="MO449" s="13"/>
      <c r="MP449" s="13"/>
      <c r="MQ449" s="13"/>
      <c r="MR449" s="13"/>
      <c r="MS449" s="13"/>
      <c r="MT449" s="13"/>
      <c r="MU449" s="13"/>
      <c r="MV449" s="13"/>
      <c r="MW449" s="13"/>
      <c r="MX449" s="13"/>
      <c r="MY449" s="13"/>
      <c r="MZ449" s="13"/>
      <c r="NA449" s="13"/>
      <c r="NB449" s="13"/>
      <c r="NC449" s="13"/>
      <c r="ND449" s="13"/>
      <c r="NE449" s="13"/>
      <c r="NF449" s="13"/>
      <c r="NG449" s="13"/>
      <c r="NH449" s="13"/>
      <c r="NI449" s="13"/>
      <c r="NJ449" s="13"/>
      <c r="NK449" s="13"/>
      <c r="NL449" s="13"/>
      <c r="NM449" s="13"/>
      <c r="NN449" s="13"/>
      <c r="NO449" s="13"/>
      <c r="NP449" s="13"/>
      <c r="NQ449" s="13"/>
      <c r="NR449" s="13"/>
      <c r="NS449" s="13"/>
      <c r="NT449" s="13"/>
      <c r="NU449" s="13"/>
      <c r="NV449" s="13"/>
      <c r="NW449" s="13"/>
      <c r="NX449" s="13"/>
      <c r="NY449" s="13"/>
      <c r="NZ449" s="13"/>
      <c r="OA449" s="13"/>
      <c r="OB449" s="13"/>
      <c r="OC449" s="13"/>
      <c r="OD449" s="13"/>
      <c r="OE449" s="13"/>
      <c r="OF449" s="13"/>
      <c r="OG449" s="13"/>
      <c r="OH449" s="13"/>
      <c r="OI449" s="13"/>
      <c r="OJ449" s="13"/>
      <c r="OK449" s="13"/>
      <c r="OL449" s="13"/>
      <c r="OM449" s="13"/>
      <c r="ON449" s="13"/>
      <c r="OO449" s="13"/>
      <c r="OP449" s="13"/>
      <c r="OQ449" s="13"/>
      <c r="OR449" s="13"/>
      <c r="OS449" s="13"/>
      <c r="OT449" s="13"/>
      <c r="OU449" s="13"/>
      <c r="OV449" s="13"/>
      <c r="OW449" s="13"/>
      <c r="OX449" s="13"/>
      <c r="OY449" s="13"/>
      <c r="OZ449" s="13"/>
      <c r="PA449" s="13"/>
      <c r="PB449" s="13"/>
      <c r="PC449" s="13"/>
      <c r="PD449" s="13"/>
      <c r="PE449" s="13"/>
      <c r="PF449" s="13"/>
      <c r="PG449" s="13"/>
      <c r="PH449" s="13"/>
      <c r="PI449" s="13"/>
      <c r="PJ449" s="13"/>
      <c r="PK449" s="13"/>
      <c r="PL449" s="13"/>
      <c r="PM449" s="13"/>
      <c r="PN449" s="13"/>
      <c r="PO449" s="13"/>
      <c r="PP449" s="13"/>
      <c r="PQ449" s="13"/>
      <c r="PR449" s="13"/>
      <c r="PS449" s="13"/>
      <c r="PT449" s="13"/>
      <c r="PU449" s="13"/>
      <c r="PV449" s="13"/>
      <c r="PW449" s="13"/>
      <c r="PX449" s="13"/>
      <c r="PY449" s="13"/>
      <c r="PZ449" s="13"/>
      <c r="QA449" s="13"/>
      <c r="QB449" s="13"/>
      <c r="QC449" s="13"/>
      <c r="QD449" s="13"/>
      <c r="QE449" s="13"/>
      <c r="QF449" s="13"/>
      <c r="QG449" s="13"/>
      <c r="QH449" s="13"/>
      <c r="QI449" s="13"/>
      <c r="QJ449" s="13"/>
      <c r="QK449" s="13"/>
      <c r="QL449" s="13"/>
      <c r="QM449" s="13"/>
      <c r="QN449" s="13"/>
      <c r="QO449" s="13"/>
      <c r="QP449" s="13"/>
      <c r="QQ449" s="13"/>
      <c r="QR449" s="13"/>
      <c r="QS449" s="13"/>
      <c r="QT449" s="13"/>
      <c r="QU449" s="13"/>
      <c r="QV449" s="13"/>
      <c r="QW449" s="13"/>
      <c r="QX449" s="13"/>
      <c r="QY449" s="13"/>
      <c r="QZ449" s="13"/>
      <c r="RA449" s="13"/>
      <c r="RB449" s="13"/>
      <c r="RC449" s="13"/>
      <c r="RD449" s="13"/>
      <c r="RE449" s="13"/>
      <c r="RF449" s="13"/>
      <c r="RG449" s="13"/>
      <c r="RH449" s="13"/>
      <c r="RI449" s="13"/>
      <c r="RJ449" s="13"/>
      <c r="RK449" s="13"/>
      <c r="RL449" s="13"/>
      <c r="RM449" s="13"/>
      <c r="RN449" s="13"/>
      <c r="RO449" s="13"/>
      <c r="RP449" s="13"/>
      <c r="RQ449" s="13"/>
      <c r="RR449" s="13"/>
      <c r="RS449" s="13"/>
      <c r="RT449" s="13"/>
      <c r="RU449" s="13"/>
      <c r="RV449" s="13"/>
      <c r="RW449" s="13"/>
      <c r="RX449" s="13"/>
      <c r="RY449" s="13"/>
      <c r="RZ449" s="13"/>
      <c r="SA449" s="13"/>
      <c r="SB449" s="13"/>
      <c r="SC449" s="13"/>
      <c r="SD449" s="13"/>
      <c r="SE449" s="13"/>
      <c r="SF449" s="13"/>
      <c r="SG449" s="13"/>
      <c r="SH449" s="13"/>
      <c r="SI449" s="13"/>
      <c r="SJ449" s="13"/>
      <c r="SK449" s="13"/>
      <c r="SL449" s="13"/>
      <c r="SM449" s="13"/>
      <c r="SN449" s="13"/>
      <c r="SO449" s="13"/>
      <c r="SP449" s="13"/>
      <c r="SQ449" s="13"/>
      <c r="SR449" s="13"/>
      <c r="SS449" s="13"/>
      <c r="ST449" s="13"/>
      <c r="SU449" s="13"/>
      <c r="SV449" s="13"/>
      <c r="SW449" s="13"/>
      <c r="SX449" s="13"/>
      <c r="SY449" s="13"/>
      <c r="SZ449" s="13"/>
      <c r="TA449" s="13"/>
      <c r="TB449" s="13"/>
      <c r="TC449" s="13"/>
      <c r="TD449" s="13"/>
      <c r="TE449" s="13"/>
      <c r="TF449" s="13"/>
      <c r="TG449" s="13"/>
      <c r="TH449" s="13"/>
      <c r="TI449" s="13"/>
      <c r="TJ449" s="13"/>
      <c r="TK449" s="13"/>
      <c r="TL449" s="13"/>
      <c r="TM449" s="13"/>
      <c r="TN449" s="13"/>
      <c r="TO449" s="13"/>
      <c r="TP449" s="13"/>
      <c r="TQ449" s="13"/>
      <c r="TR449" s="13"/>
      <c r="TS449" s="13"/>
      <c r="TT449" s="13"/>
      <c r="TU449" s="13"/>
      <c r="TV449" s="13"/>
      <c r="TW449" s="13"/>
      <c r="TX449" s="13"/>
      <c r="TY449" s="13"/>
      <c r="TZ449" s="13"/>
      <c r="UA449" s="13"/>
      <c r="UB449" s="13"/>
      <c r="UC449" s="13"/>
      <c r="UD449" s="13"/>
      <c r="UE449" s="13"/>
      <c r="UF449" s="13"/>
      <c r="UG449" s="13"/>
      <c r="UH449" s="13"/>
      <c r="UI449" s="13"/>
      <c r="UJ449" s="13"/>
      <c r="UK449" s="13"/>
      <c r="UL449" s="13"/>
      <c r="UM449" s="13"/>
      <c r="UN449" s="13"/>
      <c r="UO449" s="13"/>
      <c r="UP449" s="13"/>
      <c r="UQ449" s="13"/>
      <c r="UR449" s="13"/>
      <c r="US449" s="13"/>
      <c r="UT449" s="13"/>
      <c r="UU449" s="13"/>
      <c r="UV449" s="13"/>
      <c r="UW449" s="13"/>
      <c r="UX449" s="13"/>
      <c r="UY449" s="13"/>
      <c r="UZ449" s="13"/>
      <c r="VA449" s="13"/>
      <c r="VB449" s="13"/>
      <c r="VC449" s="13"/>
      <c r="VD449" s="13"/>
      <c r="VE449" s="13"/>
      <c r="VF449" s="13"/>
      <c r="VG449" s="13"/>
      <c r="VH449" s="13"/>
      <c r="VI449" s="13"/>
      <c r="VJ449" s="13"/>
      <c r="VK449" s="13"/>
      <c r="VL449" s="13"/>
      <c r="VM449" s="13"/>
      <c r="VN449" s="13"/>
      <c r="VO449" s="13"/>
      <c r="VP449" s="13"/>
      <c r="VQ449" s="13"/>
      <c r="VR449" s="13"/>
      <c r="VS449" s="13"/>
      <c r="VT449" s="13"/>
      <c r="VU449" s="13"/>
      <c r="VV449" s="13"/>
      <c r="VW449" s="13"/>
      <c r="VX449" s="13"/>
      <c r="VY449" s="13"/>
      <c r="VZ449" s="13"/>
      <c r="WA449" s="13"/>
      <c r="WB449" s="13"/>
      <c r="WC449" s="13"/>
      <c r="WD449" s="13"/>
      <c r="WE449" s="13"/>
      <c r="WF449" s="13"/>
      <c r="WG449" s="13"/>
      <c r="WH449" s="13"/>
      <c r="WI449" s="13"/>
      <c r="WJ449" s="13"/>
      <c r="WK449" s="13"/>
      <c r="WL449" s="13"/>
      <c r="WM449" s="13"/>
      <c r="WN449" s="13"/>
      <c r="WO449" s="13"/>
      <c r="WP449" s="13"/>
      <c r="WQ449" s="13"/>
      <c r="WR449" s="13"/>
      <c r="WS449" s="13"/>
      <c r="WT449" s="13"/>
      <c r="WU449" s="13"/>
      <c r="WV449" s="13"/>
      <c r="WW449" s="13"/>
      <c r="WX449" s="13"/>
      <c r="WY449" s="13"/>
      <c r="WZ449" s="13"/>
      <c r="XA449" s="13"/>
      <c r="XB449" s="13"/>
      <c r="XC449" s="13"/>
      <c r="XD449" s="13"/>
      <c r="XE449" s="13"/>
      <c r="XF449" s="13"/>
      <c r="XG449" s="13"/>
      <c r="XH449" s="13"/>
      <c r="XI449" s="13"/>
      <c r="XJ449" s="13"/>
      <c r="XK449" s="13"/>
      <c r="XL449" s="13"/>
      <c r="XM449" s="13"/>
      <c r="XN449" s="13"/>
      <c r="XO449" s="13"/>
      <c r="XP449" s="13"/>
      <c r="XQ449" s="13"/>
      <c r="XR449" s="13"/>
      <c r="XS449" s="13"/>
      <c r="XT449" s="13"/>
      <c r="XU449" s="13"/>
      <c r="XV449" s="13"/>
      <c r="XW449" s="13"/>
      <c r="XX449" s="13"/>
      <c r="XY449" s="13"/>
      <c r="XZ449" s="13"/>
      <c r="YA449" s="13"/>
      <c r="YB449" s="13"/>
      <c r="YC449" s="13"/>
      <c r="YD449" s="13"/>
      <c r="YE449" s="13"/>
      <c r="YF449" s="13"/>
      <c r="YG449" s="13"/>
      <c r="YH449" s="13"/>
      <c r="YI449" s="13"/>
      <c r="YJ449" s="13"/>
      <c r="YK449" s="13"/>
      <c r="YL449" s="13"/>
      <c r="YM449" s="13"/>
      <c r="YN449" s="13"/>
      <c r="YO449" s="13"/>
      <c r="YP449" s="13"/>
      <c r="YQ449" s="13"/>
      <c r="YR449" s="13"/>
      <c r="YS449" s="13"/>
      <c r="YT449" s="13"/>
      <c r="YU449" s="13"/>
      <c r="YV449" s="13"/>
      <c r="YW449" s="13"/>
      <c r="YX449" s="13"/>
      <c r="YY449" s="13"/>
      <c r="YZ449" s="13"/>
      <c r="ZA449" s="13"/>
      <c r="ZB449" s="13"/>
      <c r="ZC449" s="13"/>
      <c r="ZD449" s="13"/>
      <c r="ZE449" s="13"/>
      <c r="ZF449" s="13"/>
      <c r="ZG449" s="13"/>
      <c r="ZH449" s="13"/>
      <c r="ZI449" s="13"/>
      <c r="ZJ449" s="13"/>
      <c r="ZK449" s="13"/>
      <c r="ZL449" s="13"/>
      <c r="ZM449" s="13"/>
      <c r="ZN449" s="13"/>
      <c r="ZO449" s="13"/>
      <c r="ZP449" s="13"/>
      <c r="ZQ449" s="13"/>
      <c r="ZR449" s="13"/>
      <c r="ZS449" s="13"/>
      <c r="ZT449" s="13"/>
      <c r="ZU449" s="13"/>
      <c r="ZV449" s="13"/>
      <c r="ZW449" s="13"/>
      <c r="ZX449" s="13"/>
      <c r="ZY449" s="13"/>
      <c r="ZZ449" s="13"/>
      <c r="AAA449" s="13"/>
      <c r="AAB449" s="13"/>
      <c r="AAC449" s="13"/>
      <c r="AAD449" s="13"/>
      <c r="AAE449" s="13"/>
      <c r="AAF449" s="13"/>
      <c r="AAG449" s="13"/>
      <c r="AAH449" s="13"/>
      <c r="AAI449" s="13"/>
      <c r="AAJ449" s="13"/>
      <c r="AAK449" s="13"/>
      <c r="AAL449" s="13"/>
      <c r="AAM449" s="13"/>
      <c r="AAN449" s="13"/>
      <c r="AAO449" s="13"/>
      <c r="AAP449" s="13"/>
      <c r="AAQ449" s="13"/>
      <c r="AAR449" s="13"/>
      <c r="AAS449" s="13"/>
      <c r="AAT449" s="13"/>
      <c r="AAU449" s="13"/>
      <c r="AAV449" s="13"/>
      <c r="AAW449" s="13"/>
      <c r="AAX449" s="13"/>
      <c r="AAY449" s="13"/>
      <c r="AAZ449" s="13"/>
      <c r="ABA449" s="13"/>
      <c r="ABB449" s="13"/>
      <c r="ABC449" s="13"/>
      <c r="ABD449" s="13"/>
      <c r="ABE449" s="13"/>
      <c r="ABF449" s="13"/>
      <c r="ABG449" s="13"/>
      <c r="ABH449" s="13"/>
      <c r="ABI449" s="13"/>
      <c r="ABJ449" s="13"/>
      <c r="ABK449" s="13"/>
      <c r="ABL449" s="13"/>
      <c r="ABM449" s="13"/>
      <c r="ABN449" s="13"/>
      <c r="ABO449" s="13"/>
      <c r="ABP449" s="13"/>
      <c r="ABQ449" s="13"/>
      <c r="ABR449" s="13"/>
      <c r="ABS449" s="13"/>
      <c r="ABT449" s="13"/>
      <c r="ABU449" s="13"/>
      <c r="ABV449" s="13"/>
      <c r="ABW449" s="13"/>
      <c r="ABX449" s="13"/>
      <c r="ABY449" s="13"/>
      <c r="ABZ449" s="13"/>
      <c r="ACA449" s="13"/>
      <c r="ACB449" s="13"/>
      <c r="ACC449" s="13"/>
      <c r="ACD449" s="13"/>
      <c r="ACE449" s="13"/>
      <c r="ACF449" s="13"/>
      <c r="ACG449" s="13"/>
      <c r="ACH449" s="13"/>
      <c r="ACI449" s="13"/>
      <c r="ACJ449" s="13"/>
      <c r="ACK449" s="13"/>
      <c r="ACL449" s="13"/>
      <c r="ACM449" s="13"/>
      <c r="ACN449" s="13"/>
      <c r="ACO449" s="13"/>
      <c r="ACP449" s="13"/>
      <c r="ACQ449" s="13"/>
      <c r="ACR449" s="13"/>
      <c r="ACS449" s="13"/>
      <c r="ACT449" s="13"/>
      <c r="ACU449" s="13"/>
      <c r="ACV449" s="13"/>
      <c r="ACW449" s="13"/>
      <c r="ACX449" s="13"/>
      <c r="ACY449" s="13"/>
      <c r="ACZ449" s="13"/>
      <c r="ADA449" s="13"/>
      <c r="ADB449" s="13"/>
      <c r="ADC449" s="13"/>
      <c r="ADD449" s="13"/>
      <c r="ADE449" s="13"/>
      <c r="ADF449" s="13"/>
      <c r="ADG449" s="13"/>
      <c r="ADH449" s="13"/>
      <c r="ADI449" s="13"/>
      <c r="ADJ449" s="13"/>
      <c r="ADK449" s="13"/>
      <c r="ADL449" s="13"/>
      <c r="ADM449" s="13"/>
      <c r="ADN449" s="13"/>
      <c r="ADO449" s="13"/>
      <c r="ADP449" s="13"/>
      <c r="ADQ449" s="13"/>
      <c r="ADR449" s="13"/>
      <c r="ADS449" s="13"/>
      <c r="ADT449" s="13"/>
      <c r="ADU449" s="13"/>
      <c r="ADV449" s="13"/>
      <c r="ADW449" s="13"/>
      <c r="ADX449" s="13"/>
      <c r="ADY449" s="13"/>
      <c r="ADZ449" s="13"/>
      <c r="AEA449" s="13"/>
      <c r="AEB449" s="13"/>
      <c r="AEC449" s="13"/>
      <c r="AED449" s="13"/>
      <c r="AEE449" s="13"/>
      <c r="AEF449" s="13"/>
      <c r="AEG449" s="13"/>
      <c r="AEH449" s="13"/>
      <c r="AEI449" s="13"/>
      <c r="AEJ449" s="13"/>
      <c r="AEK449" s="13"/>
      <c r="AEL449" s="13"/>
      <c r="AEM449" s="13"/>
      <c r="AEN449" s="13"/>
      <c r="AEO449" s="13"/>
      <c r="AEP449" s="13"/>
      <c r="AEQ449" s="13"/>
      <c r="AER449" s="13"/>
      <c r="AES449" s="13"/>
      <c r="AET449" s="13"/>
      <c r="AEU449" s="13"/>
      <c r="AEV449" s="13"/>
      <c r="AEW449" s="13"/>
      <c r="AEX449" s="13"/>
      <c r="AEY449" s="13"/>
      <c r="AEZ449" s="13"/>
      <c r="AFA449" s="13"/>
      <c r="AFB449" s="13"/>
      <c r="AFC449" s="13"/>
      <c r="AFD449" s="13"/>
      <c r="AFE449" s="13"/>
      <c r="AFF449" s="13"/>
      <c r="AFG449" s="13"/>
      <c r="AFH449" s="13"/>
      <c r="AFI449" s="13"/>
      <c r="AFJ449" s="13"/>
      <c r="AFK449" s="13"/>
      <c r="AFL449" s="13"/>
      <c r="AFM449" s="13"/>
      <c r="AFN449" s="13"/>
      <c r="AFO449" s="13"/>
      <c r="AFP449" s="13"/>
      <c r="AFQ449" s="13"/>
      <c r="AFR449" s="13"/>
      <c r="AFS449" s="13"/>
      <c r="AFT449" s="13"/>
      <c r="AFU449" s="13"/>
      <c r="AFV449" s="13"/>
      <c r="AFW449" s="13"/>
      <c r="AFX449" s="13"/>
      <c r="AFY449" s="13"/>
      <c r="AFZ449" s="13"/>
      <c r="AGA449" s="13"/>
      <c r="AGB449" s="13"/>
      <c r="AGC449" s="13"/>
      <c r="AGD449" s="13"/>
      <c r="AGE449" s="13"/>
      <c r="AGF449" s="13"/>
      <c r="AGG449" s="13"/>
      <c r="AGH449" s="13"/>
      <c r="AGI449" s="13"/>
      <c r="AGJ449" s="13"/>
      <c r="AGK449" s="13"/>
      <c r="AGL449" s="13"/>
      <c r="AGM449" s="13"/>
      <c r="AGN449" s="13"/>
      <c r="AGO449" s="13"/>
      <c r="AGP449" s="13"/>
      <c r="AGQ449" s="13"/>
      <c r="AGR449" s="13"/>
      <c r="AGS449" s="13"/>
      <c r="AGT449" s="13"/>
      <c r="AGU449" s="13"/>
      <c r="AGV449" s="13"/>
      <c r="AGW449" s="13"/>
      <c r="AGX449" s="13"/>
      <c r="AGY449" s="13"/>
      <c r="AGZ449" s="13"/>
      <c r="AHA449" s="13"/>
      <c r="AHB449" s="13"/>
      <c r="AHC449" s="13"/>
      <c r="AHD449" s="13"/>
      <c r="AHE449" s="13"/>
      <c r="AHF449" s="13"/>
      <c r="AHG449" s="13"/>
      <c r="AHH449" s="13"/>
      <c r="AHI449" s="13"/>
      <c r="AHJ449" s="13"/>
      <c r="AHK449" s="13"/>
      <c r="AHL449" s="13"/>
      <c r="AHM449" s="13"/>
      <c r="AHN449" s="13"/>
      <c r="AHO449" s="13"/>
      <c r="AHP449" s="13"/>
      <c r="AHQ449" s="13"/>
      <c r="AHR449" s="13"/>
      <c r="AHS449" s="13"/>
      <c r="AHT449" s="13"/>
      <c r="AHU449" s="13"/>
      <c r="AHV449" s="13"/>
      <c r="AHW449" s="13"/>
      <c r="AHX449" s="13"/>
      <c r="AHY449" s="13"/>
      <c r="AHZ449" s="13"/>
      <c r="AIA449" s="13"/>
      <c r="AIB449" s="13"/>
      <c r="AIC449" s="13"/>
      <c r="AID449" s="13"/>
      <c r="AIE449" s="13"/>
      <c r="AIF449" s="13"/>
      <c r="AIG449" s="13"/>
      <c r="AIH449" s="13"/>
      <c r="AII449" s="13"/>
      <c r="AIJ449" s="13"/>
      <c r="AIK449" s="13"/>
      <c r="AIL449" s="13"/>
      <c r="AIM449" s="13"/>
      <c r="AIN449" s="13"/>
      <c r="AIO449" s="13"/>
      <c r="AIP449" s="13"/>
      <c r="AIQ449" s="13"/>
      <c r="AIR449" s="13"/>
      <c r="AIS449" s="13"/>
      <c r="AIT449" s="13"/>
      <c r="AIU449" s="13"/>
      <c r="AIV449" s="13"/>
      <c r="AIW449" s="13"/>
      <c r="AIX449" s="13"/>
      <c r="AIY449" s="13"/>
      <c r="AIZ449" s="13"/>
      <c r="AJA449" s="13"/>
      <c r="AJB449" s="13"/>
      <c r="AJC449" s="13"/>
      <c r="AJD449" s="13"/>
      <c r="AJE449" s="13"/>
      <c r="AJF449" s="13"/>
      <c r="AJG449" s="13"/>
      <c r="AJH449" s="13"/>
      <c r="AJI449" s="13"/>
      <c r="AJJ449" s="13"/>
      <c r="AJK449" s="13"/>
      <c r="AJL449" s="13"/>
      <c r="AJM449" s="13"/>
      <c r="AJN449" s="13"/>
      <c r="AJO449" s="13"/>
      <c r="AJP449" s="13"/>
      <c r="AJQ449" s="13"/>
      <c r="AJR449" s="13"/>
      <c r="AJS449" s="13"/>
      <c r="AJT449" s="13"/>
      <c r="AJU449" s="13"/>
      <c r="AJV449" s="13"/>
      <c r="AJW449" s="13"/>
      <c r="AJX449" s="13"/>
      <c r="AJY449" s="13"/>
      <c r="AJZ449" s="13"/>
      <c r="AKA449" s="13"/>
      <c r="AKB449" s="13"/>
      <c r="AKC449" s="13"/>
      <c r="AKD449" s="13"/>
      <c r="AKE449" s="13"/>
      <c r="AKF449" s="13"/>
      <c r="AKG449" s="13"/>
      <c r="AKH449" s="13"/>
      <c r="AKI449" s="13"/>
      <c r="AKJ449" s="13"/>
      <c r="AKK449" s="13"/>
      <c r="AKL449" s="13"/>
      <c r="AKM449" s="13"/>
      <c r="AKN449" s="13"/>
      <c r="AKO449" s="13"/>
      <c r="AKP449" s="13"/>
      <c r="AKQ449" s="13"/>
      <c r="AKR449" s="13"/>
      <c r="AKS449" s="13"/>
      <c r="AKT449" s="13"/>
      <c r="AKU449" s="13"/>
      <c r="AKV449" s="13"/>
      <c r="AKW449" s="13"/>
      <c r="AKX449" s="13"/>
      <c r="AKY449" s="13"/>
      <c r="AKZ449" s="13"/>
      <c r="ALA449" s="13"/>
      <c r="ALB449" s="13"/>
      <c r="ALC449" s="13"/>
      <c r="ALD449" s="13"/>
      <c r="ALE449" s="13"/>
      <c r="ALF449" s="13"/>
      <c r="ALG449" s="13"/>
      <c r="ALH449" s="13"/>
      <c r="ALI449" s="13"/>
      <c r="ALJ449" s="13"/>
    </row>
    <row r="450" spans="1:998" s="13" customFormat="1">
      <c r="A450" s="16">
        <v>445</v>
      </c>
      <c r="B450" s="32" t="s">
        <v>188</v>
      </c>
      <c r="C450" s="32" t="s">
        <v>13</v>
      </c>
      <c r="D450" s="32" t="s">
        <v>13</v>
      </c>
      <c r="E450" s="32" t="s">
        <v>192</v>
      </c>
      <c r="F450" s="32"/>
      <c r="G450" s="74">
        <v>45832</v>
      </c>
      <c r="H450" s="75">
        <v>0.78402777777777777</v>
      </c>
      <c r="I450" s="32" t="s">
        <v>5</v>
      </c>
      <c r="J450" s="32" t="s">
        <v>6</v>
      </c>
      <c r="K450" s="32" t="s">
        <v>5</v>
      </c>
      <c r="L450" s="32" t="s">
        <v>5</v>
      </c>
      <c r="M450" s="32" t="s">
        <v>5</v>
      </c>
      <c r="N450" s="32" t="s">
        <v>6</v>
      </c>
      <c r="O450" s="76">
        <v>633.48</v>
      </c>
      <c r="P450" s="77">
        <v>1105</v>
      </c>
      <c r="Q450" s="76">
        <v>24410</v>
      </c>
      <c r="R450" s="76">
        <v>12229.41</v>
      </c>
      <c r="S450" s="78">
        <f t="shared" si="56"/>
        <v>50.1</v>
      </c>
      <c r="T450" s="78">
        <f t="shared" si="57"/>
        <v>12180.59</v>
      </c>
      <c r="U450" s="32" t="s">
        <v>6</v>
      </c>
      <c r="V450" s="32" t="s">
        <v>6</v>
      </c>
      <c r="W450" s="79">
        <v>1</v>
      </c>
      <c r="X450" s="80">
        <v>0</v>
      </c>
      <c r="Y450" s="81">
        <f>ROUND((S450/INDICI!$B$2*10),2)</f>
        <v>5.66</v>
      </c>
      <c r="Z450" s="81">
        <f>ROUND((O450/INDICI!$B$1*25),2)</f>
        <v>1.69</v>
      </c>
      <c r="AA450" s="82">
        <f t="shared" si="53"/>
        <v>8</v>
      </c>
      <c r="AB450" s="83">
        <f t="shared" si="54"/>
        <v>15.35</v>
      </c>
      <c r="AC450" s="84"/>
      <c r="AD450" s="81" t="str">
        <f>VLOOKUP(C450, 'NORD SUD'!A:B, 2, FALSE)</f>
        <v>N</v>
      </c>
      <c r="AE450" s="85" t="str">
        <f>IF(AD450="N","",SUM(AF$5:$AF450))</f>
        <v/>
      </c>
      <c r="AF450" s="85" t="str">
        <f t="shared" si="55"/>
        <v/>
      </c>
      <c r="AG450" s="84"/>
      <c r="AH450" s="81"/>
      <c r="AI450" s="169"/>
      <c r="AJ450" s="169"/>
      <c r="AK450" s="198" t="s">
        <v>1941</v>
      </c>
      <c r="AL450" s="158"/>
    </row>
    <row r="451" spans="1:998" s="24" customFormat="1">
      <c r="A451" s="16">
        <v>446</v>
      </c>
      <c r="B451" s="32" t="s">
        <v>188</v>
      </c>
      <c r="C451" s="32" t="s">
        <v>1804</v>
      </c>
      <c r="D451" s="32" t="s">
        <v>1804</v>
      </c>
      <c r="E451" s="32" t="s">
        <v>1836</v>
      </c>
      <c r="F451" s="32"/>
      <c r="G451" s="74">
        <v>45834</v>
      </c>
      <c r="H451" s="75" t="s">
        <v>1837</v>
      </c>
      <c r="I451" s="32" t="s">
        <v>5</v>
      </c>
      <c r="J451" s="32" t="s">
        <v>6</v>
      </c>
      <c r="K451" s="32" t="s">
        <v>5</v>
      </c>
      <c r="L451" s="32" t="s">
        <v>5</v>
      </c>
      <c r="M451" s="32" t="s">
        <v>5</v>
      </c>
      <c r="N451" s="32" t="s">
        <v>6</v>
      </c>
      <c r="O451" s="76">
        <v>956.28</v>
      </c>
      <c r="P451" s="77">
        <v>732</v>
      </c>
      <c r="Q451" s="76">
        <v>34282</v>
      </c>
      <c r="R451" s="76">
        <v>14550</v>
      </c>
      <c r="S451" s="85">
        <f t="shared" si="56"/>
        <v>42.442097893938509</v>
      </c>
      <c r="T451" s="85">
        <f t="shared" si="57"/>
        <v>19732</v>
      </c>
      <c r="U451" s="32" t="s">
        <v>6</v>
      </c>
      <c r="V451" s="32" t="s">
        <v>6</v>
      </c>
      <c r="W451" s="79">
        <v>1</v>
      </c>
      <c r="X451" s="80">
        <v>0</v>
      </c>
      <c r="Y451" s="81">
        <f>ROUND((S451/INDICI!$B$2*10),2)</f>
        <v>4.8</v>
      </c>
      <c r="Z451" s="81">
        <f>ROUND((O451/INDICI!$B$1*25),2)</f>
        <v>2.5499999999999998</v>
      </c>
      <c r="AA451" s="82">
        <f t="shared" si="53"/>
        <v>8</v>
      </c>
      <c r="AB451" s="83">
        <f t="shared" si="54"/>
        <v>15.35</v>
      </c>
      <c r="AC451" s="84"/>
      <c r="AD451" s="81" t="str">
        <f>VLOOKUP(C451, 'NORD SUD'!A:B, 2, FALSE)</f>
        <v>N</v>
      </c>
      <c r="AE451" s="85" t="str">
        <f>IF(AD451="N","",SUM(AF$5:$AF451))</f>
        <v/>
      </c>
      <c r="AF451" s="85" t="str">
        <f t="shared" si="55"/>
        <v/>
      </c>
      <c r="AG451" s="84"/>
      <c r="AH451" s="81"/>
      <c r="AI451" s="169"/>
      <c r="AJ451" s="169"/>
      <c r="AK451" s="198" t="s">
        <v>1941</v>
      </c>
      <c r="AL451" s="158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  <c r="JX451" s="13"/>
      <c r="JY451" s="13"/>
      <c r="JZ451" s="13"/>
      <c r="KA451" s="13"/>
      <c r="KB451" s="13"/>
      <c r="KC451" s="13"/>
      <c r="KD451" s="13"/>
      <c r="KE451" s="13"/>
      <c r="KF451" s="13"/>
      <c r="KG451" s="13"/>
      <c r="KH451" s="13"/>
      <c r="KI451" s="13"/>
      <c r="KJ451" s="13"/>
      <c r="KK451" s="13"/>
      <c r="KL451" s="13"/>
      <c r="KM451" s="13"/>
      <c r="KN451" s="13"/>
      <c r="KO451" s="13"/>
      <c r="KP451" s="13"/>
      <c r="KQ451" s="13"/>
      <c r="KR451" s="13"/>
      <c r="KS451" s="13"/>
      <c r="KT451" s="13"/>
      <c r="KU451" s="13"/>
      <c r="KV451" s="13"/>
      <c r="KW451" s="13"/>
      <c r="KX451" s="13"/>
      <c r="KY451" s="13"/>
      <c r="KZ451" s="13"/>
      <c r="LA451" s="13"/>
      <c r="LB451" s="13"/>
      <c r="LC451" s="13"/>
      <c r="LD451" s="13"/>
      <c r="LE451" s="13"/>
      <c r="LF451" s="13"/>
      <c r="LG451" s="13"/>
      <c r="LH451" s="13"/>
      <c r="LI451" s="13"/>
      <c r="LJ451" s="13"/>
      <c r="LK451" s="13"/>
      <c r="LL451" s="13"/>
      <c r="LM451" s="13"/>
      <c r="LN451" s="13"/>
      <c r="LO451" s="13"/>
      <c r="LP451" s="13"/>
      <c r="LQ451" s="13"/>
      <c r="LR451" s="13"/>
      <c r="LS451" s="13"/>
      <c r="LT451" s="13"/>
      <c r="LU451" s="13"/>
      <c r="LV451" s="13"/>
      <c r="LW451" s="13"/>
      <c r="LX451" s="13"/>
      <c r="LY451" s="13"/>
      <c r="LZ451" s="13"/>
      <c r="MA451" s="13"/>
      <c r="MB451" s="13"/>
      <c r="MC451" s="13"/>
      <c r="MD451" s="13"/>
      <c r="ME451" s="13"/>
      <c r="MF451" s="13"/>
      <c r="MG451" s="13"/>
      <c r="MH451" s="13"/>
      <c r="MI451" s="13"/>
      <c r="MJ451" s="13"/>
      <c r="MK451" s="13"/>
      <c r="ML451" s="13"/>
      <c r="MM451" s="13"/>
      <c r="MN451" s="13"/>
      <c r="MO451" s="13"/>
      <c r="MP451" s="13"/>
      <c r="MQ451" s="13"/>
      <c r="MR451" s="13"/>
      <c r="MS451" s="13"/>
      <c r="MT451" s="13"/>
      <c r="MU451" s="13"/>
      <c r="MV451" s="13"/>
      <c r="MW451" s="13"/>
      <c r="MX451" s="13"/>
      <c r="MY451" s="13"/>
      <c r="MZ451" s="13"/>
      <c r="NA451" s="13"/>
      <c r="NB451" s="13"/>
      <c r="NC451" s="13"/>
      <c r="ND451" s="13"/>
      <c r="NE451" s="13"/>
      <c r="NF451" s="13"/>
      <c r="NG451" s="13"/>
      <c r="NH451" s="13"/>
      <c r="NI451" s="13"/>
      <c r="NJ451" s="13"/>
      <c r="NK451" s="13"/>
      <c r="NL451" s="13"/>
      <c r="NM451" s="13"/>
      <c r="NN451" s="13"/>
      <c r="NO451" s="13"/>
      <c r="NP451" s="13"/>
      <c r="NQ451" s="13"/>
      <c r="NR451" s="13"/>
      <c r="NS451" s="13"/>
      <c r="NT451" s="13"/>
      <c r="NU451" s="13"/>
      <c r="NV451" s="13"/>
      <c r="NW451" s="13"/>
      <c r="NX451" s="13"/>
      <c r="NY451" s="13"/>
      <c r="NZ451" s="13"/>
      <c r="OA451" s="13"/>
      <c r="OB451" s="13"/>
      <c r="OC451" s="13"/>
      <c r="OD451" s="13"/>
      <c r="OE451" s="13"/>
      <c r="OF451" s="13"/>
      <c r="OG451" s="13"/>
      <c r="OH451" s="13"/>
      <c r="OI451" s="13"/>
      <c r="OJ451" s="13"/>
      <c r="OK451" s="13"/>
      <c r="OL451" s="13"/>
      <c r="OM451" s="13"/>
      <c r="ON451" s="13"/>
      <c r="OO451" s="13"/>
      <c r="OP451" s="13"/>
      <c r="OQ451" s="13"/>
      <c r="OR451" s="13"/>
      <c r="OS451" s="13"/>
      <c r="OT451" s="13"/>
      <c r="OU451" s="13"/>
      <c r="OV451" s="13"/>
      <c r="OW451" s="13"/>
      <c r="OX451" s="13"/>
      <c r="OY451" s="13"/>
      <c r="OZ451" s="13"/>
      <c r="PA451" s="13"/>
      <c r="PB451" s="13"/>
      <c r="PC451" s="13"/>
      <c r="PD451" s="13"/>
      <c r="PE451" s="13"/>
      <c r="PF451" s="13"/>
      <c r="PG451" s="13"/>
      <c r="PH451" s="13"/>
      <c r="PI451" s="13"/>
      <c r="PJ451" s="13"/>
      <c r="PK451" s="13"/>
      <c r="PL451" s="13"/>
      <c r="PM451" s="13"/>
      <c r="PN451" s="13"/>
      <c r="PO451" s="13"/>
      <c r="PP451" s="13"/>
      <c r="PQ451" s="13"/>
      <c r="PR451" s="13"/>
      <c r="PS451" s="13"/>
      <c r="PT451" s="13"/>
      <c r="PU451" s="13"/>
      <c r="PV451" s="13"/>
      <c r="PW451" s="13"/>
      <c r="PX451" s="13"/>
      <c r="PY451" s="13"/>
      <c r="PZ451" s="13"/>
      <c r="QA451" s="13"/>
      <c r="QB451" s="13"/>
      <c r="QC451" s="13"/>
      <c r="QD451" s="13"/>
      <c r="QE451" s="13"/>
      <c r="QF451" s="13"/>
      <c r="QG451" s="13"/>
      <c r="QH451" s="13"/>
      <c r="QI451" s="13"/>
      <c r="QJ451" s="13"/>
      <c r="QK451" s="13"/>
      <c r="QL451" s="13"/>
      <c r="QM451" s="13"/>
      <c r="QN451" s="13"/>
      <c r="QO451" s="13"/>
      <c r="QP451" s="13"/>
      <c r="QQ451" s="13"/>
      <c r="QR451" s="13"/>
      <c r="QS451" s="13"/>
      <c r="QT451" s="13"/>
      <c r="QU451" s="13"/>
      <c r="QV451" s="13"/>
      <c r="QW451" s="13"/>
      <c r="QX451" s="13"/>
      <c r="QY451" s="13"/>
      <c r="QZ451" s="13"/>
      <c r="RA451" s="13"/>
      <c r="RB451" s="13"/>
      <c r="RC451" s="13"/>
      <c r="RD451" s="13"/>
      <c r="RE451" s="13"/>
      <c r="RF451" s="13"/>
      <c r="RG451" s="13"/>
      <c r="RH451" s="13"/>
      <c r="RI451" s="13"/>
      <c r="RJ451" s="13"/>
      <c r="RK451" s="13"/>
      <c r="RL451" s="13"/>
      <c r="RM451" s="13"/>
      <c r="RN451" s="13"/>
      <c r="RO451" s="13"/>
      <c r="RP451" s="13"/>
      <c r="RQ451" s="13"/>
      <c r="RR451" s="13"/>
      <c r="RS451" s="13"/>
      <c r="RT451" s="13"/>
      <c r="RU451" s="13"/>
      <c r="RV451" s="13"/>
      <c r="RW451" s="13"/>
      <c r="RX451" s="13"/>
      <c r="RY451" s="13"/>
      <c r="RZ451" s="13"/>
      <c r="SA451" s="13"/>
      <c r="SB451" s="13"/>
      <c r="SC451" s="13"/>
      <c r="SD451" s="13"/>
      <c r="SE451" s="13"/>
      <c r="SF451" s="13"/>
      <c r="SG451" s="13"/>
      <c r="SH451" s="13"/>
      <c r="SI451" s="13"/>
      <c r="SJ451" s="13"/>
      <c r="SK451" s="13"/>
      <c r="SL451" s="13"/>
      <c r="SM451" s="13"/>
      <c r="SN451" s="13"/>
      <c r="SO451" s="13"/>
      <c r="SP451" s="13"/>
      <c r="SQ451" s="13"/>
      <c r="SR451" s="13"/>
      <c r="SS451" s="13"/>
      <c r="ST451" s="13"/>
      <c r="SU451" s="13"/>
      <c r="SV451" s="13"/>
      <c r="SW451" s="13"/>
      <c r="SX451" s="13"/>
      <c r="SY451" s="13"/>
      <c r="SZ451" s="13"/>
      <c r="TA451" s="13"/>
      <c r="TB451" s="13"/>
      <c r="TC451" s="13"/>
      <c r="TD451" s="13"/>
      <c r="TE451" s="13"/>
      <c r="TF451" s="13"/>
      <c r="TG451" s="13"/>
      <c r="TH451" s="13"/>
      <c r="TI451" s="13"/>
      <c r="TJ451" s="13"/>
      <c r="TK451" s="13"/>
      <c r="TL451" s="13"/>
      <c r="TM451" s="13"/>
      <c r="TN451" s="13"/>
      <c r="TO451" s="13"/>
      <c r="TP451" s="13"/>
      <c r="TQ451" s="13"/>
      <c r="TR451" s="13"/>
      <c r="TS451" s="13"/>
      <c r="TT451" s="13"/>
      <c r="TU451" s="13"/>
      <c r="TV451" s="13"/>
      <c r="TW451" s="13"/>
      <c r="TX451" s="13"/>
      <c r="TY451" s="13"/>
      <c r="TZ451" s="13"/>
      <c r="UA451" s="13"/>
      <c r="UB451" s="13"/>
      <c r="UC451" s="13"/>
      <c r="UD451" s="13"/>
      <c r="UE451" s="13"/>
      <c r="UF451" s="13"/>
      <c r="UG451" s="13"/>
      <c r="UH451" s="13"/>
      <c r="UI451" s="13"/>
      <c r="UJ451" s="13"/>
      <c r="UK451" s="13"/>
      <c r="UL451" s="13"/>
      <c r="UM451" s="13"/>
      <c r="UN451" s="13"/>
      <c r="UO451" s="13"/>
      <c r="UP451" s="13"/>
      <c r="UQ451" s="13"/>
      <c r="UR451" s="13"/>
      <c r="US451" s="13"/>
      <c r="UT451" s="13"/>
      <c r="UU451" s="13"/>
      <c r="UV451" s="13"/>
      <c r="UW451" s="13"/>
      <c r="UX451" s="13"/>
      <c r="UY451" s="13"/>
      <c r="UZ451" s="13"/>
      <c r="VA451" s="13"/>
      <c r="VB451" s="13"/>
      <c r="VC451" s="13"/>
      <c r="VD451" s="13"/>
      <c r="VE451" s="13"/>
      <c r="VF451" s="13"/>
      <c r="VG451" s="13"/>
      <c r="VH451" s="13"/>
      <c r="VI451" s="13"/>
      <c r="VJ451" s="13"/>
      <c r="VK451" s="13"/>
      <c r="VL451" s="13"/>
      <c r="VM451" s="13"/>
      <c r="VN451" s="13"/>
      <c r="VO451" s="13"/>
      <c r="VP451" s="13"/>
      <c r="VQ451" s="13"/>
      <c r="VR451" s="13"/>
      <c r="VS451" s="13"/>
      <c r="VT451" s="13"/>
      <c r="VU451" s="13"/>
      <c r="VV451" s="13"/>
      <c r="VW451" s="13"/>
      <c r="VX451" s="13"/>
      <c r="VY451" s="13"/>
      <c r="VZ451" s="13"/>
      <c r="WA451" s="13"/>
      <c r="WB451" s="13"/>
      <c r="WC451" s="13"/>
      <c r="WD451" s="13"/>
      <c r="WE451" s="13"/>
      <c r="WF451" s="13"/>
      <c r="WG451" s="13"/>
      <c r="WH451" s="13"/>
      <c r="WI451" s="13"/>
      <c r="WJ451" s="13"/>
      <c r="WK451" s="13"/>
      <c r="WL451" s="13"/>
      <c r="WM451" s="13"/>
      <c r="WN451" s="13"/>
      <c r="WO451" s="13"/>
      <c r="WP451" s="13"/>
      <c r="WQ451" s="13"/>
      <c r="WR451" s="13"/>
      <c r="WS451" s="13"/>
      <c r="WT451" s="13"/>
      <c r="WU451" s="13"/>
      <c r="WV451" s="13"/>
      <c r="WW451" s="13"/>
      <c r="WX451" s="13"/>
      <c r="WY451" s="13"/>
      <c r="WZ451" s="13"/>
      <c r="XA451" s="13"/>
      <c r="XB451" s="13"/>
      <c r="XC451" s="13"/>
      <c r="XD451" s="13"/>
      <c r="XE451" s="13"/>
      <c r="XF451" s="13"/>
      <c r="XG451" s="13"/>
      <c r="XH451" s="13"/>
      <c r="XI451" s="13"/>
      <c r="XJ451" s="13"/>
      <c r="XK451" s="13"/>
      <c r="XL451" s="13"/>
      <c r="XM451" s="13"/>
      <c r="XN451" s="13"/>
      <c r="XO451" s="13"/>
      <c r="XP451" s="13"/>
      <c r="XQ451" s="13"/>
      <c r="XR451" s="13"/>
      <c r="XS451" s="13"/>
      <c r="XT451" s="13"/>
      <c r="XU451" s="13"/>
      <c r="XV451" s="13"/>
      <c r="XW451" s="13"/>
      <c r="XX451" s="13"/>
      <c r="XY451" s="13"/>
      <c r="XZ451" s="13"/>
      <c r="YA451" s="13"/>
      <c r="YB451" s="13"/>
      <c r="YC451" s="13"/>
      <c r="YD451" s="13"/>
      <c r="YE451" s="13"/>
      <c r="YF451" s="13"/>
      <c r="YG451" s="13"/>
      <c r="YH451" s="13"/>
      <c r="YI451" s="13"/>
      <c r="YJ451" s="13"/>
      <c r="YK451" s="13"/>
      <c r="YL451" s="13"/>
      <c r="YM451" s="13"/>
      <c r="YN451" s="13"/>
      <c r="YO451" s="13"/>
      <c r="YP451" s="13"/>
      <c r="YQ451" s="13"/>
      <c r="YR451" s="13"/>
      <c r="YS451" s="13"/>
      <c r="YT451" s="13"/>
      <c r="YU451" s="13"/>
      <c r="YV451" s="13"/>
      <c r="YW451" s="13"/>
      <c r="YX451" s="13"/>
      <c r="YY451" s="13"/>
      <c r="YZ451" s="13"/>
      <c r="ZA451" s="13"/>
      <c r="ZB451" s="13"/>
      <c r="ZC451" s="13"/>
      <c r="ZD451" s="13"/>
      <c r="ZE451" s="13"/>
      <c r="ZF451" s="13"/>
      <c r="ZG451" s="13"/>
      <c r="ZH451" s="13"/>
      <c r="ZI451" s="13"/>
      <c r="ZJ451" s="13"/>
      <c r="ZK451" s="13"/>
      <c r="ZL451" s="13"/>
      <c r="ZM451" s="13"/>
      <c r="ZN451" s="13"/>
      <c r="ZO451" s="13"/>
      <c r="ZP451" s="13"/>
      <c r="ZQ451" s="13"/>
      <c r="ZR451" s="13"/>
      <c r="ZS451" s="13"/>
      <c r="ZT451" s="13"/>
      <c r="ZU451" s="13"/>
      <c r="ZV451" s="13"/>
      <c r="ZW451" s="13"/>
      <c r="ZX451" s="13"/>
      <c r="ZY451" s="13"/>
      <c r="ZZ451" s="13"/>
      <c r="AAA451" s="13"/>
      <c r="AAB451" s="13"/>
      <c r="AAC451" s="13"/>
      <c r="AAD451" s="13"/>
      <c r="AAE451" s="13"/>
      <c r="AAF451" s="13"/>
      <c r="AAG451" s="13"/>
      <c r="AAH451" s="13"/>
      <c r="AAI451" s="13"/>
      <c r="AAJ451" s="13"/>
      <c r="AAK451" s="13"/>
      <c r="AAL451" s="13"/>
      <c r="AAM451" s="13"/>
      <c r="AAN451" s="13"/>
      <c r="AAO451" s="13"/>
      <c r="AAP451" s="13"/>
      <c r="AAQ451" s="13"/>
      <c r="AAR451" s="13"/>
      <c r="AAS451" s="13"/>
      <c r="AAT451" s="13"/>
      <c r="AAU451" s="13"/>
      <c r="AAV451" s="13"/>
      <c r="AAW451" s="13"/>
      <c r="AAX451" s="13"/>
      <c r="AAY451" s="13"/>
      <c r="AAZ451" s="13"/>
      <c r="ABA451" s="13"/>
      <c r="ABB451" s="13"/>
      <c r="ABC451" s="13"/>
      <c r="ABD451" s="13"/>
      <c r="ABE451" s="13"/>
      <c r="ABF451" s="13"/>
      <c r="ABG451" s="13"/>
      <c r="ABH451" s="13"/>
      <c r="ABI451" s="13"/>
      <c r="ABJ451" s="13"/>
      <c r="ABK451" s="13"/>
      <c r="ABL451" s="13"/>
      <c r="ABM451" s="13"/>
      <c r="ABN451" s="13"/>
      <c r="ABO451" s="13"/>
      <c r="ABP451" s="13"/>
      <c r="ABQ451" s="13"/>
      <c r="ABR451" s="13"/>
      <c r="ABS451" s="13"/>
      <c r="ABT451" s="13"/>
      <c r="ABU451" s="13"/>
      <c r="ABV451" s="13"/>
      <c r="ABW451" s="13"/>
      <c r="ABX451" s="13"/>
      <c r="ABY451" s="13"/>
      <c r="ABZ451" s="13"/>
      <c r="ACA451" s="13"/>
      <c r="ACB451" s="13"/>
      <c r="ACC451" s="13"/>
      <c r="ACD451" s="13"/>
      <c r="ACE451" s="13"/>
      <c r="ACF451" s="13"/>
      <c r="ACG451" s="13"/>
      <c r="ACH451" s="13"/>
      <c r="ACI451" s="13"/>
      <c r="ACJ451" s="13"/>
      <c r="ACK451" s="13"/>
      <c r="ACL451" s="13"/>
      <c r="ACM451" s="13"/>
      <c r="ACN451" s="13"/>
      <c r="ACO451" s="13"/>
      <c r="ACP451" s="13"/>
      <c r="ACQ451" s="13"/>
      <c r="ACR451" s="13"/>
      <c r="ACS451" s="13"/>
      <c r="ACT451" s="13"/>
      <c r="ACU451" s="13"/>
      <c r="ACV451" s="13"/>
      <c r="ACW451" s="13"/>
      <c r="ACX451" s="13"/>
      <c r="ACY451" s="13"/>
      <c r="ACZ451" s="13"/>
      <c r="ADA451" s="13"/>
      <c r="ADB451" s="13"/>
      <c r="ADC451" s="13"/>
      <c r="ADD451" s="13"/>
      <c r="ADE451" s="13"/>
      <c r="ADF451" s="13"/>
      <c r="ADG451" s="13"/>
      <c r="ADH451" s="13"/>
      <c r="ADI451" s="13"/>
      <c r="ADJ451" s="13"/>
      <c r="ADK451" s="13"/>
      <c r="ADL451" s="13"/>
      <c r="ADM451" s="13"/>
      <c r="ADN451" s="13"/>
      <c r="ADO451" s="13"/>
      <c r="ADP451" s="13"/>
      <c r="ADQ451" s="13"/>
      <c r="ADR451" s="13"/>
      <c r="ADS451" s="13"/>
      <c r="ADT451" s="13"/>
      <c r="ADU451" s="13"/>
      <c r="ADV451" s="13"/>
      <c r="ADW451" s="13"/>
      <c r="ADX451" s="13"/>
      <c r="ADY451" s="13"/>
      <c r="ADZ451" s="13"/>
      <c r="AEA451" s="13"/>
      <c r="AEB451" s="13"/>
      <c r="AEC451" s="13"/>
      <c r="AED451" s="13"/>
      <c r="AEE451" s="13"/>
      <c r="AEF451" s="13"/>
      <c r="AEG451" s="13"/>
      <c r="AEH451" s="13"/>
      <c r="AEI451" s="13"/>
      <c r="AEJ451" s="13"/>
      <c r="AEK451" s="13"/>
      <c r="AEL451" s="13"/>
      <c r="AEM451" s="13"/>
      <c r="AEN451" s="13"/>
      <c r="AEO451" s="13"/>
      <c r="AEP451" s="13"/>
      <c r="AEQ451" s="13"/>
      <c r="AER451" s="13"/>
      <c r="AES451" s="13"/>
      <c r="AET451" s="13"/>
      <c r="AEU451" s="13"/>
      <c r="AEV451" s="13"/>
      <c r="AEW451" s="13"/>
      <c r="AEX451" s="13"/>
      <c r="AEY451" s="13"/>
      <c r="AEZ451" s="13"/>
      <c r="AFA451" s="13"/>
      <c r="AFB451" s="13"/>
      <c r="AFC451" s="13"/>
      <c r="AFD451" s="13"/>
      <c r="AFE451" s="13"/>
      <c r="AFF451" s="13"/>
      <c r="AFG451" s="13"/>
      <c r="AFH451" s="13"/>
      <c r="AFI451" s="13"/>
      <c r="AFJ451" s="13"/>
      <c r="AFK451" s="13"/>
      <c r="AFL451" s="13"/>
      <c r="AFM451" s="13"/>
      <c r="AFN451" s="13"/>
      <c r="AFO451" s="13"/>
      <c r="AFP451" s="13"/>
      <c r="AFQ451" s="13"/>
      <c r="AFR451" s="13"/>
      <c r="AFS451" s="13"/>
      <c r="AFT451" s="13"/>
      <c r="AFU451" s="13"/>
      <c r="AFV451" s="13"/>
      <c r="AFW451" s="13"/>
      <c r="AFX451" s="13"/>
      <c r="AFY451" s="13"/>
      <c r="AFZ451" s="13"/>
      <c r="AGA451" s="13"/>
      <c r="AGB451" s="13"/>
      <c r="AGC451" s="13"/>
      <c r="AGD451" s="13"/>
      <c r="AGE451" s="13"/>
      <c r="AGF451" s="13"/>
      <c r="AGG451" s="13"/>
      <c r="AGH451" s="13"/>
      <c r="AGI451" s="13"/>
      <c r="AGJ451" s="13"/>
      <c r="AGK451" s="13"/>
      <c r="AGL451" s="13"/>
      <c r="AGM451" s="13"/>
      <c r="AGN451" s="13"/>
      <c r="AGO451" s="13"/>
      <c r="AGP451" s="13"/>
      <c r="AGQ451" s="13"/>
      <c r="AGR451" s="13"/>
      <c r="AGS451" s="13"/>
      <c r="AGT451" s="13"/>
      <c r="AGU451" s="13"/>
      <c r="AGV451" s="13"/>
      <c r="AGW451" s="13"/>
      <c r="AGX451" s="13"/>
      <c r="AGY451" s="13"/>
      <c r="AGZ451" s="13"/>
      <c r="AHA451" s="13"/>
      <c r="AHB451" s="13"/>
      <c r="AHC451" s="13"/>
      <c r="AHD451" s="13"/>
      <c r="AHE451" s="13"/>
      <c r="AHF451" s="13"/>
      <c r="AHG451" s="13"/>
      <c r="AHH451" s="13"/>
      <c r="AHI451" s="13"/>
      <c r="AHJ451" s="13"/>
      <c r="AHK451" s="13"/>
      <c r="AHL451" s="13"/>
      <c r="AHM451" s="13"/>
      <c r="AHN451" s="13"/>
      <c r="AHO451" s="13"/>
      <c r="AHP451" s="13"/>
      <c r="AHQ451" s="13"/>
      <c r="AHR451" s="13"/>
      <c r="AHS451" s="13"/>
      <c r="AHT451" s="13"/>
      <c r="AHU451" s="13"/>
      <c r="AHV451" s="13"/>
      <c r="AHW451" s="13"/>
      <c r="AHX451" s="13"/>
      <c r="AHY451" s="13"/>
      <c r="AHZ451" s="13"/>
      <c r="AIA451" s="13"/>
      <c r="AIB451" s="13"/>
      <c r="AIC451" s="13"/>
      <c r="AID451" s="13"/>
      <c r="AIE451" s="13"/>
      <c r="AIF451" s="13"/>
      <c r="AIG451" s="13"/>
      <c r="AIH451" s="13"/>
      <c r="AII451" s="13"/>
      <c r="AIJ451" s="13"/>
      <c r="AIK451" s="13"/>
      <c r="AIL451" s="13"/>
      <c r="AIM451" s="13"/>
      <c r="AIN451" s="13"/>
      <c r="AIO451" s="13"/>
      <c r="AIP451" s="13"/>
      <c r="AIQ451" s="13"/>
      <c r="AIR451" s="13"/>
      <c r="AIS451" s="13"/>
      <c r="AIT451" s="13"/>
      <c r="AIU451" s="13"/>
      <c r="AIV451" s="13"/>
      <c r="AIW451" s="13"/>
      <c r="AIX451" s="13"/>
      <c r="AIY451" s="13"/>
      <c r="AIZ451" s="13"/>
      <c r="AJA451" s="13"/>
      <c r="AJB451" s="13"/>
      <c r="AJC451" s="13"/>
      <c r="AJD451" s="13"/>
      <c r="AJE451" s="13"/>
      <c r="AJF451" s="13"/>
      <c r="AJG451" s="13"/>
      <c r="AJH451" s="13"/>
      <c r="AJI451" s="13"/>
      <c r="AJJ451" s="13"/>
      <c r="AJK451" s="13"/>
      <c r="AJL451" s="13"/>
      <c r="AJM451" s="13"/>
      <c r="AJN451" s="13"/>
      <c r="AJO451" s="13"/>
      <c r="AJP451" s="13"/>
      <c r="AJQ451" s="13"/>
      <c r="AJR451" s="13"/>
      <c r="AJS451" s="13"/>
      <c r="AJT451" s="13"/>
      <c r="AJU451" s="13"/>
      <c r="AJV451" s="13"/>
      <c r="AJW451" s="13"/>
      <c r="AJX451" s="13"/>
      <c r="AJY451" s="13"/>
      <c r="AJZ451" s="13"/>
      <c r="AKA451" s="13"/>
      <c r="AKB451" s="13"/>
      <c r="AKC451" s="13"/>
      <c r="AKD451" s="13"/>
      <c r="AKE451" s="13"/>
      <c r="AKF451" s="13"/>
      <c r="AKG451" s="13"/>
      <c r="AKH451" s="13"/>
      <c r="AKI451" s="13"/>
      <c r="AKJ451" s="13"/>
      <c r="AKK451" s="13"/>
      <c r="AKL451" s="13"/>
      <c r="AKM451" s="13"/>
      <c r="AKN451" s="13"/>
      <c r="AKO451" s="13"/>
      <c r="AKP451" s="13"/>
      <c r="AKQ451" s="13"/>
      <c r="AKR451" s="13"/>
      <c r="AKS451" s="13"/>
      <c r="AKT451" s="13"/>
      <c r="AKU451" s="13"/>
      <c r="AKV451" s="13"/>
      <c r="AKW451" s="13"/>
      <c r="AKX451" s="13"/>
      <c r="AKY451" s="13"/>
      <c r="AKZ451" s="13"/>
      <c r="ALA451" s="13"/>
      <c r="ALB451" s="13"/>
      <c r="ALC451" s="13"/>
      <c r="ALD451" s="13"/>
      <c r="ALE451" s="13"/>
      <c r="ALF451" s="13"/>
      <c r="ALG451" s="13"/>
      <c r="ALH451" s="13"/>
      <c r="ALI451" s="13"/>
      <c r="ALJ451" s="13"/>
    </row>
    <row r="452" spans="1:998" s="24" customFormat="1">
      <c r="A452" s="16">
        <v>447</v>
      </c>
      <c r="B452" s="32" t="s">
        <v>967</v>
      </c>
      <c r="C452" s="32" t="s">
        <v>968</v>
      </c>
      <c r="D452" s="32" t="s">
        <v>968</v>
      </c>
      <c r="E452" s="32"/>
      <c r="F452" s="32" t="s">
        <v>969</v>
      </c>
      <c r="G452" s="74">
        <v>45828</v>
      </c>
      <c r="H452" s="75">
        <v>0.54236111111111096</v>
      </c>
      <c r="I452" s="32" t="s">
        <v>265</v>
      </c>
      <c r="J452" s="32" t="s">
        <v>289</v>
      </c>
      <c r="K452" s="32" t="s">
        <v>265</v>
      </c>
      <c r="L452" s="32" t="s">
        <v>265</v>
      </c>
      <c r="M452" s="32" t="s">
        <v>265</v>
      </c>
      <c r="N452" s="32" t="s">
        <v>289</v>
      </c>
      <c r="O452" s="76">
        <v>1575.08</v>
      </c>
      <c r="P452" s="77">
        <v>36506</v>
      </c>
      <c r="Q452" s="76">
        <v>175832.62</v>
      </c>
      <c r="R452" s="76">
        <v>17583.259999999998</v>
      </c>
      <c r="S452" s="86">
        <f t="shared" si="56"/>
        <v>9.9999988625546266</v>
      </c>
      <c r="T452" s="86">
        <f t="shared" si="57"/>
        <v>158249.35999999999</v>
      </c>
      <c r="U452" s="32" t="s">
        <v>289</v>
      </c>
      <c r="V452" s="32" t="s">
        <v>6</v>
      </c>
      <c r="W452" s="32">
        <v>1</v>
      </c>
      <c r="X452" s="80">
        <v>10</v>
      </c>
      <c r="Y452" s="81">
        <f>ROUND((S452/INDICI!$B$2*10),2)</f>
        <v>1.1299999999999999</v>
      </c>
      <c r="Z452" s="81">
        <f>ROUND((O452/INDICI!$B$1*25),2)</f>
        <v>4.21</v>
      </c>
      <c r="AA452" s="82">
        <f t="shared" si="53"/>
        <v>0</v>
      </c>
      <c r="AB452" s="83">
        <f t="shared" si="54"/>
        <v>15.34</v>
      </c>
      <c r="AC452" s="84"/>
      <c r="AD452" s="81" t="str">
        <f>VLOOKUP(C452, 'NORD SUD'!A:B, 2, FALSE)</f>
        <v>N</v>
      </c>
      <c r="AE452" s="85" t="str">
        <f>IF(AD452="N","",SUM(AF$5:$AF452))</f>
        <v/>
      </c>
      <c r="AF452" s="85" t="str">
        <f t="shared" si="55"/>
        <v/>
      </c>
      <c r="AG452" s="84"/>
      <c r="AH452" s="81"/>
      <c r="AI452" s="169"/>
      <c r="AJ452" s="169"/>
      <c r="AK452" s="198" t="s">
        <v>1941</v>
      </c>
      <c r="AL452" s="158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  <c r="JX452" s="13"/>
      <c r="JY452" s="13"/>
      <c r="JZ452" s="13"/>
      <c r="KA452" s="13"/>
      <c r="KB452" s="13"/>
      <c r="KC452" s="13"/>
      <c r="KD452" s="13"/>
      <c r="KE452" s="13"/>
      <c r="KF452" s="13"/>
      <c r="KG452" s="13"/>
      <c r="KH452" s="13"/>
      <c r="KI452" s="13"/>
      <c r="KJ452" s="13"/>
      <c r="KK452" s="13"/>
      <c r="KL452" s="13"/>
      <c r="KM452" s="13"/>
      <c r="KN452" s="13"/>
      <c r="KO452" s="13"/>
      <c r="KP452" s="13"/>
      <c r="KQ452" s="13"/>
      <c r="KR452" s="13"/>
      <c r="KS452" s="13"/>
      <c r="KT452" s="13"/>
      <c r="KU452" s="13"/>
      <c r="KV452" s="13"/>
      <c r="KW452" s="13"/>
      <c r="KX452" s="13"/>
      <c r="KY452" s="13"/>
      <c r="KZ452" s="13"/>
      <c r="LA452" s="13"/>
      <c r="LB452" s="13"/>
      <c r="LC452" s="13"/>
      <c r="LD452" s="13"/>
      <c r="LE452" s="13"/>
      <c r="LF452" s="13"/>
      <c r="LG452" s="13"/>
      <c r="LH452" s="13"/>
      <c r="LI452" s="13"/>
      <c r="LJ452" s="13"/>
      <c r="LK452" s="13"/>
      <c r="LL452" s="13"/>
      <c r="LM452" s="13"/>
      <c r="LN452" s="13"/>
      <c r="LO452" s="13"/>
      <c r="LP452" s="13"/>
      <c r="LQ452" s="13"/>
      <c r="LR452" s="13"/>
      <c r="LS452" s="13"/>
      <c r="LT452" s="13"/>
      <c r="LU452" s="13"/>
      <c r="LV452" s="13"/>
      <c r="LW452" s="13"/>
      <c r="LX452" s="13"/>
      <c r="LY452" s="13"/>
      <c r="LZ452" s="13"/>
      <c r="MA452" s="13"/>
      <c r="MB452" s="13"/>
      <c r="MC452" s="13"/>
      <c r="MD452" s="13"/>
      <c r="ME452" s="13"/>
      <c r="MF452" s="13"/>
      <c r="MG452" s="13"/>
      <c r="MH452" s="13"/>
      <c r="MI452" s="13"/>
      <c r="MJ452" s="13"/>
      <c r="MK452" s="13"/>
      <c r="ML452" s="13"/>
      <c r="MM452" s="13"/>
      <c r="MN452" s="13"/>
      <c r="MO452" s="13"/>
      <c r="MP452" s="13"/>
      <c r="MQ452" s="13"/>
      <c r="MR452" s="13"/>
      <c r="MS452" s="13"/>
      <c r="MT452" s="13"/>
      <c r="MU452" s="13"/>
      <c r="MV452" s="13"/>
      <c r="MW452" s="13"/>
      <c r="MX452" s="13"/>
      <c r="MY452" s="13"/>
      <c r="MZ452" s="13"/>
      <c r="NA452" s="13"/>
      <c r="NB452" s="13"/>
      <c r="NC452" s="13"/>
      <c r="ND452" s="13"/>
      <c r="NE452" s="13"/>
      <c r="NF452" s="13"/>
      <c r="NG452" s="13"/>
      <c r="NH452" s="13"/>
      <c r="NI452" s="13"/>
      <c r="NJ452" s="13"/>
      <c r="NK452" s="13"/>
      <c r="NL452" s="13"/>
      <c r="NM452" s="13"/>
      <c r="NN452" s="13"/>
      <c r="NO452" s="13"/>
      <c r="NP452" s="13"/>
      <c r="NQ452" s="13"/>
      <c r="NR452" s="13"/>
      <c r="NS452" s="13"/>
      <c r="NT452" s="13"/>
      <c r="NU452" s="13"/>
      <c r="NV452" s="13"/>
      <c r="NW452" s="13"/>
      <c r="NX452" s="13"/>
      <c r="NY452" s="13"/>
      <c r="NZ452" s="13"/>
      <c r="OA452" s="13"/>
      <c r="OB452" s="13"/>
      <c r="OC452" s="13"/>
      <c r="OD452" s="13"/>
      <c r="OE452" s="13"/>
      <c r="OF452" s="13"/>
      <c r="OG452" s="13"/>
      <c r="OH452" s="13"/>
      <c r="OI452" s="13"/>
      <c r="OJ452" s="13"/>
      <c r="OK452" s="13"/>
      <c r="OL452" s="13"/>
      <c r="OM452" s="13"/>
      <c r="ON452" s="13"/>
      <c r="OO452" s="13"/>
      <c r="OP452" s="13"/>
      <c r="OQ452" s="13"/>
      <c r="OR452" s="13"/>
      <c r="OS452" s="13"/>
      <c r="OT452" s="13"/>
      <c r="OU452" s="13"/>
      <c r="OV452" s="13"/>
      <c r="OW452" s="13"/>
      <c r="OX452" s="13"/>
      <c r="OY452" s="13"/>
      <c r="OZ452" s="13"/>
      <c r="PA452" s="13"/>
      <c r="PB452" s="13"/>
      <c r="PC452" s="13"/>
      <c r="PD452" s="13"/>
      <c r="PE452" s="13"/>
      <c r="PF452" s="13"/>
      <c r="PG452" s="13"/>
      <c r="PH452" s="13"/>
      <c r="PI452" s="13"/>
      <c r="PJ452" s="13"/>
      <c r="PK452" s="13"/>
      <c r="PL452" s="13"/>
      <c r="PM452" s="13"/>
      <c r="PN452" s="13"/>
      <c r="PO452" s="13"/>
      <c r="PP452" s="13"/>
      <c r="PQ452" s="13"/>
      <c r="PR452" s="13"/>
      <c r="PS452" s="13"/>
      <c r="PT452" s="13"/>
      <c r="PU452" s="13"/>
      <c r="PV452" s="13"/>
      <c r="PW452" s="13"/>
      <c r="PX452" s="13"/>
      <c r="PY452" s="13"/>
      <c r="PZ452" s="13"/>
      <c r="QA452" s="13"/>
      <c r="QB452" s="13"/>
      <c r="QC452" s="13"/>
      <c r="QD452" s="13"/>
      <c r="QE452" s="13"/>
      <c r="QF452" s="13"/>
      <c r="QG452" s="13"/>
      <c r="QH452" s="13"/>
      <c r="QI452" s="13"/>
      <c r="QJ452" s="13"/>
      <c r="QK452" s="13"/>
      <c r="QL452" s="13"/>
      <c r="QM452" s="13"/>
      <c r="QN452" s="13"/>
      <c r="QO452" s="13"/>
      <c r="QP452" s="13"/>
      <c r="QQ452" s="13"/>
      <c r="QR452" s="13"/>
      <c r="QS452" s="13"/>
      <c r="QT452" s="13"/>
      <c r="QU452" s="13"/>
      <c r="QV452" s="13"/>
      <c r="QW452" s="13"/>
      <c r="QX452" s="13"/>
      <c r="QY452" s="13"/>
      <c r="QZ452" s="13"/>
      <c r="RA452" s="13"/>
      <c r="RB452" s="13"/>
      <c r="RC452" s="13"/>
      <c r="RD452" s="13"/>
      <c r="RE452" s="13"/>
      <c r="RF452" s="13"/>
      <c r="RG452" s="13"/>
      <c r="RH452" s="13"/>
      <c r="RI452" s="13"/>
      <c r="RJ452" s="13"/>
      <c r="RK452" s="13"/>
      <c r="RL452" s="13"/>
      <c r="RM452" s="13"/>
      <c r="RN452" s="13"/>
      <c r="RO452" s="13"/>
      <c r="RP452" s="13"/>
      <c r="RQ452" s="13"/>
      <c r="RR452" s="13"/>
      <c r="RS452" s="13"/>
      <c r="RT452" s="13"/>
      <c r="RU452" s="13"/>
      <c r="RV452" s="13"/>
      <c r="RW452" s="13"/>
      <c r="RX452" s="13"/>
      <c r="RY452" s="13"/>
      <c r="RZ452" s="13"/>
      <c r="SA452" s="13"/>
      <c r="SB452" s="13"/>
      <c r="SC452" s="13"/>
      <c r="SD452" s="13"/>
      <c r="SE452" s="13"/>
      <c r="SF452" s="13"/>
      <c r="SG452" s="13"/>
      <c r="SH452" s="13"/>
      <c r="SI452" s="13"/>
      <c r="SJ452" s="13"/>
      <c r="SK452" s="13"/>
      <c r="SL452" s="13"/>
      <c r="SM452" s="13"/>
      <c r="SN452" s="13"/>
      <c r="SO452" s="13"/>
      <c r="SP452" s="13"/>
      <c r="SQ452" s="13"/>
      <c r="SR452" s="13"/>
      <c r="SS452" s="13"/>
      <c r="ST452" s="13"/>
      <c r="SU452" s="13"/>
      <c r="SV452" s="13"/>
      <c r="SW452" s="13"/>
      <c r="SX452" s="13"/>
      <c r="SY452" s="13"/>
      <c r="SZ452" s="13"/>
      <c r="TA452" s="13"/>
      <c r="TB452" s="13"/>
      <c r="TC452" s="13"/>
      <c r="TD452" s="13"/>
      <c r="TE452" s="13"/>
      <c r="TF452" s="13"/>
      <c r="TG452" s="13"/>
      <c r="TH452" s="13"/>
      <c r="TI452" s="13"/>
      <c r="TJ452" s="13"/>
      <c r="TK452" s="13"/>
      <c r="TL452" s="13"/>
      <c r="TM452" s="13"/>
      <c r="TN452" s="13"/>
      <c r="TO452" s="13"/>
      <c r="TP452" s="13"/>
      <c r="TQ452" s="13"/>
      <c r="TR452" s="13"/>
      <c r="TS452" s="13"/>
      <c r="TT452" s="13"/>
      <c r="TU452" s="13"/>
      <c r="TV452" s="13"/>
      <c r="TW452" s="13"/>
      <c r="TX452" s="13"/>
      <c r="TY452" s="13"/>
      <c r="TZ452" s="13"/>
      <c r="UA452" s="13"/>
      <c r="UB452" s="13"/>
      <c r="UC452" s="13"/>
      <c r="UD452" s="13"/>
      <c r="UE452" s="13"/>
      <c r="UF452" s="13"/>
      <c r="UG452" s="13"/>
      <c r="UH452" s="13"/>
      <c r="UI452" s="13"/>
      <c r="UJ452" s="13"/>
      <c r="UK452" s="13"/>
      <c r="UL452" s="13"/>
      <c r="UM452" s="13"/>
      <c r="UN452" s="13"/>
      <c r="UO452" s="13"/>
      <c r="UP452" s="13"/>
      <c r="UQ452" s="13"/>
      <c r="UR452" s="13"/>
      <c r="US452" s="13"/>
      <c r="UT452" s="13"/>
      <c r="UU452" s="13"/>
      <c r="UV452" s="13"/>
      <c r="UW452" s="13"/>
      <c r="UX452" s="13"/>
      <c r="UY452" s="13"/>
      <c r="UZ452" s="13"/>
      <c r="VA452" s="13"/>
      <c r="VB452" s="13"/>
      <c r="VC452" s="13"/>
      <c r="VD452" s="13"/>
      <c r="VE452" s="13"/>
      <c r="VF452" s="13"/>
      <c r="VG452" s="13"/>
      <c r="VH452" s="13"/>
      <c r="VI452" s="13"/>
      <c r="VJ452" s="13"/>
      <c r="VK452" s="13"/>
      <c r="VL452" s="13"/>
      <c r="VM452" s="13"/>
      <c r="VN452" s="13"/>
      <c r="VO452" s="13"/>
      <c r="VP452" s="13"/>
      <c r="VQ452" s="13"/>
      <c r="VR452" s="13"/>
      <c r="VS452" s="13"/>
      <c r="VT452" s="13"/>
      <c r="VU452" s="13"/>
      <c r="VV452" s="13"/>
      <c r="VW452" s="13"/>
      <c r="VX452" s="13"/>
      <c r="VY452" s="13"/>
      <c r="VZ452" s="13"/>
      <c r="WA452" s="13"/>
      <c r="WB452" s="13"/>
      <c r="WC452" s="13"/>
      <c r="WD452" s="13"/>
      <c r="WE452" s="13"/>
      <c r="WF452" s="13"/>
      <c r="WG452" s="13"/>
      <c r="WH452" s="13"/>
      <c r="WI452" s="13"/>
      <c r="WJ452" s="13"/>
      <c r="WK452" s="13"/>
      <c r="WL452" s="13"/>
      <c r="WM452" s="13"/>
      <c r="WN452" s="13"/>
      <c r="WO452" s="13"/>
      <c r="WP452" s="13"/>
      <c r="WQ452" s="13"/>
      <c r="WR452" s="13"/>
      <c r="WS452" s="13"/>
      <c r="WT452" s="13"/>
      <c r="WU452" s="13"/>
      <c r="WV452" s="13"/>
      <c r="WW452" s="13"/>
      <c r="WX452" s="13"/>
      <c r="WY452" s="13"/>
      <c r="WZ452" s="13"/>
      <c r="XA452" s="13"/>
      <c r="XB452" s="13"/>
      <c r="XC452" s="13"/>
      <c r="XD452" s="13"/>
      <c r="XE452" s="13"/>
      <c r="XF452" s="13"/>
      <c r="XG452" s="13"/>
      <c r="XH452" s="13"/>
      <c r="XI452" s="13"/>
      <c r="XJ452" s="13"/>
      <c r="XK452" s="13"/>
      <c r="XL452" s="13"/>
      <c r="XM452" s="13"/>
      <c r="XN452" s="13"/>
      <c r="XO452" s="13"/>
      <c r="XP452" s="13"/>
      <c r="XQ452" s="13"/>
      <c r="XR452" s="13"/>
      <c r="XS452" s="13"/>
      <c r="XT452" s="13"/>
      <c r="XU452" s="13"/>
      <c r="XV452" s="13"/>
      <c r="XW452" s="13"/>
      <c r="XX452" s="13"/>
      <c r="XY452" s="13"/>
      <c r="XZ452" s="13"/>
      <c r="YA452" s="13"/>
      <c r="YB452" s="13"/>
      <c r="YC452" s="13"/>
      <c r="YD452" s="13"/>
      <c r="YE452" s="13"/>
      <c r="YF452" s="13"/>
      <c r="YG452" s="13"/>
      <c r="YH452" s="13"/>
      <c r="YI452" s="13"/>
      <c r="YJ452" s="13"/>
      <c r="YK452" s="13"/>
      <c r="YL452" s="13"/>
      <c r="YM452" s="13"/>
      <c r="YN452" s="13"/>
      <c r="YO452" s="13"/>
      <c r="YP452" s="13"/>
      <c r="YQ452" s="13"/>
      <c r="YR452" s="13"/>
      <c r="YS452" s="13"/>
      <c r="YT452" s="13"/>
      <c r="YU452" s="13"/>
      <c r="YV452" s="13"/>
      <c r="YW452" s="13"/>
      <c r="YX452" s="13"/>
      <c r="YY452" s="13"/>
      <c r="YZ452" s="13"/>
      <c r="ZA452" s="13"/>
      <c r="ZB452" s="13"/>
      <c r="ZC452" s="13"/>
      <c r="ZD452" s="13"/>
      <c r="ZE452" s="13"/>
      <c r="ZF452" s="13"/>
      <c r="ZG452" s="13"/>
      <c r="ZH452" s="13"/>
      <c r="ZI452" s="13"/>
      <c r="ZJ452" s="13"/>
      <c r="ZK452" s="13"/>
      <c r="ZL452" s="13"/>
      <c r="ZM452" s="13"/>
      <c r="ZN452" s="13"/>
      <c r="ZO452" s="13"/>
      <c r="ZP452" s="13"/>
      <c r="ZQ452" s="13"/>
      <c r="ZR452" s="13"/>
      <c r="ZS452" s="13"/>
      <c r="ZT452" s="13"/>
      <c r="ZU452" s="13"/>
      <c r="ZV452" s="13"/>
      <c r="ZW452" s="13"/>
      <c r="ZX452" s="13"/>
      <c r="ZY452" s="13"/>
      <c r="ZZ452" s="13"/>
      <c r="AAA452" s="13"/>
      <c r="AAB452" s="13"/>
      <c r="AAC452" s="13"/>
      <c r="AAD452" s="13"/>
      <c r="AAE452" s="13"/>
      <c r="AAF452" s="13"/>
      <c r="AAG452" s="13"/>
      <c r="AAH452" s="13"/>
      <c r="AAI452" s="13"/>
      <c r="AAJ452" s="13"/>
      <c r="AAK452" s="13"/>
      <c r="AAL452" s="13"/>
      <c r="AAM452" s="13"/>
      <c r="AAN452" s="13"/>
      <c r="AAO452" s="13"/>
      <c r="AAP452" s="13"/>
      <c r="AAQ452" s="13"/>
      <c r="AAR452" s="13"/>
      <c r="AAS452" s="13"/>
      <c r="AAT452" s="13"/>
      <c r="AAU452" s="13"/>
      <c r="AAV452" s="13"/>
      <c r="AAW452" s="13"/>
      <c r="AAX452" s="13"/>
      <c r="AAY452" s="13"/>
      <c r="AAZ452" s="13"/>
      <c r="ABA452" s="13"/>
      <c r="ABB452" s="13"/>
      <c r="ABC452" s="13"/>
      <c r="ABD452" s="13"/>
      <c r="ABE452" s="13"/>
      <c r="ABF452" s="13"/>
      <c r="ABG452" s="13"/>
      <c r="ABH452" s="13"/>
      <c r="ABI452" s="13"/>
      <c r="ABJ452" s="13"/>
      <c r="ABK452" s="13"/>
      <c r="ABL452" s="13"/>
      <c r="ABM452" s="13"/>
      <c r="ABN452" s="13"/>
      <c r="ABO452" s="13"/>
      <c r="ABP452" s="13"/>
      <c r="ABQ452" s="13"/>
      <c r="ABR452" s="13"/>
      <c r="ABS452" s="13"/>
      <c r="ABT452" s="13"/>
      <c r="ABU452" s="13"/>
      <c r="ABV452" s="13"/>
      <c r="ABW452" s="13"/>
      <c r="ABX452" s="13"/>
      <c r="ABY452" s="13"/>
      <c r="ABZ452" s="13"/>
      <c r="ACA452" s="13"/>
      <c r="ACB452" s="13"/>
      <c r="ACC452" s="13"/>
      <c r="ACD452" s="13"/>
      <c r="ACE452" s="13"/>
      <c r="ACF452" s="13"/>
      <c r="ACG452" s="13"/>
      <c r="ACH452" s="13"/>
      <c r="ACI452" s="13"/>
      <c r="ACJ452" s="13"/>
      <c r="ACK452" s="13"/>
      <c r="ACL452" s="13"/>
      <c r="ACM452" s="13"/>
      <c r="ACN452" s="13"/>
      <c r="ACO452" s="13"/>
      <c r="ACP452" s="13"/>
      <c r="ACQ452" s="13"/>
      <c r="ACR452" s="13"/>
      <c r="ACS452" s="13"/>
      <c r="ACT452" s="13"/>
      <c r="ACU452" s="13"/>
      <c r="ACV452" s="13"/>
      <c r="ACW452" s="13"/>
      <c r="ACX452" s="13"/>
      <c r="ACY452" s="13"/>
      <c r="ACZ452" s="13"/>
      <c r="ADA452" s="13"/>
      <c r="ADB452" s="13"/>
      <c r="ADC452" s="13"/>
      <c r="ADD452" s="13"/>
      <c r="ADE452" s="13"/>
      <c r="ADF452" s="13"/>
      <c r="ADG452" s="13"/>
      <c r="ADH452" s="13"/>
      <c r="ADI452" s="13"/>
      <c r="ADJ452" s="13"/>
      <c r="ADK452" s="13"/>
      <c r="ADL452" s="13"/>
      <c r="ADM452" s="13"/>
      <c r="ADN452" s="13"/>
      <c r="ADO452" s="13"/>
      <c r="ADP452" s="13"/>
      <c r="ADQ452" s="13"/>
      <c r="ADR452" s="13"/>
      <c r="ADS452" s="13"/>
      <c r="ADT452" s="13"/>
      <c r="ADU452" s="13"/>
      <c r="ADV452" s="13"/>
      <c r="ADW452" s="13"/>
      <c r="ADX452" s="13"/>
      <c r="ADY452" s="13"/>
      <c r="ADZ452" s="13"/>
      <c r="AEA452" s="13"/>
      <c r="AEB452" s="13"/>
      <c r="AEC452" s="13"/>
      <c r="AED452" s="13"/>
      <c r="AEE452" s="13"/>
      <c r="AEF452" s="13"/>
      <c r="AEG452" s="13"/>
      <c r="AEH452" s="13"/>
      <c r="AEI452" s="13"/>
      <c r="AEJ452" s="13"/>
      <c r="AEK452" s="13"/>
      <c r="AEL452" s="13"/>
      <c r="AEM452" s="13"/>
      <c r="AEN452" s="13"/>
      <c r="AEO452" s="13"/>
      <c r="AEP452" s="13"/>
      <c r="AEQ452" s="13"/>
      <c r="AER452" s="13"/>
      <c r="AES452" s="13"/>
      <c r="AET452" s="13"/>
      <c r="AEU452" s="13"/>
      <c r="AEV452" s="13"/>
      <c r="AEW452" s="13"/>
      <c r="AEX452" s="13"/>
      <c r="AEY452" s="13"/>
      <c r="AEZ452" s="13"/>
      <c r="AFA452" s="13"/>
      <c r="AFB452" s="13"/>
      <c r="AFC452" s="13"/>
      <c r="AFD452" s="13"/>
      <c r="AFE452" s="13"/>
      <c r="AFF452" s="13"/>
      <c r="AFG452" s="13"/>
      <c r="AFH452" s="13"/>
      <c r="AFI452" s="13"/>
      <c r="AFJ452" s="13"/>
      <c r="AFK452" s="13"/>
      <c r="AFL452" s="13"/>
      <c r="AFM452" s="13"/>
      <c r="AFN452" s="13"/>
      <c r="AFO452" s="13"/>
      <c r="AFP452" s="13"/>
      <c r="AFQ452" s="13"/>
      <c r="AFR452" s="13"/>
      <c r="AFS452" s="13"/>
      <c r="AFT452" s="13"/>
      <c r="AFU452" s="13"/>
      <c r="AFV452" s="13"/>
      <c r="AFW452" s="13"/>
      <c r="AFX452" s="13"/>
      <c r="AFY452" s="13"/>
      <c r="AFZ452" s="13"/>
      <c r="AGA452" s="13"/>
      <c r="AGB452" s="13"/>
      <c r="AGC452" s="13"/>
      <c r="AGD452" s="13"/>
      <c r="AGE452" s="13"/>
      <c r="AGF452" s="13"/>
      <c r="AGG452" s="13"/>
      <c r="AGH452" s="13"/>
      <c r="AGI452" s="13"/>
      <c r="AGJ452" s="13"/>
      <c r="AGK452" s="13"/>
      <c r="AGL452" s="13"/>
      <c r="AGM452" s="13"/>
      <c r="AGN452" s="13"/>
      <c r="AGO452" s="13"/>
      <c r="AGP452" s="13"/>
      <c r="AGQ452" s="13"/>
      <c r="AGR452" s="13"/>
      <c r="AGS452" s="13"/>
      <c r="AGT452" s="13"/>
      <c r="AGU452" s="13"/>
      <c r="AGV452" s="13"/>
      <c r="AGW452" s="13"/>
      <c r="AGX452" s="13"/>
      <c r="AGY452" s="13"/>
      <c r="AGZ452" s="13"/>
      <c r="AHA452" s="13"/>
      <c r="AHB452" s="13"/>
      <c r="AHC452" s="13"/>
      <c r="AHD452" s="13"/>
      <c r="AHE452" s="13"/>
      <c r="AHF452" s="13"/>
      <c r="AHG452" s="13"/>
      <c r="AHH452" s="13"/>
      <c r="AHI452" s="13"/>
      <c r="AHJ452" s="13"/>
      <c r="AHK452" s="13"/>
      <c r="AHL452" s="13"/>
      <c r="AHM452" s="13"/>
      <c r="AHN452" s="13"/>
      <c r="AHO452" s="13"/>
      <c r="AHP452" s="13"/>
      <c r="AHQ452" s="13"/>
      <c r="AHR452" s="13"/>
      <c r="AHS452" s="13"/>
      <c r="AHT452" s="13"/>
      <c r="AHU452" s="13"/>
      <c r="AHV452" s="13"/>
      <c r="AHW452" s="13"/>
      <c r="AHX452" s="13"/>
      <c r="AHY452" s="13"/>
      <c r="AHZ452" s="13"/>
      <c r="AIA452" s="13"/>
      <c r="AIB452" s="13"/>
      <c r="AIC452" s="13"/>
      <c r="AID452" s="13"/>
      <c r="AIE452" s="13"/>
      <c r="AIF452" s="13"/>
      <c r="AIG452" s="13"/>
      <c r="AIH452" s="13"/>
      <c r="AII452" s="13"/>
      <c r="AIJ452" s="13"/>
      <c r="AIK452" s="13"/>
      <c r="AIL452" s="13"/>
      <c r="AIM452" s="13"/>
      <c r="AIN452" s="13"/>
      <c r="AIO452" s="13"/>
      <c r="AIP452" s="13"/>
      <c r="AIQ452" s="13"/>
      <c r="AIR452" s="13"/>
      <c r="AIS452" s="13"/>
      <c r="AIT452" s="13"/>
      <c r="AIU452" s="13"/>
      <c r="AIV452" s="13"/>
      <c r="AIW452" s="13"/>
      <c r="AIX452" s="13"/>
      <c r="AIY452" s="13"/>
      <c r="AIZ452" s="13"/>
      <c r="AJA452" s="13"/>
      <c r="AJB452" s="13"/>
      <c r="AJC452" s="13"/>
      <c r="AJD452" s="13"/>
      <c r="AJE452" s="13"/>
      <c r="AJF452" s="13"/>
      <c r="AJG452" s="13"/>
      <c r="AJH452" s="13"/>
      <c r="AJI452" s="13"/>
      <c r="AJJ452" s="13"/>
      <c r="AJK452" s="13"/>
      <c r="AJL452" s="13"/>
      <c r="AJM452" s="13"/>
      <c r="AJN452" s="13"/>
      <c r="AJO452" s="13"/>
      <c r="AJP452" s="13"/>
      <c r="AJQ452" s="13"/>
      <c r="AJR452" s="13"/>
      <c r="AJS452" s="13"/>
      <c r="AJT452" s="13"/>
      <c r="AJU452" s="13"/>
      <c r="AJV452" s="13"/>
      <c r="AJW452" s="13"/>
      <c r="AJX452" s="13"/>
      <c r="AJY452" s="13"/>
      <c r="AJZ452" s="13"/>
      <c r="AKA452" s="13"/>
      <c r="AKB452" s="13"/>
      <c r="AKC452" s="13"/>
      <c r="AKD452" s="13"/>
      <c r="AKE452" s="13"/>
      <c r="AKF452" s="13"/>
      <c r="AKG452" s="13"/>
      <c r="AKH452" s="13"/>
      <c r="AKI452" s="13"/>
      <c r="AKJ452" s="13"/>
      <c r="AKK452" s="13"/>
      <c r="AKL452" s="13"/>
      <c r="AKM452" s="13"/>
      <c r="AKN452" s="13"/>
      <c r="AKO452" s="13"/>
      <c r="AKP452" s="13"/>
      <c r="AKQ452" s="13"/>
      <c r="AKR452" s="13"/>
      <c r="AKS452" s="13"/>
      <c r="AKT452" s="13"/>
      <c r="AKU452" s="13"/>
      <c r="AKV452" s="13"/>
      <c r="AKW452" s="13"/>
      <c r="AKX452" s="13"/>
      <c r="AKY452" s="13"/>
      <c r="AKZ452" s="13"/>
      <c r="ALA452" s="13"/>
      <c r="ALB452" s="13"/>
      <c r="ALC452" s="13"/>
      <c r="ALD452" s="13"/>
      <c r="ALE452" s="13"/>
      <c r="ALF452" s="13"/>
      <c r="ALG452" s="13"/>
      <c r="ALH452" s="13"/>
      <c r="ALI452" s="13"/>
      <c r="ALJ452" s="13"/>
    </row>
    <row r="453" spans="1:998" s="24" customFormat="1">
      <c r="A453" s="16">
        <v>448</v>
      </c>
      <c r="B453" s="32" t="s">
        <v>188</v>
      </c>
      <c r="C453" s="32" t="s">
        <v>35</v>
      </c>
      <c r="D453" s="32" t="s">
        <v>35</v>
      </c>
      <c r="E453" s="32" t="s">
        <v>849</v>
      </c>
      <c r="F453" s="32"/>
      <c r="G453" s="74">
        <v>45834</v>
      </c>
      <c r="H453" s="75">
        <v>0.52569444444444446</v>
      </c>
      <c r="I453" s="32" t="s">
        <v>5</v>
      </c>
      <c r="J453" s="32" t="s">
        <v>6</v>
      </c>
      <c r="K453" s="32" t="s">
        <v>5</v>
      </c>
      <c r="L453" s="32" t="s">
        <v>5</v>
      </c>
      <c r="M453" s="32" t="s">
        <v>5</v>
      </c>
      <c r="N453" s="32" t="s">
        <v>6</v>
      </c>
      <c r="O453" s="76">
        <v>625.98</v>
      </c>
      <c r="P453" s="77">
        <v>639</v>
      </c>
      <c r="Q453" s="76">
        <v>60500</v>
      </c>
      <c r="R453" s="76">
        <v>30250</v>
      </c>
      <c r="S453" s="85">
        <f t="shared" si="56"/>
        <v>50</v>
      </c>
      <c r="T453" s="85">
        <f t="shared" si="57"/>
        <v>30250</v>
      </c>
      <c r="U453" s="32" t="s">
        <v>6</v>
      </c>
      <c r="V453" s="32" t="s">
        <v>6</v>
      </c>
      <c r="W453" s="79">
        <v>1</v>
      </c>
      <c r="X453" s="80">
        <v>0</v>
      </c>
      <c r="Y453" s="81">
        <f>ROUND((S453/INDICI!$B$2*10),2)</f>
        <v>5.65</v>
      </c>
      <c r="Z453" s="81">
        <f>ROUND((O453/INDICI!$B$1*25),2)</f>
        <v>1.67</v>
      </c>
      <c r="AA453" s="82">
        <f t="shared" si="53"/>
        <v>8</v>
      </c>
      <c r="AB453" s="83">
        <f t="shared" si="54"/>
        <v>15.32</v>
      </c>
      <c r="AC453" s="84"/>
      <c r="AD453" s="81" t="str">
        <f>VLOOKUP(C453, 'NORD SUD'!A:B, 2, FALSE)</f>
        <v>N</v>
      </c>
      <c r="AE453" s="85" t="str">
        <f>IF(AD453="N","",SUM(AF$5:$AF453))</f>
        <v/>
      </c>
      <c r="AF453" s="85" t="str">
        <f t="shared" si="55"/>
        <v/>
      </c>
      <c r="AG453" s="84"/>
      <c r="AH453" s="81"/>
      <c r="AI453" s="169"/>
      <c r="AJ453" s="169"/>
      <c r="AK453" s="198" t="s">
        <v>1941</v>
      </c>
      <c r="AL453" s="158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  <c r="JH453" s="13"/>
      <c r="JI453" s="13"/>
      <c r="JJ453" s="13"/>
      <c r="JK453" s="13"/>
      <c r="JL453" s="13"/>
      <c r="JM453" s="13"/>
      <c r="JN453" s="13"/>
      <c r="JO453" s="13"/>
      <c r="JP453" s="13"/>
      <c r="JQ453" s="13"/>
      <c r="JR453" s="13"/>
      <c r="JS453" s="13"/>
      <c r="JT453" s="13"/>
      <c r="JU453" s="13"/>
      <c r="JV453" s="13"/>
      <c r="JW453" s="13"/>
      <c r="JX453" s="13"/>
      <c r="JY453" s="13"/>
      <c r="JZ453" s="13"/>
      <c r="KA453" s="13"/>
      <c r="KB453" s="13"/>
      <c r="KC453" s="13"/>
      <c r="KD453" s="13"/>
      <c r="KE453" s="13"/>
      <c r="KF453" s="13"/>
      <c r="KG453" s="13"/>
      <c r="KH453" s="13"/>
      <c r="KI453" s="13"/>
      <c r="KJ453" s="13"/>
      <c r="KK453" s="13"/>
      <c r="KL453" s="13"/>
      <c r="KM453" s="13"/>
      <c r="KN453" s="13"/>
      <c r="KO453" s="13"/>
      <c r="KP453" s="13"/>
      <c r="KQ453" s="13"/>
      <c r="KR453" s="13"/>
      <c r="KS453" s="13"/>
      <c r="KT453" s="13"/>
      <c r="KU453" s="13"/>
      <c r="KV453" s="13"/>
      <c r="KW453" s="13"/>
      <c r="KX453" s="13"/>
      <c r="KY453" s="13"/>
      <c r="KZ453" s="13"/>
      <c r="LA453" s="13"/>
      <c r="LB453" s="13"/>
      <c r="LC453" s="13"/>
      <c r="LD453" s="13"/>
      <c r="LE453" s="13"/>
      <c r="LF453" s="13"/>
      <c r="LG453" s="13"/>
      <c r="LH453" s="13"/>
      <c r="LI453" s="13"/>
      <c r="LJ453" s="13"/>
      <c r="LK453" s="13"/>
      <c r="LL453" s="13"/>
      <c r="LM453" s="13"/>
      <c r="LN453" s="13"/>
      <c r="LO453" s="13"/>
      <c r="LP453" s="13"/>
      <c r="LQ453" s="13"/>
      <c r="LR453" s="13"/>
      <c r="LS453" s="13"/>
      <c r="LT453" s="13"/>
      <c r="LU453" s="13"/>
      <c r="LV453" s="13"/>
      <c r="LW453" s="13"/>
      <c r="LX453" s="13"/>
      <c r="LY453" s="13"/>
      <c r="LZ453" s="13"/>
      <c r="MA453" s="13"/>
      <c r="MB453" s="13"/>
      <c r="MC453" s="13"/>
      <c r="MD453" s="13"/>
      <c r="ME453" s="13"/>
      <c r="MF453" s="13"/>
      <c r="MG453" s="13"/>
      <c r="MH453" s="13"/>
      <c r="MI453" s="13"/>
      <c r="MJ453" s="13"/>
      <c r="MK453" s="13"/>
      <c r="ML453" s="13"/>
      <c r="MM453" s="13"/>
      <c r="MN453" s="13"/>
      <c r="MO453" s="13"/>
      <c r="MP453" s="13"/>
      <c r="MQ453" s="13"/>
      <c r="MR453" s="13"/>
      <c r="MS453" s="13"/>
      <c r="MT453" s="13"/>
      <c r="MU453" s="13"/>
      <c r="MV453" s="13"/>
      <c r="MW453" s="13"/>
      <c r="MX453" s="13"/>
      <c r="MY453" s="13"/>
      <c r="MZ453" s="13"/>
      <c r="NA453" s="13"/>
      <c r="NB453" s="13"/>
      <c r="NC453" s="13"/>
      <c r="ND453" s="13"/>
      <c r="NE453" s="13"/>
      <c r="NF453" s="13"/>
      <c r="NG453" s="13"/>
      <c r="NH453" s="13"/>
      <c r="NI453" s="13"/>
      <c r="NJ453" s="13"/>
      <c r="NK453" s="13"/>
      <c r="NL453" s="13"/>
      <c r="NM453" s="13"/>
      <c r="NN453" s="13"/>
      <c r="NO453" s="13"/>
      <c r="NP453" s="13"/>
      <c r="NQ453" s="13"/>
      <c r="NR453" s="13"/>
      <c r="NS453" s="13"/>
      <c r="NT453" s="13"/>
      <c r="NU453" s="13"/>
      <c r="NV453" s="13"/>
      <c r="NW453" s="13"/>
      <c r="NX453" s="13"/>
      <c r="NY453" s="13"/>
      <c r="NZ453" s="13"/>
      <c r="OA453" s="13"/>
      <c r="OB453" s="13"/>
      <c r="OC453" s="13"/>
      <c r="OD453" s="13"/>
      <c r="OE453" s="13"/>
      <c r="OF453" s="13"/>
      <c r="OG453" s="13"/>
      <c r="OH453" s="13"/>
      <c r="OI453" s="13"/>
      <c r="OJ453" s="13"/>
      <c r="OK453" s="13"/>
      <c r="OL453" s="13"/>
      <c r="OM453" s="13"/>
      <c r="ON453" s="13"/>
      <c r="OO453" s="13"/>
      <c r="OP453" s="13"/>
      <c r="OQ453" s="13"/>
      <c r="OR453" s="13"/>
      <c r="OS453" s="13"/>
      <c r="OT453" s="13"/>
      <c r="OU453" s="13"/>
      <c r="OV453" s="13"/>
      <c r="OW453" s="13"/>
      <c r="OX453" s="13"/>
      <c r="OY453" s="13"/>
      <c r="OZ453" s="13"/>
      <c r="PA453" s="13"/>
      <c r="PB453" s="13"/>
      <c r="PC453" s="13"/>
      <c r="PD453" s="13"/>
      <c r="PE453" s="13"/>
      <c r="PF453" s="13"/>
      <c r="PG453" s="13"/>
      <c r="PH453" s="13"/>
      <c r="PI453" s="13"/>
      <c r="PJ453" s="13"/>
      <c r="PK453" s="13"/>
      <c r="PL453" s="13"/>
      <c r="PM453" s="13"/>
      <c r="PN453" s="13"/>
      <c r="PO453" s="13"/>
      <c r="PP453" s="13"/>
      <c r="PQ453" s="13"/>
      <c r="PR453" s="13"/>
      <c r="PS453" s="13"/>
      <c r="PT453" s="13"/>
      <c r="PU453" s="13"/>
      <c r="PV453" s="13"/>
      <c r="PW453" s="13"/>
      <c r="PX453" s="13"/>
      <c r="PY453" s="13"/>
      <c r="PZ453" s="13"/>
      <c r="QA453" s="13"/>
      <c r="QB453" s="13"/>
      <c r="QC453" s="13"/>
      <c r="QD453" s="13"/>
      <c r="QE453" s="13"/>
      <c r="QF453" s="13"/>
      <c r="QG453" s="13"/>
      <c r="QH453" s="13"/>
      <c r="QI453" s="13"/>
      <c r="QJ453" s="13"/>
      <c r="QK453" s="13"/>
      <c r="QL453" s="13"/>
      <c r="QM453" s="13"/>
      <c r="QN453" s="13"/>
      <c r="QO453" s="13"/>
      <c r="QP453" s="13"/>
      <c r="QQ453" s="13"/>
      <c r="QR453" s="13"/>
      <c r="QS453" s="13"/>
      <c r="QT453" s="13"/>
      <c r="QU453" s="13"/>
      <c r="QV453" s="13"/>
      <c r="QW453" s="13"/>
      <c r="QX453" s="13"/>
      <c r="QY453" s="13"/>
      <c r="QZ453" s="13"/>
      <c r="RA453" s="13"/>
      <c r="RB453" s="13"/>
      <c r="RC453" s="13"/>
      <c r="RD453" s="13"/>
      <c r="RE453" s="13"/>
      <c r="RF453" s="13"/>
      <c r="RG453" s="13"/>
      <c r="RH453" s="13"/>
      <c r="RI453" s="13"/>
      <c r="RJ453" s="13"/>
      <c r="RK453" s="13"/>
      <c r="RL453" s="13"/>
      <c r="RM453" s="13"/>
      <c r="RN453" s="13"/>
      <c r="RO453" s="13"/>
      <c r="RP453" s="13"/>
      <c r="RQ453" s="13"/>
      <c r="RR453" s="13"/>
      <c r="RS453" s="13"/>
      <c r="RT453" s="13"/>
      <c r="RU453" s="13"/>
      <c r="RV453" s="13"/>
      <c r="RW453" s="13"/>
      <c r="RX453" s="13"/>
      <c r="RY453" s="13"/>
      <c r="RZ453" s="13"/>
      <c r="SA453" s="13"/>
      <c r="SB453" s="13"/>
      <c r="SC453" s="13"/>
      <c r="SD453" s="13"/>
      <c r="SE453" s="13"/>
      <c r="SF453" s="13"/>
      <c r="SG453" s="13"/>
      <c r="SH453" s="13"/>
      <c r="SI453" s="13"/>
      <c r="SJ453" s="13"/>
      <c r="SK453" s="13"/>
      <c r="SL453" s="13"/>
      <c r="SM453" s="13"/>
      <c r="SN453" s="13"/>
      <c r="SO453" s="13"/>
      <c r="SP453" s="13"/>
      <c r="SQ453" s="13"/>
      <c r="SR453" s="13"/>
      <c r="SS453" s="13"/>
      <c r="ST453" s="13"/>
      <c r="SU453" s="13"/>
      <c r="SV453" s="13"/>
      <c r="SW453" s="13"/>
      <c r="SX453" s="13"/>
      <c r="SY453" s="13"/>
      <c r="SZ453" s="13"/>
      <c r="TA453" s="13"/>
      <c r="TB453" s="13"/>
      <c r="TC453" s="13"/>
      <c r="TD453" s="13"/>
      <c r="TE453" s="13"/>
      <c r="TF453" s="13"/>
      <c r="TG453" s="13"/>
      <c r="TH453" s="13"/>
      <c r="TI453" s="13"/>
      <c r="TJ453" s="13"/>
      <c r="TK453" s="13"/>
      <c r="TL453" s="13"/>
      <c r="TM453" s="13"/>
      <c r="TN453" s="13"/>
      <c r="TO453" s="13"/>
      <c r="TP453" s="13"/>
      <c r="TQ453" s="13"/>
      <c r="TR453" s="13"/>
      <c r="TS453" s="13"/>
      <c r="TT453" s="13"/>
      <c r="TU453" s="13"/>
      <c r="TV453" s="13"/>
      <c r="TW453" s="13"/>
      <c r="TX453" s="13"/>
      <c r="TY453" s="13"/>
      <c r="TZ453" s="13"/>
      <c r="UA453" s="13"/>
      <c r="UB453" s="13"/>
      <c r="UC453" s="13"/>
      <c r="UD453" s="13"/>
      <c r="UE453" s="13"/>
      <c r="UF453" s="13"/>
      <c r="UG453" s="13"/>
      <c r="UH453" s="13"/>
      <c r="UI453" s="13"/>
      <c r="UJ453" s="13"/>
      <c r="UK453" s="13"/>
      <c r="UL453" s="13"/>
      <c r="UM453" s="13"/>
      <c r="UN453" s="13"/>
      <c r="UO453" s="13"/>
      <c r="UP453" s="13"/>
      <c r="UQ453" s="13"/>
      <c r="UR453" s="13"/>
      <c r="US453" s="13"/>
      <c r="UT453" s="13"/>
      <c r="UU453" s="13"/>
      <c r="UV453" s="13"/>
      <c r="UW453" s="13"/>
      <c r="UX453" s="13"/>
      <c r="UY453" s="13"/>
      <c r="UZ453" s="13"/>
      <c r="VA453" s="13"/>
      <c r="VB453" s="13"/>
      <c r="VC453" s="13"/>
      <c r="VD453" s="13"/>
      <c r="VE453" s="13"/>
      <c r="VF453" s="13"/>
      <c r="VG453" s="13"/>
      <c r="VH453" s="13"/>
      <c r="VI453" s="13"/>
      <c r="VJ453" s="13"/>
      <c r="VK453" s="13"/>
      <c r="VL453" s="13"/>
      <c r="VM453" s="13"/>
      <c r="VN453" s="13"/>
      <c r="VO453" s="13"/>
      <c r="VP453" s="13"/>
      <c r="VQ453" s="13"/>
      <c r="VR453" s="13"/>
      <c r="VS453" s="13"/>
      <c r="VT453" s="13"/>
      <c r="VU453" s="13"/>
      <c r="VV453" s="13"/>
      <c r="VW453" s="13"/>
      <c r="VX453" s="13"/>
      <c r="VY453" s="13"/>
      <c r="VZ453" s="13"/>
      <c r="WA453" s="13"/>
      <c r="WB453" s="13"/>
      <c r="WC453" s="13"/>
      <c r="WD453" s="13"/>
      <c r="WE453" s="13"/>
      <c r="WF453" s="13"/>
      <c r="WG453" s="13"/>
      <c r="WH453" s="13"/>
      <c r="WI453" s="13"/>
      <c r="WJ453" s="13"/>
      <c r="WK453" s="13"/>
      <c r="WL453" s="13"/>
      <c r="WM453" s="13"/>
      <c r="WN453" s="13"/>
      <c r="WO453" s="13"/>
      <c r="WP453" s="13"/>
      <c r="WQ453" s="13"/>
      <c r="WR453" s="13"/>
      <c r="WS453" s="13"/>
      <c r="WT453" s="13"/>
      <c r="WU453" s="13"/>
      <c r="WV453" s="13"/>
      <c r="WW453" s="13"/>
      <c r="WX453" s="13"/>
      <c r="WY453" s="13"/>
      <c r="WZ453" s="13"/>
      <c r="XA453" s="13"/>
      <c r="XB453" s="13"/>
      <c r="XC453" s="13"/>
      <c r="XD453" s="13"/>
      <c r="XE453" s="13"/>
      <c r="XF453" s="13"/>
      <c r="XG453" s="13"/>
      <c r="XH453" s="13"/>
      <c r="XI453" s="13"/>
      <c r="XJ453" s="13"/>
      <c r="XK453" s="13"/>
      <c r="XL453" s="13"/>
      <c r="XM453" s="13"/>
      <c r="XN453" s="13"/>
      <c r="XO453" s="13"/>
      <c r="XP453" s="13"/>
      <c r="XQ453" s="13"/>
      <c r="XR453" s="13"/>
      <c r="XS453" s="13"/>
      <c r="XT453" s="13"/>
      <c r="XU453" s="13"/>
      <c r="XV453" s="13"/>
      <c r="XW453" s="13"/>
      <c r="XX453" s="13"/>
      <c r="XY453" s="13"/>
      <c r="XZ453" s="13"/>
      <c r="YA453" s="13"/>
      <c r="YB453" s="13"/>
      <c r="YC453" s="13"/>
      <c r="YD453" s="13"/>
      <c r="YE453" s="13"/>
      <c r="YF453" s="13"/>
      <c r="YG453" s="13"/>
      <c r="YH453" s="13"/>
      <c r="YI453" s="13"/>
      <c r="YJ453" s="13"/>
      <c r="YK453" s="13"/>
      <c r="YL453" s="13"/>
      <c r="YM453" s="13"/>
      <c r="YN453" s="13"/>
      <c r="YO453" s="13"/>
      <c r="YP453" s="13"/>
      <c r="YQ453" s="13"/>
      <c r="YR453" s="13"/>
      <c r="YS453" s="13"/>
      <c r="YT453" s="13"/>
      <c r="YU453" s="13"/>
      <c r="YV453" s="13"/>
      <c r="YW453" s="13"/>
      <c r="YX453" s="13"/>
      <c r="YY453" s="13"/>
      <c r="YZ453" s="13"/>
      <c r="ZA453" s="13"/>
      <c r="ZB453" s="13"/>
      <c r="ZC453" s="13"/>
      <c r="ZD453" s="13"/>
      <c r="ZE453" s="13"/>
      <c r="ZF453" s="13"/>
      <c r="ZG453" s="13"/>
      <c r="ZH453" s="13"/>
      <c r="ZI453" s="13"/>
      <c r="ZJ453" s="13"/>
      <c r="ZK453" s="13"/>
      <c r="ZL453" s="13"/>
      <c r="ZM453" s="13"/>
      <c r="ZN453" s="13"/>
      <c r="ZO453" s="13"/>
      <c r="ZP453" s="13"/>
      <c r="ZQ453" s="13"/>
      <c r="ZR453" s="13"/>
      <c r="ZS453" s="13"/>
      <c r="ZT453" s="13"/>
      <c r="ZU453" s="13"/>
      <c r="ZV453" s="13"/>
      <c r="ZW453" s="13"/>
      <c r="ZX453" s="13"/>
      <c r="ZY453" s="13"/>
      <c r="ZZ453" s="13"/>
      <c r="AAA453" s="13"/>
      <c r="AAB453" s="13"/>
      <c r="AAC453" s="13"/>
      <c r="AAD453" s="13"/>
      <c r="AAE453" s="13"/>
      <c r="AAF453" s="13"/>
      <c r="AAG453" s="13"/>
      <c r="AAH453" s="13"/>
      <c r="AAI453" s="13"/>
      <c r="AAJ453" s="13"/>
      <c r="AAK453" s="13"/>
      <c r="AAL453" s="13"/>
      <c r="AAM453" s="13"/>
      <c r="AAN453" s="13"/>
      <c r="AAO453" s="13"/>
      <c r="AAP453" s="13"/>
      <c r="AAQ453" s="13"/>
      <c r="AAR453" s="13"/>
      <c r="AAS453" s="13"/>
      <c r="AAT453" s="13"/>
      <c r="AAU453" s="13"/>
      <c r="AAV453" s="13"/>
      <c r="AAW453" s="13"/>
      <c r="AAX453" s="13"/>
      <c r="AAY453" s="13"/>
      <c r="AAZ453" s="13"/>
      <c r="ABA453" s="13"/>
      <c r="ABB453" s="13"/>
      <c r="ABC453" s="13"/>
      <c r="ABD453" s="13"/>
      <c r="ABE453" s="13"/>
      <c r="ABF453" s="13"/>
      <c r="ABG453" s="13"/>
      <c r="ABH453" s="13"/>
      <c r="ABI453" s="13"/>
      <c r="ABJ453" s="13"/>
      <c r="ABK453" s="13"/>
      <c r="ABL453" s="13"/>
      <c r="ABM453" s="13"/>
      <c r="ABN453" s="13"/>
      <c r="ABO453" s="13"/>
      <c r="ABP453" s="13"/>
      <c r="ABQ453" s="13"/>
      <c r="ABR453" s="13"/>
      <c r="ABS453" s="13"/>
      <c r="ABT453" s="13"/>
      <c r="ABU453" s="13"/>
      <c r="ABV453" s="13"/>
      <c r="ABW453" s="13"/>
      <c r="ABX453" s="13"/>
      <c r="ABY453" s="13"/>
      <c r="ABZ453" s="13"/>
      <c r="ACA453" s="13"/>
      <c r="ACB453" s="13"/>
      <c r="ACC453" s="13"/>
      <c r="ACD453" s="13"/>
      <c r="ACE453" s="13"/>
      <c r="ACF453" s="13"/>
      <c r="ACG453" s="13"/>
      <c r="ACH453" s="13"/>
      <c r="ACI453" s="13"/>
      <c r="ACJ453" s="13"/>
      <c r="ACK453" s="13"/>
      <c r="ACL453" s="13"/>
      <c r="ACM453" s="13"/>
      <c r="ACN453" s="13"/>
      <c r="ACO453" s="13"/>
      <c r="ACP453" s="13"/>
      <c r="ACQ453" s="13"/>
      <c r="ACR453" s="13"/>
      <c r="ACS453" s="13"/>
      <c r="ACT453" s="13"/>
      <c r="ACU453" s="13"/>
      <c r="ACV453" s="13"/>
      <c r="ACW453" s="13"/>
      <c r="ACX453" s="13"/>
      <c r="ACY453" s="13"/>
      <c r="ACZ453" s="13"/>
      <c r="ADA453" s="13"/>
      <c r="ADB453" s="13"/>
      <c r="ADC453" s="13"/>
      <c r="ADD453" s="13"/>
      <c r="ADE453" s="13"/>
      <c r="ADF453" s="13"/>
      <c r="ADG453" s="13"/>
      <c r="ADH453" s="13"/>
      <c r="ADI453" s="13"/>
      <c r="ADJ453" s="13"/>
      <c r="ADK453" s="13"/>
      <c r="ADL453" s="13"/>
      <c r="ADM453" s="13"/>
      <c r="ADN453" s="13"/>
      <c r="ADO453" s="13"/>
      <c r="ADP453" s="13"/>
      <c r="ADQ453" s="13"/>
      <c r="ADR453" s="13"/>
      <c r="ADS453" s="13"/>
      <c r="ADT453" s="13"/>
      <c r="ADU453" s="13"/>
      <c r="ADV453" s="13"/>
      <c r="ADW453" s="13"/>
      <c r="ADX453" s="13"/>
      <c r="ADY453" s="13"/>
      <c r="ADZ453" s="13"/>
      <c r="AEA453" s="13"/>
      <c r="AEB453" s="13"/>
      <c r="AEC453" s="13"/>
      <c r="AED453" s="13"/>
      <c r="AEE453" s="13"/>
      <c r="AEF453" s="13"/>
      <c r="AEG453" s="13"/>
      <c r="AEH453" s="13"/>
      <c r="AEI453" s="13"/>
      <c r="AEJ453" s="13"/>
      <c r="AEK453" s="13"/>
      <c r="AEL453" s="13"/>
      <c r="AEM453" s="13"/>
      <c r="AEN453" s="13"/>
      <c r="AEO453" s="13"/>
      <c r="AEP453" s="13"/>
      <c r="AEQ453" s="13"/>
      <c r="AER453" s="13"/>
      <c r="AES453" s="13"/>
      <c r="AET453" s="13"/>
      <c r="AEU453" s="13"/>
      <c r="AEV453" s="13"/>
      <c r="AEW453" s="13"/>
      <c r="AEX453" s="13"/>
      <c r="AEY453" s="13"/>
      <c r="AEZ453" s="13"/>
      <c r="AFA453" s="13"/>
      <c r="AFB453" s="13"/>
      <c r="AFC453" s="13"/>
      <c r="AFD453" s="13"/>
      <c r="AFE453" s="13"/>
      <c r="AFF453" s="13"/>
      <c r="AFG453" s="13"/>
      <c r="AFH453" s="13"/>
      <c r="AFI453" s="13"/>
      <c r="AFJ453" s="13"/>
      <c r="AFK453" s="13"/>
      <c r="AFL453" s="13"/>
      <c r="AFM453" s="13"/>
      <c r="AFN453" s="13"/>
      <c r="AFO453" s="13"/>
      <c r="AFP453" s="13"/>
      <c r="AFQ453" s="13"/>
      <c r="AFR453" s="13"/>
      <c r="AFS453" s="13"/>
      <c r="AFT453" s="13"/>
      <c r="AFU453" s="13"/>
      <c r="AFV453" s="13"/>
      <c r="AFW453" s="13"/>
      <c r="AFX453" s="13"/>
      <c r="AFY453" s="13"/>
      <c r="AFZ453" s="13"/>
      <c r="AGA453" s="13"/>
      <c r="AGB453" s="13"/>
      <c r="AGC453" s="13"/>
      <c r="AGD453" s="13"/>
      <c r="AGE453" s="13"/>
      <c r="AGF453" s="13"/>
      <c r="AGG453" s="13"/>
      <c r="AGH453" s="13"/>
      <c r="AGI453" s="13"/>
      <c r="AGJ453" s="13"/>
      <c r="AGK453" s="13"/>
      <c r="AGL453" s="13"/>
      <c r="AGM453" s="13"/>
      <c r="AGN453" s="13"/>
      <c r="AGO453" s="13"/>
      <c r="AGP453" s="13"/>
      <c r="AGQ453" s="13"/>
      <c r="AGR453" s="13"/>
      <c r="AGS453" s="13"/>
      <c r="AGT453" s="13"/>
      <c r="AGU453" s="13"/>
      <c r="AGV453" s="13"/>
      <c r="AGW453" s="13"/>
      <c r="AGX453" s="13"/>
      <c r="AGY453" s="13"/>
      <c r="AGZ453" s="13"/>
      <c r="AHA453" s="13"/>
      <c r="AHB453" s="13"/>
      <c r="AHC453" s="13"/>
      <c r="AHD453" s="13"/>
      <c r="AHE453" s="13"/>
      <c r="AHF453" s="13"/>
      <c r="AHG453" s="13"/>
      <c r="AHH453" s="13"/>
      <c r="AHI453" s="13"/>
      <c r="AHJ453" s="13"/>
      <c r="AHK453" s="13"/>
      <c r="AHL453" s="13"/>
      <c r="AHM453" s="13"/>
      <c r="AHN453" s="13"/>
      <c r="AHO453" s="13"/>
      <c r="AHP453" s="13"/>
      <c r="AHQ453" s="13"/>
      <c r="AHR453" s="13"/>
      <c r="AHS453" s="13"/>
      <c r="AHT453" s="13"/>
      <c r="AHU453" s="13"/>
      <c r="AHV453" s="13"/>
      <c r="AHW453" s="13"/>
      <c r="AHX453" s="13"/>
      <c r="AHY453" s="13"/>
      <c r="AHZ453" s="13"/>
      <c r="AIA453" s="13"/>
      <c r="AIB453" s="13"/>
      <c r="AIC453" s="13"/>
      <c r="AID453" s="13"/>
      <c r="AIE453" s="13"/>
      <c r="AIF453" s="13"/>
      <c r="AIG453" s="13"/>
      <c r="AIH453" s="13"/>
      <c r="AII453" s="13"/>
      <c r="AIJ453" s="13"/>
      <c r="AIK453" s="13"/>
      <c r="AIL453" s="13"/>
      <c r="AIM453" s="13"/>
      <c r="AIN453" s="13"/>
      <c r="AIO453" s="13"/>
      <c r="AIP453" s="13"/>
      <c r="AIQ453" s="13"/>
      <c r="AIR453" s="13"/>
      <c r="AIS453" s="13"/>
      <c r="AIT453" s="13"/>
      <c r="AIU453" s="13"/>
      <c r="AIV453" s="13"/>
      <c r="AIW453" s="13"/>
      <c r="AIX453" s="13"/>
      <c r="AIY453" s="13"/>
      <c r="AIZ453" s="13"/>
      <c r="AJA453" s="13"/>
      <c r="AJB453" s="13"/>
      <c r="AJC453" s="13"/>
      <c r="AJD453" s="13"/>
      <c r="AJE453" s="13"/>
      <c r="AJF453" s="13"/>
      <c r="AJG453" s="13"/>
      <c r="AJH453" s="13"/>
      <c r="AJI453" s="13"/>
      <c r="AJJ453" s="13"/>
      <c r="AJK453" s="13"/>
      <c r="AJL453" s="13"/>
      <c r="AJM453" s="13"/>
      <c r="AJN453" s="13"/>
      <c r="AJO453" s="13"/>
      <c r="AJP453" s="13"/>
      <c r="AJQ453" s="13"/>
      <c r="AJR453" s="13"/>
      <c r="AJS453" s="13"/>
      <c r="AJT453" s="13"/>
      <c r="AJU453" s="13"/>
      <c r="AJV453" s="13"/>
      <c r="AJW453" s="13"/>
      <c r="AJX453" s="13"/>
      <c r="AJY453" s="13"/>
      <c r="AJZ453" s="13"/>
      <c r="AKA453" s="13"/>
      <c r="AKB453" s="13"/>
      <c r="AKC453" s="13"/>
      <c r="AKD453" s="13"/>
      <c r="AKE453" s="13"/>
      <c r="AKF453" s="13"/>
      <c r="AKG453" s="13"/>
      <c r="AKH453" s="13"/>
      <c r="AKI453" s="13"/>
      <c r="AKJ453" s="13"/>
      <c r="AKK453" s="13"/>
      <c r="AKL453" s="13"/>
      <c r="AKM453" s="13"/>
      <c r="AKN453" s="13"/>
      <c r="AKO453" s="13"/>
      <c r="AKP453" s="13"/>
      <c r="AKQ453" s="13"/>
      <c r="AKR453" s="13"/>
      <c r="AKS453" s="13"/>
      <c r="AKT453" s="13"/>
      <c r="AKU453" s="13"/>
      <c r="AKV453" s="13"/>
      <c r="AKW453" s="13"/>
      <c r="AKX453" s="13"/>
      <c r="AKY453" s="13"/>
      <c r="AKZ453" s="13"/>
      <c r="ALA453" s="13"/>
      <c r="ALB453" s="13"/>
      <c r="ALC453" s="13"/>
      <c r="ALD453" s="13"/>
      <c r="ALE453" s="13"/>
      <c r="ALF453" s="13"/>
      <c r="ALG453" s="13"/>
      <c r="ALH453" s="13"/>
      <c r="ALI453" s="13"/>
      <c r="ALJ453" s="13"/>
    </row>
    <row r="454" spans="1:998" s="13" customFormat="1">
      <c r="A454" s="16">
        <v>449</v>
      </c>
      <c r="B454" s="32" t="s">
        <v>188</v>
      </c>
      <c r="C454" s="32" t="s">
        <v>7</v>
      </c>
      <c r="D454" s="32" t="s">
        <v>7</v>
      </c>
      <c r="E454" s="32" t="s">
        <v>773</v>
      </c>
      <c r="F454" s="32"/>
      <c r="G454" s="74">
        <v>45825</v>
      </c>
      <c r="H454" s="75">
        <v>0.4458333333333333</v>
      </c>
      <c r="I454" s="32" t="s">
        <v>5</v>
      </c>
      <c r="J454" s="32" t="s">
        <v>6</v>
      </c>
      <c r="K454" s="32" t="s">
        <v>5</v>
      </c>
      <c r="L454" s="32" t="s">
        <v>5</v>
      </c>
      <c r="M454" s="32" t="s">
        <v>5</v>
      </c>
      <c r="N454" s="32" t="s">
        <v>6</v>
      </c>
      <c r="O454" s="76">
        <v>990.1</v>
      </c>
      <c r="P454" s="77">
        <v>1212</v>
      </c>
      <c r="Q454" s="76">
        <v>60477.26</v>
      </c>
      <c r="R454" s="76">
        <v>25000</v>
      </c>
      <c r="S454" s="85">
        <f t="shared" si="56"/>
        <v>41.337851615632054</v>
      </c>
      <c r="T454" s="85">
        <f t="shared" si="57"/>
        <v>35477.26</v>
      </c>
      <c r="U454" s="32" t="s">
        <v>6</v>
      </c>
      <c r="V454" s="32" t="s">
        <v>6</v>
      </c>
      <c r="W454" s="79">
        <v>1</v>
      </c>
      <c r="X454" s="80">
        <v>0</v>
      </c>
      <c r="Y454" s="81">
        <f>ROUND((S454/INDICI!$B$2*10),2)</f>
        <v>4.67</v>
      </c>
      <c r="Z454" s="81">
        <f>ROUND((O454/INDICI!$B$1*25),2)</f>
        <v>2.64</v>
      </c>
      <c r="AA454" s="82">
        <f t="shared" si="53"/>
        <v>8</v>
      </c>
      <c r="AB454" s="83">
        <f t="shared" si="54"/>
        <v>15.31</v>
      </c>
      <c r="AC454" s="84"/>
      <c r="AD454" s="81" t="str">
        <f>VLOOKUP(C454, 'NORD SUD'!A:B, 2, FALSE)</f>
        <v>N</v>
      </c>
      <c r="AE454" s="85" t="str">
        <f>IF(AD454="N","",SUM(AF$5:$AF454))</f>
        <v/>
      </c>
      <c r="AF454" s="85" t="str">
        <f t="shared" si="55"/>
        <v/>
      </c>
      <c r="AG454" s="84"/>
      <c r="AH454" s="81"/>
      <c r="AI454" s="169"/>
      <c r="AJ454" s="169"/>
      <c r="AK454" s="198" t="s">
        <v>1941</v>
      </c>
      <c r="AL454" s="158"/>
    </row>
    <row r="455" spans="1:998" s="13" customFormat="1">
      <c r="A455" s="16">
        <v>450</v>
      </c>
      <c r="B455" s="32" t="s">
        <v>357</v>
      </c>
      <c r="C455" s="32" t="s">
        <v>93</v>
      </c>
      <c r="D455" s="32" t="s">
        <v>93</v>
      </c>
      <c r="E455" s="32" t="s">
        <v>93</v>
      </c>
      <c r="F455" s="32"/>
      <c r="G455" s="74">
        <v>45827</v>
      </c>
      <c r="H455" s="75">
        <v>0.49583333333333302</v>
      </c>
      <c r="I455" s="32" t="s">
        <v>5</v>
      </c>
      <c r="J455" s="32" t="s">
        <v>6</v>
      </c>
      <c r="K455" s="32" t="s">
        <v>5</v>
      </c>
      <c r="L455" s="32" t="s">
        <v>5</v>
      </c>
      <c r="M455" s="32" t="s">
        <v>5</v>
      </c>
      <c r="N455" s="32" t="s">
        <v>6</v>
      </c>
      <c r="O455" s="76">
        <v>2275.8540282149902</v>
      </c>
      <c r="P455" s="77">
        <v>85770</v>
      </c>
      <c r="Q455" s="76">
        <v>241866.22</v>
      </c>
      <c r="R455" s="76">
        <v>111866.22</v>
      </c>
      <c r="S455" s="86">
        <f t="shared" si="56"/>
        <v>46.251278909473179</v>
      </c>
      <c r="T455" s="86">
        <f t="shared" si="57"/>
        <v>130000</v>
      </c>
      <c r="U455" s="32" t="s">
        <v>6</v>
      </c>
      <c r="V455" s="32" t="s">
        <v>6</v>
      </c>
      <c r="W455" s="79">
        <v>1</v>
      </c>
      <c r="X455" s="80">
        <v>0</v>
      </c>
      <c r="Y455" s="81">
        <f>ROUND((S455/INDICI!$B$2*10),2)</f>
        <v>5.23</v>
      </c>
      <c r="Z455" s="81">
        <f>ROUND((O455/INDICI!$B$1*25),2)</f>
        <v>6.08</v>
      </c>
      <c r="AA455" s="82">
        <f t="shared" si="53"/>
        <v>4</v>
      </c>
      <c r="AB455" s="83">
        <f t="shared" si="54"/>
        <v>15.31</v>
      </c>
      <c r="AC455" s="84"/>
      <c r="AD455" s="81" t="str">
        <f>VLOOKUP(C455, 'NORD SUD'!A:B, 2, FALSE)</f>
        <v>N</v>
      </c>
      <c r="AE455" s="85" t="str">
        <f>IF(AD455="N","",SUM(AF$5:$AF455))</f>
        <v/>
      </c>
      <c r="AF455" s="85" t="str">
        <f t="shared" si="55"/>
        <v/>
      </c>
      <c r="AG455" s="84"/>
      <c r="AH455" s="81"/>
      <c r="AI455" s="169"/>
      <c r="AJ455" s="169"/>
      <c r="AK455" s="198" t="s">
        <v>1941</v>
      </c>
      <c r="AL455" s="158"/>
    </row>
    <row r="456" spans="1:998" s="13" customFormat="1">
      <c r="A456" s="16">
        <v>451</v>
      </c>
      <c r="B456" s="32" t="s">
        <v>176</v>
      </c>
      <c r="C456" s="32" t="s">
        <v>12</v>
      </c>
      <c r="D456" s="32" t="s">
        <v>12</v>
      </c>
      <c r="E456" s="32" t="s">
        <v>550</v>
      </c>
      <c r="F456" s="32"/>
      <c r="G456" s="74">
        <v>45833</v>
      </c>
      <c r="H456" s="75">
        <v>0.45624999999999999</v>
      </c>
      <c r="I456" s="32" t="s">
        <v>5</v>
      </c>
      <c r="J456" s="32" t="s">
        <v>6</v>
      </c>
      <c r="K456" s="32" t="s">
        <v>5</v>
      </c>
      <c r="L456" s="32" t="s">
        <v>5</v>
      </c>
      <c r="M456" s="32" t="s">
        <v>5</v>
      </c>
      <c r="N456" s="32" t="s">
        <v>6</v>
      </c>
      <c r="O456" s="76">
        <v>553.79</v>
      </c>
      <c r="P456" s="77">
        <v>2528</v>
      </c>
      <c r="Q456" s="76">
        <v>68000</v>
      </c>
      <c r="R456" s="76">
        <v>35000</v>
      </c>
      <c r="S456" s="85">
        <f t="shared" si="56"/>
        <v>51.470588235294116</v>
      </c>
      <c r="T456" s="85">
        <f t="shared" si="57"/>
        <v>33000</v>
      </c>
      <c r="U456" s="32" t="s">
        <v>6</v>
      </c>
      <c r="V456" s="32" t="s">
        <v>6</v>
      </c>
      <c r="W456" s="32">
        <v>1</v>
      </c>
      <c r="X456" s="80">
        <v>0</v>
      </c>
      <c r="Y456" s="81">
        <f>ROUND((S456/INDICI!$B$2*10),2)</f>
        <v>5.82</v>
      </c>
      <c r="Z456" s="81">
        <f>ROUND((O456/INDICI!$B$1*25),2)</f>
        <v>1.48</v>
      </c>
      <c r="AA456" s="82">
        <f t="shared" si="53"/>
        <v>8</v>
      </c>
      <c r="AB456" s="83">
        <f t="shared" si="54"/>
        <v>15.3</v>
      </c>
      <c r="AC456" s="84"/>
      <c r="AD456" s="81" t="str">
        <f>VLOOKUP(C456, 'NORD SUD'!A:B, 2, FALSE)</f>
        <v>N</v>
      </c>
      <c r="AE456" s="85" t="str">
        <f>IF(AD456="N","",SUM(AF$5:$AF456))</f>
        <v/>
      </c>
      <c r="AF456" s="85" t="str">
        <f t="shared" si="55"/>
        <v/>
      </c>
      <c r="AG456" s="84"/>
      <c r="AH456" s="81"/>
      <c r="AI456" s="169"/>
      <c r="AJ456" s="169"/>
      <c r="AK456" s="198" t="s">
        <v>1941</v>
      </c>
      <c r="AL456" s="158"/>
    </row>
    <row r="457" spans="1:998" s="13" customFormat="1">
      <c r="A457" s="16">
        <v>452</v>
      </c>
      <c r="B457" s="32" t="s">
        <v>344</v>
      </c>
      <c r="C457" s="32" t="s">
        <v>67</v>
      </c>
      <c r="D457" s="32" t="s">
        <v>67</v>
      </c>
      <c r="E457" s="32" t="s">
        <v>658</v>
      </c>
      <c r="F457" s="32"/>
      <c r="G457" s="74">
        <v>45833</v>
      </c>
      <c r="H457" s="75">
        <v>0.48680555555555555</v>
      </c>
      <c r="I457" s="32" t="s">
        <v>5</v>
      </c>
      <c r="J457" s="32" t="s">
        <v>6</v>
      </c>
      <c r="K457" s="32" t="s">
        <v>5</v>
      </c>
      <c r="L457" s="32" t="s">
        <v>5</v>
      </c>
      <c r="M457" s="32" t="s">
        <v>5</v>
      </c>
      <c r="N457" s="32" t="s">
        <v>6</v>
      </c>
      <c r="O457" s="76">
        <v>1591.19</v>
      </c>
      <c r="P457" s="77">
        <v>817</v>
      </c>
      <c r="Q457" s="76">
        <v>55523.42</v>
      </c>
      <c r="R457" s="76">
        <v>15000</v>
      </c>
      <c r="S457" s="85">
        <f t="shared" si="56"/>
        <v>27.015626919235164</v>
      </c>
      <c r="T457" s="85">
        <f t="shared" si="57"/>
        <v>40523.42</v>
      </c>
      <c r="U457" s="32" t="s">
        <v>6</v>
      </c>
      <c r="V457" s="32" t="s">
        <v>6</v>
      </c>
      <c r="W457" s="79">
        <v>1</v>
      </c>
      <c r="X457" s="80">
        <v>0</v>
      </c>
      <c r="Y457" s="81">
        <f>ROUND((S457/INDICI!$B$2*10),2)</f>
        <v>3.05</v>
      </c>
      <c r="Z457" s="81">
        <f>ROUND((O457/INDICI!$B$1*25),2)</f>
        <v>4.25</v>
      </c>
      <c r="AA457" s="82">
        <f t="shared" si="53"/>
        <v>8</v>
      </c>
      <c r="AB457" s="83">
        <f t="shared" si="54"/>
        <v>15.3</v>
      </c>
      <c r="AC457" s="84"/>
      <c r="AD457" s="81" t="str">
        <f>VLOOKUP(C457, 'NORD SUD'!A:B, 2, FALSE)</f>
        <v>N</v>
      </c>
      <c r="AE457" s="85" t="str">
        <f>IF(AD457="N","",SUM(AF$5:$AF457))</f>
        <v/>
      </c>
      <c r="AF457" s="85" t="str">
        <f t="shared" si="55"/>
        <v/>
      </c>
      <c r="AG457" s="84"/>
      <c r="AH457" s="81"/>
      <c r="AI457" s="169"/>
      <c r="AJ457" s="169"/>
      <c r="AK457" s="198" t="s">
        <v>1941</v>
      </c>
      <c r="AL457" s="158"/>
    </row>
    <row r="458" spans="1:998" s="13" customFormat="1">
      <c r="A458" s="16">
        <v>453</v>
      </c>
      <c r="B458" s="32" t="s">
        <v>344</v>
      </c>
      <c r="C458" s="32" t="s">
        <v>19</v>
      </c>
      <c r="D458" s="32" t="s">
        <v>19</v>
      </c>
      <c r="E458" s="32" t="s">
        <v>1555</v>
      </c>
      <c r="F458" s="32"/>
      <c r="G458" s="74">
        <v>45821</v>
      </c>
      <c r="H458" s="75">
        <v>0.3444444444444445</v>
      </c>
      <c r="I458" s="32" t="s">
        <v>5</v>
      </c>
      <c r="J458" s="32" t="s">
        <v>6</v>
      </c>
      <c r="K458" s="32" t="s">
        <v>5</v>
      </c>
      <c r="L458" s="32" t="s">
        <v>5</v>
      </c>
      <c r="M458" s="32" t="s">
        <v>5</v>
      </c>
      <c r="N458" s="32" t="s">
        <v>6</v>
      </c>
      <c r="O458" s="76">
        <v>1029.22</v>
      </c>
      <c r="P458" s="77">
        <v>3012</v>
      </c>
      <c r="Q458" s="76">
        <v>117965.97</v>
      </c>
      <c r="R458" s="76">
        <v>47186.39</v>
      </c>
      <c r="S458" s="85">
        <f t="shared" si="56"/>
        <v>40.000001695404194</v>
      </c>
      <c r="T458" s="85">
        <f t="shared" si="57"/>
        <v>70779.58</v>
      </c>
      <c r="U458" s="32" t="s">
        <v>6</v>
      </c>
      <c r="V458" s="32" t="s">
        <v>6</v>
      </c>
      <c r="W458" s="79">
        <v>1</v>
      </c>
      <c r="X458" s="80">
        <v>0</v>
      </c>
      <c r="Y458" s="81">
        <f>ROUND((S458/INDICI!$B$2*10),2)</f>
        <v>4.5199999999999996</v>
      </c>
      <c r="Z458" s="81">
        <f>ROUND((O458/INDICI!$B$1*25),2)</f>
        <v>2.75</v>
      </c>
      <c r="AA458" s="82">
        <f t="shared" si="53"/>
        <v>8</v>
      </c>
      <c r="AB458" s="83">
        <f t="shared" si="54"/>
        <v>15.27</v>
      </c>
      <c r="AC458" s="84"/>
      <c r="AD458" s="81" t="str">
        <f>VLOOKUP(C458, 'NORD SUD'!A:B, 2, FALSE)</f>
        <v>N</v>
      </c>
      <c r="AE458" s="85" t="str">
        <f>IF(AD458="N","",SUM(AF$5:$AF458))</f>
        <v/>
      </c>
      <c r="AF458" s="85" t="str">
        <f t="shared" si="55"/>
        <v/>
      </c>
      <c r="AG458" s="84"/>
      <c r="AH458" s="81"/>
      <c r="AI458" s="169"/>
      <c r="AJ458" s="169"/>
      <c r="AK458" s="198" t="s">
        <v>1941</v>
      </c>
      <c r="AL458" s="158"/>
    </row>
    <row r="459" spans="1:998" s="13" customFormat="1">
      <c r="A459" s="16">
        <v>454</v>
      </c>
      <c r="B459" s="32" t="s">
        <v>188</v>
      </c>
      <c r="C459" s="32" t="s">
        <v>97</v>
      </c>
      <c r="D459" s="32" t="s">
        <v>97</v>
      </c>
      <c r="E459" s="32" t="s">
        <v>523</v>
      </c>
      <c r="F459" s="32"/>
      <c r="G459" s="74">
        <v>45832</v>
      </c>
      <c r="H459" s="75">
        <v>0.39444444444444443</v>
      </c>
      <c r="I459" s="32" t="s">
        <v>5</v>
      </c>
      <c r="J459" s="32" t="s">
        <v>6</v>
      </c>
      <c r="K459" s="32" t="s">
        <v>5</v>
      </c>
      <c r="L459" s="32" t="s">
        <v>5</v>
      </c>
      <c r="M459" s="32" t="s">
        <v>5</v>
      </c>
      <c r="N459" s="32" t="s">
        <v>6</v>
      </c>
      <c r="O459" s="76">
        <v>605.24</v>
      </c>
      <c r="P459" s="77">
        <v>1487</v>
      </c>
      <c r="Q459" s="76">
        <v>42000</v>
      </c>
      <c r="R459" s="76">
        <v>21000</v>
      </c>
      <c r="S459" s="85">
        <f t="shared" si="56"/>
        <v>50</v>
      </c>
      <c r="T459" s="85">
        <f t="shared" si="57"/>
        <v>21000</v>
      </c>
      <c r="U459" s="32" t="s">
        <v>6</v>
      </c>
      <c r="V459" s="32" t="s">
        <v>6</v>
      </c>
      <c r="W459" s="79">
        <v>1</v>
      </c>
      <c r="X459" s="80">
        <v>0</v>
      </c>
      <c r="Y459" s="81">
        <f>ROUND((S459/INDICI!$B$2*10),2)</f>
        <v>5.65</v>
      </c>
      <c r="Z459" s="81">
        <f>ROUND((O459/INDICI!$B$1*25),2)</f>
        <v>1.62</v>
      </c>
      <c r="AA459" s="82">
        <f t="shared" si="53"/>
        <v>8</v>
      </c>
      <c r="AB459" s="83">
        <f t="shared" si="54"/>
        <v>15.27</v>
      </c>
      <c r="AC459" s="84"/>
      <c r="AD459" s="81" t="str">
        <f>VLOOKUP(C459, 'NORD SUD'!A:B, 2, FALSE)</f>
        <v>N</v>
      </c>
      <c r="AE459" s="85" t="str">
        <f>IF(AD459="N","",SUM(AF$5:$AF459))</f>
        <v/>
      </c>
      <c r="AF459" s="85" t="str">
        <f t="shared" si="55"/>
        <v/>
      </c>
      <c r="AG459" s="84"/>
      <c r="AH459" s="81"/>
      <c r="AI459" s="169"/>
      <c r="AJ459" s="169"/>
      <c r="AK459" s="198" t="s">
        <v>1941</v>
      </c>
      <c r="AL459" s="158"/>
    </row>
    <row r="460" spans="1:998" s="13" customFormat="1">
      <c r="A460" s="16">
        <v>455</v>
      </c>
      <c r="B460" s="32" t="s">
        <v>188</v>
      </c>
      <c r="C460" s="32" t="s">
        <v>7</v>
      </c>
      <c r="D460" s="32" t="s">
        <v>7</v>
      </c>
      <c r="E460" s="32" t="s">
        <v>758</v>
      </c>
      <c r="F460" s="32"/>
      <c r="G460" s="74">
        <v>45796</v>
      </c>
      <c r="H460" s="75">
        <v>0.73819444444444438</v>
      </c>
      <c r="I460" s="32" t="s">
        <v>5</v>
      </c>
      <c r="J460" s="32" t="s">
        <v>6</v>
      </c>
      <c r="K460" s="32" t="s">
        <v>5</v>
      </c>
      <c r="L460" s="32" t="s">
        <v>5</v>
      </c>
      <c r="M460" s="32" t="s">
        <v>5</v>
      </c>
      <c r="N460" s="32" t="s">
        <v>6</v>
      </c>
      <c r="O460" s="76">
        <v>1253.01</v>
      </c>
      <c r="P460" s="77">
        <v>2075</v>
      </c>
      <c r="Q460" s="76">
        <v>87000</v>
      </c>
      <c r="R460" s="76">
        <v>30000</v>
      </c>
      <c r="S460" s="85">
        <f t="shared" si="56"/>
        <v>34.482758620689658</v>
      </c>
      <c r="T460" s="85">
        <f t="shared" si="57"/>
        <v>57000</v>
      </c>
      <c r="U460" s="32" t="s">
        <v>6</v>
      </c>
      <c r="V460" s="32" t="s">
        <v>6</v>
      </c>
      <c r="W460" s="79">
        <v>1</v>
      </c>
      <c r="X460" s="80">
        <v>0</v>
      </c>
      <c r="Y460" s="81">
        <f>ROUND((S460/INDICI!$B$2*10),2)</f>
        <v>3.9</v>
      </c>
      <c r="Z460" s="81">
        <f>ROUND((O460/INDICI!$B$1*25),2)</f>
        <v>3.35</v>
      </c>
      <c r="AA460" s="82">
        <f t="shared" si="53"/>
        <v>8</v>
      </c>
      <c r="AB460" s="83">
        <f t="shared" si="54"/>
        <v>15.25</v>
      </c>
      <c r="AC460" s="84"/>
      <c r="AD460" s="81" t="str">
        <f>VLOOKUP(C460, 'NORD SUD'!A:B, 2, FALSE)</f>
        <v>N</v>
      </c>
      <c r="AE460" s="85" t="str">
        <f>IF(AD460="N","",SUM(AF$5:$AF460))</f>
        <v/>
      </c>
      <c r="AF460" s="85" t="str">
        <f t="shared" si="55"/>
        <v/>
      </c>
      <c r="AG460" s="84"/>
      <c r="AH460" s="81"/>
      <c r="AI460" s="169"/>
      <c r="AJ460" s="169"/>
      <c r="AK460" s="198" t="s">
        <v>1941</v>
      </c>
      <c r="AL460" s="158"/>
    </row>
    <row r="461" spans="1:998" s="25" customFormat="1">
      <c r="A461" s="16">
        <v>456</v>
      </c>
      <c r="B461" s="32" t="s">
        <v>188</v>
      </c>
      <c r="C461" s="32" t="s">
        <v>35</v>
      </c>
      <c r="D461" s="32" t="s">
        <v>35</v>
      </c>
      <c r="E461" s="32" t="s">
        <v>830</v>
      </c>
      <c r="F461" s="32"/>
      <c r="G461" s="74">
        <v>45803</v>
      </c>
      <c r="H461" s="75">
        <v>0.4458333333333333</v>
      </c>
      <c r="I461" s="32" t="s">
        <v>5</v>
      </c>
      <c r="J461" s="32" t="s">
        <v>6</v>
      </c>
      <c r="K461" s="32" t="s">
        <v>5</v>
      </c>
      <c r="L461" s="32" t="s">
        <v>5</v>
      </c>
      <c r="M461" s="32" t="s">
        <v>5</v>
      </c>
      <c r="N461" s="32" t="s">
        <v>6</v>
      </c>
      <c r="O461" s="76">
        <v>834.61</v>
      </c>
      <c r="P461" s="77">
        <v>4553</v>
      </c>
      <c r="Q461" s="76">
        <v>45000</v>
      </c>
      <c r="R461" s="76">
        <v>20000</v>
      </c>
      <c r="S461" s="85">
        <f t="shared" si="56"/>
        <v>44.444444444444443</v>
      </c>
      <c r="T461" s="85">
        <f t="shared" si="57"/>
        <v>25000</v>
      </c>
      <c r="U461" s="32" t="s">
        <v>6</v>
      </c>
      <c r="V461" s="32" t="s">
        <v>6</v>
      </c>
      <c r="W461" s="79">
        <v>1</v>
      </c>
      <c r="X461" s="80">
        <v>0</v>
      </c>
      <c r="Y461" s="81">
        <f>ROUND((S461/INDICI!$B$2*10),2)</f>
        <v>5.0199999999999996</v>
      </c>
      <c r="Z461" s="81">
        <f>ROUND((O461/INDICI!$B$1*25),2)</f>
        <v>2.23</v>
      </c>
      <c r="AA461" s="82">
        <f t="shared" si="53"/>
        <v>8</v>
      </c>
      <c r="AB461" s="83">
        <f t="shared" si="54"/>
        <v>15.25</v>
      </c>
      <c r="AC461" s="84"/>
      <c r="AD461" s="81" t="str">
        <f>VLOOKUP(C461, 'NORD SUD'!A:B, 2, FALSE)</f>
        <v>N</v>
      </c>
      <c r="AE461" s="85" t="str">
        <f>IF(AD461="N","",SUM(AF$5:$AF461))</f>
        <v/>
      </c>
      <c r="AF461" s="85" t="str">
        <f t="shared" si="55"/>
        <v/>
      </c>
      <c r="AG461" s="84"/>
      <c r="AH461" s="81"/>
      <c r="AI461" s="169"/>
      <c r="AJ461" s="169"/>
      <c r="AK461" s="198" t="s">
        <v>1941</v>
      </c>
      <c r="AL461" s="158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  <c r="JX461" s="13"/>
      <c r="JY461" s="13"/>
      <c r="JZ461" s="13"/>
      <c r="KA461" s="13"/>
      <c r="KB461" s="13"/>
      <c r="KC461" s="13"/>
      <c r="KD461" s="13"/>
      <c r="KE461" s="13"/>
      <c r="KF461" s="13"/>
      <c r="KG461" s="13"/>
      <c r="KH461" s="13"/>
      <c r="KI461" s="13"/>
      <c r="KJ461" s="13"/>
      <c r="KK461" s="13"/>
      <c r="KL461" s="13"/>
      <c r="KM461" s="13"/>
      <c r="KN461" s="13"/>
      <c r="KO461" s="13"/>
      <c r="KP461" s="13"/>
      <c r="KQ461" s="13"/>
      <c r="KR461" s="13"/>
      <c r="KS461" s="13"/>
      <c r="KT461" s="13"/>
      <c r="KU461" s="13"/>
      <c r="KV461" s="13"/>
      <c r="KW461" s="13"/>
      <c r="KX461" s="13"/>
      <c r="KY461" s="13"/>
      <c r="KZ461" s="13"/>
      <c r="LA461" s="13"/>
      <c r="LB461" s="13"/>
      <c r="LC461" s="13"/>
      <c r="LD461" s="13"/>
      <c r="LE461" s="13"/>
      <c r="LF461" s="13"/>
      <c r="LG461" s="13"/>
      <c r="LH461" s="13"/>
      <c r="LI461" s="13"/>
      <c r="LJ461" s="13"/>
      <c r="LK461" s="13"/>
      <c r="LL461" s="13"/>
      <c r="LM461" s="13"/>
      <c r="LN461" s="13"/>
      <c r="LO461" s="13"/>
      <c r="LP461" s="13"/>
      <c r="LQ461" s="13"/>
      <c r="LR461" s="13"/>
      <c r="LS461" s="13"/>
      <c r="LT461" s="13"/>
      <c r="LU461" s="13"/>
      <c r="LV461" s="13"/>
      <c r="LW461" s="13"/>
      <c r="LX461" s="13"/>
      <c r="LY461" s="13"/>
      <c r="LZ461" s="13"/>
      <c r="MA461" s="13"/>
      <c r="MB461" s="13"/>
      <c r="MC461" s="13"/>
      <c r="MD461" s="13"/>
      <c r="ME461" s="13"/>
      <c r="MF461" s="13"/>
      <c r="MG461" s="13"/>
      <c r="MH461" s="13"/>
      <c r="MI461" s="13"/>
      <c r="MJ461" s="13"/>
      <c r="MK461" s="13"/>
      <c r="ML461" s="13"/>
      <c r="MM461" s="13"/>
      <c r="MN461" s="13"/>
      <c r="MO461" s="13"/>
      <c r="MP461" s="13"/>
      <c r="MQ461" s="13"/>
      <c r="MR461" s="13"/>
      <c r="MS461" s="13"/>
      <c r="MT461" s="13"/>
      <c r="MU461" s="13"/>
      <c r="MV461" s="13"/>
      <c r="MW461" s="13"/>
      <c r="MX461" s="13"/>
      <c r="MY461" s="13"/>
      <c r="MZ461" s="13"/>
      <c r="NA461" s="13"/>
      <c r="NB461" s="13"/>
      <c r="NC461" s="13"/>
      <c r="ND461" s="13"/>
      <c r="NE461" s="13"/>
      <c r="NF461" s="13"/>
      <c r="NG461" s="13"/>
      <c r="NH461" s="13"/>
      <c r="NI461" s="13"/>
      <c r="NJ461" s="13"/>
      <c r="NK461" s="13"/>
      <c r="NL461" s="13"/>
      <c r="NM461" s="13"/>
      <c r="NN461" s="13"/>
      <c r="NO461" s="13"/>
      <c r="NP461" s="13"/>
      <c r="NQ461" s="13"/>
      <c r="NR461" s="13"/>
      <c r="NS461" s="13"/>
      <c r="NT461" s="13"/>
      <c r="NU461" s="13"/>
      <c r="NV461" s="13"/>
      <c r="NW461" s="13"/>
      <c r="NX461" s="13"/>
      <c r="NY461" s="13"/>
      <c r="NZ461" s="13"/>
      <c r="OA461" s="13"/>
      <c r="OB461" s="13"/>
      <c r="OC461" s="13"/>
      <c r="OD461" s="13"/>
      <c r="OE461" s="13"/>
      <c r="OF461" s="13"/>
      <c r="OG461" s="13"/>
      <c r="OH461" s="13"/>
      <c r="OI461" s="13"/>
      <c r="OJ461" s="13"/>
      <c r="OK461" s="13"/>
      <c r="OL461" s="13"/>
      <c r="OM461" s="13"/>
      <c r="ON461" s="13"/>
      <c r="OO461" s="13"/>
      <c r="OP461" s="13"/>
      <c r="OQ461" s="13"/>
      <c r="OR461" s="13"/>
      <c r="OS461" s="13"/>
      <c r="OT461" s="13"/>
      <c r="OU461" s="13"/>
      <c r="OV461" s="13"/>
      <c r="OW461" s="13"/>
      <c r="OX461" s="13"/>
      <c r="OY461" s="13"/>
      <c r="OZ461" s="13"/>
      <c r="PA461" s="13"/>
      <c r="PB461" s="13"/>
      <c r="PC461" s="13"/>
      <c r="PD461" s="13"/>
      <c r="PE461" s="13"/>
      <c r="PF461" s="13"/>
      <c r="PG461" s="13"/>
      <c r="PH461" s="13"/>
      <c r="PI461" s="13"/>
      <c r="PJ461" s="13"/>
      <c r="PK461" s="13"/>
      <c r="PL461" s="13"/>
      <c r="PM461" s="13"/>
      <c r="PN461" s="13"/>
      <c r="PO461" s="13"/>
      <c r="PP461" s="13"/>
      <c r="PQ461" s="13"/>
      <c r="PR461" s="13"/>
      <c r="PS461" s="13"/>
      <c r="PT461" s="13"/>
      <c r="PU461" s="13"/>
      <c r="PV461" s="13"/>
      <c r="PW461" s="13"/>
      <c r="PX461" s="13"/>
      <c r="PY461" s="13"/>
      <c r="PZ461" s="13"/>
      <c r="QA461" s="13"/>
      <c r="QB461" s="13"/>
      <c r="QC461" s="13"/>
      <c r="QD461" s="13"/>
      <c r="QE461" s="13"/>
      <c r="QF461" s="13"/>
      <c r="QG461" s="13"/>
      <c r="QH461" s="13"/>
      <c r="QI461" s="13"/>
      <c r="QJ461" s="13"/>
      <c r="QK461" s="13"/>
      <c r="QL461" s="13"/>
      <c r="QM461" s="13"/>
      <c r="QN461" s="13"/>
      <c r="QO461" s="13"/>
      <c r="QP461" s="13"/>
      <c r="QQ461" s="13"/>
      <c r="QR461" s="13"/>
      <c r="QS461" s="13"/>
      <c r="QT461" s="13"/>
      <c r="QU461" s="13"/>
      <c r="QV461" s="13"/>
      <c r="QW461" s="13"/>
      <c r="QX461" s="13"/>
      <c r="QY461" s="13"/>
      <c r="QZ461" s="13"/>
      <c r="RA461" s="13"/>
      <c r="RB461" s="13"/>
      <c r="RC461" s="13"/>
      <c r="RD461" s="13"/>
      <c r="RE461" s="13"/>
      <c r="RF461" s="13"/>
      <c r="RG461" s="13"/>
      <c r="RH461" s="13"/>
      <c r="RI461" s="13"/>
      <c r="RJ461" s="13"/>
      <c r="RK461" s="13"/>
      <c r="RL461" s="13"/>
      <c r="RM461" s="13"/>
      <c r="RN461" s="13"/>
      <c r="RO461" s="13"/>
      <c r="RP461" s="13"/>
      <c r="RQ461" s="13"/>
      <c r="RR461" s="13"/>
      <c r="RS461" s="13"/>
      <c r="RT461" s="13"/>
      <c r="RU461" s="13"/>
      <c r="RV461" s="13"/>
      <c r="RW461" s="13"/>
      <c r="RX461" s="13"/>
      <c r="RY461" s="13"/>
      <c r="RZ461" s="13"/>
      <c r="SA461" s="13"/>
      <c r="SB461" s="13"/>
      <c r="SC461" s="13"/>
      <c r="SD461" s="13"/>
      <c r="SE461" s="13"/>
      <c r="SF461" s="13"/>
      <c r="SG461" s="13"/>
      <c r="SH461" s="13"/>
      <c r="SI461" s="13"/>
      <c r="SJ461" s="13"/>
      <c r="SK461" s="13"/>
      <c r="SL461" s="13"/>
      <c r="SM461" s="13"/>
      <c r="SN461" s="13"/>
      <c r="SO461" s="13"/>
      <c r="SP461" s="13"/>
      <c r="SQ461" s="13"/>
      <c r="SR461" s="13"/>
      <c r="SS461" s="13"/>
      <c r="ST461" s="13"/>
      <c r="SU461" s="13"/>
      <c r="SV461" s="13"/>
      <c r="SW461" s="13"/>
      <c r="SX461" s="13"/>
      <c r="SY461" s="13"/>
      <c r="SZ461" s="13"/>
      <c r="TA461" s="13"/>
      <c r="TB461" s="13"/>
      <c r="TC461" s="13"/>
      <c r="TD461" s="13"/>
      <c r="TE461" s="13"/>
      <c r="TF461" s="13"/>
      <c r="TG461" s="13"/>
      <c r="TH461" s="13"/>
      <c r="TI461" s="13"/>
      <c r="TJ461" s="13"/>
      <c r="TK461" s="13"/>
      <c r="TL461" s="13"/>
      <c r="TM461" s="13"/>
      <c r="TN461" s="13"/>
      <c r="TO461" s="13"/>
      <c r="TP461" s="13"/>
      <c r="TQ461" s="13"/>
      <c r="TR461" s="13"/>
      <c r="TS461" s="13"/>
      <c r="TT461" s="13"/>
      <c r="TU461" s="13"/>
      <c r="TV461" s="13"/>
      <c r="TW461" s="13"/>
      <c r="TX461" s="13"/>
      <c r="TY461" s="13"/>
      <c r="TZ461" s="13"/>
      <c r="UA461" s="13"/>
      <c r="UB461" s="13"/>
      <c r="UC461" s="13"/>
      <c r="UD461" s="13"/>
      <c r="UE461" s="13"/>
      <c r="UF461" s="13"/>
      <c r="UG461" s="13"/>
      <c r="UH461" s="13"/>
      <c r="UI461" s="13"/>
      <c r="UJ461" s="13"/>
      <c r="UK461" s="13"/>
      <c r="UL461" s="13"/>
      <c r="UM461" s="13"/>
      <c r="UN461" s="13"/>
      <c r="UO461" s="13"/>
      <c r="UP461" s="13"/>
      <c r="UQ461" s="13"/>
      <c r="UR461" s="13"/>
      <c r="US461" s="13"/>
      <c r="UT461" s="13"/>
      <c r="UU461" s="13"/>
      <c r="UV461" s="13"/>
      <c r="UW461" s="13"/>
      <c r="UX461" s="13"/>
      <c r="UY461" s="13"/>
      <c r="UZ461" s="13"/>
      <c r="VA461" s="13"/>
      <c r="VB461" s="13"/>
      <c r="VC461" s="13"/>
      <c r="VD461" s="13"/>
      <c r="VE461" s="13"/>
      <c r="VF461" s="13"/>
      <c r="VG461" s="13"/>
      <c r="VH461" s="13"/>
      <c r="VI461" s="13"/>
      <c r="VJ461" s="13"/>
      <c r="VK461" s="13"/>
      <c r="VL461" s="13"/>
      <c r="VM461" s="13"/>
      <c r="VN461" s="13"/>
      <c r="VO461" s="13"/>
      <c r="VP461" s="13"/>
      <c r="VQ461" s="13"/>
      <c r="VR461" s="13"/>
      <c r="VS461" s="13"/>
      <c r="VT461" s="13"/>
      <c r="VU461" s="13"/>
      <c r="VV461" s="13"/>
      <c r="VW461" s="13"/>
      <c r="VX461" s="13"/>
      <c r="VY461" s="13"/>
      <c r="VZ461" s="13"/>
      <c r="WA461" s="13"/>
      <c r="WB461" s="13"/>
      <c r="WC461" s="13"/>
      <c r="WD461" s="13"/>
      <c r="WE461" s="13"/>
      <c r="WF461" s="13"/>
      <c r="WG461" s="13"/>
      <c r="WH461" s="13"/>
      <c r="WI461" s="13"/>
      <c r="WJ461" s="13"/>
      <c r="WK461" s="13"/>
      <c r="WL461" s="13"/>
      <c r="WM461" s="13"/>
      <c r="WN461" s="13"/>
      <c r="WO461" s="13"/>
      <c r="WP461" s="13"/>
      <c r="WQ461" s="13"/>
      <c r="WR461" s="13"/>
      <c r="WS461" s="13"/>
      <c r="WT461" s="13"/>
      <c r="WU461" s="13"/>
      <c r="WV461" s="13"/>
      <c r="WW461" s="13"/>
      <c r="WX461" s="13"/>
      <c r="WY461" s="13"/>
      <c r="WZ461" s="13"/>
      <c r="XA461" s="13"/>
      <c r="XB461" s="13"/>
      <c r="XC461" s="13"/>
      <c r="XD461" s="13"/>
      <c r="XE461" s="13"/>
      <c r="XF461" s="13"/>
      <c r="XG461" s="13"/>
      <c r="XH461" s="13"/>
      <c r="XI461" s="13"/>
      <c r="XJ461" s="13"/>
      <c r="XK461" s="13"/>
      <c r="XL461" s="13"/>
      <c r="XM461" s="13"/>
      <c r="XN461" s="13"/>
      <c r="XO461" s="13"/>
      <c r="XP461" s="13"/>
      <c r="XQ461" s="13"/>
      <c r="XR461" s="13"/>
      <c r="XS461" s="13"/>
      <c r="XT461" s="13"/>
      <c r="XU461" s="13"/>
      <c r="XV461" s="13"/>
      <c r="XW461" s="13"/>
      <c r="XX461" s="13"/>
      <c r="XY461" s="13"/>
      <c r="XZ461" s="13"/>
      <c r="YA461" s="13"/>
      <c r="YB461" s="13"/>
      <c r="YC461" s="13"/>
      <c r="YD461" s="13"/>
      <c r="YE461" s="13"/>
      <c r="YF461" s="13"/>
      <c r="YG461" s="13"/>
      <c r="YH461" s="13"/>
      <c r="YI461" s="13"/>
      <c r="YJ461" s="13"/>
      <c r="YK461" s="13"/>
      <c r="YL461" s="13"/>
      <c r="YM461" s="13"/>
      <c r="YN461" s="13"/>
      <c r="YO461" s="13"/>
      <c r="YP461" s="13"/>
      <c r="YQ461" s="13"/>
      <c r="YR461" s="13"/>
      <c r="YS461" s="13"/>
      <c r="YT461" s="13"/>
      <c r="YU461" s="13"/>
      <c r="YV461" s="13"/>
      <c r="YW461" s="13"/>
      <c r="YX461" s="13"/>
      <c r="YY461" s="13"/>
      <c r="YZ461" s="13"/>
      <c r="ZA461" s="13"/>
      <c r="ZB461" s="13"/>
      <c r="ZC461" s="13"/>
      <c r="ZD461" s="13"/>
      <c r="ZE461" s="13"/>
      <c r="ZF461" s="13"/>
      <c r="ZG461" s="13"/>
      <c r="ZH461" s="13"/>
      <c r="ZI461" s="13"/>
      <c r="ZJ461" s="13"/>
      <c r="ZK461" s="13"/>
      <c r="ZL461" s="13"/>
      <c r="ZM461" s="13"/>
      <c r="ZN461" s="13"/>
      <c r="ZO461" s="13"/>
      <c r="ZP461" s="13"/>
      <c r="ZQ461" s="13"/>
      <c r="ZR461" s="13"/>
      <c r="ZS461" s="13"/>
      <c r="ZT461" s="13"/>
      <c r="ZU461" s="13"/>
      <c r="ZV461" s="13"/>
      <c r="ZW461" s="13"/>
      <c r="ZX461" s="13"/>
      <c r="ZY461" s="13"/>
      <c r="ZZ461" s="13"/>
      <c r="AAA461" s="13"/>
      <c r="AAB461" s="13"/>
      <c r="AAC461" s="13"/>
      <c r="AAD461" s="13"/>
      <c r="AAE461" s="13"/>
      <c r="AAF461" s="13"/>
      <c r="AAG461" s="13"/>
      <c r="AAH461" s="13"/>
      <c r="AAI461" s="13"/>
      <c r="AAJ461" s="13"/>
      <c r="AAK461" s="13"/>
      <c r="AAL461" s="13"/>
      <c r="AAM461" s="13"/>
      <c r="AAN461" s="13"/>
      <c r="AAO461" s="13"/>
      <c r="AAP461" s="13"/>
      <c r="AAQ461" s="13"/>
      <c r="AAR461" s="13"/>
      <c r="AAS461" s="13"/>
      <c r="AAT461" s="13"/>
      <c r="AAU461" s="13"/>
      <c r="AAV461" s="13"/>
      <c r="AAW461" s="13"/>
      <c r="AAX461" s="13"/>
      <c r="AAY461" s="13"/>
      <c r="AAZ461" s="13"/>
      <c r="ABA461" s="13"/>
      <c r="ABB461" s="13"/>
      <c r="ABC461" s="13"/>
      <c r="ABD461" s="13"/>
      <c r="ABE461" s="13"/>
      <c r="ABF461" s="13"/>
      <c r="ABG461" s="13"/>
      <c r="ABH461" s="13"/>
      <c r="ABI461" s="13"/>
      <c r="ABJ461" s="13"/>
      <c r="ABK461" s="13"/>
      <c r="ABL461" s="13"/>
      <c r="ABM461" s="13"/>
      <c r="ABN461" s="13"/>
      <c r="ABO461" s="13"/>
      <c r="ABP461" s="13"/>
      <c r="ABQ461" s="13"/>
      <c r="ABR461" s="13"/>
      <c r="ABS461" s="13"/>
      <c r="ABT461" s="13"/>
      <c r="ABU461" s="13"/>
      <c r="ABV461" s="13"/>
      <c r="ABW461" s="13"/>
      <c r="ABX461" s="13"/>
      <c r="ABY461" s="13"/>
      <c r="ABZ461" s="13"/>
      <c r="ACA461" s="13"/>
      <c r="ACB461" s="13"/>
      <c r="ACC461" s="13"/>
      <c r="ACD461" s="13"/>
      <c r="ACE461" s="13"/>
      <c r="ACF461" s="13"/>
      <c r="ACG461" s="13"/>
      <c r="ACH461" s="13"/>
      <c r="ACI461" s="13"/>
      <c r="ACJ461" s="13"/>
      <c r="ACK461" s="13"/>
      <c r="ACL461" s="13"/>
      <c r="ACM461" s="13"/>
      <c r="ACN461" s="13"/>
      <c r="ACO461" s="13"/>
      <c r="ACP461" s="13"/>
      <c r="ACQ461" s="13"/>
      <c r="ACR461" s="13"/>
      <c r="ACS461" s="13"/>
      <c r="ACT461" s="13"/>
      <c r="ACU461" s="13"/>
      <c r="ACV461" s="13"/>
      <c r="ACW461" s="13"/>
      <c r="ACX461" s="13"/>
      <c r="ACY461" s="13"/>
      <c r="ACZ461" s="13"/>
      <c r="ADA461" s="13"/>
      <c r="ADB461" s="13"/>
      <c r="ADC461" s="13"/>
      <c r="ADD461" s="13"/>
      <c r="ADE461" s="13"/>
      <c r="ADF461" s="13"/>
      <c r="ADG461" s="13"/>
      <c r="ADH461" s="13"/>
      <c r="ADI461" s="13"/>
      <c r="ADJ461" s="13"/>
      <c r="ADK461" s="13"/>
      <c r="ADL461" s="13"/>
      <c r="ADM461" s="13"/>
      <c r="ADN461" s="13"/>
      <c r="ADO461" s="13"/>
      <c r="ADP461" s="13"/>
      <c r="ADQ461" s="13"/>
      <c r="ADR461" s="13"/>
      <c r="ADS461" s="13"/>
      <c r="ADT461" s="13"/>
      <c r="ADU461" s="13"/>
      <c r="ADV461" s="13"/>
      <c r="ADW461" s="13"/>
      <c r="ADX461" s="13"/>
      <c r="ADY461" s="13"/>
      <c r="ADZ461" s="13"/>
      <c r="AEA461" s="13"/>
      <c r="AEB461" s="13"/>
      <c r="AEC461" s="13"/>
      <c r="AED461" s="13"/>
      <c r="AEE461" s="13"/>
      <c r="AEF461" s="13"/>
      <c r="AEG461" s="13"/>
      <c r="AEH461" s="13"/>
      <c r="AEI461" s="13"/>
      <c r="AEJ461" s="13"/>
      <c r="AEK461" s="13"/>
      <c r="AEL461" s="13"/>
      <c r="AEM461" s="13"/>
      <c r="AEN461" s="13"/>
      <c r="AEO461" s="13"/>
      <c r="AEP461" s="13"/>
      <c r="AEQ461" s="13"/>
      <c r="AER461" s="13"/>
      <c r="AES461" s="13"/>
      <c r="AET461" s="13"/>
      <c r="AEU461" s="13"/>
      <c r="AEV461" s="13"/>
      <c r="AEW461" s="13"/>
      <c r="AEX461" s="13"/>
      <c r="AEY461" s="13"/>
      <c r="AEZ461" s="13"/>
      <c r="AFA461" s="13"/>
      <c r="AFB461" s="13"/>
      <c r="AFC461" s="13"/>
      <c r="AFD461" s="13"/>
      <c r="AFE461" s="13"/>
      <c r="AFF461" s="13"/>
      <c r="AFG461" s="13"/>
      <c r="AFH461" s="13"/>
      <c r="AFI461" s="13"/>
      <c r="AFJ461" s="13"/>
      <c r="AFK461" s="13"/>
      <c r="AFL461" s="13"/>
      <c r="AFM461" s="13"/>
      <c r="AFN461" s="13"/>
      <c r="AFO461" s="13"/>
      <c r="AFP461" s="13"/>
      <c r="AFQ461" s="13"/>
      <c r="AFR461" s="13"/>
      <c r="AFS461" s="13"/>
      <c r="AFT461" s="13"/>
      <c r="AFU461" s="13"/>
      <c r="AFV461" s="13"/>
      <c r="AFW461" s="13"/>
      <c r="AFX461" s="13"/>
      <c r="AFY461" s="13"/>
      <c r="AFZ461" s="13"/>
      <c r="AGA461" s="13"/>
      <c r="AGB461" s="13"/>
      <c r="AGC461" s="13"/>
      <c r="AGD461" s="13"/>
      <c r="AGE461" s="13"/>
      <c r="AGF461" s="13"/>
      <c r="AGG461" s="13"/>
      <c r="AGH461" s="13"/>
      <c r="AGI461" s="13"/>
      <c r="AGJ461" s="13"/>
      <c r="AGK461" s="13"/>
      <c r="AGL461" s="13"/>
      <c r="AGM461" s="13"/>
      <c r="AGN461" s="13"/>
      <c r="AGO461" s="13"/>
      <c r="AGP461" s="13"/>
      <c r="AGQ461" s="13"/>
      <c r="AGR461" s="13"/>
      <c r="AGS461" s="13"/>
      <c r="AGT461" s="13"/>
      <c r="AGU461" s="13"/>
      <c r="AGV461" s="13"/>
      <c r="AGW461" s="13"/>
      <c r="AGX461" s="13"/>
      <c r="AGY461" s="13"/>
      <c r="AGZ461" s="13"/>
      <c r="AHA461" s="13"/>
      <c r="AHB461" s="13"/>
      <c r="AHC461" s="13"/>
      <c r="AHD461" s="13"/>
      <c r="AHE461" s="13"/>
      <c r="AHF461" s="13"/>
      <c r="AHG461" s="13"/>
      <c r="AHH461" s="13"/>
      <c r="AHI461" s="13"/>
      <c r="AHJ461" s="13"/>
      <c r="AHK461" s="13"/>
      <c r="AHL461" s="13"/>
      <c r="AHM461" s="13"/>
      <c r="AHN461" s="13"/>
      <c r="AHO461" s="13"/>
      <c r="AHP461" s="13"/>
      <c r="AHQ461" s="13"/>
      <c r="AHR461" s="13"/>
      <c r="AHS461" s="13"/>
      <c r="AHT461" s="13"/>
      <c r="AHU461" s="13"/>
      <c r="AHV461" s="13"/>
      <c r="AHW461" s="13"/>
      <c r="AHX461" s="13"/>
      <c r="AHY461" s="13"/>
      <c r="AHZ461" s="13"/>
      <c r="AIA461" s="13"/>
      <c r="AIB461" s="13"/>
      <c r="AIC461" s="13"/>
      <c r="AID461" s="13"/>
      <c r="AIE461" s="13"/>
      <c r="AIF461" s="13"/>
      <c r="AIG461" s="13"/>
      <c r="AIH461" s="13"/>
      <c r="AII461" s="13"/>
      <c r="AIJ461" s="13"/>
      <c r="AIK461" s="13"/>
      <c r="AIL461" s="13"/>
      <c r="AIM461" s="13"/>
      <c r="AIN461" s="13"/>
      <c r="AIO461" s="13"/>
      <c r="AIP461" s="13"/>
      <c r="AIQ461" s="13"/>
      <c r="AIR461" s="13"/>
      <c r="AIS461" s="13"/>
      <c r="AIT461" s="13"/>
      <c r="AIU461" s="13"/>
      <c r="AIV461" s="13"/>
      <c r="AIW461" s="13"/>
      <c r="AIX461" s="13"/>
      <c r="AIY461" s="13"/>
      <c r="AIZ461" s="13"/>
      <c r="AJA461" s="13"/>
      <c r="AJB461" s="13"/>
      <c r="AJC461" s="13"/>
      <c r="AJD461" s="13"/>
      <c r="AJE461" s="13"/>
      <c r="AJF461" s="13"/>
      <c r="AJG461" s="13"/>
      <c r="AJH461" s="13"/>
      <c r="AJI461" s="13"/>
      <c r="AJJ461" s="13"/>
      <c r="AJK461" s="13"/>
      <c r="AJL461" s="13"/>
      <c r="AJM461" s="13"/>
      <c r="AJN461" s="13"/>
      <c r="AJO461" s="13"/>
      <c r="AJP461" s="13"/>
      <c r="AJQ461" s="13"/>
      <c r="AJR461" s="13"/>
      <c r="AJS461" s="13"/>
      <c r="AJT461" s="13"/>
      <c r="AJU461" s="13"/>
      <c r="AJV461" s="13"/>
      <c r="AJW461" s="13"/>
      <c r="AJX461" s="13"/>
      <c r="AJY461" s="13"/>
      <c r="AJZ461" s="13"/>
      <c r="AKA461" s="13"/>
      <c r="AKB461" s="13"/>
      <c r="AKC461" s="13"/>
      <c r="AKD461" s="13"/>
      <c r="AKE461" s="13"/>
      <c r="AKF461" s="13"/>
      <c r="AKG461" s="13"/>
      <c r="AKH461" s="13"/>
      <c r="AKI461" s="13"/>
      <c r="AKJ461" s="13"/>
      <c r="AKK461" s="13"/>
      <c r="AKL461" s="13"/>
      <c r="AKM461" s="13"/>
      <c r="AKN461" s="13"/>
      <c r="AKO461" s="13"/>
      <c r="AKP461" s="13"/>
      <c r="AKQ461" s="13"/>
      <c r="AKR461" s="13"/>
      <c r="AKS461" s="13"/>
      <c r="AKT461" s="13"/>
      <c r="AKU461" s="13"/>
      <c r="AKV461" s="13"/>
      <c r="AKW461" s="13"/>
      <c r="AKX461" s="13"/>
      <c r="AKY461" s="13"/>
      <c r="AKZ461" s="13"/>
      <c r="ALA461" s="13"/>
      <c r="ALB461" s="13"/>
      <c r="ALC461" s="13"/>
      <c r="ALD461" s="13"/>
      <c r="ALE461" s="13"/>
      <c r="ALF461" s="13"/>
      <c r="ALG461" s="13"/>
      <c r="ALH461" s="13"/>
      <c r="ALI461" s="13"/>
      <c r="ALJ461" s="13"/>
    </row>
    <row r="462" spans="1:998" s="13" customFormat="1">
      <c r="A462" s="16">
        <v>457</v>
      </c>
      <c r="B462" s="32" t="s">
        <v>357</v>
      </c>
      <c r="C462" s="32" t="s">
        <v>101</v>
      </c>
      <c r="D462" s="32" t="s">
        <v>101</v>
      </c>
      <c r="E462" s="32" t="s">
        <v>903</v>
      </c>
      <c r="F462" s="32"/>
      <c r="G462" s="74">
        <v>45831</v>
      </c>
      <c r="H462" s="75">
        <v>0.50277777777777777</v>
      </c>
      <c r="I462" s="32" t="s">
        <v>5</v>
      </c>
      <c r="J462" s="32" t="s">
        <v>6</v>
      </c>
      <c r="K462" s="32" t="s">
        <v>5</v>
      </c>
      <c r="L462" s="32" t="s">
        <v>5</v>
      </c>
      <c r="M462" s="32" t="s">
        <v>5</v>
      </c>
      <c r="N462" s="32" t="s">
        <v>6</v>
      </c>
      <c r="O462" s="76">
        <v>953.25</v>
      </c>
      <c r="P462" s="77">
        <v>2203</v>
      </c>
      <c r="Q462" s="76">
        <v>168019.17</v>
      </c>
      <c r="R462" s="76">
        <v>70000</v>
      </c>
      <c r="S462" s="85">
        <f t="shared" si="56"/>
        <v>41.661912744837387</v>
      </c>
      <c r="T462" s="85">
        <f t="shared" si="57"/>
        <v>98019.170000000013</v>
      </c>
      <c r="U462" s="32" t="s">
        <v>6</v>
      </c>
      <c r="V462" s="32" t="s">
        <v>6</v>
      </c>
      <c r="W462" s="79">
        <v>1</v>
      </c>
      <c r="X462" s="80">
        <v>0</v>
      </c>
      <c r="Y462" s="81">
        <f>ROUND((S462/INDICI!$B$2*10),2)</f>
        <v>4.71</v>
      </c>
      <c r="Z462" s="81">
        <f>ROUND((O462/INDICI!$B$1*25),2)</f>
        <v>2.54</v>
      </c>
      <c r="AA462" s="82">
        <f t="shared" si="53"/>
        <v>8</v>
      </c>
      <c r="AB462" s="83">
        <f t="shared" si="54"/>
        <v>15.25</v>
      </c>
      <c r="AC462" s="84"/>
      <c r="AD462" s="81" t="str">
        <f>VLOOKUP(C462, 'NORD SUD'!A:B, 2, FALSE)</f>
        <v>N</v>
      </c>
      <c r="AE462" s="85" t="str">
        <f>IF(AD462="N","",SUM(AF$5:$AF462))</f>
        <v/>
      </c>
      <c r="AF462" s="85" t="str">
        <f t="shared" si="55"/>
        <v/>
      </c>
      <c r="AG462" s="84"/>
      <c r="AH462" s="81"/>
      <c r="AI462" s="169"/>
      <c r="AJ462" s="169"/>
      <c r="AK462" s="198" t="s">
        <v>1941</v>
      </c>
      <c r="AL462" s="158"/>
    </row>
    <row r="463" spans="1:998" s="13" customFormat="1">
      <c r="A463" s="16">
        <v>458</v>
      </c>
      <c r="B463" s="32" t="s">
        <v>294</v>
      </c>
      <c r="C463" s="32" t="s">
        <v>72</v>
      </c>
      <c r="D463" s="32" t="s">
        <v>72</v>
      </c>
      <c r="E463" s="32" t="s">
        <v>298</v>
      </c>
      <c r="F463" s="32"/>
      <c r="G463" s="74">
        <v>45831</v>
      </c>
      <c r="H463" s="75">
        <v>0.4680555555555555</v>
      </c>
      <c r="I463" s="32" t="s">
        <v>5</v>
      </c>
      <c r="J463" s="32" t="s">
        <v>6</v>
      </c>
      <c r="K463" s="32" t="s">
        <v>5</v>
      </c>
      <c r="L463" s="32" t="s">
        <v>5</v>
      </c>
      <c r="M463" s="32" t="s">
        <v>5</v>
      </c>
      <c r="N463" s="32" t="s">
        <v>6</v>
      </c>
      <c r="O463" s="76">
        <v>1557.11</v>
      </c>
      <c r="P463" s="77">
        <v>11303</v>
      </c>
      <c r="Q463" s="76">
        <v>90000</v>
      </c>
      <c r="R463" s="76">
        <v>40500</v>
      </c>
      <c r="S463" s="78">
        <f t="shared" si="56"/>
        <v>45</v>
      </c>
      <c r="T463" s="78">
        <f t="shared" si="57"/>
        <v>49500</v>
      </c>
      <c r="U463" s="32" t="s">
        <v>6</v>
      </c>
      <c r="V463" s="32" t="s">
        <v>6</v>
      </c>
      <c r="W463" s="79">
        <v>1</v>
      </c>
      <c r="X463" s="80">
        <v>0</v>
      </c>
      <c r="Y463" s="81">
        <f>ROUND((S463/INDICI!$B$2*10),2)</f>
        <v>5.08</v>
      </c>
      <c r="Z463" s="81">
        <f>ROUND((O463/INDICI!$B$1*25),2)</f>
        <v>4.16</v>
      </c>
      <c r="AA463" s="82">
        <f t="shared" si="53"/>
        <v>6</v>
      </c>
      <c r="AB463" s="83">
        <f t="shared" si="54"/>
        <v>15.24</v>
      </c>
      <c r="AC463" s="84"/>
      <c r="AD463" s="81" t="str">
        <f>VLOOKUP(C463, 'NORD SUD'!A:B, 2, FALSE)</f>
        <v>N</v>
      </c>
      <c r="AE463" s="85" t="str">
        <f>IF(AD463="N","",SUM(AF$5:$AF463))</f>
        <v/>
      </c>
      <c r="AF463" s="85" t="str">
        <f t="shared" si="55"/>
        <v/>
      </c>
      <c r="AG463" s="84"/>
      <c r="AH463" s="81"/>
      <c r="AI463" s="169"/>
      <c r="AJ463" s="169"/>
      <c r="AK463" s="198" t="s">
        <v>1941</v>
      </c>
      <c r="AL463" s="158"/>
    </row>
    <row r="464" spans="1:998" s="13" customFormat="1">
      <c r="A464" s="16">
        <v>459</v>
      </c>
      <c r="B464" s="32" t="s">
        <v>366</v>
      </c>
      <c r="C464" s="32" t="s">
        <v>79</v>
      </c>
      <c r="D464" s="32" t="s">
        <v>79</v>
      </c>
      <c r="E464" s="32" t="s">
        <v>940</v>
      </c>
      <c r="F464" s="32"/>
      <c r="G464" s="74">
        <v>45831</v>
      </c>
      <c r="H464" s="93" t="s">
        <v>941</v>
      </c>
      <c r="I464" s="32" t="s">
        <v>5</v>
      </c>
      <c r="J464" s="32" t="s">
        <v>6</v>
      </c>
      <c r="K464" s="32" t="s">
        <v>5</v>
      </c>
      <c r="L464" s="32" t="s">
        <v>5</v>
      </c>
      <c r="M464" s="32" t="s">
        <v>5</v>
      </c>
      <c r="N464" s="32" t="s">
        <v>6</v>
      </c>
      <c r="O464" s="76">
        <v>1345.62</v>
      </c>
      <c r="P464" s="77">
        <v>9438</v>
      </c>
      <c r="Q464" s="76">
        <v>105000</v>
      </c>
      <c r="R464" s="76">
        <v>52500</v>
      </c>
      <c r="S464" s="85">
        <f t="shared" si="56"/>
        <v>50</v>
      </c>
      <c r="T464" s="85">
        <f t="shared" si="57"/>
        <v>52500</v>
      </c>
      <c r="U464" s="32" t="s">
        <v>6</v>
      </c>
      <c r="V464" s="32" t="s">
        <v>6</v>
      </c>
      <c r="W464" s="79">
        <v>1</v>
      </c>
      <c r="X464" s="80">
        <v>0</v>
      </c>
      <c r="Y464" s="81">
        <f>ROUND((S464/INDICI!$B$2*10),2)</f>
        <v>5.65</v>
      </c>
      <c r="Z464" s="81">
        <f>ROUND((O464/INDICI!$B$1*25),2)</f>
        <v>3.59</v>
      </c>
      <c r="AA464" s="82">
        <f t="shared" si="53"/>
        <v>6</v>
      </c>
      <c r="AB464" s="83">
        <f t="shared" si="54"/>
        <v>15.24</v>
      </c>
      <c r="AC464" s="84"/>
      <c r="AD464" s="81" t="str">
        <f>VLOOKUP(C464, 'NORD SUD'!A:B, 2, FALSE)</f>
        <v>N</v>
      </c>
      <c r="AE464" s="85" t="str">
        <f>IF(AD464="N","",SUM(AF$5:$AF464))</f>
        <v/>
      </c>
      <c r="AF464" s="85" t="str">
        <f t="shared" si="55"/>
        <v/>
      </c>
      <c r="AG464" s="84"/>
      <c r="AH464" s="81"/>
      <c r="AI464" s="169"/>
      <c r="AJ464" s="169"/>
      <c r="AK464" s="198" t="s">
        <v>1941</v>
      </c>
      <c r="AL464" s="158"/>
    </row>
    <row r="465" spans="1:998" s="13" customFormat="1">
      <c r="A465" s="16">
        <v>460</v>
      </c>
      <c r="B465" s="32" t="s">
        <v>250</v>
      </c>
      <c r="C465" s="32" t="s">
        <v>103</v>
      </c>
      <c r="D465" s="32" t="s">
        <v>103</v>
      </c>
      <c r="E465" s="32" t="s">
        <v>1791</v>
      </c>
      <c r="F465" s="32"/>
      <c r="G465" s="74">
        <v>45834</v>
      </c>
      <c r="H465" s="75">
        <v>0.58888888888888891</v>
      </c>
      <c r="I465" s="32" t="s">
        <v>5</v>
      </c>
      <c r="J465" s="32" t="s">
        <v>289</v>
      </c>
      <c r="K465" s="32" t="s">
        <v>5</v>
      </c>
      <c r="L465" s="32" t="s">
        <v>5</v>
      </c>
      <c r="M465" s="32" t="s">
        <v>5</v>
      </c>
      <c r="N465" s="32" t="s">
        <v>1765</v>
      </c>
      <c r="O465" s="76">
        <v>1129.5899999999999</v>
      </c>
      <c r="P465" s="77">
        <v>13102</v>
      </c>
      <c r="Q465" s="76">
        <v>126760.4</v>
      </c>
      <c r="R465" s="76">
        <v>69718.22</v>
      </c>
      <c r="S465" s="85">
        <f t="shared" si="56"/>
        <v>55.000000000000007</v>
      </c>
      <c r="T465" s="85">
        <f t="shared" si="57"/>
        <v>57042.179999999993</v>
      </c>
      <c r="U465" s="32" t="s">
        <v>289</v>
      </c>
      <c r="V465" s="32" t="s">
        <v>289</v>
      </c>
      <c r="W465" s="79">
        <v>1</v>
      </c>
      <c r="X465" s="80">
        <v>0</v>
      </c>
      <c r="Y465" s="81">
        <f>ROUND((S465/INDICI!$B$2*10),2)</f>
        <v>6.21</v>
      </c>
      <c r="Z465" s="81">
        <f>ROUND((O465/INDICI!$B$1*25),2)</f>
        <v>3.02</v>
      </c>
      <c r="AA465" s="82">
        <f t="shared" si="53"/>
        <v>6</v>
      </c>
      <c r="AB465" s="83">
        <f t="shared" si="54"/>
        <v>15.23</v>
      </c>
      <c r="AC465" s="84"/>
      <c r="AD465" s="81" t="str">
        <f>VLOOKUP(C465, 'NORD SUD'!A:B, 2, FALSE)</f>
        <v>N</v>
      </c>
      <c r="AE465" s="85" t="str">
        <f>IF(AD465="N","",SUM(AF$5:$AF465))</f>
        <v/>
      </c>
      <c r="AF465" s="85" t="str">
        <f t="shared" si="55"/>
        <v/>
      </c>
      <c r="AG465" s="84"/>
      <c r="AH465" s="81"/>
      <c r="AI465" s="169"/>
      <c r="AJ465" s="169"/>
      <c r="AK465" s="198" t="s">
        <v>1941</v>
      </c>
      <c r="AL465" s="158"/>
    </row>
    <row r="466" spans="1:998" s="13" customFormat="1">
      <c r="A466" s="16">
        <v>461</v>
      </c>
      <c r="B466" s="32" t="s">
        <v>294</v>
      </c>
      <c r="C466" s="32" t="s">
        <v>38</v>
      </c>
      <c r="D466" s="32" t="s">
        <v>38</v>
      </c>
      <c r="E466" s="32" t="s">
        <v>1190</v>
      </c>
      <c r="F466" s="32"/>
      <c r="G466" s="74">
        <v>45825</v>
      </c>
      <c r="H466" s="75" t="s">
        <v>1191</v>
      </c>
      <c r="I466" s="32" t="s">
        <v>5</v>
      </c>
      <c r="J466" s="32" t="s">
        <v>6</v>
      </c>
      <c r="K466" s="32" t="s">
        <v>5</v>
      </c>
      <c r="L466" s="32" t="s">
        <v>5</v>
      </c>
      <c r="M466" s="32" t="s">
        <v>5</v>
      </c>
      <c r="N466" s="32" t="s">
        <v>6</v>
      </c>
      <c r="O466" s="76">
        <v>2186.04</v>
      </c>
      <c r="P466" s="77">
        <v>17383</v>
      </c>
      <c r="Q466" s="76">
        <v>140000</v>
      </c>
      <c r="R466" s="76">
        <v>42000</v>
      </c>
      <c r="S466" s="85">
        <f t="shared" si="56"/>
        <v>30</v>
      </c>
      <c r="T466" s="85">
        <f t="shared" si="57"/>
        <v>98000</v>
      </c>
      <c r="U466" s="32" t="s">
        <v>6</v>
      </c>
      <c r="V466" s="32" t="s">
        <v>6</v>
      </c>
      <c r="W466" s="79">
        <v>1</v>
      </c>
      <c r="X466" s="80">
        <v>0</v>
      </c>
      <c r="Y466" s="81">
        <f>ROUND((S466/INDICI!$B$2*10),2)</f>
        <v>3.39</v>
      </c>
      <c r="Z466" s="81">
        <f>ROUND((O466/INDICI!$B$1*25),2)</f>
        <v>5.84</v>
      </c>
      <c r="AA466" s="82">
        <f t="shared" si="53"/>
        <v>6</v>
      </c>
      <c r="AB466" s="83">
        <f t="shared" si="54"/>
        <v>15.23</v>
      </c>
      <c r="AC466" s="84"/>
      <c r="AD466" s="81" t="str">
        <f>VLOOKUP(C466, 'NORD SUD'!A:B, 2, FALSE)</f>
        <v>N</v>
      </c>
      <c r="AE466" s="85" t="str">
        <f>IF(AD466="N","",SUM(AF$5:$AF466))</f>
        <v/>
      </c>
      <c r="AF466" s="85" t="str">
        <f t="shared" si="55"/>
        <v/>
      </c>
      <c r="AG466" s="84"/>
      <c r="AH466" s="81"/>
      <c r="AI466" s="169"/>
      <c r="AJ466" s="169"/>
      <c r="AK466" s="198" t="s">
        <v>1941</v>
      </c>
      <c r="AL466" s="158"/>
    </row>
    <row r="467" spans="1:998" s="13" customFormat="1">
      <c r="A467" s="16">
        <v>462</v>
      </c>
      <c r="B467" s="32" t="s">
        <v>188</v>
      </c>
      <c r="C467" s="32" t="s">
        <v>61</v>
      </c>
      <c r="D467" s="32" t="s">
        <v>61</v>
      </c>
      <c r="E467" s="32" t="s">
        <v>1713</v>
      </c>
      <c r="F467" s="32"/>
      <c r="G467" s="74">
        <v>45833</v>
      </c>
      <c r="H467" s="75">
        <v>0.48194444444444445</v>
      </c>
      <c r="I467" s="32" t="s">
        <v>5</v>
      </c>
      <c r="J467" s="32" t="s">
        <v>6</v>
      </c>
      <c r="K467" s="32" t="s">
        <v>5</v>
      </c>
      <c r="L467" s="32" t="s">
        <v>5</v>
      </c>
      <c r="M467" s="87" t="s">
        <v>5</v>
      </c>
      <c r="N467" s="32" t="s">
        <v>6</v>
      </c>
      <c r="O467" s="76">
        <v>584.39</v>
      </c>
      <c r="P467" s="77">
        <v>4278</v>
      </c>
      <c r="Q467" s="76">
        <v>35000</v>
      </c>
      <c r="R467" s="76">
        <v>17500</v>
      </c>
      <c r="S467" s="85">
        <f t="shared" si="56"/>
        <v>50</v>
      </c>
      <c r="T467" s="85">
        <f t="shared" si="57"/>
        <v>17500</v>
      </c>
      <c r="U467" s="32" t="s">
        <v>6</v>
      </c>
      <c r="V467" s="32" t="s">
        <v>6</v>
      </c>
      <c r="W467" s="79">
        <v>1</v>
      </c>
      <c r="X467" s="80">
        <v>0</v>
      </c>
      <c r="Y467" s="81">
        <f>ROUND((S467/INDICI!$B$2*10),2)</f>
        <v>5.65</v>
      </c>
      <c r="Z467" s="81">
        <f>ROUND((O467/INDICI!$B$1*25),2)</f>
        <v>1.56</v>
      </c>
      <c r="AA467" s="82">
        <f t="shared" si="53"/>
        <v>8</v>
      </c>
      <c r="AB467" s="83">
        <f t="shared" si="54"/>
        <v>15.21</v>
      </c>
      <c r="AC467" s="84"/>
      <c r="AD467" s="81" t="str">
        <f>VLOOKUP(C467, 'NORD SUD'!A:B, 2, FALSE)</f>
        <v>N</v>
      </c>
      <c r="AE467" s="85" t="str">
        <f>IF(AD467="N","",SUM(AF$5:$AF467))</f>
        <v/>
      </c>
      <c r="AF467" s="85" t="str">
        <f t="shared" si="55"/>
        <v/>
      </c>
      <c r="AG467" s="84"/>
      <c r="AH467" s="81"/>
      <c r="AI467" s="169"/>
      <c r="AJ467" s="169"/>
      <c r="AK467" s="198" t="s">
        <v>1941</v>
      </c>
      <c r="AL467" s="158"/>
    </row>
    <row r="468" spans="1:998" s="13" customFormat="1">
      <c r="A468" s="16">
        <v>463</v>
      </c>
      <c r="B468" s="32" t="s">
        <v>176</v>
      </c>
      <c r="C468" s="32" t="s">
        <v>12</v>
      </c>
      <c r="D468" s="32" t="s">
        <v>12</v>
      </c>
      <c r="E468" s="32" t="s">
        <v>545</v>
      </c>
      <c r="F468" s="32"/>
      <c r="G468" s="74">
        <v>45834</v>
      </c>
      <c r="H468" s="75">
        <v>0.74513888888888891</v>
      </c>
      <c r="I468" s="32" t="s">
        <v>5</v>
      </c>
      <c r="J468" s="32" t="s">
        <v>6</v>
      </c>
      <c r="K468" s="32" t="s">
        <v>5</v>
      </c>
      <c r="L468" s="32" t="s">
        <v>5</v>
      </c>
      <c r="M468" s="32" t="s">
        <v>5</v>
      </c>
      <c r="N468" s="32" t="s">
        <v>6</v>
      </c>
      <c r="O468" s="76">
        <v>2241.65</v>
      </c>
      <c r="P468" s="77">
        <v>47019</v>
      </c>
      <c r="Q468" s="76">
        <v>350000</v>
      </c>
      <c r="R468" s="76">
        <v>100000</v>
      </c>
      <c r="S468" s="85">
        <f t="shared" si="56"/>
        <v>28.571428571428569</v>
      </c>
      <c r="T468" s="85">
        <f t="shared" si="57"/>
        <v>250000</v>
      </c>
      <c r="U468" s="32" t="s">
        <v>6</v>
      </c>
      <c r="V468" s="32" t="s">
        <v>6</v>
      </c>
      <c r="W468" s="32">
        <v>1</v>
      </c>
      <c r="X468" s="80">
        <v>0</v>
      </c>
      <c r="Y468" s="81">
        <f>ROUND((S468/INDICI!$B$2*10),2)</f>
        <v>3.23</v>
      </c>
      <c r="Z468" s="81">
        <f>ROUND((O468/INDICI!$B$1*25),2)</f>
        <v>5.98</v>
      </c>
      <c r="AA468" s="82">
        <f t="shared" si="53"/>
        <v>6</v>
      </c>
      <c r="AB468" s="83">
        <f t="shared" si="54"/>
        <v>15.21</v>
      </c>
      <c r="AC468" s="84"/>
      <c r="AD468" s="81" t="str">
        <f>VLOOKUP(C468, 'NORD SUD'!A:B, 2, FALSE)</f>
        <v>N</v>
      </c>
      <c r="AE468" s="85" t="str">
        <f>IF(AD468="N","",SUM(AF$5:$AF468))</f>
        <v/>
      </c>
      <c r="AF468" s="85" t="str">
        <f t="shared" si="55"/>
        <v/>
      </c>
      <c r="AG468" s="84"/>
      <c r="AH468" s="81"/>
      <c r="AI468" s="169"/>
      <c r="AJ468" s="169"/>
      <c r="AK468" s="198" t="s">
        <v>1941</v>
      </c>
      <c r="AL468" s="158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  <c r="QN468" s="27"/>
      <c r="QO468" s="27"/>
      <c r="QP468" s="27"/>
      <c r="QQ468" s="27"/>
      <c r="QR468" s="27"/>
      <c r="QS468" s="27"/>
      <c r="QT468" s="27"/>
      <c r="QU468" s="27"/>
      <c r="QV468" s="27"/>
      <c r="QW468" s="27"/>
      <c r="QX468" s="27"/>
      <c r="QY468" s="27"/>
      <c r="QZ468" s="27"/>
      <c r="RA468" s="27"/>
      <c r="RB468" s="27"/>
      <c r="RC468" s="27"/>
      <c r="RD468" s="27"/>
      <c r="RE468" s="27"/>
      <c r="RF468" s="27"/>
      <c r="RG468" s="27"/>
      <c r="RH468" s="27"/>
      <c r="RI468" s="27"/>
      <c r="RJ468" s="27"/>
      <c r="RK468" s="27"/>
      <c r="RL468" s="27"/>
      <c r="RM468" s="27"/>
      <c r="RN468" s="27"/>
      <c r="RO468" s="27"/>
      <c r="RP468" s="27"/>
      <c r="RQ468" s="27"/>
      <c r="RR468" s="27"/>
      <c r="RS468" s="27"/>
      <c r="RT468" s="27"/>
      <c r="RU468" s="27"/>
      <c r="RV468" s="27"/>
      <c r="RW468" s="27"/>
      <c r="RX468" s="27"/>
      <c r="RY468" s="27"/>
      <c r="RZ468" s="27"/>
      <c r="SA468" s="27"/>
      <c r="SB468" s="27"/>
      <c r="SC468" s="27"/>
      <c r="SD468" s="27"/>
      <c r="SE468" s="27"/>
      <c r="SF468" s="27"/>
      <c r="SG468" s="27"/>
      <c r="SH468" s="27"/>
      <c r="SI468" s="27"/>
      <c r="SJ468" s="27"/>
      <c r="SK468" s="27"/>
      <c r="SL468" s="27"/>
      <c r="SM468" s="27"/>
      <c r="SN468" s="27"/>
      <c r="SO468" s="27"/>
      <c r="SP468" s="27"/>
      <c r="SQ468" s="27"/>
      <c r="SR468" s="27"/>
      <c r="SS468" s="27"/>
      <c r="ST468" s="27"/>
      <c r="SU468" s="27"/>
      <c r="SV468" s="27"/>
      <c r="SW468" s="27"/>
      <c r="SX468" s="27"/>
      <c r="SY468" s="27"/>
      <c r="SZ468" s="27"/>
      <c r="TA468" s="27"/>
      <c r="TB468" s="27"/>
      <c r="TC468" s="27"/>
      <c r="TD468" s="27"/>
      <c r="TE468" s="27"/>
      <c r="TF468" s="27"/>
      <c r="TG468" s="27"/>
      <c r="TH468" s="27"/>
      <c r="TI468" s="27"/>
      <c r="TJ468" s="27"/>
      <c r="TK468" s="27"/>
      <c r="TL468" s="27"/>
      <c r="TM468" s="27"/>
      <c r="TN468" s="27"/>
      <c r="TO468" s="27"/>
      <c r="TP468" s="27"/>
      <c r="TQ468" s="27"/>
      <c r="TR468" s="27"/>
      <c r="TS468" s="27"/>
      <c r="TT468" s="27"/>
      <c r="TU468" s="27"/>
      <c r="TV468" s="27"/>
      <c r="TW468" s="27"/>
      <c r="TX468" s="27"/>
      <c r="TY468" s="27"/>
      <c r="TZ468" s="27"/>
      <c r="UA468" s="27"/>
      <c r="UB468" s="27"/>
      <c r="UC468" s="27"/>
      <c r="UD468" s="27"/>
      <c r="UE468" s="27"/>
      <c r="UF468" s="27"/>
      <c r="UG468" s="27"/>
      <c r="UH468" s="27"/>
      <c r="UI468" s="27"/>
      <c r="UJ468" s="27"/>
      <c r="UK468" s="27"/>
      <c r="UL468" s="27"/>
      <c r="UM468" s="27"/>
      <c r="UN468" s="27"/>
      <c r="UO468" s="27"/>
      <c r="UP468" s="27"/>
      <c r="UQ468" s="27"/>
      <c r="UR468" s="27"/>
      <c r="US468" s="27"/>
      <c r="UT468" s="27"/>
      <c r="UU468" s="27"/>
      <c r="UV468" s="27"/>
      <c r="UW468" s="27"/>
      <c r="UX468" s="27"/>
      <c r="UY468" s="27"/>
      <c r="UZ468" s="27"/>
      <c r="VA468" s="27"/>
      <c r="VB468" s="27"/>
      <c r="VC468" s="27"/>
      <c r="VD468" s="27"/>
      <c r="VE468" s="27"/>
      <c r="VF468" s="27"/>
      <c r="VG468" s="27"/>
      <c r="VH468" s="27"/>
      <c r="VI468" s="27"/>
      <c r="VJ468" s="27"/>
      <c r="VK468" s="27"/>
      <c r="VL468" s="27"/>
      <c r="VM468" s="27"/>
      <c r="VN468" s="27"/>
      <c r="VO468" s="27"/>
      <c r="VP468" s="27"/>
      <c r="VQ468" s="27"/>
      <c r="VR468" s="27"/>
      <c r="VS468" s="27"/>
      <c r="VT468" s="27"/>
      <c r="VU468" s="27"/>
      <c r="VV468" s="27"/>
      <c r="VW468" s="27"/>
      <c r="VX468" s="27"/>
      <c r="VY468" s="27"/>
      <c r="VZ468" s="27"/>
      <c r="WA468" s="27"/>
      <c r="WB468" s="27"/>
      <c r="WC468" s="27"/>
      <c r="WD468" s="27"/>
      <c r="WE468" s="27"/>
      <c r="WF468" s="27"/>
      <c r="WG468" s="27"/>
      <c r="WH468" s="27"/>
      <c r="WI468" s="27"/>
      <c r="WJ468" s="27"/>
      <c r="WK468" s="27"/>
      <c r="WL468" s="27"/>
      <c r="WM468" s="27"/>
      <c r="WN468" s="27"/>
      <c r="WO468" s="27"/>
      <c r="WP468" s="27"/>
      <c r="WQ468" s="27"/>
      <c r="WR468" s="27"/>
      <c r="WS468" s="27"/>
      <c r="WT468" s="27"/>
      <c r="WU468" s="27"/>
      <c r="WV468" s="27"/>
      <c r="WW468" s="27"/>
      <c r="WX468" s="27"/>
      <c r="WY468" s="27"/>
      <c r="WZ468" s="27"/>
      <c r="XA468" s="27"/>
      <c r="XB468" s="27"/>
      <c r="XC468" s="27"/>
      <c r="XD468" s="27"/>
      <c r="XE468" s="27"/>
      <c r="XF468" s="27"/>
      <c r="XG468" s="27"/>
      <c r="XH468" s="27"/>
      <c r="XI468" s="27"/>
      <c r="XJ468" s="27"/>
      <c r="XK468" s="27"/>
      <c r="XL468" s="27"/>
      <c r="XM468" s="27"/>
      <c r="XN468" s="27"/>
      <c r="XO468" s="27"/>
      <c r="XP468" s="27"/>
      <c r="XQ468" s="27"/>
      <c r="XR468" s="27"/>
      <c r="XS468" s="27"/>
      <c r="XT468" s="27"/>
      <c r="XU468" s="27"/>
      <c r="XV468" s="27"/>
      <c r="XW468" s="27"/>
      <c r="XX468" s="27"/>
      <c r="XY468" s="27"/>
      <c r="XZ468" s="27"/>
      <c r="YA468" s="27"/>
      <c r="YB468" s="27"/>
      <c r="YC468" s="27"/>
      <c r="YD468" s="27"/>
      <c r="YE468" s="27"/>
      <c r="YF468" s="27"/>
      <c r="YG468" s="27"/>
      <c r="YH468" s="27"/>
      <c r="YI468" s="27"/>
      <c r="YJ468" s="27"/>
      <c r="YK468" s="27"/>
      <c r="YL468" s="27"/>
      <c r="YM468" s="27"/>
      <c r="YN468" s="27"/>
      <c r="YO468" s="27"/>
      <c r="YP468" s="27"/>
      <c r="YQ468" s="27"/>
      <c r="YR468" s="27"/>
      <c r="YS468" s="27"/>
      <c r="YT468" s="27"/>
      <c r="YU468" s="27"/>
      <c r="YV468" s="27"/>
      <c r="YW468" s="27"/>
      <c r="YX468" s="27"/>
      <c r="YY468" s="27"/>
      <c r="YZ468" s="27"/>
      <c r="ZA468" s="27"/>
      <c r="ZB468" s="27"/>
      <c r="ZC468" s="27"/>
      <c r="ZD468" s="27"/>
      <c r="ZE468" s="27"/>
      <c r="ZF468" s="27"/>
      <c r="ZG468" s="27"/>
      <c r="ZH468" s="27"/>
      <c r="ZI468" s="27"/>
      <c r="ZJ468" s="27"/>
      <c r="ZK468" s="27"/>
      <c r="ZL468" s="27"/>
      <c r="ZM468" s="27"/>
      <c r="ZN468" s="27"/>
      <c r="ZO468" s="27"/>
      <c r="ZP468" s="27"/>
      <c r="ZQ468" s="27"/>
      <c r="ZR468" s="27"/>
      <c r="ZS468" s="27"/>
      <c r="ZT468" s="27"/>
      <c r="ZU468" s="27"/>
      <c r="ZV468" s="27"/>
      <c r="ZW468" s="27"/>
      <c r="ZX468" s="27"/>
      <c r="ZY468" s="27"/>
      <c r="ZZ468" s="27"/>
      <c r="AAA468" s="27"/>
      <c r="AAB468" s="27"/>
      <c r="AAC468" s="27"/>
      <c r="AAD468" s="27"/>
      <c r="AAE468" s="27"/>
      <c r="AAF468" s="27"/>
      <c r="AAG468" s="27"/>
      <c r="AAH468" s="27"/>
      <c r="AAI468" s="27"/>
      <c r="AAJ468" s="27"/>
      <c r="AAK468" s="27"/>
      <c r="AAL468" s="27"/>
      <c r="AAM468" s="27"/>
      <c r="AAN468" s="27"/>
      <c r="AAO468" s="27"/>
      <c r="AAP468" s="27"/>
      <c r="AAQ468" s="27"/>
      <c r="AAR468" s="27"/>
      <c r="AAS468" s="27"/>
      <c r="AAT468" s="27"/>
      <c r="AAU468" s="27"/>
      <c r="AAV468" s="27"/>
      <c r="AAW468" s="27"/>
      <c r="AAX468" s="27"/>
      <c r="AAY468" s="27"/>
      <c r="AAZ468" s="27"/>
      <c r="ABA468" s="27"/>
      <c r="ABB468" s="27"/>
      <c r="ABC468" s="27"/>
      <c r="ABD468" s="27"/>
      <c r="ABE468" s="27"/>
      <c r="ABF468" s="27"/>
      <c r="ABG468" s="27"/>
      <c r="ABH468" s="27"/>
      <c r="ABI468" s="27"/>
      <c r="ABJ468" s="27"/>
      <c r="ABK468" s="27"/>
      <c r="ABL468" s="27"/>
      <c r="ABM468" s="27"/>
      <c r="ABN468" s="27"/>
      <c r="ABO468" s="27"/>
      <c r="ABP468" s="27"/>
      <c r="ABQ468" s="27"/>
      <c r="ABR468" s="27"/>
      <c r="ABS468" s="27"/>
      <c r="ABT468" s="27"/>
      <c r="ABU468" s="27"/>
      <c r="ABV468" s="27"/>
      <c r="ABW468" s="27"/>
      <c r="ABX468" s="27"/>
      <c r="ABY468" s="27"/>
      <c r="ABZ468" s="27"/>
      <c r="ACA468" s="27"/>
      <c r="ACB468" s="27"/>
      <c r="ACC468" s="27"/>
      <c r="ACD468" s="27"/>
      <c r="ACE468" s="27"/>
      <c r="ACF468" s="27"/>
      <c r="ACG468" s="27"/>
      <c r="ACH468" s="27"/>
      <c r="ACI468" s="27"/>
      <c r="ACJ468" s="27"/>
      <c r="ACK468" s="27"/>
      <c r="ACL468" s="27"/>
      <c r="ACM468" s="27"/>
      <c r="ACN468" s="27"/>
      <c r="ACO468" s="27"/>
      <c r="ACP468" s="27"/>
      <c r="ACQ468" s="27"/>
      <c r="ACR468" s="27"/>
      <c r="ACS468" s="27"/>
      <c r="ACT468" s="27"/>
      <c r="ACU468" s="27"/>
      <c r="ACV468" s="27"/>
      <c r="ACW468" s="27"/>
      <c r="ACX468" s="27"/>
      <c r="ACY468" s="27"/>
      <c r="ACZ468" s="27"/>
      <c r="ADA468" s="27"/>
      <c r="ADB468" s="27"/>
      <c r="ADC468" s="27"/>
      <c r="ADD468" s="27"/>
      <c r="ADE468" s="27"/>
      <c r="ADF468" s="27"/>
      <c r="ADG468" s="27"/>
      <c r="ADH468" s="27"/>
      <c r="ADI468" s="27"/>
      <c r="ADJ468" s="27"/>
      <c r="ADK468" s="27"/>
      <c r="ADL468" s="27"/>
      <c r="ADM468" s="27"/>
      <c r="ADN468" s="27"/>
      <c r="ADO468" s="27"/>
      <c r="ADP468" s="27"/>
      <c r="ADQ468" s="27"/>
      <c r="ADR468" s="27"/>
      <c r="ADS468" s="27"/>
      <c r="ADT468" s="27"/>
      <c r="ADU468" s="27"/>
      <c r="ADV468" s="27"/>
      <c r="ADW468" s="27"/>
      <c r="ADX468" s="27"/>
      <c r="ADY468" s="27"/>
      <c r="ADZ468" s="27"/>
      <c r="AEA468" s="27"/>
      <c r="AEB468" s="27"/>
      <c r="AEC468" s="27"/>
      <c r="AED468" s="27"/>
      <c r="AEE468" s="27"/>
      <c r="AEF468" s="27"/>
      <c r="AEG468" s="27"/>
      <c r="AEH468" s="27"/>
      <c r="AEI468" s="27"/>
      <c r="AEJ468" s="27"/>
      <c r="AEK468" s="27"/>
      <c r="AEL468" s="27"/>
      <c r="AEM468" s="27"/>
      <c r="AEN468" s="27"/>
      <c r="AEO468" s="27"/>
      <c r="AEP468" s="27"/>
      <c r="AEQ468" s="27"/>
      <c r="AER468" s="27"/>
      <c r="AES468" s="27"/>
      <c r="AET468" s="27"/>
      <c r="AEU468" s="27"/>
      <c r="AEV468" s="27"/>
      <c r="AEW468" s="27"/>
      <c r="AEX468" s="27"/>
      <c r="AEY468" s="27"/>
      <c r="AEZ468" s="27"/>
      <c r="AFA468" s="27"/>
      <c r="AFB468" s="27"/>
      <c r="AFC468" s="27"/>
      <c r="AFD468" s="27"/>
      <c r="AFE468" s="27"/>
      <c r="AFF468" s="27"/>
      <c r="AFG468" s="27"/>
      <c r="AFH468" s="27"/>
      <c r="AFI468" s="27"/>
      <c r="AFJ468" s="27"/>
      <c r="AFK468" s="27"/>
      <c r="AFL468" s="27"/>
      <c r="AFM468" s="27"/>
      <c r="AFN468" s="27"/>
      <c r="AFO468" s="27"/>
      <c r="AFP468" s="27"/>
      <c r="AFQ468" s="27"/>
      <c r="AFR468" s="27"/>
      <c r="AFS468" s="27"/>
      <c r="AFT468" s="27"/>
      <c r="AFU468" s="27"/>
      <c r="AFV468" s="27"/>
      <c r="AFW468" s="27"/>
      <c r="AFX468" s="27"/>
      <c r="AFY468" s="27"/>
      <c r="AFZ468" s="27"/>
      <c r="AGA468" s="27"/>
      <c r="AGB468" s="27"/>
      <c r="AGC468" s="27"/>
      <c r="AGD468" s="27"/>
      <c r="AGE468" s="27"/>
      <c r="AGF468" s="27"/>
      <c r="AGG468" s="27"/>
      <c r="AGH468" s="27"/>
      <c r="AGI468" s="27"/>
      <c r="AGJ468" s="27"/>
      <c r="AGK468" s="27"/>
      <c r="AGL468" s="27"/>
      <c r="AGM468" s="27"/>
      <c r="AGN468" s="27"/>
      <c r="AGO468" s="27"/>
      <c r="AGP468" s="27"/>
      <c r="AGQ468" s="27"/>
      <c r="AGR468" s="27"/>
      <c r="AGS468" s="27"/>
      <c r="AGT468" s="27"/>
      <c r="AGU468" s="27"/>
      <c r="AGV468" s="27"/>
      <c r="AGW468" s="27"/>
      <c r="AGX468" s="27"/>
      <c r="AGY468" s="27"/>
      <c r="AGZ468" s="27"/>
      <c r="AHA468" s="27"/>
      <c r="AHB468" s="27"/>
      <c r="AHC468" s="27"/>
      <c r="AHD468" s="27"/>
      <c r="AHE468" s="27"/>
      <c r="AHF468" s="27"/>
      <c r="AHG468" s="27"/>
      <c r="AHH468" s="27"/>
      <c r="AHI468" s="27"/>
      <c r="AHJ468" s="27"/>
      <c r="AHK468" s="27"/>
      <c r="AHL468" s="27"/>
      <c r="AHM468" s="27"/>
      <c r="AHN468" s="27"/>
      <c r="AHO468" s="27"/>
      <c r="AHP468" s="27"/>
      <c r="AHQ468" s="27"/>
      <c r="AHR468" s="27"/>
      <c r="AHS468" s="27"/>
      <c r="AHT468" s="27"/>
      <c r="AHU468" s="27"/>
      <c r="AHV468" s="27"/>
      <c r="AHW468" s="27"/>
      <c r="AHX468" s="27"/>
      <c r="AHY468" s="27"/>
      <c r="AHZ468" s="27"/>
      <c r="AIA468" s="27"/>
      <c r="AIB468" s="27"/>
      <c r="AIC468" s="27"/>
      <c r="AID468" s="27"/>
      <c r="AIE468" s="27"/>
      <c r="AIF468" s="27"/>
      <c r="AIG468" s="27"/>
      <c r="AIH468" s="27"/>
      <c r="AII468" s="27"/>
      <c r="AIJ468" s="27"/>
      <c r="AIK468" s="27"/>
      <c r="AIL468" s="27"/>
      <c r="AIM468" s="27"/>
      <c r="AIN468" s="27"/>
      <c r="AIO468" s="27"/>
      <c r="AIP468" s="27"/>
      <c r="AIQ468" s="27"/>
      <c r="AIR468" s="27"/>
      <c r="AIS468" s="27"/>
      <c r="AIT468" s="27"/>
      <c r="AIU468" s="27"/>
      <c r="AIV468" s="27"/>
      <c r="AIW468" s="27"/>
      <c r="AIX468" s="27"/>
      <c r="AIY468" s="27"/>
      <c r="AIZ468" s="27"/>
      <c r="AJA468" s="27"/>
      <c r="AJB468" s="27"/>
      <c r="AJC468" s="27"/>
      <c r="AJD468" s="27"/>
      <c r="AJE468" s="27"/>
      <c r="AJF468" s="27"/>
      <c r="AJG468" s="27"/>
      <c r="AJH468" s="27"/>
      <c r="AJI468" s="27"/>
      <c r="AJJ468" s="27"/>
      <c r="AJK468" s="27"/>
      <c r="AJL468" s="27"/>
      <c r="AJM468" s="27"/>
      <c r="AJN468" s="27"/>
      <c r="AJO468" s="27"/>
      <c r="AJP468" s="27"/>
      <c r="AJQ468" s="27"/>
      <c r="AJR468" s="27"/>
      <c r="AJS468" s="27"/>
      <c r="AJT468" s="27"/>
      <c r="AJU468" s="27"/>
      <c r="AJV468" s="27"/>
      <c r="AJW468" s="27"/>
      <c r="AJX468" s="27"/>
      <c r="AJY468" s="27"/>
      <c r="AJZ468" s="27"/>
      <c r="AKA468" s="27"/>
      <c r="AKB468" s="27"/>
      <c r="AKC468" s="27"/>
      <c r="AKD468" s="27"/>
      <c r="AKE468" s="27"/>
      <c r="AKF468" s="27"/>
      <c r="AKG468" s="27"/>
      <c r="AKH468" s="27"/>
      <c r="AKI468" s="27"/>
      <c r="AKJ468" s="27"/>
      <c r="AKK468" s="27"/>
      <c r="AKL468" s="27"/>
      <c r="AKM468" s="27"/>
      <c r="AKN468" s="27"/>
      <c r="AKO468" s="27"/>
      <c r="AKP468" s="27"/>
      <c r="AKQ468" s="27"/>
      <c r="AKR468" s="27"/>
      <c r="AKS468" s="27"/>
      <c r="AKT468" s="27"/>
      <c r="AKU468" s="27"/>
      <c r="AKV468" s="27"/>
      <c r="AKW468" s="27"/>
      <c r="AKX468" s="27"/>
      <c r="AKY468" s="27"/>
      <c r="AKZ468" s="27"/>
      <c r="ALA468" s="27"/>
      <c r="ALB468" s="27"/>
      <c r="ALC468" s="27"/>
      <c r="ALD468" s="27"/>
      <c r="ALE468" s="27"/>
      <c r="ALF468" s="27"/>
      <c r="ALG468" s="27"/>
      <c r="ALH468" s="27"/>
      <c r="ALI468" s="27"/>
      <c r="ALJ468" s="27"/>
    </row>
    <row r="469" spans="1:998" s="13" customFormat="1">
      <c r="A469" s="16">
        <v>464</v>
      </c>
      <c r="B469" s="32" t="s">
        <v>294</v>
      </c>
      <c r="C469" s="32" t="s">
        <v>38</v>
      </c>
      <c r="D469" s="32" t="s">
        <v>38</v>
      </c>
      <c r="E469" s="32" t="s">
        <v>1206</v>
      </c>
      <c r="F469" s="32"/>
      <c r="G469" s="74">
        <v>45834</v>
      </c>
      <c r="H469" s="75" t="s">
        <v>888</v>
      </c>
      <c r="I469" s="32" t="s">
        <v>5</v>
      </c>
      <c r="J469" s="32" t="s">
        <v>6</v>
      </c>
      <c r="K469" s="32" t="s">
        <v>5</v>
      </c>
      <c r="L469" s="32" t="s">
        <v>5</v>
      </c>
      <c r="M469" s="32" t="s">
        <v>5</v>
      </c>
      <c r="N469" s="32" t="s">
        <v>6</v>
      </c>
      <c r="O469" s="76">
        <v>2121.3200000000002</v>
      </c>
      <c r="P469" s="77">
        <v>22816</v>
      </c>
      <c r="Q469" s="76">
        <v>159003.37</v>
      </c>
      <c r="R469" s="76">
        <v>50000</v>
      </c>
      <c r="S469" s="85">
        <f t="shared" ref="S469:S481" si="58">IFERROR(R469/Q469*100,0)</f>
        <v>31.445874386184396</v>
      </c>
      <c r="T469" s="85">
        <f t="shared" ref="T469:T481" si="59">SUM(Q469-R469)</f>
        <v>109003.37</v>
      </c>
      <c r="U469" s="32" t="s">
        <v>6</v>
      </c>
      <c r="V469" s="32" t="s">
        <v>6</v>
      </c>
      <c r="W469" s="79">
        <v>1</v>
      </c>
      <c r="X469" s="80">
        <v>0</v>
      </c>
      <c r="Y469" s="81">
        <f>ROUND((S469/INDICI!$B$2*10),2)</f>
        <v>3.55</v>
      </c>
      <c r="Z469" s="81">
        <f>ROUND((O469/INDICI!$B$1*25),2)</f>
        <v>5.66</v>
      </c>
      <c r="AA469" s="82">
        <f t="shared" ref="AA469:AA532" si="60">IF(X469&gt;1, 0, IF(P469&lt;=5000, 8, IF(P469&lt;=50000, 6, IF(P469&lt;=100000, 4, 2))))</f>
        <v>6</v>
      </c>
      <c r="AB469" s="83">
        <f t="shared" ref="AB469:AB532" si="61">SUM(X469:AA469)</f>
        <v>15.21</v>
      </c>
      <c r="AC469" s="84"/>
      <c r="AD469" s="81" t="str">
        <f>VLOOKUP(C469, 'NORD SUD'!A:B, 2, FALSE)</f>
        <v>N</v>
      </c>
      <c r="AE469" s="85" t="str">
        <f>IF(AD469="N","",SUM(AF$5:$AF469))</f>
        <v/>
      </c>
      <c r="AF469" s="85" t="str">
        <f t="shared" ref="AF469:AF532" si="62">IF(AD469="N","",SUM(T469))</f>
        <v/>
      </c>
      <c r="AG469" s="84"/>
      <c r="AH469" s="81"/>
      <c r="AI469" s="169"/>
      <c r="AJ469" s="169"/>
      <c r="AK469" s="198" t="s">
        <v>1941</v>
      </c>
      <c r="AL469" s="158"/>
    </row>
    <row r="470" spans="1:998" s="13" customFormat="1">
      <c r="A470" s="16">
        <v>465</v>
      </c>
      <c r="B470" s="32" t="s">
        <v>344</v>
      </c>
      <c r="C470" s="32" t="s">
        <v>1088</v>
      </c>
      <c r="D470" s="32" t="s">
        <v>1089</v>
      </c>
      <c r="E470" s="32" t="s">
        <v>1096</v>
      </c>
      <c r="F470" s="32"/>
      <c r="G470" s="74">
        <v>45833</v>
      </c>
      <c r="H470" s="75" t="s">
        <v>1097</v>
      </c>
      <c r="I470" s="32" t="s">
        <v>5</v>
      </c>
      <c r="J470" s="32" t="s">
        <v>6</v>
      </c>
      <c r="K470" s="32" t="s">
        <v>5</v>
      </c>
      <c r="L470" s="32" t="s">
        <v>5</v>
      </c>
      <c r="M470" s="32" t="s">
        <v>5</v>
      </c>
      <c r="N470" s="32" t="s">
        <v>6</v>
      </c>
      <c r="O470" s="76">
        <v>1289.94</v>
      </c>
      <c r="P470" s="77">
        <v>8450</v>
      </c>
      <c r="Q470" s="76">
        <v>73704.479999999996</v>
      </c>
      <c r="R470" s="76">
        <v>37589.279999999999</v>
      </c>
      <c r="S470" s="85">
        <f t="shared" si="58"/>
        <v>50.999993487505776</v>
      </c>
      <c r="T470" s="85">
        <f t="shared" si="59"/>
        <v>36115.199999999997</v>
      </c>
      <c r="U470" s="32" t="s">
        <v>6</v>
      </c>
      <c r="V470" s="32" t="s">
        <v>6</v>
      </c>
      <c r="W470" s="79">
        <v>1</v>
      </c>
      <c r="X470" s="80">
        <v>0</v>
      </c>
      <c r="Y470" s="81">
        <f>ROUND((S470/INDICI!$B$2*10),2)</f>
        <v>5.76</v>
      </c>
      <c r="Z470" s="81">
        <f>ROUND((O470/INDICI!$B$1*25),2)</f>
        <v>3.44</v>
      </c>
      <c r="AA470" s="82">
        <f t="shared" si="60"/>
        <v>6</v>
      </c>
      <c r="AB470" s="83">
        <f t="shared" si="61"/>
        <v>15.2</v>
      </c>
      <c r="AC470" s="84"/>
      <c r="AD470" s="81" t="str">
        <f>VLOOKUP(C470, 'NORD SUD'!A:B, 2, FALSE)</f>
        <v>N</v>
      </c>
      <c r="AE470" s="85" t="str">
        <f>IF(AD470="N","",SUM(AF$5:$AF470))</f>
        <v/>
      </c>
      <c r="AF470" s="85" t="str">
        <f t="shared" si="62"/>
        <v/>
      </c>
      <c r="AG470" s="84"/>
      <c r="AH470" s="174"/>
      <c r="AI470" s="175"/>
      <c r="AJ470" s="175"/>
      <c r="AK470" s="198" t="s">
        <v>1941</v>
      </c>
      <c r="AL470" s="162"/>
      <c r="AM470" s="27"/>
      <c r="AN470" s="27"/>
      <c r="AO470" s="27"/>
    </row>
    <row r="471" spans="1:998" s="13" customFormat="1">
      <c r="A471" s="16">
        <v>466</v>
      </c>
      <c r="B471" s="32" t="s">
        <v>344</v>
      </c>
      <c r="C471" s="32" t="s">
        <v>52</v>
      </c>
      <c r="D471" s="32" t="s">
        <v>52</v>
      </c>
      <c r="E471" s="32" t="s">
        <v>395</v>
      </c>
      <c r="F471" s="32"/>
      <c r="G471" s="74">
        <v>45834</v>
      </c>
      <c r="H471" s="75">
        <v>0.67361111111111116</v>
      </c>
      <c r="I471" s="32" t="s">
        <v>5</v>
      </c>
      <c r="J471" s="32" t="s">
        <v>6</v>
      </c>
      <c r="K471" s="32" t="s">
        <v>5</v>
      </c>
      <c r="L471" s="32" t="s">
        <v>5</v>
      </c>
      <c r="M471" s="32" t="s">
        <v>5</v>
      </c>
      <c r="N471" s="32" t="s">
        <v>6</v>
      </c>
      <c r="O471" s="76">
        <v>1003.65</v>
      </c>
      <c r="P471" s="77">
        <v>4384</v>
      </c>
      <c r="Q471" s="76">
        <v>73000</v>
      </c>
      <c r="R471" s="76">
        <v>29200</v>
      </c>
      <c r="S471" s="78">
        <f t="shared" si="58"/>
        <v>40</v>
      </c>
      <c r="T471" s="78">
        <f t="shared" si="59"/>
        <v>43800</v>
      </c>
      <c r="U471" s="32" t="s">
        <v>6</v>
      </c>
      <c r="V471" s="32" t="s">
        <v>6</v>
      </c>
      <c r="W471" s="79">
        <v>1</v>
      </c>
      <c r="X471" s="80">
        <v>0</v>
      </c>
      <c r="Y471" s="81">
        <f>ROUND((S471/INDICI!$B$2*10),2)</f>
        <v>4.5199999999999996</v>
      </c>
      <c r="Z471" s="81">
        <f>ROUND((O471/INDICI!$B$1*25),2)</f>
        <v>2.68</v>
      </c>
      <c r="AA471" s="82">
        <f t="shared" si="60"/>
        <v>8</v>
      </c>
      <c r="AB471" s="83">
        <f t="shared" si="61"/>
        <v>15.2</v>
      </c>
      <c r="AC471" s="84"/>
      <c r="AD471" s="81" t="str">
        <f>VLOOKUP(C471, 'NORD SUD'!A:B, 2, FALSE)</f>
        <v>N</v>
      </c>
      <c r="AE471" s="85" t="str">
        <f>IF(AD471="N","",SUM(AF$5:$AF471))</f>
        <v/>
      </c>
      <c r="AF471" s="85" t="str">
        <f t="shared" si="62"/>
        <v/>
      </c>
      <c r="AG471" s="84"/>
      <c r="AH471" s="81"/>
      <c r="AI471" s="169"/>
      <c r="AJ471" s="169"/>
      <c r="AK471" s="198" t="s">
        <v>1941</v>
      </c>
      <c r="AL471" s="158"/>
    </row>
    <row r="472" spans="1:998" s="13" customFormat="1">
      <c r="A472" s="16">
        <v>467</v>
      </c>
      <c r="B472" s="32" t="s">
        <v>294</v>
      </c>
      <c r="C472" s="32" t="s">
        <v>84</v>
      </c>
      <c r="D472" s="32" t="s">
        <v>84</v>
      </c>
      <c r="E472" s="32" t="s">
        <v>1493</v>
      </c>
      <c r="F472" s="32"/>
      <c r="G472" s="74">
        <v>45833</v>
      </c>
      <c r="H472" s="75">
        <v>0.51111111111111118</v>
      </c>
      <c r="I472" s="32" t="s">
        <v>5</v>
      </c>
      <c r="J472" s="32" t="s">
        <v>6</v>
      </c>
      <c r="K472" s="32" t="s">
        <v>5</v>
      </c>
      <c r="L472" s="32" t="s">
        <v>5</v>
      </c>
      <c r="M472" s="32" t="s">
        <v>5</v>
      </c>
      <c r="N472" s="32" t="s">
        <v>6</v>
      </c>
      <c r="O472" s="76">
        <v>1325.38</v>
      </c>
      <c r="P472" s="77">
        <v>12072</v>
      </c>
      <c r="Q472" s="76">
        <v>41580</v>
      </c>
      <c r="R472" s="76">
        <v>20790</v>
      </c>
      <c r="S472" s="85">
        <f t="shared" si="58"/>
        <v>50</v>
      </c>
      <c r="T472" s="85">
        <f t="shared" si="59"/>
        <v>20790</v>
      </c>
      <c r="U472" s="32" t="s">
        <v>6</v>
      </c>
      <c r="V472" s="32" t="s">
        <v>6</v>
      </c>
      <c r="W472" s="79">
        <v>1</v>
      </c>
      <c r="X472" s="80">
        <v>0</v>
      </c>
      <c r="Y472" s="81">
        <f>ROUND((S472/INDICI!$B$2*10),2)</f>
        <v>5.65</v>
      </c>
      <c r="Z472" s="81">
        <f>ROUND((O472/INDICI!$B$1*25),2)</f>
        <v>3.54</v>
      </c>
      <c r="AA472" s="82">
        <f t="shared" si="60"/>
        <v>6</v>
      </c>
      <c r="AB472" s="83">
        <f t="shared" si="61"/>
        <v>15.190000000000001</v>
      </c>
      <c r="AC472" s="84"/>
      <c r="AD472" s="81" t="str">
        <f>VLOOKUP(C472, 'NORD SUD'!A:B, 2, FALSE)</f>
        <v>N</v>
      </c>
      <c r="AE472" s="85" t="str">
        <f>IF(AD472="N","",SUM(AF$5:$AF472))</f>
        <v/>
      </c>
      <c r="AF472" s="85" t="str">
        <f t="shared" si="62"/>
        <v/>
      </c>
      <c r="AG472" s="84"/>
      <c r="AH472" s="81"/>
      <c r="AI472" s="169"/>
      <c r="AJ472" s="169"/>
      <c r="AK472" s="198" t="s">
        <v>1941</v>
      </c>
      <c r="AL472" s="158"/>
    </row>
    <row r="473" spans="1:998" s="13" customFormat="1">
      <c r="A473" s="16">
        <v>468</v>
      </c>
      <c r="B473" s="32" t="s">
        <v>188</v>
      </c>
      <c r="C473" s="32" t="s">
        <v>1804</v>
      </c>
      <c r="D473" s="32" t="s">
        <v>1804</v>
      </c>
      <c r="E473" s="32" t="s">
        <v>1812</v>
      </c>
      <c r="F473" s="32"/>
      <c r="G473" s="74">
        <v>45827</v>
      </c>
      <c r="H473" s="75">
        <v>0.4826388888888889</v>
      </c>
      <c r="I473" s="32" t="s">
        <v>5</v>
      </c>
      <c r="J473" s="32" t="s">
        <v>6</v>
      </c>
      <c r="K473" s="32" t="s">
        <v>5</v>
      </c>
      <c r="L473" s="32" t="s">
        <v>5</v>
      </c>
      <c r="M473" s="32" t="s">
        <v>5</v>
      </c>
      <c r="N473" s="32" t="s">
        <v>6</v>
      </c>
      <c r="O473" s="76">
        <v>831.7</v>
      </c>
      <c r="P473" s="77">
        <v>4088</v>
      </c>
      <c r="Q473" s="76">
        <v>112500</v>
      </c>
      <c r="R473" s="76">
        <v>49500</v>
      </c>
      <c r="S473" s="85">
        <f t="shared" si="58"/>
        <v>44</v>
      </c>
      <c r="T473" s="85">
        <f t="shared" si="59"/>
        <v>63000</v>
      </c>
      <c r="U473" s="32" t="s">
        <v>6</v>
      </c>
      <c r="V473" s="32" t="s">
        <v>6</v>
      </c>
      <c r="W473" s="79">
        <v>1</v>
      </c>
      <c r="X473" s="80">
        <v>0</v>
      </c>
      <c r="Y473" s="81">
        <f>ROUND((S473/INDICI!$B$2*10),2)</f>
        <v>4.97</v>
      </c>
      <c r="Z473" s="81">
        <f>ROUND((O473/INDICI!$B$1*25),2)</f>
        <v>2.2200000000000002</v>
      </c>
      <c r="AA473" s="82">
        <f t="shared" si="60"/>
        <v>8</v>
      </c>
      <c r="AB473" s="83">
        <f t="shared" si="61"/>
        <v>15.19</v>
      </c>
      <c r="AC473" s="84"/>
      <c r="AD473" s="81" t="str">
        <f>VLOOKUP(C473, 'NORD SUD'!A:B, 2, FALSE)</f>
        <v>N</v>
      </c>
      <c r="AE473" s="85" t="str">
        <f>IF(AD473="N","",SUM(AF$5:$AF473))</f>
        <v/>
      </c>
      <c r="AF473" s="85" t="str">
        <f t="shared" si="62"/>
        <v/>
      </c>
      <c r="AG473" s="84"/>
      <c r="AH473" s="81"/>
      <c r="AI473" s="169"/>
      <c r="AJ473" s="169"/>
      <c r="AK473" s="198" t="s">
        <v>1941</v>
      </c>
      <c r="AL473" s="158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  <c r="QN473" s="27"/>
      <c r="QO473" s="27"/>
      <c r="QP473" s="27"/>
      <c r="QQ473" s="27"/>
      <c r="QR473" s="27"/>
      <c r="QS473" s="27"/>
      <c r="QT473" s="27"/>
      <c r="QU473" s="27"/>
      <c r="QV473" s="27"/>
      <c r="QW473" s="27"/>
      <c r="QX473" s="27"/>
      <c r="QY473" s="27"/>
      <c r="QZ473" s="27"/>
      <c r="RA473" s="27"/>
      <c r="RB473" s="27"/>
      <c r="RC473" s="27"/>
      <c r="RD473" s="27"/>
      <c r="RE473" s="27"/>
      <c r="RF473" s="27"/>
      <c r="RG473" s="27"/>
      <c r="RH473" s="27"/>
      <c r="RI473" s="27"/>
      <c r="RJ473" s="27"/>
      <c r="RK473" s="27"/>
      <c r="RL473" s="27"/>
      <c r="RM473" s="27"/>
      <c r="RN473" s="27"/>
      <c r="RO473" s="27"/>
      <c r="RP473" s="27"/>
      <c r="RQ473" s="27"/>
      <c r="RR473" s="27"/>
      <c r="RS473" s="27"/>
      <c r="RT473" s="27"/>
      <c r="RU473" s="27"/>
      <c r="RV473" s="27"/>
      <c r="RW473" s="27"/>
      <c r="RX473" s="27"/>
      <c r="RY473" s="27"/>
      <c r="RZ473" s="27"/>
      <c r="SA473" s="27"/>
      <c r="SB473" s="27"/>
      <c r="SC473" s="27"/>
      <c r="SD473" s="27"/>
      <c r="SE473" s="27"/>
      <c r="SF473" s="27"/>
      <c r="SG473" s="27"/>
      <c r="SH473" s="27"/>
      <c r="SI473" s="27"/>
      <c r="SJ473" s="27"/>
      <c r="SK473" s="27"/>
      <c r="SL473" s="27"/>
      <c r="SM473" s="27"/>
      <c r="SN473" s="27"/>
      <c r="SO473" s="27"/>
      <c r="SP473" s="27"/>
      <c r="SQ473" s="27"/>
      <c r="SR473" s="27"/>
      <c r="SS473" s="27"/>
      <c r="ST473" s="27"/>
      <c r="SU473" s="27"/>
      <c r="SV473" s="27"/>
      <c r="SW473" s="27"/>
      <c r="SX473" s="27"/>
      <c r="SY473" s="27"/>
      <c r="SZ473" s="27"/>
      <c r="TA473" s="27"/>
      <c r="TB473" s="27"/>
      <c r="TC473" s="27"/>
      <c r="TD473" s="27"/>
      <c r="TE473" s="27"/>
      <c r="TF473" s="27"/>
      <c r="TG473" s="27"/>
      <c r="TH473" s="27"/>
      <c r="TI473" s="27"/>
      <c r="TJ473" s="27"/>
      <c r="TK473" s="27"/>
      <c r="TL473" s="27"/>
      <c r="TM473" s="27"/>
      <c r="TN473" s="27"/>
      <c r="TO473" s="27"/>
      <c r="TP473" s="27"/>
      <c r="TQ473" s="27"/>
      <c r="TR473" s="27"/>
      <c r="TS473" s="27"/>
      <c r="TT473" s="27"/>
      <c r="TU473" s="27"/>
      <c r="TV473" s="27"/>
      <c r="TW473" s="27"/>
      <c r="TX473" s="27"/>
      <c r="TY473" s="27"/>
      <c r="TZ473" s="27"/>
      <c r="UA473" s="27"/>
      <c r="UB473" s="27"/>
      <c r="UC473" s="27"/>
      <c r="UD473" s="27"/>
      <c r="UE473" s="27"/>
      <c r="UF473" s="27"/>
      <c r="UG473" s="27"/>
      <c r="UH473" s="27"/>
      <c r="UI473" s="27"/>
      <c r="UJ473" s="27"/>
      <c r="UK473" s="27"/>
      <c r="UL473" s="27"/>
      <c r="UM473" s="27"/>
      <c r="UN473" s="27"/>
      <c r="UO473" s="27"/>
      <c r="UP473" s="27"/>
      <c r="UQ473" s="27"/>
      <c r="UR473" s="27"/>
      <c r="US473" s="27"/>
      <c r="UT473" s="27"/>
      <c r="UU473" s="27"/>
      <c r="UV473" s="27"/>
      <c r="UW473" s="27"/>
      <c r="UX473" s="27"/>
      <c r="UY473" s="27"/>
      <c r="UZ473" s="27"/>
      <c r="VA473" s="27"/>
      <c r="VB473" s="27"/>
      <c r="VC473" s="27"/>
      <c r="VD473" s="27"/>
      <c r="VE473" s="27"/>
      <c r="VF473" s="27"/>
      <c r="VG473" s="27"/>
      <c r="VH473" s="27"/>
      <c r="VI473" s="27"/>
      <c r="VJ473" s="27"/>
      <c r="VK473" s="27"/>
      <c r="VL473" s="27"/>
      <c r="VM473" s="27"/>
      <c r="VN473" s="27"/>
      <c r="VO473" s="27"/>
      <c r="VP473" s="27"/>
      <c r="VQ473" s="27"/>
      <c r="VR473" s="27"/>
      <c r="VS473" s="27"/>
      <c r="VT473" s="27"/>
      <c r="VU473" s="27"/>
      <c r="VV473" s="27"/>
      <c r="VW473" s="27"/>
      <c r="VX473" s="27"/>
      <c r="VY473" s="27"/>
      <c r="VZ473" s="27"/>
      <c r="WA473" s="27"/>
      <c r="WB473" s="27"/>
      <c r="WC473" s="27"/>
      <c r="WD473" s="27"/>
      <c r="WE473" s="27"/>
      <c r="WF473" s="27"/>
      <c r="WG473" s="27"/>
      <c r="WH473" s="27"/>
      <c r="WI473" s="27"/>
      <c r="WJ473" s="27"/>
      <c r="WK473" s="27"/>
      <c r="WL473" s="27"/>
      <c r="WM473" s="27"/>
      <c r="WN473" s="27"/>
      <c r="WO473" s="27"/>
      <c r="WP473" s="27"/>
      <c r="WQ473" s="27"/>
      <c r="WR473" s="27"/>
      <c r="WS473" s="27"/>
      <c r="WT473" s="27"/>
      <c r="WU473" s="27"/>
      <c r="WV473" s="27"/>
      <c r="WW473" s="27"/>
      <c r="WX473" s="27"/>
      <c r="WY473" s="27"/>
      <c r="WZ473" s="27"/>
      <c r="XA473" s="27"/>
      <c r="XB473" s="27"/>
      <c r="XC473" s="27"/>
      <c r="XD473" s="27"/>
      <c r="XE473" s="27"/>
      <c r="XF473" s="27"/>
      <c r="XG473" s="27"/>
      <c r="XH473" s="27"/>
      <c r="XI473" s="27"/>
      <c r="XJ473" s="27"/>
      <c r="XK473" s="27"/>
      <c r="XL473" s="27"/>
      <c r="XM473" s="27"/>
      <c r="XN473" s="27"/>
      <c r="XO473" s="27"/>
      <c r="XP473" s="27"/>
      <c r="XQ473" s="27"/>
      <c r="XR473" s="27"/>
      <c r="XS473" s="27"/>
      <c r="XT473" s="27"/>
      <c r="XU473" s="27"/>
      <c r="XV473" s="27"/>
      <c r="XW473" s="27"/>
      <c r="XX473" s="27"/>
      <c r="XY473" s="27"/>
      <c r="XZ473" s="27"/>
      <c r="YA473" s="27"/>
      <c r="YB473" s="27"/>
      <c r="YC473" s="27"/>
      <c r="YD473" s="27"/>
      <c r="YE473" s="27"/>
      <c r="YF473" s="27"/>
      <c r="YG473" s="27"/>
      <c r="YH473" s="27"/>
      <c r="YI473" s="27"/>
      <c r="YJ473" s="27"/>
      <c r="YK473" s="27"/>
      <c r="YL473" s="27"/>
      <c r="YM473" s="27"/>
      <c r="YN473" s="27"/>
      <c r="YO473" s="27"/>
      <c r="YP473" s="27"/>
      <c r="YQ473" s="27"/>
      <c r="YR473" s="27"/>
      <c r="YS473" s="27"/>
      <c r="YT473" s="27"/>
      <c r="YU473" s="27"/>
      <c r="YV473" s="27"/>
      <c r="YW473" s="27"/>
      <c r="YX473" s="27"/>
      <c r="YY473" s="27"/>
      <c r="YZ473" s="27"/>
      <c r="ZA473" s="27"/>
      <c r="ZB473" s="27"/>
      <c r="ZC473" s="27"/>
      <c r="ZD473" s="27"/>
      <c r="ZE473" s="27"/>
      <c r="ZF473" s="27"/>
      <c r="ZG473" s="27"/>
      <c r="ZH473" s="27"/>
      <c r="ZI473" s="27"/>
      <c r="ZJ473" s="27"/>
      <c r="ZK473" s="27"/>
      <c r="ZL473" s="27"/>
      <c r="ZM473" s="27"/>
      <c r="ZN473" s="27"/>
      <c r="ZO473" s="27"/>
      <c r="ZP473" s="27"/>
      <c r="ZQ473" s="27"/>
      <c r="ZR473" s="27"/>
      <c r="ZS473" s="27"/>
      <c r="ZT473" s="27"/>
      <c r="ZU473" s="27"/>
      <c r="ZV473" s="27"/>
      <c r="ZW473" s="27"/>
      <c r="ZX473" s="27"/>
      <c r="ZY473" s="27"/>
      <c r="ZZ473" s="27"/>
      <c r="AAA473" s="27"/>
      <c r="AAB473" s="27"/>
      <c r="AAC473" s="27"/>
      <c r="AAD473" s="27"/>
      <c r="AAE473" s="27"/>
      <c r="AAF473" s="27"/>
      <c r="AAG473" s="27"/>
      <c r="AAH473" s="27"/>
      <c r="AAI473" s="27"/>
      <c r="AAJ473" s="27"/>
      <c r="AAK473" s="27"/>
      <c r="AAL473" s="27"/>
      <c r="AAM473" s="27"/>
      <c r="AAN473" s="27"/>
      <c r="AAO473" s="27"/>
      <c r="AAP473" s="27"/>
      <c r="AAQ473" s="27"/>
      <c r="AAR473" s="27"/>
      <c r="AAS473" s="27"/>
      <c r="AAT473" s="27"/>
      <c r="AAU473" s="27"/>
      <c r="AAV473" s="27"/>
      <c r="AAW473" s="27"/>
      <c r="AAX473" s="27"/>
      <c r="AAY473" s="27"/>
      <c r="AAZ473" s="27"/>
      <c r="ABA473" s="27"/>
      <c r="ABB473" s="27"/>
      <c r="ABC473" s="27"/>
      <c r="ABD473" s="27"/>
      <c r="ABE473" s="27"/>
      <c r="ABF473" s="27"/>
      <c r="ABG473" s="27"/>
      <c r="ABH473" s="27"/>
      <c r="ABI473" s="27"/>
      <c r="ABJ473" s="27"/>
      <c r="ABK473" s="27"/>
      <c r="ABL473" s="27"/>
      <c r="ABM473" s="27"/>
      <c r="ABN473" s="27"/>
      <c r="ABO473" s="27"/>
      <c r="ABP473" s="27"/>
      <c r="ABQ473" s="27"/>
      <c r="ABR473" s="27"/>
      <c r="ABS473" s="27"/>
      <c r="ABT473" s="27"/>
      <c r="ABU473" s="27"/>
      <c r="ABV473" s="27"/>
      <c r="ABW473" s="27"/>
      <c r="ABX473" s="27"/>
      <c r="ABY473" s="27"/>
      <c r="ABZ473" s="27"/>
      <c r="ACA473" s="27"/>
      <c r="ACB473" s="27"/>
      <c r="ACC473" s="27"/>
      <c r="ACD473" s="27"/>
      <c r="ACE473" s="27"/>
      <c r="ACF473" s="27"/>
      <c r="ACG473" s="27"/>
      <c r="ACH473" s="27"/>
      <c r="ACI473" s="27"/>
      <c r="ACJ473" s="27"/>
      <c r="ACK473" s="27"/>
      <c r="ACL473" s="27"/>
      <c r="ACM473" s="27"/>
      <c r="ACN473" s="27"/>
      <c r="ACO473" s="27"/>
      <c r="ACP473" s="27"/>
      <c r="ACQ473" s="27"/>
      <c r="ACR473" s="27"/>
      <c r="ACS473" s="27"/>
      <c r="ACT473" s="27"/>
      <c r="ACU473" s="27"/>
      <c r="ACV473" s="27"/>
      <c r="ACW473" s="27"/>
      <c r="ACX473" s="27"/>
      <c r="ACY473" s="27"/>
      <c r="ACZ473" s="27"/>
      <c r="ADA473" s="27"/>
      <c r="ADB473" s="27"/>
      <c r="ADC473" s="27"/>
      <c r="ADD473" s="27"/>
      <c r="ADE473" s="27"/>
      <c r="ADF473" s="27"/>
      <c r="ADG473" s="27"/>
      <c r="ADH473" s="27"/>
      <c r="ADI473" s="27"/>
      <c r="ADJ473" s="27"/>
      <c r="ADK473" s="27"/>
      <c r="ADL473" s="27"/>
      <c r="ADM473" s="27"/>
      <c r="ADN473" s="27"/>
      <c r="ADO473" s="27"/>
      <c r="ADP473" s="27"/>
      <c r="ADQ473" s="27"/>
      <c r="ADR473" s="27"/>
      <c r="ADS473" s="27"/>
      <c r="ADT473" s="27"/>
      <c r="ADU473" s="27"/>
      <c r="ADV473" s="27"/>
      <c r="ADW473" s="27"/>
      <c r="ADX473" s="27"/>
      <c r="ADY473" s="27"/>
      <c r="ADZ473" s="27"/>
      <c r="AEA473" s="27"/>
      <c r="AEB473" s="27"/>
      <c r="AEC473" s="27"/>
      <c r="AED473" s="27"/>
      <c r="AEE473" s="27"/>
      <c r="AEF473" s="27"/>
      <c r="AEG473" s="27"/>
      <c r="AEH473" s="27"/>
      <c r="AEI473" s="27"/>
      <c r="AEJ473" s="27"/>
      <c r="AEK473" s="27"/>
      <c r="AEL473" s="27"/>
      <c r="AEM473" s="27"/>
      <c r="AEN473" s="27"/>
      <c r="AEO473" s="27"/>
      <c r="AEP473" s="27"/>
      <c r="AEQ473" s="27"/>
      <c r="AER473" s="27"/>
      <c r="AES473" s="27"/>
      <c r="AET473" s="27"/>
      <c r="AEU473" s="27"/>
      <c r="AEV473" s="27"/>
      <c r="AEW473" s="27"/>
      <c r="AEX473" s="27"/>
      <c r="AEY473" s="27"/>
      <c r="AEZ473" s="27"/>
      <c r="AFA473" s="27"/>
      <c r="AFB473" s="27"/>
      <c r="AFC473" s="27"/>
      <c r="AFD473" s="27"/>
      <c r="AFE473" s="27"/>
      <c r="AFF473" s="27"/>
      <c r="AFG473" s="27"/>
      <c r="AFH473" s="27"/>
      <c r="AFI473" s="27"/>
      <c r="AFJ473" s="27"/>
      <c r="AFK473" s="27"/>
      <c r="AFL473" s="27"/>
      <c r="AFM473" s="27"/>
      <c r="AFN473" s="27"/>
      <c r="AFO473" s="27"/>
      <c r="AFP473" s="27"/>
      <c r="AFQ473" s="27"/>
      <c r="AFR473" s="27"/>
      <c r="AFS473" s="27"/>
      <c r="AFT473" s="27"/>
      <c r="AFU473" s="27"/>
      <c r="AFV473" s="27"/>
      <c r="AFW473" s="27"/>
      <c r="AFX473" s="27"/>
      <c r="AFY473" s="27"/>
      <c r="AFZ473" s="27"/>
      <c r="AGA473" s="27"/>
      <c r="AGB473" s="27"/>
      <c r="AGC473" s="27"/>
      <c r="AGD473" s="27"/>
      <c r="AGE473" s="27"/>
      <c r="AGF473" s="27"/>
      <c r="AGG473" s="27"/>
      <c r="AGH473" s="27"/>
      <c r="AGI473" s="27"/>
      <c r="AGJ473" s="27"/>
      <c r="AGK473" s="27"/>
      <c r="AGL473" s="27"/>
      <c r="AGM473" s="27"/>
      <c r="AGN473" s="27"/>
      <c r="AGO473" s="27"/>
      <c r="AGP473" s="27"/>
      <c r="AGQ473" s="27"/>
      <c r="AGR473" s="27"/>
      <c r="AGS473" s="27"/>
      <c r="AGT473" s="27"/>
      <c r="AGU473" s="27"/>
      <c r="AGV473" s="27"/>
      <c r="AGW473" s="27"/>
      <c r="AGX473" s="27"/>
      <c r="AGY473" s="27"/>
      <c r="AGZ473" s="27"/>
      <c r="AHA473" s="27"/>
      <c r="AHB473" s="27"/>
      <c r="AHC473" s="27"/>
      <c r="AHD473" s="27"/>
      <c r="AHE473" s="27"/>
      <c r="AHF473" s="27"/>
      <c r="AHG473" s="27"/>
      <c r="AHH473" s="27"/>
      <c r="AHI473" s="27"/>
      <c r="AHJ473" s="27"/>
      <c r="AHK473" s="27"/>
      <c r="AHL473" s="27"/>
      <c r="AHM473" s="27"/>
      <c r="AHN473" s="27"/>
      <c r="AHO473" s="27"/>
      <c r="AHP473" s="27"/>
      <c r="AHQ473" s="27"/>
      <c r="AHR473" s="27"/>
      <c r="AHS473" s="27"/>
      <c r="AHT473" s="27"/>
      <c r="AHU473" s="27"/>
      <c r="AHV473" s="27"/>
      <c r="AHW473" s="27"/>
      <c r="AHX473" s="27"/>
      <c r="AHY473" s="27"/>
      <c r="AHZ473" s="27"/>
      <c r="AIA473" s="27"/>
      <c r="AIB473" s="27"/>
      <c r="AIC473" s="27"/>
      <c r="AID473" s="27"/>
      <c r="AIE473" s="27"/>
      <c r="AIF473" s="27"/>
      <c r="AIG473" s="27"/>
      <c r="AIH473" s="27"/>
      <c r="AII473" s="27"/>
      <c r="AIJ473" s="27"/>
      <c r="AIK473" s="27"/>
      <c r="AIL473" s="27"/>
      <c r="AIM473" s="27"/>
      <c r="AIN473" s="27"/>
      <c r="AIO473" s="27"/>
      <c r="AIP473" s="27"/>
      <c r="AIQ473" s="27"/>
      <c r="AIR473" s="27"/>
      <c r="AIS473" s="27"/>
      <c r="AIT473" s="27"/>
      <c r="AIU473" s="27"/>
      <c r="AIV473" s="27"/>
      <c r="AIW473" s="27"/>
      <c r="AIX473" s="27"/>
      <c r="AIY473" s="27"/>
      <c r="AIZ473" s="27"/>
      <c r="AJA473" s="27"/>
      <c r="AJB473" s="27"/>
      <c r="AJC473" s="27"/>
      <c r="AJD473" s="27"/>
      <c r="AJE473" s="27"/>
      <c r="AJF473" s="27"/>
      <c r="AJG473" s="27"/>
      <c r="AJH473" s="27"/>
      <c r="AJI473" s="27"/>
      <c r="AJJ473" s="27"/>
      <c r="AJK473" s="27"/>
      <c r="AJL473" s="27"/>
      <c r="AJM473" s="27"/>
      <c r="AJN473" s="27"/>
      <c r="AJO473" s="27"/>
      <c r="AJP473" s="27"/>
      <c r="AJQ473" s="27"/>
      <c r="AJR473" s="27"/>
      <c r="AJS473" s="27"/>
      <c r="AJT473" s="27"/>
      <c r="AJU473" s="27"/>
      <c r="AJV473" s="27"/>
      <c r="AJW473" s="27"/>
      <c r="AJX473" s="27"/>
      <c r="AJY473" s="27"/>
      <c r="AJZ473" s="27"/>
      <c r="AKA473" s="27"/>
      <c r="AKB473" s="27"/>
      <c r="AKC473" s="27"/>
      <c r="AKD473" s="27"/>
      <c r="AKE473" s="27"/>
      <c r="AKF473" s="27"/>
      <c r="AKG473" s="27"/>
      <c r="AKH473" s="27"/>
      <c r="AKI473" s="27"/>
      <c r="AKJ473" s="27"/>
      <c r="AKK473" s="27"/>
      <c r="AKL473" s="27"/>
      <c r="AKM473" s="27"/>
      <c r="AKN473" s="27"/>
      <c r="AKO473" s="27"/>
      <c r="AKP473" s="27"/>
      <c r="AKQ473" s="27"/>
      <c r="AKR473" s="27"/>
      <c r="AKS473" s="27"/>
      <c r="AKT473" s="27"/>
      <c r="AKU473" s="27"/>
      <c r="AKV473" s="27"/>
      <c r="AKW473" s="27"/>
      <c r="AKX473" s="27"/>
      <c r="AKY473" s="27"/>
      <c r="AKZ473" s="27"/>
      <c r="ALA473" s="27"/>
      <c r="ALB473" s="27"/>
      <c r="ALC473" s="27"/>
      <c r="ALD473" s="27"/>
      <c r="ALE473" s="27"/>
      <c r="ALF473" s="27"/>
      <c r="ALG473" s="27"/>
      <c r="ALH473" s="27"/>
      <c r="ALI473" s="27"/>
      <c r="ALJ473" s="27"/>
    </row>
    <row r="474" spans="1:998" s="13" customFormat="1">
      <c r="A474" s="16">
        <v>469</v>
      </c>
      <c r="B474" s="32" t="s">
        <v>357</v>
      </c>
      <c r="C474" s="32" t="s">
        <v>101</v>
      </c>
      <c r="D474" s="32" t="s">
        <v>101</v>
      </c>
      <c r="E474" s="32" t="s">
        <v>896</v>
      </c>
      <c r="F474" s="32"/>
      <c r="G474" s="74">
        <v>45828</v>
      </c>
      <c r="H474" s="75">
        <v>0.53472222222222221</v>
      </c>
      <c r="I474" s="32" t="s">
        <v>5</v>
      </c>
      <c r="J474" s="32" t="s">
        <v>6</v>
      </c>
      <c r="K474" s="32" t="s">
        <v>5</v>
      </c>
      <c r="L474" s="32" t="s">
        <v>5</v>
      </c>
      <c r="M474" s="32" t="s">
        <v>5</v>
      </c>
      <c r="N474" s="32" t="s">
        <v>6</v>
      </c>
      <c r="O474" s="76">
        <v>1251.9000000000001</v>
      </c>
      <c r="P474" s="77">
        <v>5911</v>
      </c>
      <c r="Q474" s="76">
        <v>60000</v>
      </c>
      <c r="R474" s="76">
        <v>31000</v>
      </c>
      <c r="S474" s="85">
        <f t="shared" si="58"/>
        <v>51.666666666666671</v>
      </c>
      <c r="T474" s="85">
        <f t="shared" si="59"/>
        <v>29000</v>
      </c>
      <c r="U474" s="32" t="s">
        <v>6</v>
      </c>
      <c r="V474" s="32" t="s">
        <v>6</v>
      </c>
      <c r="W474" s="79">
        <v>1</v>
      </c>
      <c r="X474" s="80">
        <v>0</v>
      </c>
      <c r="Y474" s="81">
        <f>ROUND((S474/INDICI!$B$2*10),2)</f>
        <v>5.84</v>
      </c>
      <c r="Z474" s="81">
        <f>ROUND((O474/INDICI!$B$1*25),2)</f>
        <v>3.34</v>
      </c>
      <c r="AA474" s="82">
        <f t="shared" si="60"/>
        <v>6</v>
      </c>
      <c r="AB474" s="83">
        <f t="shared" si="61"/>
        <v>15.18</v>
      </c>
      <c r="AC474" s="84"/>
      <c r="AD474" s="81" t="str">
        <f>VLOOKUP(C474, 'NORD SUD'!A:B, 2, FALSE)</f>
        <v>N</v>
      </c>
      <c r="AE474" s="85" t="str">
        <f>IF(AD474="N","",SUM(AF$5:$AF474))</f>
        <v/>
      </c>
      <c r="AF474" s="85" t="str">
        <f t="shared" si="62"/>
        <v/>
      </c>
      <c r="AG474" s="84"/>
      <c r="AH474" s="81"/>
      <c r="AI474" s="169"/>
      <c r="AJ474" s="169"/>
      <c r="AK474" s="198" t="s">
        <v>1941</v>
      </c>
      <c r="AL474" s="158"/>
    </row>
    <row r="475" spans="1:998" s="13" customFormat="1">
      <c r="A475" s="16">
        <v>470</v>
      </c>
      <c r="B475" s="32" t="s">
        <v>174</v>
      </c>
      <c r="C475" s="32" t="s">
        <v>45</v>
      </c>
      <c r="D475" s="32" t="s">
        <v>45</v>
      </c>
      <c r="E475" s="32"/>
      <c r="F475" s="32" t="s">
        <v>1038</v>
      </c>
      <c r="G475" s="74">
        <v>45829</v>
      </c>
      <c r="H475" s="75">
        <v>0.39305555555555555</v>
      </c>
      <c r="I475" s="32" t="s">
        <v>5</v>
      </c>
      <c r="J475" s="32" t="s">
        <v>6</v>
      </c>
      <c r="K475" s="32" t="s">
        <v>5</v>
      </c>
      <c r="L475" s="32" t="s">
        <v>5</v>
      </c>
      <c r="M475" s="32" t="s">
        <v>5</v>
      </c>
      <c r="N475" s="32" t="s">
        <v>6</v>
      </c>
      <c r="O475" s="76">
        <v>837.24</v>
      </c>
      <c r="P475" s="77">
        <v>2986</v>
      </c>
      <c r="Q475" s="76">
        <v>232406.6</v>
      </c>
      <c r="R475" s="76">
        <v>60000</v>
      </c>
      <c r="S475" s="85">
        <f t="shared" si="58"/>
        <v>25.8168227580456</v>
      </c>
      <c r="T475" s="85">
        <f t="shared" si="59"/>
        <v>172406.6</v>
      </c>
      <c r="U475" s="32" t="s">
        <v>6</v>
      </c>
      <c r="V475" s="32" t="s">
        <v>6</v>
      </c>
      <c r="W475" s="79">
        <v>1</v>
      </c>
      <c r="X475" s="80">
        <v>10</v>
      </c>
      <c r="Y475" s="81">
        <f>ROUND((S475/INDICI!$B$2*10),2)</f>
        <v>2.92</v>
      </c>
      <c r="Z475" s="81">
        <f>ROUND((O475/INDICI!$B$1*25),2)</f>
        <v>2.2400000000000002</v>
      </c>
      <c r="AA475" s="82">
        <f t="shared" si="60"/>
        <v>0</v>
      </c>
      <c r="AB475" s="83">
        <f t="shared" si="61"/>
        <v>15.16</v>
      </c>
      <c r="AC475" s="84"/>
      <c r="AD475" s="81" t="str">
        <f>VLOOKUP(C475, 'NORD SUD'!A:B, 2, FALSE)</f>
        <v>N</v>
      </c>
      <c r="AE475" s="85" t="str">
        <f>IF(AD475="N","",SUM(AF$5:$AF475))</f>
        <v/>
      </c>
      <c r="AF475" s="85" t="str">
        <f t="shared" si="62"/>
        <v/>
      </c>
      <c r="AG475" s="84"/>
      <c r="AH475" s="90"/>
      <c r="AI475" s="172"/>
      <c r="AJ475" s="172"/>
      <c r="AK475" s="198" t="s">
        <v>1941</v>
      </c>
      <c r="AL475" s="161"/>
      <c r="AM475" s="24"/>
      <c r="AN475" s="24"/>
      <c r="AO475" s="24"/>
    </row>
    <row r="476" spans="1:998" s="13" customFormat="1">
      <c r="A476" s="16">
        <v>471</v>
      </c>
      <c r="B476" s="32" t="s">
        <v>188</v>
      </c>
      <c r="C476" s="32" t="s">
        <v>35</v>
      </c>
      <c r="D476" s="32" t="s">
        <v>35</v>
      </c>
      <c r="E476" s="32" t="s">
        <v>843</v>
      </c>
      <c r="F476" s="32"/>
      <c r="G476" s="74">
        <v>45818</v>
      </c>
      <c r="H476" s="75">
        <v>0.58888888888888891</v>
      </c>
      <c r="I476" s="32" t="s">
        <v>5</v>
      </c>
      <c r="J476" s="32" t="s">
        <v>6</v>
      </c>
      <c r="K476" s="32" t="s">
        <v>5</v>
      </c>
      <c r="L476" s="32" t="s">
        <v>5</v>
      </c>
      <c r="M476" s="32" t="s">
        <v>5</v>
      </c>
      <c r="N476" s="32" t="s">
        <v>6</v>
      </c>
      <c r="O476" s="76">
        <v>558.66</v>
      </c>
      <c r="P476" s="77">
        <v>716</v>
      </c>
      <c r="Q476" s="76">
        <v>15000</v>
      </c>
      <c r="R476" s="76">
        <v>7500</v>
      </c>
      <c r="S476" s="85">
        <f t="shared" si="58"/>
        <v>50</v>
      </c>
      <c r="T476" s="85">
        <f t="shared" si="59"/>
        <v>7500</v>
      </c>
      <c r="U476" s="32" t="s">
        <v>6</v>
      </c>
      <c r="V476" s="32" t="s">
        <v>6</v>
      </c>
      <c r="W476" s="79">
        <v>1</v>
      </c>
      <c r="X476" s="80">
        <v>0</v>
      </c>
      <c r="Y476" s="81">
        <f>ROUND((S476/INDICI!$B$2*10),2)</f>
        <v>5.65</v>
      </c>
      <c r="Z476" s="81">
        <f>ROUND((O476/INDICI!$B$1*25),2)</f>
        <v>1.49</v>
      </c>
      <c r="AA476" s="82">
        <f t="shared" si="60"/>
        <v>8</v>
      </c>
      <c r="AB476" s="83">
        <f t="shared" si="61"/>
        <v>15.14</v>
      </c>
      <c r="AC476" s="84"/>
      <c r="AD476" s="81" t="str">
        <f>VLOOKUP(C476, 'NORD SUD'!A:B, 2, FALSE)</f>
        <v>N</v>
      </c>
      <c r="AE476" s="85" t="str">
        <f>IF(AD476="N","",SUM(AF$5:$AF476))</f>
        <v/>
      </c>
      <c r="AF476" s="85" t="str">
        <f t="shared" si="62"/>
        <v/>
      </c>
      <c r="AG476" s="84"/>
      <c r="AH476" s="81"/>
      <c r="AI476" s="169"/>
      <c r="AJ476" s="169"/>
      <c r="AK476" s="198" t="s">
        <v>1941</v>
      </c>
      <c r="AL476" s="158"/>
    </row>
    <row r="477" spans="1:998" s="13" customFormat="1">
      <c r="A477" s="16">
        <v>472</v>
      </c>
      <c r="B477" s="32" t="s">
        <v>344</v>
      </c>
      <c r="C477" s="32" t="s">
        <v>58</v>
      </c>
      <c r="D477" s="32" t="s">
        <v>58</v>
      </c>
      <c r="E477" s="32" t="s">
        <v>444</v>
      </c>
      <c r="F477" s="32"/>
      <c r="G477" s="74">
        <v>45833</v>
      </c>
      <c r="H477" s="75">
        <v>0.52986111111111112</v>
      </c>
      <c r="I477" s="32" t="s">
        <v>5</v>
      </c>
      <c r="J477" s="32" t="s">
        <v>6</v>
      </c>
      <c r="K477" s="32" t="s">
        <v>5</v>
      </c>
      <c r="L477" s="32" t="s">
        <v>5</v>
      </c>
      <c r="M477" s="32" t="s">
        <v>5</v>
      </c>
      <c r="N477" s="32" t="s">
        <v>6</v>
      </c>
      <c r="O477" s="76">
        <v>2361.8200000000002</v>
      </c>
      <c r="P477" s="77">
        <v>10331</v>
      </c>
      <c r="Q477" s="76">
        <v>80000</v>
      </c>
      <c r="R477" s="76">
        <v>20000</v>
      </c>
      <c r="S477" s="85">
        <f t="shared" si="58"/>
        <v>25</v>
      </c>
      <c r="T477" s="85">
        <f t="shared" si="59"/>
        <v>60000</v>
      </c>
      <c r="U477" s="32" t="s">
        <v>6</v>
      </c>
      <c r="V477" s="32" t="s">
        <v>6</v>
      </c>
      <c r="W477" s="79">
        <v>1</v>
      </c>
      <c r="X477" s="80">
        <v>0</v>
      </c>
      <c r="Y477" s="81">
        <f>ROUND((S477/INDICI!$B$2*10),2)</f>
        <v>2.82</v>
      </c>
      <c r="Z477" s="81">
        <f>ROUND((O477/INDICI!$B$1*25),2)</f>
        <v>6.31</v>
      </c>
      <c r="AA477" s="82">
        <f t="shared" si="60"/>
        <v>6</v>
      </c>
      <c r="AB477" s="83">
        <f t="shared" si="61"/>
        <v>15.129999999999999</v>
      </c>
      <c r="AC477" s="84"/>
      <c r="AD477" s="81" t="str">
        <f>VLOOKUP(C477, 'NORD SUD'!A:B, 2, FALSE)</f>
        <v>N</v>
      </c>
      <c r="AE477" s="85" t="str">
        <f>IF(AD477="N","",SUM(AF$5:$AF477))</f>
        <v/>
      </c>
      <c r="AF477" s="85" t="str">
        <f t="shared" si="62"/>
        <v/>
      </c>
      <c r="AG477" s="84"/>
      <c r="AH477" s="81"/>
      <c r="AI477" s="169"/>
      <c r="AJ477" s="169"/>
      <c r="AK477" s="198" t="s">
        <v>1941</v>
      </c>
      <c r="AL477" s="158"/>
    </row>
    <row r="478" spans="1:998" s="13" customFormat="1">
      <c r="A478" s="16">
        <v>473</v>
      </c>
      <c r="B478" s="32" t="s">
        <v>357</v>
      </c>
      <c r="C478" s="32" t="s">
        <v>63</v>
      </c>
      <c r="D478" s="32" t="s">
        <v>63</v>
      </c>
      <c r="E478" s="32" t="s">
        <v>1316</v>
      </c>
      <c r="F478" s="32"/>
      <c r="G478" s="74">
        <v>45833</v>
      </c>
      <c r="H478" s="75">
        <v>0.65555555555555556</v>
      </c>
      <c r="I478" s="32" t="s">
        <v>5</v>
      </c>
      <c r="J478" s="32" t="s">
        <v>6</v>
      </c>
      <c r="K478" s="32" t="s">
        <v>5</v>
      </c>
      <c r="L478" s="32" t="s">
        <v>5</v>
      </c>
      <c r="M478" s="32" t="s">
        <v>5</v>
      </c>
      <c r="N478" s="32" t="s">
        <v>6</v>
      </c>
      <c r="O478" s="76">
        <v>2572.91</v>
      </c>
      <c r="P478" s="77">
        <v>20366</v>
      </c>
      <c r="Q478" s="76">
        <v>68500</v>
      </c>
      <c r="R478" s="76">
        <v>13700</v>
      </c>
      <c r="S478" s="85">
        <f t="shared" si="58"/>
        <v>20</v>
      </c>
      <c r="T478" s="85">
        <f t="shared" si="59"/>
        <v>54800</v>
      </c>
      <c r="U478" s="32" t="s">
        <v>6</v>
      </c>
      <c r="V478" s="32" t="s">
        <v>6</v>
      </c>
      <c r="W478" s="79">
        <v>1</v>
      </c>
      <c r="X478" s="80">
        <v>0</v>
      </c>
      <c r="Y478" s="81">
        <f>ROUND((S478/INDICI!$B$2*10),2)</f>
        <v>2.2599999999999998</v>
      </c>
      <c r="Z478" s="81">
        <f>ROUND((O478/INDICI!$B$1*25),2)</f>
        <v>6.87</v>
      </c>
      <c r="AA478" s="82">
        <f t="shared" si="60"/>
        <v>6</v>
      </c>
      <c r="AB478" s="83">
        <f t="shared" si="61"/>
        <v>15.129999999999999</v>
      </c>
      <c r="AC478" s="84"/>
      <c r="AD478" s="81" t="str">
        <f>VLOOKUP(C478, 'NORD SUD'!A:B, 2, FALSE)</f>
        <v>N</v>
      </c>
      <c r="AE478" s="85" t="str">
        <f>IF(AD478="N","",SUM(AF$5:$AF478))</f>
        <v/>
      </c>
      <c r="AF478" s="85" t="str">
        <f t="shared" si="62"/>
        <v/>
      </c>
      <c r="AG478" s="84"/>
      <c r="AH478" s="81"/>
      <c r="AI478" s="169"/>
      <c r="AJ478" s="169"/>
      <c r="AK478" s="198" t="s">
        <v>1941</v>
      </c>
      <c r="AL478" s="158"/>
    </row>
    <row r="479" spans="1:998" s="13" customFormat="1">
      <c r="A479" s="16">
        <v>474</v>
      </c>
      <c r="B479" s="32" t="s">
        <v>344</v>
      </c>
      <c r="C479" s="32" t="s">
        <v>31</v>
      </c>
      <c r="D479" s="32" t="s">
        <v>31</v>
      </c>
      <c r="E479" s="32" t="s">
        <v>1173</v>
      </c>
      <c r="F479" s="32"/>
      <c r="G479" s="74">
        <v>45833</v>
      </c>
      <c r="H479" s="75">
        <v>0.47638888888888886</v>
      </c>
      <c r="I479" s="32" t="s">
        <v>5</v>
      </c>
      <c r="J479" s="32" t="s">
        <v>6</v>
      </c>
      <c r="K479" s="32" t="s">
        <v>5</v>
      </c>
      <c r="L479" s="32" t="s">
        <v>5</v>
      </c>
      <c r="M479" s="32" t="s">
        <v>5</v>
      </c>
      <c r="N479" s="32" t="s">
        <v>6</v>
      </c>
      <c r="O479" s="76">
        <v>1385.739</v>
      </c>
      <c r="P479" s="77">
        <v>3969</v>
      </c>
      <c r="Q479" s="76">
        <v>130345.08</v>
      </c>
      <c r="R479" s="76">
        <v>39345.08</v>
      </c>
      <c r="S479" s="85">
        <f t="shared" si="58"/>
        <v>30.185320381866354</v>
      </c>
      <c r="T479" s="85">
        <f t="shared" si="59"/>
        <v>91000</v>
      </c>
      <c r="U479" s="32" t="s">
        <v>6</v>
      </c>
      <c r="V479" s="32" t="s">
        <v>6</v>
      </c>
      <c r="W479" s="32">
        <v>1</v>
      </c>
      <c r="X479" s="80">
        <v>0</v>
      </c>
      <c r="Y479" s="81">
        <f>ROUND((S479/INDICI!$B$2*10),2)</f>
        <v>3.41</v>
      </c>
      <c r="Z479" s="81">
        <f>ROUND((O479/INDICI!$B$1*25),2)</f>
        <v>3.7</v>
      </c>
      <c r="AA479" s="82">
        <f t="shared" si="60"/>
        <v>8</v>
      </c>
      <c r="AB479" s="83">
        <f t="shared" si="61"/>
        <v>15.11</v>
      </c>
      <c r="AC479" s="84"/>
      <c r="AD479" s="81" t="str">
        <f>VLOOKUP(C479, 'NORD SUD'!A:B, 2, FALSE)</f>
        <v>N</v>
      </c>
      <c r="AE479" s="85" t="str">
        <f>IF(AD479="N","",SUM(AF$5:$AF479))</f>
        <v/>
      </c>
      <c r="AF479" s="85" t="str">
        <f t="shared" si="62"/>
        <v/>
      </c>
      <c r="AG479" s="84"/>
      <c r="AH479" s="81"/>
      <c r="AI479" s="169"/>
      <c r="AJ479" s="169"/>
      <c r="AK479" s="198" t="s">
        <v>1941</v>
      </c>
      <c r="AL479" s="158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  <c r="IU479" s="24"/>
      <c r="IV479" s="24"/>
      <c r="IW479" s="24"/>
      <c r="IX479" s="24"/>
      <c r="IY479" s="24"/>
      <c r="IZ479" s="24"/>
      <c r="JA479" s="24"/>
      <c r="JB479" s="24"/>
      <c r="JC479" s="24"/>
      <c r="JD479" s="24"/>
      <c r="JE479" s="24"/>
      <c r="JF479" s="24"/>
      <c r="JG479" s="24"/>
      <c r="JH479" s="24"/>
      <c r="JI479" s="24"/>
      <c r="JJ479" s="24"/>
      <c r="JK479" s="24"/>
      <c r="JL479" s="24"/>
      <c r="JM479" s="24"/>
      <c r="JN479" s="24"/>
      <c r="JO479" s="24"/>
      <c r="JP479" s="24"/>
      <c r="JQ479" s="24"/>
      <c r="JR479" s="24"/>
      <c r="JS479" s="24"/>
      <c r="JT479" s="24"/>
      <c r="JU479" s="24"/>
      <c r="JV479" s="24"/>
      <c r="JW479" s="24"/>
      <c r="JX479" s="24"/>
      <c r="JY479" s="24"/>
      <c r="JZ479" s="24"/>
      <c r="KA479" s="24"/>
      <c r="KB479" s="24"/>
      <c r="KC479" s="24"/>
      <c r="KD479" s="24"/>
      <c r="KE479" s="24"/>
      <c r="KF479" s="24"/>
      <c r="KG479" s="24"/>
      <c r="KH479" s="24"/>
      <c r="KI479" s="24"/>
      <c r="KJ479" s="24"/>
      <c r="KK479" s="24"/>
      <c r="KL479" s="24"/>
      <c r="KM479" s="24"/>
      <c r="KN479" s="24"/>
      <c r="KO479" s="24"/>
      <c r="KP479" s="24"/>
      <c r="KQ479" s="24"/>
      <c r="KR479" s="24"/>
      <c r="KS479" s="24"/>
      <c r="KT479" s="24"/>
      <c r="KU479" s="24"/>
      <c r="KV479" s="24"/>
      <c r="KW479" s="24"/>
      <c r="KX479" s="24"/>
      <c r="KY479" s="24"/>
      <c r="KZ479" s="24"/>
      <c r="LA479" s="24"/>
      <c r="LB479" s="24"/>
      <c r="LC479" s="24"/>
      <c r="LD479" s="24"/>
      <c r="LE479" s="24"/>
      <c r="LF479" s="24"/>
      <c r="LG479" s="24"/>
      <c r="LH479" s="24"/>
      <c r="LI479" s="24"/>
      <c r="LJ479" s="24"/>
      <c r="LK479" s="24"/>
      <c r="LL479" s="24"/>
      <c r="LM479" s="24"/>
      <c r="LN479" s="24"/>
      <c r="LO479" s="24"/>
      <c r="LP479" s="24"/>
      <c r="LQ479" s="24"/>
      <c r="LR479" s="24"/>
      <c r="LS479" s="24"/>
      <c r="LT479" s="24"/>
      <c r="LU479" s="24"/>
      <c r="LV479" s="24"/>
      <c r="LW479" s="24"/>
      <c r="LX479" s="24"/>
      <c r="LY479" s="24"/>
      <c r="LZ479" s="24"/>
      <c r="MA479" s="24"/>
      <c r="MB479" s="24"/>
      <c r="MC479" s="24"/>
      <c r="MD479" s="24"/>
      <c r="ME479" s="24"/>
      <c r="MF479" s="24"/>
      <c r="MG479" s="24"/>
      <c r="MH479" s="24"/>
      <c r="MI479" s="24"/>
      <c r="MJ479" s="24"/>
      <c r="MK479" s="24"/>
      <c r="ML479" s="24"/>
      <c r="MM479" s="24"/>
      <c r="MN479" s="24"/>
      <c r="MO479" s="24"/>
      <c r="MP479" s="24"/>
      <c r="MQ479" s="24"/>
      <c r="MR479" s="24"/>
      <c r="MS479" s="24"/>
      <c r="MT479" s="24"/>
      <c r="MU479" s="24"/>
      <c r="MV479" s="24"/>
      <c r="MW479" s="24"/>
      <c r="MX479" s="24"/>
      <c r="MY479" s="24"/>
      <c r="MZ479" s="24"/>
      <c r="NA479" s="24"/>
      <c r="NB479" s="24"/>
      <c r="NC479" s="24"/>
      <c r="ND479" s="24"/>
      <c r="NE479" s="24"/>
      <c r="NF479" s="24"/>
      <c r="NG479" s="24"/>
      <c r="NH479" s="24"/>
      <c r="NI479" s="24"/>
      <c r="NJ479" s="24"/>
      <c r="NK479" s="24"/>
      <c r="NL479" s="24"/>
      <c r="NM479" s="24"/>
      <c r="NN479" s="24"/>
      <c r="NO479" s="24"/>
      <c r="NP479" s="24"/>
      <c r="NQ479" s="24"/>
      <c r="NR479" s="24"/>
      <c r="NS479" s="24"/>
      <c r="NT479" s="24"/>
      <c r="NU479" s="24"/>
      <c r="NV479" s="24"/>
      <c r="NW479" s="24"/>
      <c r="NX479" s="24"/>
      <c r="NY479" s="24"/>
      <c r="NZ479" s="24"/>
      <c r="OA479" s="24"/>
      <c r="OB479" s="24"/>
      <c r="OC479" s="24"/>
      <c r="OD479" s="24"/>
      <c r="OE479" s="24"/>
      <c r="OF479" s="24"/>
      <c r="OG479" s="24"/>
      <c r="OH479" s="24"/>
      <c r="OI479" s="24"/>
      <c r="OJ479" s="24"/>
      <c r="OK479" s="24"/>
      <c r="OL479" s="24"/>
      <c r="OM479" s="24"/>
      <c r="ON479" s="24"/>
      <c r="OO479" s="24"/>
      <c r="OP479" s="24"/>
      <c r="OQ479" s="24"/>
      <c r="OR479" s="24"/>
      <c r="OS479" s="24"/>
      <c r="OT479" s="24"/>
      <c r="OU479" s="24"/>
      <c r="OV479" s="24"/>
      <c r="OW479" s="24"/>
      <c r="OX479" s="24"/>
      <c r="OY479" s="24"/>
      <c r="OZ479" s="24"/>
      <c r="PA479" s="24"/>
      <c r="PB479" s="24"/>
      <c r="PC479" s="24"/>
      <c r="PD479" s="24"/>
      <c r="PE479" s="24"/>
      <c r="PF479" s="24"/>
      <c r="PG479" s="24"/>
      <c r="PH479" s="24"/>
      <c r="PI479" s="24"/>
      <c r="PJ479" s="24"/>
      <c r="PK479" s="24"/>
      <c r="PL479" s="24"/>
      <c r="PM479" s="24"/>
      <c r="PN479" s="24"/>
      <c r="PO479" s="24"/>
      <c r="PP479" s="24"/>
      <c r="PQ479" s="24"/>
      <c r="PR479" s="24"/>
      <c r="PS479" s="24"/>
      <c r="PT479" s="24"/>
      <c r="PU479" s="24"/>
      <c r="PV479" s="24"/>
      <c r="PW479" s="24"/>
      <c r="PX479" s="24"/>
      <c r="PY479" s="24"/>
      <c r="PZ479" s="24"/>
      <c r="QA479" s="24"/>
      <c r="QB479" s="24"/>
      <c r="QC479" s="24"/>
      <c r="QD479" s="24"/>
      <c r="QE479" s="24"/>
      <c r="QF479" s="24"/>
      <c r="QG479" s="24"/>
      <c r="QH479" s="24"/>
      <c r="QI479" s="24"/>
      <c r="QJ479" s="24"/>
      <c r="QK479" s="24"/>
      <c r="QL479" s="24"/>
      <c r="QM479" s="24"/>
      <c r="QN479" s="24"/>
      <c r="QO479" s="24"/>
      <c r="QP479" s="24"/>
      <c r="QQ479" s="24"/>
      <c r="QR479" s="24"/>
      <c r="QS479" s="24"/>
      <c r="QT479" s="24"/>
      <c r="QU479" s="24"/>
      <c r="QV479" s="24"/>
      <c r="QW479" s="24"/>
      <c r="QX479" s="24"/>
      <c r="QY479" s="24"/>
      <c r="QZ479" s="24"/>
      <c r="RA479" s="24"/>
      <c r="RB479" s="24"/>
      <c r="RC479" s="24"/>
      <c r="RD479" s="24"/>
      <c r="RE479" s="24"/>
      <c r="RF479" s="24"/>
      <c r="RG479" s="24"/>
      <c r="RH479" s="24"/>
      <c r="RI479" s="24"/>
      <c r="RJ479" s="24"/>
      <c r="RK479" s="24"/>
      <c r="RL479" s="24"/>
      <c r="RM479" s="24"/>
      <c r="RN479" s="24"/>
      <c r="RO479" s="24"/>
      <c r="RP479" s="24"/>
      <c r="RQ479" s="24"/>
      <c r="RR479" s="24"/>
      <c r="RS479" s="24"/>
      <c r="RT479" s="24"/>
      <c r="RU479" s="24"/>
      <c r="RV479" s="24"/>
      <c r="RW479" s="24"/>
      <c r="RX479" s="24"/>
      <c r="RY479" s="24"/>
      <c r="RZ479" s="24"/>
      <c r="SA479" s="24"/>
      <c r="SB479" s="24"/>
      <c r="SC479" s="24"/>
      <c r="SD479" s="24"/>
      <c r="SE479" s="24"/>
      <c r="SF479" s="24"/>
      <c r="SG479" s="24"/>
      <c r="SH479" s="24"/>
      <c r="SI479" s="24"/>
      <c r="SJ479" s="24"/>
      <c r="SK479" s="24"/>
      <c r="SL479" s="24"/>
      <c r="SM479" s="24"/>
      <c r="SN479" s="24"/>
      <c r="SO479" s="24"/>
      <c r="SP479" s="24"/>
      <c r="SQ479" s="24"/>
      <c r="SR479" s="24"/>
      <c r="SS479" s="24"/>
      <c r="ST479" s="24"/>
      <c r="SU479" s="24"/>
      <c r="SV479" s="24"/>
      <c r="SW479" s="24"/>
      <c r="SX479" s="24"/>
      <c r="SY479" s="24"/>
      <c r="SZ479" s="24"/>
      <c r="TA479" s="24"/>
      <c r="TB479" s="24"/>
      <c r="TC479" s="24"/>
      <c r="TD479" s="24"/>
      <c r="TE479" s="24"/>
      <c r="TF479" s="24"/>
      <c r="TG479" s="24"/>
      <c r="TH479" s="24"/>
      <c r="TI479" s="24"/>
      <c r="TJ479" s="24"/>
      <c r="TK479" s="24"/>
      <c r="TL479" s="24"/>
      <c r="TM479" s="24"/>
      <c r="TN479" s="24"/>
      <c r="TO479" s="24"/>
      <c r="TP479" s="24"/>
      <c r="TQ479" s="24"/>
      <c r="TR479" s="24"/>
      <c r="TS479" s="24"/>
      <c r="TT479" s="24"/>
      <c r="TU479" s="24"/>
      <c r="TV479" s="24"/>
      <c r="TW479" s="24"/>
      <c r="TX479" s="24"/>
      <c r="TY479" s="24"/>
      <c r="TZ479" s="24"/>
      <c r="UA479" s="24"/>
      <c r="UB479" s="24"/>
      <c r="UC479" s="24"/>
      <c r="UD479" s="24"/>
      <c r="UE479" s="24"/>
      <c r="UF479" s="24"/>
      <c r="UG479" s="24"/>
      <c r="UH479" s="24"/>
      <c r="UI479" s="24"/>
      <c r="UJ479" s="24"/>
      <c r="UK479" s="24"/>
      <c r="UL479" s="24"/>
      <c r="UM479" s="24"/>
      <c r="UN479" s="24"/>
      <c r="UO479" s="24"/>
      <c r="UP479" s="24"/>
      <c r="UQ479" s="24"/>
      <c r="UR479" s="24"/>
      <c r="US479" s="24"/>
      <c r="UT479" s="24"/>
      <c r="UU479" s="24"/>
      <c r="UV479" s="24"/>
      <c r="UW479" s="24"/>
      <c r="UX479" s="24"/>
      <c r="UY479" s="24"/>
      <c r="UZ479" s="24"/>
      <c r="VA479" s="24"/>
      <c r="VB479" s="24"/>
      <c r="VC479" s="24"/>
      <c r="VD479" s="24"/>
      <c r="VE479" s="24"/>
      <c r="VF479" s="24"/>
      <c r="VG479" s="24"/>
      <c r="VH479" s="24"/>
      <c r="VI479" s="24"/>
      <c r="VJ479" s="24"/>
      <c r="VK479" s="24"/>
      <c r="VL479" s="24"/>
      <c r="VM479" s="24"/>
      <c r="VN479" s="24"/>
      <c r="VO479" s="24"/>
      <c r="VP479" s="24"/>
      <c r="VQ479" s="24"/>
      <c r="VR479" s="24"/>
      <c r="VS479" s="24"/>
      <c r="VT479" s="24"/>
      <c r="VU479" s="24"/>
      <c r="VV479" s="24"/>
      <c r="VW479" s="24"/>
      <c r="VX479" s="24"/>
      <c r="VY479" s="24"/>
      <c r="VZ479" s="24"/>
      <c r="WA479" s="24"/>
      <c r="WB479" s="24"/>
      <c r="WC479" s="24"/>
      <c r="WD479" s="24"/>
      <c r="WE479" s="24"/>
      <c r="WF479" s="24"/>
      <c r="WG479" s="24"/>
      <c r="WH479" s="24"/>
      <c r="WI479" s="24"/>
      <c r="WJ479" s="24"/>
      <c r="WK479" s="24"/>
      <c r="WL479" s="24"/>
      <c r="WM479" s="24"/>
      <c r="WN479" s="24"/>
      <c r="WO479" s="24"/>
      <c r="WP479" s="24"/>
      <c r="WQ479" s="24"/>
      <c r="WR479" s="24"/>
      <c r="WS479" s="24"/>
      <c r="WT479" s="24"/>
      <c r="WU479" s="24"/>
      <c r="WV479" s="24"/>
      <c r="WW479" s="24"/>
      <c r="WX479" s="24"/>
      <c r="WY479" s="24"/>
      <c r="WZ479" s="24"/>
      <c r="XA479" s="24"/>
      <c r="XB479" s="24"/>
      <c r="XC479" s="24"/>
      <c r="XD479" s="24"/>
      <c r="XE479" s="24"/>
      <c r="XF479" s="24"/>
      <c r="XG479" s="24"/>
      <c r="XH479" s="24"/>
      <c r="XI479" s="24"/>
      <c r="XJ479" s="24"/>
      <c r="XK479" s="24"/>
      <c r="XL479" s="24"/>
      <c r="XM479" s="24"/>
      <c r="XN479" s="24"/>
      <c r="XO479" s="24"/>
      <c r="XP479" s="24"/>
      <c r="XQ479" s="24"/>
      <c r="XR479" s="24"/>
      <c r="XS479" s="24"/>
      <c r="XT479" s="24"/>
      <c r="XU479" s="24"/>
      <c r="XV479" s="24"/>
      <c r="XW479" s="24"/>
      <c r="XX479" s="24"/>
      <c r="XY479" s="24"/>
      <c r="XZ479" s="24"/>
      <c r="YA479" s="24"/>
      <c r="YB479" s="24"/>
      <c r="YC479" s="24"/>
      <c r="YD479" s="24"/>
      <c r="YE479" s="24"/>
      <c r="YF479" s="24"/>
      <c r="YG479" s="24"/>
      <c r="YH479" s="24"/>
      <c r="YI479" s="24"/>
      <c r="YJ479" s="24"/>
      <c r="YK479" s="24"/>
      <c r="YL479" s="24"/>
      <c r="YM479" s="24"/>
      <c r="YN479" s="24"/>
      <c r="YO479" s="24"/>
      <c r="YP479" s="24"/>
      <c r="YQ479" s="24"/>
      <c r="YR479" s="24"/>
      <c r="YS479" s="24"/>
      <c r="YT479" s="24"/>
      <c r="YU479" s="24"/>
      <c r="YV479" s="24"/>
      <c r="YW479" s="24"/>
      <c r="YX479" s="24"/>
      <c r="YY479" s="24"/>
      <c r="YZ479" s="24"/>
      <c r="ZA479" s="24"/>
      <c r="ZB479" s="24"/>
      <c r="ZC479" s="24"/>
      <c r="ZD479" s="24"/>
      <c r="ZE479" s="24"/>
      <c r="ZF479" s="24"/>
      <c r="ZG479" s="24"/>
      <c r="ZH479" s="24"/>
      <c r="ZI479" s="24"/>
      <c r="ZJ479" s="24"/>
      <c r="ZK479" s="24"/>
      <c r="ZL479" s="24"/>
      <c r="ZM479" s="24"/>
      <c r="ZN479" s="24"/>
      <c r="ZO479" s="24"/>
      <c r="ZP479" s="24"/>
      <c r="ZQ479" s="24"/>
      <c r="ZR479" s="24"/>
      <c r="ZS479" s="24"/>
      <c r="ZT479" s="24"/>
      <c r="ZU479" s="24"/>
      <c r="ZV479" s="24"/>
      <c r="ZW479" s="24"/>
      <c r="ZX479" s="24"/>
      <c r="ZY479" s="24"/>
      <c r="ZZ479" s="24"/>
      <c r="AAA479" s="24"/>
      <c r="AAB479" s="24"/>
      <c r="AAC479" s="24"/>
      <c r="AAD479" s="24"/>
      <c r="AAE479" s="24"/>
      <c r="AAF479" s="24"/>
      <c r="AAG479" s="24"/>
      <c r="AAH479" s="24"/>
      <c r="AAI479" s="24"/>
      <c r="AAJ479" s="24"/>
      <c r="AAK479" s="24"/>
      <c r="AAL479" s="24"/>
      <c r="AAM479" s="24"/>
      <c r="AAN479" s="24"/>
      <c r="AAO479" s="24"/>
      <c r="AAP479" s="24"/>
      <c r="AAQ479" s="24"/>
      <c r="AAR479" s="24"/>
      <c r="AAS479" s="24"/>
      <c r="AAT479" s="24"/>
      <c r="AAU479" s="24"/>
      <c r="AAV479" s="24"/>
      <c r="AAW479" s="24"/>
      <c r="AAX479" s="24"/>
      <c r="AAY479" s="24"/>
      <c r="AAZ479" s="24"/>
      <c r="ABA479" s="24"/>
      <c r="ABB479" s="24"/>
      <c r="ABC479" s="24"/>
      <c r="ABD479" s="24"/>
      <c r="ABE479" s="24"/>
      <c r="ABF479" s="24"/>
      <c r="ABG479" s="24"/>
      <c r="ABH479" s="24"/>
      <c r="ABI479" s="24"/>
      <c r="ABJ479" s="24"/>
      <c r="ABK479" s="24"/>
      <c r="ABL479" s="24"/>
      <c r="ABM479" s="24"/>
      <c r="ABN479" s="24"/>
      <c r="ABO479" s="24"/>
      <c r="ABP479" s="24"/>
      <c r="ABQ479" s="24"/>
      <c r="ABR479" s="24"/>
      <c r="ABS479" s="24"/>
      <c r="ABT479" s="24"/>
      <c r="ABU479" s="24"/>
      <c r="ABV479" s="24"/>
      <c r="ABW479" s="24"/>
      <c r="ABX479" s="24"/>
      <c r="ABY479" s="24"/>
      <c r="ABZ479" s="24"/>
      <c r="ACA479" s="24"/>
      <c r="ACB479" s="24"/>
      <c r="ACC479" s="24"/>
      <c r="ACD479" s="24"/>
      <c r="ACE479" s="24"/>
      <c r="ACF479" s="24"/>
      <c r="ACG479" s="24"/>
      <c r="ACH479" s="24"/>
      <c r="ACI479" s="24"/>
      <c r="ACJ479" s="24"/>
      <c r="ACK479" s="24"/>
      <c r="ACL479" s="24"/>
      <c r="ACM479" s="24"/>
      <c r="ACN479" s="24"/>
      <c r="ACO479" s="24"/>
      <c r="ACP479" s="24"/>
      <c r="ACQ479" s="24"/>
      <c r="ACR479" s="24"/>
      <c r="ACS479" s="24"/>
      <c r="ACT479" s="24"/>
      <c r="ACU479" s="24"/>
      <c r="ACV479" s="24"/>
      <c r="ACW479" s="24"/>
      <c r="ACX479" s="24"/>
      <c r="ACY479" s="24"/>
      <c r="ACZ479" s="24"/>
      <c r="ADA479" s="24"/>
      <c r="ADB479" s="24"/>
      <c r="ADC479" s="24"/>
      <c r="ADD479" s="24"/>
      <c r="ADE479" s="24"/>
      <c r="ADF479" s="24"/>
      <c r="ADG479" s="24"/>
      <c r="ADH479" s="24"/>
      <c r="ADI479" s="24"/>
      <c r="ADJ479" s="24"/>
      <c r="ADK479" s="24"/>
      <c r="ADL479" s="24"/>
      <c r="ADM479" s="24"/>
      <c r="ADN479" s="24"/>
      <c r="ADO479" s="24"/>
      <c r="ADP479" s="24"/>
      <c r="ADQ479" s="24"/>
      <c r="ADR479" s="24"/>
      <c r="ADS479" s="24"/>
      <c r="ADT479" s="24"/>
      <c r="ADU479" s="24"/>
      <c r="ADV479" s="24"/>
      <c r="ADW479" s="24"/>
      <c r="ADX479" s="24"/>
      <c r="ADY479" s="24"/>
      <c r="ADZ479" s="24"/>
      <c r="AEA479" s="24"/>
      <c r="AEB479" s="24"/>
      <c r="AEC479" s="24"/>
      <c r="AED479" s="24"/>
      <c r="AEE479" s="24"/>
      <c r="AEF479" s="24"/>
      <c r="AEG479" s="24"/>
      <c r="AEH479" s="24"/>
      <c r="AEI479" s="24"/>
      <c r="AEJ479" s="24"/>
      <c r="AEK479" s="24"/>
      <c r="AEL479" s="24"/>
      <c r="AEM479" s="24"/>
      <c r="AEN479" s="24"/>
      <c r="AEO479" s="24"/>
      <c r="AEP479" s="24"/>
      <c r="AEQ479" s="24"/>
      <c r="AER479" s="24"/>
      <c r="AES479" s="24"/>
      <c r="AET479" s="24"/>
      <c r="AEU479" s="24"/>
      <c r="AEV479" s="24"/>
      <c r="AEW479" s="24"/>
      <c r="AEX479" s="24"/>
      <c r="AEY479" s="24"/>
      <c r="AEZ479" s="24"/>
      <c r="AFA479" s="24"/>
      <c r="AFB479" s="24"/>
      <c r="AFC479" s="24"/>
      <c r="AFD479" s="24"/>
      <c r="AFE479" s="24"/>
      <c r="AFF479" s="24"/>
      <c r="AFG479" s="24"/>
      <c r="AFH479" s="24"/>
      <c r="AFI479" s="24"/>
      <c r="AFJ479" s="24"/>
      <c r="AFK479" s="24"/>
      <c r="AFL479" s="24"/>
      <c r="AFM479" s="24"/>
      <c r="AFN479" s="24"/>
      <c r="AFO479" s="24"/>
      <c r="AFP479" s="24"/>
      <c r="AFQ479" s="24"/>
      <c r="AFR479" s="24"/>
      <c r="AFS479" s="24"/>
      <c r="AFT479" s="24"/>
      <c r="AFU479" s="24"/>
      <c r="AFV479" s="24"/>
      <c r="AFW479" s="24"/>
      <c r="AFX479" s="24"/>
      <c r="AFY479" s="24"/>
      <c r="AFZ479" s="24"/>
      <c r="AGA479" s="24"/>
      <c r="AGB479" s="24"/>
      <c r="AGC479" s="24"/>
      <c r="AGD479" s="24"/>
      <c r="AGE479" s="24"/>
      <c r="AGF479" s="24"/>
      <c r="AGG479" s="24"/>
      <c r="AGH479" s="24"/>
      <c r="AGI479" s="24"/>
      <c r="AGJ479" s="24"/>
      <c r="AGK479" s="24"/>
      <c r="AGL479" s="24"/>
      <c r="AGM479" s="24"/>
      <c r="AGN479" s="24"/>
      <c r="AGO479" s="24"/>
      <c r="AGP479" s="24"/>
      <c r="AGQ479" s="24"/>
      <c r="AGR479" s="24"/>
      <c r="AGS479" s="24"/>
      <c r="AGT479" s="24"/>
      <c r="AGU479" s="24"/>
      <c r="AGV479" s="24"/>
      <c r="AGW479" s="24"/>
      <c r="AGX479" s="24"/>
      <c r="AGY479" s="24"/>
      <c r="AGZ479" s="24"/>
      <c r="AHA479" s="24"/>
      <c r="AHB479" s="24"/>
      <c r="AHC479" s="24"/>
      <c r="AHD479" s="24"/>
      <c r="AHE479" s="24"/>
      <c r="AHF479" s="24"/>
      <c r="AHG479" s="24"/>
      <c r="AHH479" s="24"/>
      <c r="AHI479" s="24"/>
      <c r="AHJ479" s="24"/>
      <c r="AHK479" s="24"/>
      <c r="AHL479" s="24"/>
      <c r="AHM479" s="24"/>
      <c r="AHN479" s="24"/>
      <c r="AHO479" s="24"/>
      <c r="AHP479" s="24"/>
      <c r="AHQ479" s="24"/>
      <c r="AHR479" s="24"/>
      <c r="AHS479" s="24"/>
      <c r="AHT479" s="24"/>
      <c r="AHU479" s="24"/>
      <c r="AHV479" s="24"/>
      <c r="AHW479" s="24"/>
      <c r="AHX479" s="24"/>
      <c r="AHY479" s="24"/>
      <c r="AHZ479" s="24"/>
      <c r="AIA479" s="24"/>
      <c r="AIB479" s="24"/>
      <c r="AIC479" s="24"/>
      <c r="AID479" s="24"/>
      <c r="AIE479" s="24"/>
      <c r="AIF479" s="24"/>
      <c r="AIG479" s="24"/>
      <c r="AIH479" s="24"/>
      <c r="AII479" s="24"/>
      <c r="AIJ479" s="24"/>
      <c r="AIK479" s="24"/>
      <c r="AIL479" s="24"/>
      <c r="AIM479" s="24"/>
      <c r="AIN479" s="24"/>
      <c r="AIO479" s="24"/>
      <c r="AIP479" s="24"/>
      <c r="AIQ479" s="24"/>
      <c r="AIR479" s="24"/>
      <c r="AIS479" s="24"/>
      <c r="AIT479" s="24"/>
      <c r="AIU479" s="24"/>
      <c r="AIV479" s="24"/>
      <c r="AIW479" s="24"/>
      <c r="AIX479" s="24"/>
      <c r="AIY479" s="24"/>
      <c r="AIZ479" s="24"/>
      <c r="AJA479" s="24"/>
      <c r="AJB479" s="24"/>
      <c r="AJC479" s="24"/>
      <c r="AJD479" s="24"/>
      <c r="AJE479" s="24"/>
      <c r="AJF479" s="24"/>
      <c r="AJG479" s="24"/>
      <c r="AJH479" s="24"/>
      <c r="AJI479" s="24"/>
      <c r="AJJ479" s="24"/>
      <c r="AJK479" s="24"/>
      <c r="AJL479" s="24"/>
      <c r="AJM479" s="24"/>
      <c r="AJN479" s="24"/>
      <c r="AJO479" s="24"/>
      <c r="AJP479" s="24"/>
      <c r="AJQ479" s="24"/>
      <c r="AJR479" s="24"/>
      <c r="AJS479" s="24"/>
      <c r="AJT479" s="24"/>
      <c r="AJU479" s="24"/>
      <c r="AJV479" s="24"/>
      <c r="AJW479" s="24"/>
      <c r="AJX479" s="24"/>
      <c r="AJY479" s="24"/>
      <c r="AJZ479" s="24"/>
      <c r="AKA479" s="24"/>
      <c r="AKB479" s="24"/>
      <c r="AKC479" s="24"/>
      <c r="AKD479" s="24"/>
      <c r="AKE479" s="24"/>
      <c r="AKF479" s="24"/>
      <c r="AKG479" s="24"/>
      <c r="AKH479" s="24"/>
      <c r="AKI479" s="24"/>
      <c r="AKJ479" s="24"/>
      <c r="AKK479" s="24"/>
      <c r="AKL479" s="24"/>
      <c r="AKM479" s="24"/>
      <c r="AKN479" s="24"/>
      <c r="AKO479" s="24"/>
      <c r="AKP479" s="24"/>
      <c r="AKQ479" s="24"/>
      <c r="AKR479" s="24"/>
      <c r="AKS479" s="24"/>
      <c r="AKT479" s="24"/>
      <c r="AKU479" s="24"/>
      <c r="AKV479" s="24"/>
      <c r="AKW479" s="24"/>
      <c r="AKX479" s="24"/>
      <c r="AKY479" s="24"/>
      <c r="AKZ479" s="24"/>
      <c r="ALA479" s="24"/>
      <c r="ALB479" s="24"/>
      <c r="ALC479" s="24"/>
      <c r="ALD479" s="24"/>
      <c r="ALE479" s="24"/>
      <c r="ALF479" s="24"/>
      <c r="ALG479" s="24"/>
      <c r="ALH479" s="24"/>
      <c r="ALI479" s="24"/>
      <c r="ALJ479" s="24"/>
    </row>
    <row r="480" spans="1:998" s="13" customFormat="1">
      <c r="A480" s="16">
        <v>475</v>
      </c>
      <c r="B480" s="32" t="s">
        <v>692</v>
      </c>
      <c r="C480" s="32" t="s">
        <v>89</v>
      </c>
      <c r="D480" s="32" t="s">
        <v>89</v>
      </c>
      <c r="E480" s="32" t="s">
        <v>695</v>
      </c>
      <c r="F480" s="32"/>
      <c r="G480" s="74">
        <v>45832</v>
      </c>
      <c r="H480" s="75">
        <v>0.56805555555555598</v>
      </c>
      <c r="I480" s="32" t="s">
        <v>5</v>
      </c>
      <c r="J480" s="32" t="s">
        <v>6</v>
      </c>
      <c r="K480" s="32" t="s">
        <v>5</v>
      </c>
      <c r="L480" s="32" t="s">
        <v>5</v>
      </c>
      <c r="M480" s="32" t="s">
        <v>5</v>
      </c>
      <c r="N480" s="32" t="s">
        <v>6</v>
      </c>
      <c r="O480" s="76">
        <v>1811.74</v>
      </c>
      <c r="P480" s="77">
        <v>2539</v>
      </c>
      <c r="Q480" s="76">
        <v>41370</v>
      </c>
      <c r="R480" s="76">
        <v>8274</v>
      </c>
      <c r="S480" s="86">
        <f t="shared" si="58"/>
        <v>20</v>
      </c>
      <c r="T480" s="86">
        <f t="shared" si="59"/>
        <v>33096</v>
      </c>
      <c r="U480" s="32" t="s">
        <v>6</v>
      </c>
      <c r="V480" s="32" t="s">
        <v>6</v>
      </c>
      <c r="W480" s="32">
        <v>1</v>
      </c>
      <c r="X480" s="80">
        <v>0</v>
      </c>
      <c r="Y480" s="81">
        <f>ROUND((S480/INDICI!$B$2*10),2)</f>
        <v>2.2599999999999998</v>
      </c>
      <c r="Z480" s="81">
        <f>ROUND((O480/INDICI!$B$1*25),2)</f>
        <v>4.84</v>
      </c>
      <c r="AA480" s="82">
        <f t="shared" si="60"/>
        <v>8</v>
      </c>
      <c r="AB480" s="83">
        <f t="shared" si="61"/>
        <v>15.1</v>
      </c>
      <c r="AC480" s="84"/>
      <c r="AD480" s="81" t="str">
        <f>VLOOKUP(C480, 'NORD SUD'!A:B, 2, FALSE)</f>
        <v>N</v>
      </c>
      <c r="AE480" s="85" t="str">
        <f>IF(AD480="N","",SUM(AF$5:$AF480))</f>
        <v/>
      </c>
      <c r="AF480" s="85" t="str">
        <f t="shared" si="62"/>
        <v/>
      </c>
      <c r="AG480" s="84"/>
      <c r="AH480" s="81"/>
      <c r="AI480" s="169"/>
      <c r="AJ480" s="169"/>
      <c r="AK480" s="198" t="s">
        <v>1941</v>
      </c>
      <c r="AL480" s="158"/>
    </row>
    <row r="481" spans="1:41" s="13" customFormat="1">
      <c r="A481" s="16">
        <v>476</v>
      </c>
      <c r="B481" s="32" t="s">
        <v>357</v>
      </c>
      <c r="C481" s="32" t="s">
        <v>101</v>
      </c>
      <c r="D481" s="32" t="s">
        <v>101</v>
      </c>
      <c r="E481" s="32" t="s">
        <v>901</v>
      </c>
      <c r="F481" s="32"/>
      <c r="G481" s="74">
        <v>45834</v>
      </c>
      <c r="H481" s="75">
        <v>0.4201388888888889</v>
      </c>
      <c r="I481" s="32" t="s">
        <v>5</v>
      </c>
      <c r="J481" s="32" t="s">
        <v>6</v>
      </c>
      <c r="K481" s="32" t="s">
        <v>5</v>
      </c>
      <c r="L481" s="32" t="s">
        <v>5</v>
      </c>
      <c r="M481" s="32" t="s">
        <v>5</v>
      </c>
      <c r="N481" s="32" t="s">
        <v>6</v>
      </c>
      <c r="O481" s="76">
        <v>965.38</v>
      </c>
      <c r="P481" s="77">
        <v>3004</v>
      </c>
      <c r="Q481" s="76">
        <v>116000</v>
      </c>
      <c r="R481" s="76">
        <v>46400</v>
      </c>
      <c r="S481" s="85">
        <f t="shared" si="58"/>
        <v>40</v>
      </c>
      <c r="T481" s="85">
        <f t="shared" si="59"/>
        <v>69600</v>
      </c>
      <c r="U481" s="32" t="s">
        <v>6</v>
      </c>
      <c r="V481" s="32" t="s">
        <v>6</v>
      </c>
      <c r="W481" s="79">
        <v>1</v>
      </c>
      <c r="X481" s="80">
        <v>0</v>
      </c>
      <c r="Y481" s="81">
        <f>ROUND((S481/INDICI!$B$2*10),2)</f>
        <v>4.5199999999999996</v>
      </c>
      <c r="Z481" s="81">
        <f>ROUND((O481/INDICI!$B$1*25),2)</f>
        <v>2.58</v>
      </c>
      <c r="AA481" s="82">
        <f t="shared" si="60"/>
        <v>8</v>
      </c>
      <c r="AB481" s="83">
        <f t="shared" si="61"/>
        <v>15.1</v>
      </c>
      <c r="AC481" s="84"/>
      <c r="AD481" s="81" t="str">
        <f>VLOOKUP(C481, 'NORD SUD'!A:B, 2, FALSE)</f>
        <v>N</v>
      </c>
      <c r="AE481" s="85" t="str">
        <f>IF(AD481="N","",SUM(AF$5:$AF481))</f>
        <v/>
      </c>
      <c r="AF481" s="85" t="str">
        <f t="shared" si="62"/>
        <v/>
      </c>
      <c r="AG481" s="84"/>
      <c r="AH481" s="81"/>
      <c r="AI481" s="169"/>
      <c r="AJ481" s="169"/>
      <c r="AK481" s="198" t="s">
        <v>1941</v>
      </c>
      <c r="AL481" s="158"/>
    </row>
    <row r="482" spans="1:41" s="13" customFormat="1">
      <c r="A482" s="16">
        <v>477</v>
      </c>
      <c r="B482" s="81" t="s">
        <v>344</v>
      </c>
      <c r="C482" s="81" t="s">
        <v>86</v>
      </c>
      <c r="D482" s="81" t="s">
        <v>86</v>
      </c>
      <c r="E482" s="81" t="s">
        <v>538</v>
      </c>
      <c r="F482" s="81"/>
      <c r="G482" s="94">
        <v>45826</v>
      </c>
      <c r="H482" s="156" t="s">
        <v>539</v>
      </c>
      <c r="I482" s="81" t="s">
        <v>5</v>
      </c>
      <c r="J482" s="81" t="s">
        <v>6</v>
      </c>
      <c r="K482" s="81" t="s">
        <v>5</v>
      </c>
      <c r="L482" s="81" t="s">
        <v>5</v>
      </c>
      <c r="M482" s="81" t="s">
        <v>5</v>
      </c>
      <c r="N482" s="81" t="s">
        <v>6</v>
      </c>
      <c r="O482" s="81">
        <v>328.64</v>
      </c>
      <c r="P482" s="95">
        <v>4260</v>
      </c>
      <c r="Q482" s="84">
        <v>110000</v>
      </c>
      <c r="R482" s="84">
        <v>60500</v>
      </c>
      <c r="S482" s="81">
        <v>55</v>
      </c>
      <c r="T482" s="84">
        <v>49500</v>
      </c>
      <c r="U482" s="81" t="s">
        <v>6</v>
      </c>
      <c r="V482" s="81" t="s">
        <v>6</v>
      </c>
      <c r="W482" s="79">
        <v>1</v>
      </c>
      <c r="X482" s="80">
        <v>0</v>
      </c>
      <c r="Y482" s="81">
        <f>ROUND((S482/INDICI!$B$2*10),2)</f>
        <v>6.21</v>
      </c>
      <c r="Z482" s="81">
        <f>ROUND((O482/INDICI!$B$1*25),2)</f>
        <v>0.88</v>
      </c>
      <c r="AA482" s="82">
        <f t="shared" si="60"/>
        <v>8</v>
      </c>
      <c r="AB482" s="83">
        <f t="shared" si="61"/>
        <v>15.09</v>
      </c>
      <c r="AC482" s="84"/>
      <c r="AD482" s="81" t="str">
        <f>VLOOKUP(C482, 'NORD SUD'!A:B, 2, FALSE)</f>
        <v>N</v>
      </c>
      <c r="AE482" s="85" t="str">
        <f>IF(AD482="N","",SUM(AF$5:$AF482))</f>
        <v/>
      </c>
      <c r="AF482" s="85" t="str">
        <f t="shared" si="62"/>
        <v/>
      </c>
      <c r="AG482" s="84"/>
      <c r="AH482" s="81"/>
      <c r="AI482" s="169"/>
      <c r="AJ482" s="169"/>
      <c r="AK482" s="198" t="s">
        <v>1941</v>
      </c>
      <c r="AL482" s="158"/>
    </row>
    <row r="483" spans="1:41" s="13" customFormat="1">
      <c r="A483" s="16">
        <v>478</v>
      </c>
      <c r="B483" s="32" t="s">
        <v>263</v>
      </c>
      <c r="C483" s="32" t="s">
        <v>98</v>
      </c>
      <c r="D483" s="32" t="s">
        <v>98</v>
      </c>
      <c r="E483" s="32" t="s">
        <v>270</v>
      </c>
      <c r="F483" s="32"/>
      <c r="G483" s="74">
        <v>45832</v>
      </c>
      <c r="H483" s="75">
        <v>0.73055555555555562</v>
      </c>
      <c r="I483" s="32" t="s">
        <v>5</v>
      </c>
      <c r="J483" s="32" t="s">
        <v>6</v>
      </c>
      <c r="K483" s="32" t="s">
        <v>5</v>
      </c>
      <c r="L483" s="32" t="s">
        <v>5</v>
      </c>
      <c r="M483" s="32" t="s">
        <v>265</v>
      </c>
      <c r="N483" s="32" t="s">
        <v>6</v>
      </c>
      <c r="O483" s="92">
        <v>537.63</v>
      </c>
      <c r="P483" s="77">
        <v>372</v>
      </c>
      <c r="Q483" s="76">
        <v>65880</v>
      </c>
      <c r="R483" s="76">
        <v>32940</v>
      </c>
      <c r="S483" s="78">
        <f t="shared" ref="S483:S514" si="63">IFERROR(R483/Q483*100,0)</f>
        <v>50</v>
      </c>
      <c r="T483" s="78">
        <f t="shared" ref="T483:T514" si="64">SUM(Q483-R483)</f>
        <v>32940</v>
      </c>
      <c r="U483" s="32" t="s">
        <v>6</v>
      </c>
      <c r="V483" s="32" t="s">
        <v>6</v>
      </c>
      <c r="W483" s="81">
        <v>1</v>
      </c>
      <c r="X483" s="80">
        <v>0</v>
      </c>
      <c r="Y483" s="81">
        <f>ROUND((S483/INDICI!$B$2*10),2)</f>
        <v>5.65</v>
      </c>
      <c r="Z483" s="81">
        <f>ROUND((O483/INDICI!$B$1*25),2)</f>
        <v>1.44</v>
      </c>
      <c r="AA483" s="82">
        <f t="shared" si="60"/>
        <v>8</v>
      </c>
      <c r="AB483" s="83">
        <f t="shared" si="61"/>
        <v>15.09</v>
      </c>
      <c r="AC483" s="84"/>
      <c r="AD483" s="81" t="str">
        <f>VLOOKUP(C483, 'NORD SUD'!A:B, 2, FALSE)</f>
        <v>N</v>
      </c>
      <c r="AE483" s="85" t="str">
        <f>IF(AD483="N","",SUM(AF$5:$AF483))</f>
        <v/>
      </c>
      <c r="AF483" s="85" t="str">
        <f t="shared" si="62"/>
        <v/>
      </c>
      <c r="AG483" s="84"/>
      <c r="AH483" s="81"/>
      <c r="AI483" s="169"/>
      <c r="AJ483" s="169"/>
      <c r="AK483" s="198" t="s">
        <v>1941</v>
      </c>
      <c r="AL483" s="158"/>
    </row>
    <row r="484" spans="1:41" s="13" customFormat="1">
      <c r="A484" s="16">
        <v>479</v>
      </c>
      <c r="B484" s="32" t="s">
        <v>344</v>
      </c>
      <c r="C484" s="32" t="s">
        <v>19</v>
      </c>
      <c r="D484" s="32" t="s">
        <v>19</v>
      </c>
      <c r="E484" s="32" t="s">
        <v>1547</v>
      </c>
      <c r="F484" s="32"/>
      <c r="G484" s="74">
        <v>45833</v>
      </c>
      <c r="H484" s="75">
        <v>0.70624999999999993</v>
      </c>
      <c r="I484" s="32" t="s">
        <v>5</v>
      </c>
      <c r="J484" s="32" t="s">
        <v>6</v>
      </c>
      <c r="K484" s="32" t="s">
        <v>5</v>
      </c>
      <c r="L484" s="32" t="s">
        <v>5</v>
      </c>
      <c r="M484" s="32" t="s">
        <v>5</v>
      </c>
      <c r="N484" s="32" t="s">
        <v>6</v>
      </c>
      <c r="O484" s="76">
        <v>962.82</v>
      </c>
      <c r="P484" s="77">
        <v>3012</v>
      </c>
      <c r="Q484" s="76">
        <v>79913.58</v>
      </c>
      <c r="R484" s="76">
        <v>31965.43</v>
      </c>
      <c r="S484" s="85">
        <f t="shared" si="63"/>
        <v>39.999997497296455</v>
      </c>
      <c r="T484" s="85">
        <f t="shared" si="64"/>
        <v>47948.15</v>
      </c>
      <c r="U484" s="32" t="s">
        <v>6</v>
      </c>
      <c r="V484" s="32" t="s">
        <v>6</v>
      </c>
      <c r="W484" s="79">
        <v>1</v>
      </c>
      <c r="X484" s="80">
        <v>0</v>
      </c>
      <c r="Y484" s="81">
        <f>ROUND((S484/INDICI!$B$2*10),2)</f>
        <v>4.5199999999999996</v>
      </c>
      <c r="Z484" s="81">
        <f>ROUND((O484/INDICI!$B$1*25),2)</f>
        <v>2.57</v>
      </c>
      <c r="AA484" s="82">
        <f t="shared" si="60"/>
        <v>8</v>
      </c>
      <c r="AB484" s="83">
        <f t="shared" si="61"/>
        <v>15.09</v>
      </c>
      <c r="AC484" s="84"/>
      <c r="AD484" s="81" t="str">
        <f>VLOOKUP(C484, 'NORD SUD'!A:B, 2, FALSE)</f>
        <v>N</v>
      </c>
      <c r="AE484" s="85" t="str">
        <f>IF(AD484="N","",SUM(AF$5:$AF484))</f>
        <v/>
      </c>
      <c r="AF484" s="85" t="str">
        <f t="shared" si="62"/>
        <v/>
      </c>
      <c r="AG484" s="84"/>
      <c r="AH484" s="81"/>
      <c r="AI484" s="169"/>
      <c r="AJ484" s="169"/>
      <c r="AK484" s="198" t="s">
        <v>1941</v>
      </c>
      <c r="AL484" s="158"/>
    </row>
    <row r="485" spans="1:41" s="13" customFormat="1">
      <c r="A485" s="16">
        <v>480</v>
      </c>
      <c r="B485" s="32" t="s">
        <v>174</v>
      </c>
      <c r="C485" s="32" t="s">
        <v>169</v>
      </c>
      <c r="D485" s="32" t="s">
        <v>169</v>
      </c>
      <c r="E485" s="32" t="s">
        <v>173</v>
      </c>
      <c r="F485" s="32"/>
      <c r="G485" s="74">
        <v>45834</v>
      </c>
      <c r="H485" s="75">
        <v>0.4381944444444445</v>
      </c>
      <c r="I485" s="32" t="s">
        <v>5</v>
      </c>
      <c r="J485" s="32" t="s">
        <v>6</v>
      </c>
      <c r="K485" s="32" t="s">
        <v>5</v>
      </c>
      <c r="L485" s="32" t="s">
        <v>5</v>
      </c>
      <c r="M485" s="32" t="s">
        <v>5</v>
      </c>
      <c r="N485" s="32" t="s">
        <v>6</v>
      </c>
      <c r="O485" s="76">
        <v>2665.31</v>
      </c>
      <c r="P485" s="77">
        <v>21761</v>
      </c>
      <c r="Q485" s="76">
        <v>287394.56</v>
      </c>
      <c r="R485" s="76">
        <v>50000</v>
      </c>
      <c r="S485" s="78">
        <f t="shared" si="63"/>
        <v>17.397684910946122</v>
      </c>
      <c r="T485" s="78">
        <f t="shared" si="64"/>
        <v>237394.56</v>
      </c>
      <c r="U485" s="32" t="s">
        <v>6</v>
      </c>
      <c r="V485" s="32" t="s">
        <v>6</v>
      </c>
      <c r="W485" s="79">
        <v>1</v>
      </c>
      <c r="X485" s="80">
        <v>0</v>
      </c>
      <c r="Y485" s="81">
        <f>ROUND((S485/INDICI!$B$2*10),2)</f>
        <v>1.97</v>
      </c>
      <c r="Z485" s="81">
        <f>ROUND((O485/INDICI!$B$1*25),2)</f>
        <v>7.12</v>
      </c>
      <c r="AA485" s="82">
        <f t="shared" si="60"/>
        <v>6</v>
      </c>
      <c r="AB485" s="83">
        <f t="shared" si="61"/>
        <v>15.09</v>
      </c>
      <c r="AC485" s="84"/>
      <c r="AD485" s="81" t="str">
        <f>VLOOKUP(C485, 'NORD SUD'!A:B, 2, FALSE)</f>
        <v>N</v>
      </c>
      <c r="AE485" s="85" t="str">
        <f>IF(AD485="N","",SUM(AF$5:$AF485))</f>
        <v/>
      </c>
      <c r="AF485" s="85" t="str">
        <f t="shared" si="62"/>
        <v/>
      </c>
      <c r="AG485" s="84"/>
      <c r="AH485" s="81"/>
      <c r="AI485" s="169"/>
      <c r="AJ485" s="169"/>
      <c r="AK485" s="198" t="s">
        <v>1941</v>
      </c>
      <c r="AL485" s="158"/>
    </row>
    <row r="486" spans="1:41" s="13" customFormat="1">
      <c r="A486" s="16">
        <v>481</v>
      </c>
      <c r="B486" s="32" t="s">
        <v>344</v>
      </c>
      <c r="C486" s="32" t="s">
        <v>67</v>
      </c>
      <c r="D486" s="32" t="s">
        <v>67</v>
      </c>
      <c r="E486" s="32" t="s">
        <v>663</v>
      </c>
      <c r="F486" s="32"/>
      <c r="G486" s="74">
        <v>45834</v>
      </c>
      <c r="H486" s="75">
        <v>0.42499999999999999</v>
      </c>
      <c r="I486" s="32" t="s">
        <v>5</v>
      </c>
      <c r="J486" s="32" t="s">
        <v>6</v>
      </c>
      <c r="K486" s="32" t="s">
        <v>5</v>
      </c>
      <c r="L486" s="32" t="s">
        <v>5</v>
      </c>
      <c r="M486" s="32" t="s">
        <v>5</v>
      </c>
      <c r="N486" s="32" t="s">
        <v>6</v>
      </c>
      <c r="O486" s="76">
        <v>1284.68</v>
      </c>
      <c r="P486" s="77">
        <v>5371</v>
      </c>
      <c r="Q486" s="76">
        <v>76860</v>
      </c>
      <c r="R486" s="76">
        <v>38430</v>
      </c>
      <c r="S486" s="85">
        <f t="shared" si="63"/>
        <v>50</v>
      </c>
      <c r="T486" s="85">
        <f t="shared" si="64"/>
        <v>38430</v>
      </c>
      <c r="U486" s="32" t="s">
        <v>6</v>
      </c>
      <c r="V486" s="32" t="s">
        <v>6</v>
      </c>
      <c r="W486" s="79">
        <v>2</v>
      </c>
      <c r="X486" s="80">
        <v>0</v>
      </c>
      <c r="Y486" s="81">
        <f>ROUND((S486/INDICI!$B$2*10),2)</f>
        <v>5.65</v>
      </c>
      <c r="Z486" s="81">
        <f>ROUND((O486/INDICI!$B$1*25),2)</f>
        <v>3.43</v>
      </c>
      <c r="AA486" s="82">
        <f t="shared" si="60"/>
        <v>6</v>
      </c>
      <c r="AB486" s="83">
        <f t="shared" si="61"/>
        <v>15.08</v>
      </c>
      <c r="AC486" s="84"/>
      <c r="AD486" s="81" t="str">
        <f>VLOOKUP(C486, 'NORD SUD'!A:B, 2, FALSE)</f>
        <v>N</v>
      </c>
      <c r="AE486" s="85" t="str">
        <f>IF(AD486="N","",SUM(AF$5:$AF486))</f>
        <v/>
      </c>
      <c r="AF486" s="85" t="str">
        <f t="shared" si="62"/>
        <v/>
      </c>
      <c r="AG486" s="84"/>
      <c r="AH486" s="81"/>
      <c r="AI486" s="171"/>
      <c r="AJ486" s="171"/>
      <c r="AK486" s="198" t="s">
        <v>1941</v>
      </c>
      <c r="AL486" s="160"/>
      <c r="AM486" s="25"/>
      <c r="AN486" s="25"/>
      <c r="AO486" s="25"/>
    </row>
    <row r="487" spans="1:41" s="13" customFormat="1">
      <c r="A487" s="16">
        <v>482</v>
      </c>
      <c r="B487" s="32" t="s">
        <v>188</v>
      </c>
      <c r="C487" s="32" t="s">
        <v>13</v>
      </c>
      <c r="D487" s="32" t="s">
        <v>13</v>
      </c>
      <c r="E487" s="32" t="s">
        <v>198</v>
      </c>
      <c r="F487" s="32"/>
      <c r="G487" s="74">
        <v>45832</v>
      </c>
      <c r="H487" s="75">
        <v>0.4069444444444445</v>
      </c>
      <c r="I487" s="32" t="s">
        <v>5</v>
      </c>
      <c r="J487" s="32" t="s">
        <v>6</v>
      </c>
      <c r="K487" s="32" t="s">
        <v>5</v>
      </c>
      <c r="L487" s="32" t="s">
        <v>5</v>
      </c>
      <c r="M487" s="32" t="s">
        <v>5</v>
      </c>
      <c r="N487" s="32" t="s">
        <v>6</v>
      </c>
      <c r="O487" s="76">
        <v>959.69</v>
      </c>
      <c r="P487" s="77">
        <v>521</v>
      </c>
      <c r="Q487" s="76">
        <v>50300</v>
      </c>
      <c r="R487" s="76">
        <v>20120</v>
      </c>
      <c r="S487" s="78">
        <f t="shared" si="63"/>
        <v>40</v>
      </c>
      <c r="T487" s="78">
        <f t="shared" si="64"/>
        <v>30180</v>
      </c>
      <c r="U487" s="32" t="s">
        <v>6</v>
      </c>
      <c r="V487" s="32" t="s">
        <v>6</v>
      </c>
      <c r="W487" s="79">
        <v>1</v>
      </c>
      <c r="X487" s="80">
        <v>0</v>
      </c>
      <c r="Y487" s="81">
        <f>ROUND((S487/INDICI!$B$2*10),2)</f>
        <v>4.5199999999999996</v>
      </c>
      <c r="Z487" s="81">
        <f>ROUND((O487/INDICI!$B$1*25),2)</f>
        <v>2.56</v>
      </c>
      <c r="AA487" s="82">
        <f t="shared" si="60"/>
        <v>8</v>
      </c>
      <c r="AB487" s="83">
        <f t="shared" si="61"/>
        <v>15.08</v>
      </c>
      <c r="AC487" s="84"/>
      <c r="AD487" s="81" t="str">
        <f>VLOOKUP(C487, 'NORD SUD'!A:B, 2, FALSE)</f>
        <v>N</v>
      </c>
      <c r="AE487" s="85" t="str">
        <f>IF(AD487="N","",SUM(AF$5:$AF487))</f>
        <v/>
      </c>
      <c r="AF487" s="85" t="str">
        <f t="shared" si="62"/>
        <v/>
      </c>
      <c r="AG487" s="84"/>
      <c r="AH487" s="81"/>
      <c r="AI487" s="169"/>
      <c r="AJ487" s="169"/>
      <c r="AK487" s="198" t="s">
        <v>1941</v>
      </c>
      <c r="AL487" s="158"/>
    </row>
    <row r="488" spans="1:41" s="13" customFormat="1">
      <c r="A488" s="16">
        <v>483</v>
      </c>
      <c r="B488" s="32" t="s">
        <v>174</v>
      </c>
      <c r="C488" s="32" t="s">
        <v>45</v>
      </c>
      <c r="D488" s="32" t="s">
        <v>45</v>
      </c>
      <c r="E488" s="32" t="s">
        <v>1037</v>
      </c>
      <c r="F488" s="32"/>
      <c r="G488" s="74">
        <v>45833</v>
      </c>
      <c r="H488" s="75">
        <v>0.53263888888888888</v>
      </c>
      <c r="I488" s="32" t="s">
        <v>5</v>
      </c>
      <c r="J488" s="32" t="s">
        <v>6</v>
      </c>
      <c r="K488" s="32" t="s">
        <v>5</v>
      </c>
      <c r="L488" s="32" t="s">
        <v>5</v>
      </c>
      <c r="M488" s="32" t="s">
        <v>5</v>
      </c>
      <c r="N488" s="32" t="s">
        <v>6</v>
      </c>
      <c r="O488" s="76">
        <v>2935.9070000000002</v>
      </c>
      <c r="P488" s="77">
        <v>53033</v>
      </c>
      <c r="Q488" s="76">
        <v>349260</v>
      </c>
      <c r="R488" s="76">
        <v>100000</v>
      </c>
      <c r="S488" s="85">
        <f t="shared" si="63"/>
        <v>28.631964725419458</v>
      </c>
      <c r="T488" s="85">
        <f t="shared" si="64"/>
        <v>249260</v>
      </c>
      <c r="U488" s="32" t="s">
        <v>6</v>
      </c>
      <c r="V488" s="32" t="s">
        <v>6</v>
      </c>
      <c r="W488" s="79">
        <v>1</v>
      </c>
      <c r="X488" s="80">
        <v>0</v>
      </c>
      <c r="Y488" s="81">
        <f>ROUND((S488/INDICI!$B$2*10),2)</f>
        <v>3.24</v>
      </c>
      <c r="Z488" s="81">
        <f>ROUND((O488/INDICI!$B$1*25),2)</f>
        <v>7.84</v>
      </c>
      <c r="AA488" s="82">
        <f t="shared" si="60"/>
        <v>4</v>
      </c>
      <c r="AB488" s="83">
        <f t="shared" si="61"/>
        <v>15.08</v>
      </c>
      <c r="AC488" s="84"/>
      <c r="AD488" s="81" t="str">
        <f>VLOOKUP(C488, 'NORD SUD'!A:B, 2, FALSE)</f>
        <v>N</v>
      </c>
      <c r="AE488" s="85" t="str">
        <f>IF(AD488="N","",SUM(AF$5:$AF488))</f>
        <v/>
      </c>
      <c r="AF488" s="85" t="str">
        <f t="shared" si="62"/>
        <v/>
      </c>
      <c r="AG488" s="84"/>
      <c r="AH488" s="81"/>
      <c r="AI488" s="169"/>
      <c r="AJ488" s="169"/>
      <c r="AK488" s="198" t="s">
        <v>1941</v>
      </c>
      <c r="AL488" s="158"/>
    </row>
    <row r="489" spans="1:41" s="13" customFormat="1">
      <c r="A489" s="16">
        <v>484</v>
      </c>
      <c r="B489" s="32" t="s">
        <v>176</v>
      </c>
      <c r="C489" s="32" t="s">
        <v>466</v>
      </c>
      <c r="D489" s="32" t="s">
        <v>466</v>
      </c>
      <c r="E489" s="32" t="s">
        <v>473</v>
      </c>
      <c r="F489" s="32"/>
      <c r="G489" s="74">
        <v>45834</v>
      </c>
      <c r="H489" s="75">
        <v>0.57777777777777772</v>
      </c>
      <c r="I489" s="32" t="s">
        <v>5</v>
      </c>
      <c r="J489" s="32" t="s">
        <v>6</v>
      </c>
      <c r="K489" s="32" t="s">
        <v>5</v>
      </c>
      <c r="L489" s="32" t="s">
        <v>5</v>
      </c>
      <c r="M489" s="32" t="s">
        <v>5</v>
      </c>
      <c r="N489" s="32" t="s">
        <v>6</v>
      </c>
      <c r="O489" s="76">
        <v>1915.64</v>
      </c>
      <c r="P489" s="77">
        <v>5429</v>
      </c>
      <c r="Q489" s="76">
        <v>129000.36</v>
      </c>
      <c r="R489" s="76">
        <v>45150.13</v>
      </c>
      <c r="S489" s="85">
        <f t="shared" si="63"/>
        <v>35.000003100766534</v>
      </c>
      <c r="T489" s="85">
        <f t="shared" si="64"/>
        <v>83850.23000000001</v>
      </c>
      <c r="U489" s="32" t="s">
        <v>6</v>
      </c>
      <c r="V489" s="32" t="s">
        <v>6</v>
      </c>
      <c r="W489" s="32">
        <v>1</v>
      </c>
      <c r="X489" s="80">
        <v>0</v>
      </c>
      <c r="Y489" s="81">
        <f>ROUND((S489/INDICI!$B$2*10),2)</f>
        <v>3.96</v>
      </c>
      <c r="Z489" s="81">
        <f>ROUND((O489/INDICI!$B$1*25),2)</f>
        <v>5.1100000000000003</v>
      </c>
      <c r="AA489" s="82">
        <f t="shared" si="60"/>
        <v>6</v>
      </c>
      <c r="AB489" s="83">
        <f t="shared" si="61"/>
        <v>15.07</v>
      </c>
      <c r="AC489" s="84"/>
      <c r="AD489" s="81" t="str">
        <f>VLOOKUP(C489, 'NORD SUD'!A:B, 2, FALSE)</f>
        <v>N</v>
      </c>
      <c r="AE489" s="85" t="str">
        <f>IF(AD489="N","",SUM(AF$5:$AF489))</f>
        <v/>
      </c>
      <c r="AF489" s="85" t="str">
        <f t="shared" si="62"/>
        <v/>
      </c>
      <c r="AG489" s="84"/>
      <c r="AH489" s="81"/>
      <c r="AI489" s="169"/>
      <c r="AJ489" s="169"/>
      <c r="AK489" s="198" t="s">
        <v>1941</v>
      </c>
      <c r="AL489" s="158"/>
    </row>
    <row r="490" spans="1:41" s="13" customFormat="1">
      <c r="A490" s="16">
        <v>485</v>
      </c>
      <c r="B490" s="32" t="s">
        <v>176</v>
      </c>
      <c r="C490" s="32" t="s">
        <v>9</v>
      </c>
      <c r="D490" s="32" t="s">
        <v>9</v>
      </c>
      <c r="E490" s="32" t="s">
        <v>179</v>
      </c>
      <c r="F490" s="32"/>
      <c r="G490" s="74">
        <v>45828</v>
      </c>
      <c r="H490" s="75">
        <v>0.50694444444444442</v>
      </c>
      <c r="I490" s="32" t="s">
        <v>5</v>
      </c>
      <c r="J490" s="32" t="s">
        <v>6</v>
      </c>
      <c r="K490" s="32" t="s">
        <v>5</v>
      </c>
      <c r="L490" s="32" t="s">
        <v>5</v>
      </c>
      <c r="M490" s="32" t="s">
        <v>5</v>
      </c>
      <c r="N490" s="32" t="s">
        <v>6</v>
      </c>
      <c r="O490" s="76">
        <v>1274.93</v>
      </c>
      <c r="P490" s="77">
        <v>39453</v>
      </c>
      <c r="Q490" s="76">
        <v>125000</v>
      </c>
      <c r="R490" s="76">
        <v>62500</v>
      </c>
      <c r="S490" s="78">
        <f t="shared" si="63"/>
        <v>50</v>
      </c>
      <c r="T490" s="78">
        <f t="shared" si="64"/>
        <v>62500</v>
      </c>
      <c r="U490" s="32" t="s">
        <v>6</v>
      </c>
      <c r="V490" s="32" t="s">
        <v>6</v>
      </c>
      <c r="W490" s="79">
        <v>2</v>
      </c>
      <c r="X490" s="80">
        <v>0</v>
      </c>
      <c r="Y490" s="81">
        <f>ROUND((S490/INDICI!$B$2*10),2)</f>
        <v>5.65</v>
      </c>
      <c r="Z490" s="81">
        <f>ROUND((O490/INDICI!$B$1*25),2)</f>
        <v>3.4</v>
      </c>
      <c r="AA490" s="82">
        <f t="shared" si="60"/>
        <v>6</v>
      </c>
      <c r="AB490" s="83">
        <f t="shared" si="61"/>
        <v>15.05</v>
      </c>
      <c r="AC490" s="84"/>
      <c r="AD490" s="81" t="str">
        <f>VLOOKUP(C490, 'NORD SUD'!A:B, 2, FALSE)</f>
        <v>N</v>
      </c>
      <c r="AE490" s="85" t="str">
        <f>IF(AD490="N","",SUM(AF$5:$AF490))</f>
        <v/>
      </c>
      <c r="AF490" s="85" t="str">
        <f t="shared" si="62"/>
        <v/>
      </c>
      <c r="AG490" s="84"/>
      <c r="AH490" s="81"/>
      <c r="AI490" s="169"/>
      <c r="AJ490" s="169"/>
      <c r="AK490" s="198" t="s">
        <v>1941</v>
      </c>
      <c r="AL490" s="158"/>
    </row>
    <row r="491" spans="1:41" s="13" customFormat="1">
      <c r="A491" s="16">
        <v>486</v>
      </c>
      <c r="B491" s="32" t="s">
        <v>294</v>
      </c>
      <c r="C491" s="32" t="s">
        <v>44</v>
      </c>
      <c r="D491" s="32" t="s">
        <v>44</v>
      </c>
      <c r="E491" s="32" t="s">
        <v>1116</v>
      </c>
      <c r="F491" s="32"/>
      <c r="G491" s="74">
        <v>45832</v>
      </c>
      <c r="H491" s="75">
        <v>0.65833333333333333</v>
      </c>
      <c r="I491" s="32" t="s">
        <v>5</v>
      </c>
      <c r="J491" s="32" t="s">
        <v>6</v>
      </c>
      <c r="K491" s="32" t="s">
        <v>5</v>
      </c>
      <c r="L491" s="32" t="s">
        <v>5</v>
      </c>
      <c r="M491" s="32" t="s">
        <v>5</v>
      </c>
      <c r="N491" s="32" t="s">
        <v>6</v>
      </c>
      <c r="O491" s="76">
        <v>1270.3699999999999</v>
      </c>
      <c r="P491" s="77">
        <v>8344</v>
      </c>
      <c r="Q491" s="76">
        <v>64801</v>
      </c>
      <c r="R491" s="76">
        <v>32400.5</v>
      </c>
      <c r="S491" s="85">
        <f t="shared" si="63"/>
        <v>50</v>
      </c>
      <c r="T491" s="85">
        <f t="shared" si="64"/>
        <v>32400.5</v>
      </c>
      <c r="U491" s="32" t="s">
        <v>6</v>
      </c>
      <c r="V491" s="32" t="s">
        <v>6</v>
      </c>
      <c r="W491" s="79">
        <v>1</v>
      </c>
      <c r="X491" s="80">
        <v>0</v>
      </c>
      <c r="Y491" s="81">
        <f>ROUND((S491/INDICI!$B$2*10),2)</f>
        <v>5.65</v>
      </c>
      <c r="Z491" s="81">
        <f>ROUND((O491/INDICI!$B$1*25),2)</f>
        <v>3.39</v>
      </c>
      <c r="AA491" s="82">
        <f t="shared" si="60"/>
        <v>6</v>
      </c>
      <c r="AB491" s="83">
        <f t="shared" si="61"/>
        <v>15.040000000000001</v>
      </c>
      <c r="AC491" s="84"/>
      <c r="AD491" s="81" t="str">
        <f>VLOOKUP(C491, 'NORD SUD'!A:B, 2, FALSE)</f>
        <v>N</v>
      </c>
      <c r="AE491" s="85" t="str">
        <f>IF(AD491="N","",SUM(AF$5:$AF491))</f>
        <v/>
      </c>
      <c r="AF491" s="85" t="str">
        <f t="shared" si="62"/>
        <v/>
      </c>
      <c r="AG491" s="84"/>
      <c r="AH491" s="81"/>
      <c r="AI491" s="169"/>
      <c r="AJ491" s="169"/>
      <c r="AK491" s="198" t="s">
        <v>1941</v>
      </c>
      <c r="AL491" s="158"/>
    </row>
    <row r="492" spans="1:41" s="13" customFormat="1">
      <c r="A492" s="16">
        <v>487</v>
      </c>
      <c r="B492" s="32" t="s">
        <v>344</v>
      </c>
      <c r="C492" s="32" t="s">
        <v>67</v>
      </c>
      <c r="D492" s="32" t="s">
        <v>67</v>
      </c>
      <c r="E492" s="32" t="s">
        <v>678</v>
      </c>
      <c r="F492" s="32"/>
      <c r="G492" s="74">
        <v>45834</v>
      </c>
      <c r="H492" s="75">
        <v>0.47222222222222227</v>
      </c>
      <c r="I492" s="32" t="s">
        <v>5</v>
      </c>
      <c r="J492" s="32" t="s">
        <v>6</v>
      </c>
      <c r="K492" s="32" t="s">
        <v>5</v>
      </c>
      <c r="L492" s="32" t="s">
        <v>5</v>
      </c>
      <c r="M492" s="32" t="s">
        <v>5</v>
      </c>
      <c r="N492" s="32" t="s">
        <v>6</v>
      </c>
      <c r="O492" s="76">
        <v>1785.71</v>
      </c>
      <c r="P492" s="77">
        <v>336</v>
      </c>
      <c r="Q492" s="76">
        <v>78632.27</v>
      </c>
      <c r="R492" s="76">
        <v>15726.45</v>
      </c>
      <c r="S492" s="85">
        <f t="shared" si="63"/>
        <v>19.99999491302998</v>
      </c>
      <c r="T492" s="85">
        <f t="shared" si="64"/>
        <v>62905.820000000007</v>
      </c>
      <c r="U492" s="32" t="s">
        <v>6</v>
      </c>
      <c r="V492" s="32" t="s">
        <v>6</v>
      </c>
      <c r="W492" s="79">
        <v>1</v>
      </c>
      <c r="X492" s="80">
        <v>0</v>
      </c>
      <c r="Y492" s="81">
        <f>ROUND((S492/INDICI!$B$2*10),2)</f>
        <v>2.2599999999999998</v>
      </c>
      <c r="Z492" s="81">
        <f>ROUND((O492/INDICI!$B$1*25),2)</f>
        <v>4.7699999999999996</v>
      </c>
      <c r="AA492" s="82">
        <f t="shared" si="60"/>
        <v>8</v>
      </c>
      <c r="AB492" s="83">
        <f t="shared" si="61"/>
        <v>15.03</v>
      </c>
      <c r="AC492" s="84"/>
      <c r="AD492" s="81" t="str">
        <f>VLOOKUP(C492, 'NORD SUD'!A:B, 2, FALSE)</f>
        <v>N</v>
      </c>
      <c r="AE492" s="85" t="str">
        <f>IF(AD492="N","",SUM(AF$5:$AF492))</f>
        <v/>
      </c>
      <c r="AF492" s="85" t="str">
        <f t="shared" si="62"/>
        <v/>
      </c>
      <c r="AG492" s="84"/>
      <c r="AH492" s="81"/>
      <c r="AI492" s="169"/>
      <c r="AJ492" s="169"/>
      <c r="AK492" s="198" t="s">
        <v>1941</v>
      </c>
      <c r="AL492" s="158"/>
    </row>
    <row r="493" spans="1:41" s="13" customFormat="1">
      <c r="A493" s="16">
        <v>488</v>
      </c>
      <c r="B493" s="32" t="s">
        <v>366</v>
      </c>
      <c r="C493" s="32" t="s">
        <v>40</v>
      </c>
      <c r="D493" s="32" t="s">
        <v>40</v>
      </c>
      <c r="E493" s="32" t="s">
        <v>512</v>
      </c>
      <c r="F493" s="32"/>
      <c r="G493" s="74">
        <v>45834</v>
      </c>
      <c r="H493" s="75">
        <v>0.47569444444444442</v>
      </c>
      <c r="I493" s="32" t="s">
        <v>5</v>
      </c>
      <c r="J493" s="32" t="s">
        <v>6</v>
      </c>
      <c r="K493" s="32" t="s">
        <v>5</v>
      </c>
      <c r="L493" s="32" t="s">
        <v>5</v>
      </c>
      <c r="M493" s="32" t="s">
        <v>5</v>
      </c>
      <c r="N493" s="32" t="s">
        <v>6</v>
      </c>
      <c r="O493" s="76">
        <v>721.42</v>
      </c>
      <c r="P493" s="77">
        <v>1802</v>
      </c>
      <c r="Q493" s="76">
        <v>132980</v>
      </c>
      <c r="R493" s="76">
        <v>59980</v>
      </c>
      <c r="S493" s="85">
        <f t="shared" si="63"/>
        <v>45.104526996540834</v>
      </c>
      <c r="T493" s="85">
        <f t="shared" si="64"/>
        <v>73000</v>
      </c>
      <c r="U493" s="32" t="s">
        <v>6</v>
      </c>
      <c r="V493" s="32" t="s">
        <v>6</v>
      </c>
      <c r="W493" s="32">
        <v>1</v>
      </c>
      <c r="X493" s="80">
        <v>0</v>
      </c>
      <c r="Y493" s="81">
        <f>ROUND((S493/INDICI!$B$2*10),2)</f>
        <v>5.0999999999999996</v>
      </c>
      <c r="Z493" s="81">
        <f>ROUND((O493/INDICI!$B$1*25),2)</f>
        <v>1.93</v>
      </c>
      <c r="AA493" s="82">
        <f t="shared" si="60"/>
        <v>8</v>
      </c>
      <c r="AB493" s="83">
        <f t="shared" si="61"/>
        <v>15.03</v>
      </c>
      <c r="AC493" s="84"/>
      <c r="AD493" s="81" t="str">
        <f>VLOOKUP(C493, 'NORD SUD'!A:B, 2, FALSE)</f>
        <v>N</v>
      </c>
      <c r="AE493" s="85" t="str">
        <f>IF(AD493="N","",SUM(AF$5:$AF493))</f>
        <v/>
      </c>
      <c r="AF493" s="85" t="str">
        <f t="shared" si="62"/>
        <v/>
      </c>
      <c r="AG493" s="84"/>
      <c r="AH493" s="81"/>
      <c r="AI493" s="169"/>
      <c r="AJ493" s="169"/>
      <c r="AK493" s="198" t="s">
        <v>1941</v>
      </c>
      <c r="AL493" s="158"/>
    </row>
    <row r="494" spans="1:41" s="13" customFormat="1">
      <c r="A494" s="16">
        <v>489</v>
      </c>
      <c r="B494" s="32" t="s">
        <v>344</v>
      </c>
      <c r="C494" s="32" t="s">
        <v>1088</v>
      </c>
      <c r="D494" s="32" t="s">
        <v>1089</v>
      </c>
      <c r="E494" s="32" t="s">
        <v>1100</v>
      </c>
      <c r="F494" s="32"/>
      <c r="G494" s="74">
        <v>45812</v>
      </c>
      <c r="H494" s="75" t="s">
        <v>1101</v>
      </c>
      <c r="I494" s="32" t="s">
        <v>5</v>
      </c>
      <c r="J494" s="32" t="s">
        <v>6</v>
      </c>
      <c r="K494" s="32" t="s">
        <v>5</v>
      </c>
      <c r="L494" s="32" t="s">
        <v>5</v>
      </c>
      <c r="M494" s="32" t="s">
        <v>5</v>
      </c>
      <c r="N494" s="32" t="s">
        <v>6</v>
      </c>
      <c r="O494" s="76">
        <v>2532.0700000000002</v>
      </c>
      <c r="P494" s="77">
        <v>26500</v>
      </c>
      <c r="Q494" s="76">
        <v>46231.9</v>
      </c>
      <c r="R494" s="76">
        <v>9246.2999999999993</v>
      </c>
      <c r="S494" s="85">
        <f t="shared" si="63"/>
        <v>19.999826959307317</v>
      </c>
      <c r="T494" s="85">
        <f t="shared" si="64"/>
        <v>36985.600000000006</v>
      </c>
      <c r="U494" s="32" t="s">
        <v>6</v>
      </c>
      <c r="V494" s="32" t="s">
        <v>6</v>
      </c>
      <c r="W494" s="79">
        <v>1</v>
      </c>
      <c r="X494" s="80">
        <v>0</v>
      </c>
      <c r="Y494" s="81">
        <f>ROUND((S494/INDICI!$B$2*10),2)</f>
        <v>2.2599999999999998</v>
      </c>
      <c r="Z494" s="81">
        <f>ROUND((O494/INDICI!$B$1*25),2)</f>
        <v>6.76</v>
      </c>
      <c r="AA494" s="82">
        <f t="shared" si="60"/>
        <v>6</v>
      </c>
      <c r="AB494" s="83">
        <f t="shared" si="61"/>
        <v>15.02</v>
      </c>
      <c r="AC494" s="84"/>
      <c r="AD494" s="81" t="str">
        <f>VLOOKUP(C494, 'NORD SUD'!A:B, 2, FALSE)</f>
        <v>N</v>
      </c>
      <c r="AE494" s="85" t="str">
        <f>IF(AD494="N","",SUM(AF$5:$AF494))</f>
        <v/>
      </c>
      <c r="AF494" s="85" t="str">
        <f t="shared" si="62"/>
        <v/>
      </c>
      <c r="AG494" s="84"/>
      <c r="AH494" s="81"/>
      <c r="AI494" s="169"/>
      <c r="AJ494" s="169"/>
      <c r="AK494" s="198" t="s">
        <v>1941</v>
      </c>
      <c r="AL494" s="158"/>
    </row>
    <row r="495" spans="1:41" s="13" customFormat="1">
      <c r="A495" s="16">
        <v>490</v>
      </c>
      <c r="B495" s="32" t="s">
        <v>357</v>
      </c>
      <c r="C495" s="32" t="s">
        <v>93</v>
      </c>
      <c r="D495" s="32" t="s">
        <v>93</v>
      </c>
      <c r="E495" s="32" t="s">
        <v>1747</v>
      </c>
      <c r="F495" s="32"/>
      <c r="G495" s="74">
        <v>45828</v>
      </c>
      <c r="H495" s="75">
        <v>0.44583333333333303</v>
      </c>
      <c r="I495" s="32" t="s">
        <v>5</v>
      </c>
      <c r="J495" s="32" t="s">
        <v>6</v>
      </c>
      <c r="K495" s="32" t="s">
        <v>5</v>
      </c>
      <c r="L495" s="32" t="s">
        <v>5</v>
      </c>
      <c r="M495" s="32" t="s">
        <v>5</v>
      </c>
      <c r="N495" s="32" t="s">
        <v>6</v>
      </c>
      <c r="O495" s="76">
        <v>1008.14618119627</v>
      </c>
      <c r="P495" s="77">
        <v>22219</v>
      </c>
      <c r="Q495" s="76">
        <v>210400</v>
      </c>
      <c r="R495" s="76">
        <v>117824</v>
      </c>
      <c r="S495" s="86">
        <f t="shared" si="63"/>
        <v>56.000000000000007</v>
      </c>
      <c r="T495" s="86">
        <f t="shared" si="64"/>
        <v>92576</v>
      </c>
      <c r="U495" s="32" t="s">
        <v>6</v>
      </c>
      <c r="V495" s="32" t="s">
        <v>6</v>
      </c>
      <c r="W495" s="79">
        <v>1</v>
      </c>
      <c r="X495" s="80">
        <v>0</v>
      </c>
      <c r="Y495" s="81">
        <f>ROUND((S495/INDICI!$B$2*10),2)</f>
        <v>6.33</v>
      </c>
      <c r="Z495" s="81">
        <f>ROUND((O495/INDICI!$B$1*25),2)</f>
        <v>2.69</v>
      </c>
      <c r="AA495" s="82">
        <f t="shared" si="60"/>
        <v>6</v>
      </c>
      <c r="AB495" s="83">
        <f t="shared" si="61"/>
        <v>15.02</v>
      </c>
      <c r="AC495" s="84"/>
      <c r="AD495" s="81" t="str">
        <f>VLOOKUP(C495, 'NORD SUD'!A:B, 2, FALSE)</f>
        <v>N</v>
      </c>
      <c r="AE495" s="85" t="str">
        <f>IF(AD495="N","",SUM(AF$5:$AF495))</f>
        <v/>
      </c>
      <c r="AF495" s="85" t="str">
        <f t="shared" si="62"/>
        <v/>
      </c>
      <c r="AG495" s="84"/>
      <c r="AH495" s="81"/>
      <c r="AI495" s="169"/>
      <c r="AJ495" s="169"/>
      <c r="AK495" s="198" t="s">
        <v>1941</v>
      </c>
      <c r="AL495" s="158"/>
    </row>
    <row r="496" spans="1:41" s="13" customFormat="1">
      <c r="A496" s="16">
        <v>491</v>
      </c>
      <c r="B496" s="32" t="s">
        <v>294</v>
      </c>
      <c r="C496" s="32" t="s">
        <v>53</v>
      </c>
      <c r="D496" s="32" t="s">
        <v>53</v>
      </c>
      <c r="E496" s="32" t="s">
        <v>782</v>
      </c>
      <c r="F496" s="32"/>
      <c r="G496" s="74">
        <v>45833</v>
      </c>
      <c r="H496" s="75">
        <v>0.52430555555555558</v>
      </c>
      <c r="I496" s="32" t="s">
        <v>5</v>
      </c>
      <c r="J496" s="32" t="s">
        <v>6</v>
      </c>
      <c r="K496" s="32" t="s">
        <v>5</v>
      </c>
      <c r="L496" s="32" t="s">
        <v>5</v>
      </c>
      <c r="M496" s="32" t="s">
        <v>5</v>
      </c>
      <c r="N496" s="32" t="s">
        <v>6</v>
      </c>
      <c r="O496" s="76">
        <v>1343.04</v>
      </c>
      <c r="P496" s="77">
        <v>4393</v>
      </c>
      <c r="Q496" s="76">
        <v>9894.2000000000007</v>
      </c>
      <c r="R496" s="76">
        <v>3000</v>
      </c>
      <c r="S496" s="85">
        <f t="shared" si="63"/>
        <v>30.320794000525559</v>
      </c>
      <c r="T496" s="85">
        <f t="shared" si="64"/>
        <v>6894.2000000000007</v>
      </c>
      <c r="U496" s="32" t="s">
        <v>6</v>
      </c>
      <c r="V496" s="32" t="s">
        <v>6</v>
      </c>
      <c r="W496" s="79">
        <v>1</v>
      </c>
      <c r="X496" s="80">
        <v>0</v>
      </c>
      <c r="Y496" s="81">
        <f>ROUND((S496/INDICI!$B$2*10),2)</f>
        <v>3.43</v>
      </c>
      <c r="Z496" s="81">
        <f>ROUND((O496/INDICI!$B$1*25),2)</f>
        <v>3.59</v>
      </c>
      <c r="AA496" s="82">
        <f t="shared" si="60"/>
        <v>8</v>
      </c>
      <c r="AB496" s="83">
        <f t="shared" si="61"/>
        <v>15.02</v>
      </c>
      <c r="AC496" s="84"/>
      <c r="AD496" s="81" t="str">
        <f>VLOOKUP(C496, 'NORD SUD'!A:B, 2, FALSE)</f>
        <v>N</v>
      </c>
      <c r="AE496" s="85" t="str">
        <f>IF(AD496="N","",SUM(AF$5:$AF496))</f>
        <v/>
      </c>
      <c r="AF496" s="85" t="str">
        <f t="shared" si="62"/>
        <v/>
      </c>
      <c r="AG496" s="84"/>
      <c r="AH496" s="81"/>
      <c r="AI496" s="169"/>
      <c r="AJ496" s="169"/>
      <c r="AK496" s="198" t="s">
        <v>1941</v>
      </c>
      <c r="AL496" s="158"/>
    </row>
    <row r="497" spans="1:41" s="13" customFormat="1">
      <c r="A497" s="16">
        <v>492</v>
      </c>
      <c r="B497" s="32" t="s">
        <v>357</v>
      </c>
      <c r="C497" s="32" t="s">
        <v>101</v>
      </c>
      <c r="D497" s="32" t="s">
        <v>101</v>
      </c>
      <c r="E497" s="32" t="s">
        <v>891</v>
      </c>
      <c r="F497" s="32"/>
      <c r="G497" s="74">
        <v>45833</v>
      </c>
      <c r="H497" s="75">
        <v>0.39166666666666666</v>
      </c>
      <c r="I497" s="32" t="s">
        <v>5</v>
      </c>
      <c r="J497" s="32" t="s">
        <v>6</v>
      </c>
      <c r="K497" s="32" t="s">
        <v>5</v>
      </c>
      <c r="L497" s="32" t="s">
        <v>5</v>
      </c>
      <c r="M497" s="32" t="s">
        <v>5</v>
      </c>
      <c r="N497" s="32" t="s">
        <v>6</v>
      </c>
      <c r="O497" s="76">
        <v>932.27</v>
      </c>
      <c r="P497" s="77">
        <v>3647</v>
      </c>
      <c r="Q497" s="76">
        <v>49800</v>
      </c>
      <c r="R497" s="76">
        <v>19920</v>
      </c>
      <c r="S497" s="85">
        <f t="shared" si="63"/>
        <v>40</v>
      </c>
      <c r="T497" s="85">
        <f t="shared" si="64"/>
        <v>29880</v>
      </c>
      <c r="U497" s="32" t="s">
        <v>6</v>
      </c>
      <c r="V497" s="32" t="s">
        <v>6</v>
      </c>
      <c r="W497" s="79">
        <v>2</v>
      </c>
      <c r="X497" s="80">
        <v>0</v>
      </c>
      <c r="Y497" s="81">
        <f>ROUND((S497/INDICI!$B$2*10),2)</f>
        <v>4.5199999999999996</v>
      </c>
      <c r="Z497" s="81">
        <f>ROUND((O497/INDICI!$B$1*25),2)</f>
        <v>2.4900000000000002</v>
      </c>
      <c r="AA497" s="82">
        <f t="shared" si="60"/>
        <v>8</v>
      </c>
      <c r="AB497" s="83">
        <f t="shared" si="61"/>
        <v>15.01</v>
      </c>
      <c r="AC497" s="84"/>
      <c r="AD497" s="81" t="str">
        <f>VLOOKUP(C497, 'NORD SUD'!A:B, 2, FALSE)</f>
        <v>N</v>
      </c>
      <c r="AE497" s="85" t="str">
        <f>IF(AD497="N","",SUM(AF$5:$AF497))</f>
        <v/>
      </c>
      <c r="AF497" s="85" t="str">
        <f t="shared" si="62"/>
        <v/>
      </c>
      <c r="AG497" s="84"/>
      <c r="AH497" s="81"/>
      <c r="AI497" s="169"/>
      <c r="AJ497" s="169"/>
      <c r="AK497" s="198" t="s">
        <v>1941</v>
      </c>
      <c r="AL497" s="158"/>
    </row>
    <row r="498" spans="1:41" s="13" customFormat="1">
      <c r="A498" s="16">
        <v>493</v>
      </c>
      <c r="B498" s="32" t="s">
        <v>344</v>
      </c>
      <c r="C498" s="32" t="s">
        <v>31</v>
      </c>
      <c r="D498" s="32" t="s">
        <v>31</v>
      </c>
      <c r="E498" s="32" t="s">
        <v>1171</v>
      </c>
      <c r="F498" s="32"/>
      <c r="G498" s="74">
        <v>45830</v>
      </c>
      <c r="H498" s="75">
        <v>0.51458333333333328</v>
      </c>
      <c r="I498" s="32" t="s">
        <v>5</v>
      </c>
      <c r="J498" s="32" t="s">
        <v>6</v>
      </c>
      <c r="K498" s="32" t="s">
        <v>5</v>
      </c>
      <c r="L498" s="32" t="s">
        <v>5</v>
      </c>
      <c r="M498" s="32" t="s">
        <v>5</v>
      </c>
      <c r="N498" s="32" t="s">
        <v>6</v>
      </c>
      <c r="O498" s="76">
        <v>931.48419999999999</v>
      </c>
      <c r="P498" s="77">
        <v>4831</v>
      </c>
      <c r="Q498" s="76">
        <v>78280.800000000003</v>
      </c>
      <c r="R498" s="76">
        <v>31312.32</v>
      </c>
      <c r="S498" s="85">
        <f t="shared" si="63"/>
        <v>40</v>
      </c>
      <c r="T498" s="85">
        <f t="shared" si="64"/>
        <v>46968.480000000003</v>
      </c>
      <c r="U498" s="32" t="s">
        <v>6</v>
      </c>
      <c r="V498" s="32" t="s">
        <v>6</v>
      </c>
      <c r="W498" s="32">
        <v>1</v>
      </c>
      <c r="X498" s="80">
        <v>0</v>
      </c>
      <c r="Y498" s="81">
        <f>ROUND((S498/INDICI!$B$2*10),2)</f>
        <v>4.5199999999999996</v>
      </c>
      <c r="Z498" s="81">
        <f>ROUND((O498/INDICI!$B$1*25),2)</f>
        <v>2.4900000000000002</v>
      </c>
      <c r="AA498" s="82">
        <f t="shared" si="60"/>
        <v>8</v>
      </c>
      <c r="AB498" s="83">
        <f t="shared" si="61"/>
        <v>15.01</v>
      </c>
      <c r="AC498" s="84"/>
      <c r="AD498" s="81" t="str">
        <f>VLOOKUP(C498, 'NORD SUD'!A:B, 2, FALSE)</f>
        <v>N</v>
      </c>
      <c r="AE498" s="85" t="str">
        <f>IF(AD498="N","",SUM(AF$5:$AF498))</f>
        <v/>
      </c>
      <c r="AF498" s="85" t="str">
        <f t="shared" si="62"/>
        <v/>
      </c>
      <c r="AG498" s="84"/>
      <c r="AH498" s="81"/>
      <c r="AI498" s="169"/>
      <c r="AJ498" s="169"/>
      <c r="AK498" s="198" t="s">
        <v>1941</v>
      </c>
      <c r="AL498" s="158"/>
    </row>
    <row r="499" spans="1:41" s="13" customFormat="1">
      <c r="A499" s="16">
        <v>494</v>
      </c>
      <c r="B499" s="32" t="s">
        <v>344</v>
      </c>
      <c r="C499" s="32" t="s">
        <v>96</v>
      </c>
      <c r="D499" s="32" t="s">
        <v>96</v>
      </c>
      <c r="E499" s="32" t="s">
        <v>1379</v>
      </c>
      <c r="F499" s="32"/>
      <c r="G499" s="74">
        <v>45832</v>
      </c>
      <c r="H499" s="75">
        <v>0.67569444444444438</v>
      </c>
      <c r="I499" s="32" t="s">
        <v>265</v>
      </c>
      <c r="J499" s="32" t="s">
        <v>6</v>
      </c>
      <c r="K499" s="32" t="s">
        <v>5</v>
      </c>
      <c r="L499" s="32" t="s">
        <v>5</v>
      </c>
      <c r="M499" s="32" t="s">
        <v>5</v>
      </c>
      <c r="N499" s="32" t="s">
        <v>6</v>
      </c>
      <c r="O499" s="76">
        <v>1680.43</v>
      </c>
      <c r="P499" s="77">
        <v>21304</v>
      </c>
      <c r="Q499" s="76">
        <v>50000</v>
      </c>
      <c r="R499" s="76">
        <v>20000</v>
      </c>
      <c r="S499" s="85">
        <f t="shared" si="63"/>
        <v>40</v>
      </c>
      <c r="T499" s="85">
        <f t="shared" si="64"/>
        <v>30000</v>
      </c>
      <c r="U499" s="32" t="s">
        <v>6</v>
      </c>
      <c r="V499" s="32" t="s">
        <v>6</v>
      </c>
      <c r="W499" s="79">
        <v>1</v>
      </c>
      <c r="X499" s="80">
        <v>0</v>
      </c>
      <c r="Y499" s="81">
        <f>ROUND((S499/INDICI!$B$2*10),2)</f>
        <v>4.5199999999999996</v>
      </c>
      <c r="Z499" s="81">
        <f>ROUND((O499/INDICI!$B$1*25),2)</f>
        <v>4.49</v>
      </c>
      <c r="AA499" s="82">
        <f t="shared" si="60"/>
        <v>6</v>
      </c>
      <c r="AB499" s="83">
        <f t="shared" si="61"/>
        <v>15.01</v>
      </c>
      <c r="AC499" s="84"/>
      <c r="AD499" s="81" t="str">
        <f>VLOOKUP(C499, 'NORD SUD'!A:B, 2, FALSE)</f>
        <v>N</v>
      </c>
      <c r="AE499" s="85" t="str">
        <f>IF(AD499="N","",SUM(AF$5:$AF499))</f>
        <v/>
      </c>
      <c r="AF499" s="85" t="str">
        <f t="shared" si="62"/>
        <v/>
      </c>
      <c r="AG499" s="84"/>
      <c r="AH499" s="81"/>
      <c r="AI499" s="169"/>
      <c r="AJ499" s="169"/>
      <c r="AK499" s="198" t="s">
        <v>1941</v>
      </c>
      <c r="AL499" s="158"/>
    </row>
    <row r="500" spans="1:41" s="13" customFormat="1">
      <c r="A500" s="16">
        <v>495</v>
      </c>
      <c r="B500" s="32" t="s">
        <v>294</v>
      </c>
      <c r="C500" s="32" t="s">
        <v>11</v>
      </c>
      <c r="D500" s="32" t="s">
        <v>11</v>
      </c>
      <c r="E500" s="32" t="s">
        <v>581</v>
      </c>
      <c r="F500" s="32"/>
      <c r="G500" s="74">
        <v>45832</v>
      </c>
      <c r="H500" s="75">
        <v>0.36180555555555555</v>
      </c>
      <c r="I500" s="32" t="s">
        <v>5</v>
      </c>
      <c r="J500" s="32" t="s">
        <v>6</v>
      </c>
      <c r="K500" s="32" t="s">
        <v>5</v>
      </c>
      <c r="L500" s="32" t="s">
        <v>5</v>
      </c>
      <c r="M500" s="32" t="s">
        <v>5</v>
      </c>
      <c r="N500" s="32" t="s">
        <v>6</v>
      </c>
      <c r="O500" s="76">
        <v>1255.94</v>
      </c>
      <c r="P500" s="77">
        <v>5892</v>
      </c>
      <c r="Q500" s="76">
        <v>64817.38</v>
      </c>
      <c r="R500" s="76">
        <v>32408.69</v>
      </c>
      <c r="S500" s="85">
        <f t="shared" si="63"/>
        <v>50</v>
      </c>
      <c r="T500" s="85">
        <f t="shared" si="64"/>
        <v>32408.69</v>
      </c>
      <c r="U500" s="32" t="s">
        <v>6</v>
      </c>
      <c r="V500" s="32" t="s">
        <v>6</v>
      </c>
      <c r="W500" s="79">
        <v>1</v>
      </c>
      <c r="X500" s="80">
        <v>0</v>
      </c>
      <c r="Y500" s="81">
        <f>ROUND((S500/INDICI!$B$2*10),2)</f>
        <v>5.65</v>
      </c>
      <c r="Z500" s="81">
        <f>ROUND((O500/INDICI!$B$1*25),2)</f>
        <v>3.35</v>
      </c>
      <c r="AA500" s="82">
        <f t="shared" si="60"/>
        <v>6</v>
      </c>
      <c r="AB500" s="83">
        <f t="shared" si="61"/>
        <v>15</v>
      </c>
      <c r="AC500" s="84"/>
      <c r="AD500" s="81" t="str">
        <f>VLOOKUP(C500, 'NORD SUD'!A:B, 2, FALSE)</f>
        <v>N</v>
      </c>
      <c r="AE500" s="85" t="str">
        <f>IF(AD500="N","",SUM(AF$5:$AF500))</f>
        <v/>
      </c>
      <c r="AF500" s="85" t="str">
        <f t="shared" si="62"/>
        <v/>
      </c>
      <c r="AG500" s="84"/>
      <c r="AH500" s="81"/>
      <c r="AI500" s="169"/>
      <c r="AJ500" s="169"/>
      <c r="AK500" s="198" t="s">
        <v>1941</v>
      </c>
      <c r="AL500" s="158"/>
    </row>
    <row r="501" spans="1:41" s="13" customFormat="1">
      <c r="A501" s="16">
        <v>496</v>
      </c>
      <c r="B501" s="32" t="s">
        <v>188</v>
      </c>
      <c r="C501" s="32" t="s">
        <v>7</v>
      </c>
      <c r="D501" s="32" t="s">
        <v>7</v>
      </c>
      <c r="E501" s="32" t="s">
        <v>747</v>
      </c>
      <c r="F501" s="32"/>
      <c r="G501" s="74">
        <v>45832</v>
      </c>
      <c r="H501" s="75">
        <v>0.38819444444444445</v>
      </c>
      <c r="I501" s="32" t="s">
        <v>5</v>
      </c>
      <c r="J501" s="32" t="s">
        <v>6</v>
      </c>
      <c r="K501" s="32" t="s">
        <v>5</v>
      </c>
      <c r="L501" s="32" t="s">
        <v>5</v>
      </c>
      <c r="M501" s="32" t="s">
        <v>5</v>
      </c>
      <c r="N501" s="32" t="s">
        <v>6</v>
      </c>
      <c r="O501" s="76">
        <v>2100.77</v>
      </c>
      <c r="P501" s="77">
        <v>6331</v>
      </c>
      <c r="Q501" s="76">
        <v>98290.22</v>
      </c>
      <c r="R501" s="76">
        <v>29487.06</v>
      </c>
      <c r="S501" s="85">
        <f t="shared" si="63"/>
        <v>29.99999389562868</v>
      </c>
      <c r="T501" s="85">
        <f t="shared" si="64"/>
        <v>68803.16</v>
      </c>
      <c r="U501" s="32" t="s">
        <v>6</v>
      </c>
      <c r="V501" s="32" t="s">
        <v>6</v>
      </c>
      <c r="W501" s="79">
        <v>1</v>
      </c>
      <c r="X501" s="80">
        <v>0</v>
      </c>
      <c r="Y501" s="81">
        <f>ROUND((S501/INDICI!$B$2*10),2)</f>
        <v>3.39</v>
      </c>
      <c r="Z501" s="81">
        <f>ROUND((O501/INDICI!$B$1*25),2)</f>
        <v>5.61</v>
      </c>
      <c r="AA501" s="82">
        <f t="shared" si="60"/>
        <v>6</v>
      </c>
      <c r="AB501" s="83">
        <f t="shared" si="61"/>
        <v>15</v>
      </c>
      <c r="AC501" s="84"/>
      <c r="AD501" s="81" t="str">
        <f>VLOOKUP(C501, 'NORD SUD'!A:B, 2, FALSE)</f>
        <v>N</v>
      </c>
      <c r="AE501" s="85" t="str">
        <f>IF(AD501="N","",SUM(AF$5:$AF501))</f>
        <v/>
      </c>
      <c r="AF501" s="85" t="str">
        <f t="shared" si="62"/>
        <v/>
      </c>
      <c r="AG501" s="84"/>
      <c r="AH501" s="81"/>
      <c r="AI501" s="169"/>
      <c r="AJ501" s="169"/>
      <c r="AK501" s="198" t="s">
        <v>1941</v>
      </c>
      <c r="AL501" s="158"/>
    </row>
    <row r="502" spans="1:41" s="13" customFormat="1">
      <c r="A502" s="16">
        <v>497</v>
      </c>
      <c r="B502" s="32" t="s">
        <v>294</v>
      </c>
      <c r="C502" s="32" t="s">
        <v>44</v>
      </c>
      <c r="D502" s="32" t="s">
        <v>44</v>
      </c>
      <c r="E502" s="32" t="s">
        <v>1120</v>
      </c>
      <c r="F502" s="32"/>
      <c r="G502" s="74">
        <v>45834</v>
      </c>
      <c r="H502" s="75">
        <v>0.57222222222222219</v>
      </c>
      <c r="I502" s="32" t="s">
        <v>5</v>
      </c>
      <c r="J502" s="32" t="s">
        <v>6</v>
      </c>
      <c r="K502" s="32" t="s">
        <v>5</v>
      </c>
      <c r="L502" s="32" t="s">
        <v>5</v>
      </c>
      <c r="M502" s="32" t="s">
        <v>5</v>
      </c>
      <c r="N502" s="32" t="s">
        <v>6</v>
      </c>
      <c r="O502" s="76">
        <v>2096.11</v>
      </c>
      <c r="P502" s="77">
        <v>14026</v>
      </c>
      <c r="Q502" s="76">
        <v>133596.06</v>
      </c>
      <c r="R502" s="76">
        <v>40078.82</v>
      </c>
      <c r="S502" s="85">
        <f t="shared" si="63"/>
        <v>30.000001497050139</v>
      </c>
      <c r="T502" s="85">
        <f t="shared" si="64"/>
        <v>93517.239999999991</v>
      </c>
      <c r="U502" s="32" t="s">
        <v>6</v>
      </c>
      <c r="V502" s="32" t="s">
        <v>6</v>
      </c>
      <c r="W502" s="79">
        <v>1</v>
      </c>
      <c r="X502" s="80">
        <v>0</v>
      </c>
      <c r="Y502" s="81">
        <f>ROUND((S502/INDICI!$B$2*10),2)</f>
        <v>3.39</v>
      </c>
      <c r="Z502" s="81">
        <f>ROUND((O502/INDICI!$B$1*25),2)</f>
        <v>5.6</v>
      </c>
      <c r="AA502" s="82">
        <f t="shared" si="60"/>
        <v>6</v>
      </c>
      <c r="AB502" s="83">
        <f t="shared" si="61"/>
        <v>14.99</v>
      </c>
      <c r="AC502" s="84"/>
      <c r="AD502" s="81" t="str">
        <f>VLOOKUP(C502, 'NORD SUD'!A:B, 2, FALSE)</f>
        <v>N</v>
      </c>
      <c r="AE502" s="85" t="str">
        <f>IF(AD502="N","",SUM(AF$5:$AF502))</f>
        <v/>
      </c>
      <c r="AF502" s="85" t="str">
        <f t="shared" si="62"/>
        <v/>
      </c>
      <c r="AG502" s="84"/>
      <c r="AH502" s="81"/>
      <c r="AI502" s="169"/>
      <c r="AJ502" s="169"/>
      <c r="AK502" s="198" t="s">
        <v>1941</v>
      </c>
      <c r="AL502" s="158"/>
    </row>
    <row r="503" spans="1:41" s="13" customFormat="1">
      <c r="A503" s="16">
        <v>498</v>
      </c>
      <c r="B503" s="32" t="s">
        <v>188</v>
      </c>
      <c r="C503" s="32" t="s">
        <v>7</v>
      </c>
      <c r="D503" s="32" t="s">
        <v>7</v>
      </c>
      <c r="E503" s="32" t="s">
        <v>769</v>
      </c>
      <c r="F503" s="32"/>
      <c r="G503" s="74">
        <v>45833</v>
      </c>
      <c r="H503" s="75">
        <v>0.61805555555555558</v>
      </c>
      <c r="I503" s="32" t="s">
        <v>5</v>
      </c>
      <c r="J503" s="32" t="s">
        <v>6</v>
      </c>
      <c r="K503" s="32" t="s">
        <v>5</v>
      </c>
      <c r="L503" s="32" t="s">
        <v>5</v>
      </c>
      <c r="M503" s="32" t="s">
        <v>5</v>
      </c>
      <c r="N503" s="32" t="s">
        <v>6</v>
      </c>
      <c r="O503" s="76">
        <v>495.05</v>
      </c>
      <c r="P503" s="77">
        <v>202</v>
      </c>
      <c r="Q503" s="76">
        <v>34980</v>
      </c>
      <c r="R503" s="76">
        <v>17490</v>
      </c>
      <c r="S503" s="85">
        <f t="shared" si="63"/>
        <v>50</v>
      </c>
      <c r="T503" s="85">
        <f t="shared" si="64"/>
        <v>17490</v>
      </c>
      <c r="U503" s="32" t="s">
        <v>6</v>
      </c>
      <c r="V503" s="32" t="s">
        <v>6</v>
      </c>
      <c r="W503" s="79">
        <v>2</v>
      </c>
      <c r="X503" s="80">
        <v>0</v>
      </c>
      <c r="Y503" s="81">
        <f>ROUND((S503/INDICI!$B$2*10),2)</f>
        <v>5.65</v>
      </c>
      <c r="Z503" s="81">
        <f>ROUND((O503/INDICI!$B$1*25),2)</f>
        <v>1.32</v>
      </c>
      <c r="AA503" s="82">
        <f t="shared" si="60"/>
        <v>8</v>
      </c>
      <c r="AB503" s="83">
        <f t="shared" si="61"/>
        <v>14.97</v>
      </c>
      <c r="AC503" s="84"/>
      <c r="AD503" s="81" t="str">
        <f>VLOOKUP(C503, 'NORD SUD'!A:B, 2, FALSE)</f>
        <v>N</v>
      </c>
      <c r="AE503" s="85" t="str">
        <f>IF(AD503="N","",SUM(AF$5:$AF503))</f>
        <v/>
      </c>
      <c r="AF503" s="85" t="str">
        <f t="shared" si="62"/>
        <v/>
      </c>
      <c r="AG503" s="84"/>
      <c r="AH503" s="81"/>
      <c r="AI503" s="169"/>
      <c r="AJ503" s="169"/>
      <c r="AK503" s="198" t="s">
        <v>1941</v>
      </c>
      <c r="AL503" s="158"/>
    </row>
    <row r="504" spans="1:41" s="13" customFormat="1">
      <c r="A504" s="16">
        <v>499</v>
      </c>
      <c r="B504" s="32" t="s">
        <v>294</v>
      </c>
      <c r="C504" s="32" t="s">
        <v>44</v>
      </c>
      <c r="D504" s="32" t="s">
        <v>44</v>
      </c>
      <c r="E504" s="32" t="s">
        <v>1117</v>
      </c>
      <c r="F504" s="32"/>
      <c r="G504" s="74">
        <v>45832</v>
      </c>
      <c r="H504" s="75">
        <v>0.50416666666666665</v>
      </c>
      <c r="I504" s="32" t="s">
        <v>5</v>
      </c>
      <c r="J504" s="32" t="s">
        <v>6</v>
      </c>
      <c r="K504" s="32" t="s">
        <v>5</v>
      </c>
      <c r="L504" s="32" t="s">
        <v>5</v>
      </c>
      <c r="M504" s="32" t="s">
        <v>5</v>
      </c>
      <c r="N504" s="32" t="s">
        <v>6</v>
      </c>
      <c r="O504" s="76">
        <v>1339.64</v>
      </c>
      <c r="P504" s="77">
        <v>1269</v>
      </c>
      <c r="Q504" s="76">
        <v>48512.09</v>
      </c>
      <c r="R504" s="76">
        <v>14553.63</v>
      </c>
      <c r="S504" s="85">
        <f t="shared" si="63"/>
        <v>30.000006184025469</v>
      </c>
      <c r="T504" s="85">
        <f t="shared" si="64"/>
        <v>33958.46</v>
      </c>
      <c r="U504" s="32" t="s">
        <v>6</v>
      </c>
      <c r="V504" s="32" t="s">
        <v>6</v>
      </c>
      <c r="W504" s="79">
        <v>1</v>
      </c>
      <c r="X504" s="80">
        <v>0</v>
      </c>
      <c r="Y504" s="81">
        <f>ROUND((S504/INDICI!$B$2*10),2)</f>
        <v>3.39</v>
      </c>
      <c r="Z504" s="81">
        <f>ROUND((O504/INDICI!$B$1*25),2)</f>
        <v>3.58</v>
      </c>
      <c r="AA504" s="82">
        <f t="shared" si="60"/>
        <v>8</v>
      </c>
      <c r="AB504" s="83">
        <f t="shared" si="61"/>
        <v>14.97</v>
      </c>
      <c r="AC504" s="84"/>
      <c r="AD504" s="81" t="str">
        <f>VLOOKUP(C504, 'NORD SUD'!A:B, 2, FALSE)</f>
        <v>N</v>
      </c>
      <c r="AE504" s="85" t="str">
        <f>IF(AD504="N","",SUM(AF$5:$AF504))</f>
        <v/>
      </c>
      <c r="AF504" s="85" t="str">
        <f t="shared" si="62"/>
        <v/>
      </c>
      <c r="AG504" s="84"/>
      <c r="AH504" s="174"/>
      <c r="AI504" s="175"/>
      <c r="AJ504" s="175"/>
      <c r="AK504" s="198" t="s">
        <v>1941</v>
      </c>
      <c r="AL504" s="162"/>
      <c r="AM504" s="27"/>
      <c r="AN504" s="27"/>
      <c r="AO504" s="27"/>
    </row>
    <row r="505" spans="1:41" s="13" customFormat="1">
      <c r="A505" s="16">
        <v>500</v>
      </c>
      <c r="B505" s="32" t="s">
        <v>250</v>
      </c>
      <c r="C505" s="32" t="s">
        <v>103</v>
      </c>
      <c r="D505" s="32" t="s">
        <v>103</v>
      </c>
      <c r="E505" s="32" t="s">
        <v>1795</v>
      </c>
      <c r="F505" s="32"/>
      <c r="G505" s="74">
        <v>45834</v>
      </c>
      <c r="H505" s="75">
        <v>0.5541666666666667</v>
      </c>
      <c r="I505" s="32" t="s">
        <v>5</v>
      </c>
      <c r="J505" s="32" t="s">
        <v>289</v>
      </c>
      <c r="K505" s="32" t="s">
        <v>5</v>
      </c>
      <c r="L505" s="32" t="s">
        <v>5</v>
      </c>
      <c r="M505" s="32" t="s">
        <v>5</v>
      </c>
      <c r="N505" s="32" t="s">
        <v>1765</v>
      </c>
      <c r="O505" s="76">
        <v>1664.85</v>
      </c>
      <c r="P505" s="77">
        <v>15677</v>
      </c>
      <c r="Q505" s="76">
        <v>100000</v>
      </c>
      <c r="R505" s="76">
        <v>40000</v>
      </c>
      <c r="S505" s="85">
        <f t="shared" si="63"/>
        <v>40</v>
      </c>
      <c r="T505" s="85">
        <f t="shared" si="64"/>
        <v>60000</v>
      </c>
      <c r="U505" s="32" t="s">
        <v>289</v>
      </c>
      <c r="V505" s="32" t="s">
        <v>289</v>
      </c>
      <c r="W505" s="79">
        <v>1</v>
      </c>
      <c r="X505" s="80">
        <v>0</v>
      </c>
      <c r="Y505" s="81">
        <f>ROUND((S505/INDICI!$B$2*10),2)</f>
        <v>4.5199999999999996</v>
      </c>
      <c r="Z505" s="81">
        <f>ROUND((O505/INDICI!$B$1*25),2)</f>
        <v>4.4400000000000004</v>
      </c>
      <c r="AA505" s="82">
        <f t="shared" si="60"/>
        <v>6</v>
      </c>
      <c r="AB505" s="83">
        <f t="shared" si="61"/>
        <v>14.96</v>
      </c>
      <c r="AC505" s="84"/>
      <c r="AD505" s="81" t="str">
        <f>VLOOKUP(C505, 'NORD SUD'!A:B, 2, FALSE)</f>
        <v>N</v>
      </c>
      <c r="AE505" s="85" t="str">
        <f>IF(AD505="N","",SUM(AF$5:$AF505))</f>
        <v/>
      </c>
      <c r="AF505" s="85" t="str">
        <f t="shared" si="62"/>
        <v/>
      </c>
      <c r="AG505" s="84"/>
      <c r="AH505" s="81"/>
      <c r="AI505" s="169"/>
      <c r="AJ505" s="169"/>
      <c r="AK505" s="198" t="s">
        <v>1941</v>
      </c>
      <c r="AL505" s="158"/>
    </row>
    <row r="506" spans="1:41" s="13" customFormat="1">
      <c r="A506" s="16">
        <v>501</v>
      </c>
      <c r="B506" s="32" t="s">
        <v>188</v>
      </c>
      <c r="C506" s="32" t="s">
        <v>97</v>
      </c>
      <c r="D506" s="32" t="s">
        <v>97</v>
      </c>
      <c r="E506" s="32" t="s">
        <v>522</v>
      </c>
      <c r="F506" s="32"/>
      <c r="G506" s="74">
        <v>45804</v>
      </c>
      <c r="H506" s="75">
        <v>0.57638888888888895</v>
      </c>
      <c r="I506" s="32" t="s">
        <v>5</v>
      </c>
      <c r="J506" s="32" t="s">
        <v>6</v>
      </c>
      <c r="K506" s="32" t="s">
        <v>5</v>
      </c>
      <c r="L506" s="32" t="s">
        <v>5</v>
      </c>
      <c r="M506" s="32" t="s">
        <v>5</v>
      </c>
      <c r="N506" s="32" t="s">
        <v>6</v>
      </c>
      <c r="O506" s="76">
        <v>490.19</v>
      </c>
      <c r="P506" s="77">
        <v>204</v>
      </c>
      <c r="Q506" s="76">
        <v>48000</v>
      </c>
      <c r="R506" s="76">
        <v>24000</v>
      </c>
      <c r="S506" s="85">
        <f t="shared" si="63"/>
        <v>50</v>
      </c>
      <c r="T506" s="85">
        <f t="shared" si="64"/>
        <v>24000</v>
      </c>
      <c r="U506" s="32" t="s">
        <v>6</v>
      </c>
      <c r="V506" s="32" t="s">
        <v>6</v>
      </c>
      <c r="W506" s="79">
        <v>1</v>
      </c>
      <c r="X506" s="80">
        <v>0</v>
      </c>
      <c r="Y506" s="81">
        <f>ROUND((S506/INDICI!$B$2*10),2)</f>
        <v>5.65</v>
      </c>
      <c r="Z506" s="81">
        <f>ROUND((O506/INDICI!$B$1*25),2)</f>
        <v>1.31</v>
      </c>
      <c r="AA506" s="82">
        <f t="shared" si="60"/>
        <v>8</v>
      </c>
      <c r="AB506" s="83">
        <f t="shared" si="61"/>
        <v>14.96</v>
      </c>
      <c r="AC506" s="84"/>
      <c r="AD506" s="81" t="str">
        <f>VLOOKUP(C506, 'NORD SUD'!A:B, 2, FALSE)</f>
        <v>N</v>
      </c>
      <c r="AE506" s="85" t="str">
        <f>IF(AD506="N","",SUM(AF$5:$AF506))</f>
        <v/>
      </c>
      <c r="AF506" s="85" t="str">
        <f t="shared" si="62"/>
        <v/>
      </c>
      <c r="AG506" s="84"/>
      <c r="AH506" s="81"/>
      <c r="AI506" s="169"/>
      <c r="AJ506" s="169"/>
      <c r="AK506" s="198" t="s">
        <v>1941</v>
      </c>
      <c r="AL506" s="158"/>
    </row>
    <row r="507" spans="1:41" s="13" customFormat="1">
      <c r="A507" s="16">
        <v>502</v>
      </c>
      <c r="B507" s="32" t="s">
        <v>188</v>
      </c>
      <c r="C507" s="32" t="s">
        <v>1804</v>
      </c>
      <c r="D507" s="32" t="s">
        <v>1804</v>
      </c>
      <c r="E507" s="32" t="s">
        <v>1826</v>
      </c>
      <c r="F507" s="32"/>
      <c r="G507" s="74">
        <v>45833</v>
      </c>
      <c r="H507" s="75">
        <v>0.3576388888888889</v>
      </c>
      <c r="I507" s="32" t="s">
        <v>5</v>
      </c>
      <c r="J507" s="32" t="s">
        <v>6</v>
      </c>
      <c r="K507" s="32" t="s">
        <v>5</v>
      </c>
      <c r="L507" s="32" t="s">
        <v>5</v>
      </c>
      <c r="M507" s="32" t="s">
        <v>5</v>
      </c>
      <c r="N507" s="32" t="s">
        <v>6</v>
      </c>
      <c r="O507" s="76">
        <v>912.83</v>
      </c>
      <c r="P507" s="77">
        <v>2191</v>
      </c>
      <c r="Q507" s="76">
        <v>39897.050000000003</v>
      </c>
      <c r="R507" s="76">
        <v>15958.82</v>
      </c>
      <c r="S507" s="85">
        <f t="shared" si="63"/>
        <v>40</v>
      </c>
      <c r="T507" s="85">
        <f t="shared" si="64"/>
        <v>23938.230000000003</v>
      </c>
      <c r="U507" s="32" t="s">
        <v>6</v>
      </c>
      <c r="V507" s="32" t="s">
        <v>6</v>
      </c>
      <c r="W507" s="79">
        <v>1</v>
      </c>
      <c r="X507" s="80">
        <v>0</v>
      </c>
      <c r="Y507" s="81">
        <f>ROUND((S507/INDICI!$B$2*10),2)</f>
        <v>4.5199999999999996</v>
      </c>
      <c r="Z507" s="81">
        <f>ROUND((O507/INDICI!$B$1*25),2)</f>
        <v>2.44</v>
      </c>
      <c r="AA507" s="82">
        <f t="shared" si="60"/>
        <v>8</v>
      </c>
      <c r="AB507" s="83">
        <f t="shared" si="61"/>
        <v>14.959999999999999</v>
      </c>
      <c r="AC507" s="84"/>
      <c r="AD507" s="81" t="str">
        <f>VLOOKUP(C507, 'NORD SUD'!A:B, 2, FALSE)</f>
        <v>N</v>
      </c>
      <c r="AE507" s="85" t="str">
        <f>IF(AD507="N","",SUM(AF$5:$AF507))</f>
        <v/>
      </c>
      <c r="AF507" s="85" t="str">
        <f t="shared" si="62"/>
        <v/>
      </c>
      <c r="AG507" s="84"/>
      <c r="AH507" s="81"/>
      <c r="AI507" s="169"/>
      <c r="AJ507" s="169"/>
      <c r="AK507" s="198" t="s">
        <v>1941</v>
      </c>
      <c r="AL507" s="158"/>
    </row>
    <row r="508" spans="1:41" s="13" customFormat="1">
      <c r="A508" s="16">
        <v>503</v>
      </c>
      <c r="B508" s="32" t="s">
        <v>188</v>
      </c>
      <c r="C508" s="32" t="s">
        <v>1804</v>
      </c>
      <c r="D508" s="32" t="s">
        <v>1804</v>
      </c>
      <c r="E508" s="32" t="s">
        <v>1831</v>
      </c>
      <c r="F508" s="32"/>
      <c r="G508" s="74">
        <v>45832</v>
      </c>
      <c r="H508" s="75">
        <v>0.42986111111111108</v>
      </c>
      <c r="I508" s="32" t="s">
        <v>5</v>
      </c>
      <c r="J508" s="32" t="s">
        <v>6</v>
      </c>
      <c r="K508" s="32" t="s">
        <v>5</v>
      </c>
      <c r="L508" s="32" t="s">
        <v>5</v>
      </c>
      <c r="M508" s="32" t="s">
        <v>5</v>
      </c>
      <c r="N508" s="32" t="s">
        <v>6</v>
      </c>
      <c r="O508" s="76">
        <v>1235.9100000000001</v>
      </c>
      <c r="P508" s="77">
        <v>9224</v>
      </c>
      <c r="Q508" s="76">
        <v>67474.37</v>
      </c>
      <c r="R508" s="76">
        <v>33737.18</v>
      </c>
      <c r="S508" s="85">
        <f t="shared" si="63"/>
        <v>49.999992589778905</v>
      </c>
      <c r="T508" s="85">
        <f t="shared" si="64"/>
        <v>33737.189999999995</v>
      </c>
      <c r="U508" s="32" t="s">
        <v>6</v>
      </c>
      <c r="V508" s="32" t="s">
        <v>6</v>
      </c>
      <c r="W508" s="79">
        <v>1</v>
      </c>
      <c r="X508" s="80">
        <v>0</v>
      </c>
      <c r="Y508" s="81">
        <f>ROUND((S508/INDICI!$B$2*10),2)</f>
        <v>5.65</v>
      </c>
      <c r="Z508" s="81">
        <f>ROUND((O508/INDICI!$B$1*25),2)</f>
        <v>3.3</v>
      </c>
      <c r="AA508" s="82">
        <f t="shared" si="60"/>
        <v>6</v>
      </c>
      <c r="AB508" s="83">
        <f t="shared" si="61"/>
        <v>14.95</v>
      </c>
      <c r="AC508" s="84"/>
      <c r="AD508" s="81" t="str">
        <f>VLOOKUP(C508, 'NORD SUD'!A:B, 2, FALSE)</f>
        <v>N</v>
      </c>
      <c r="AE508" s="85" t="str">
        <f>IF(AD508="N","",SUM(AF$5:$AF508))</f>
        <v/>
      </c>
      <c r="AF508" s="85" t="str">
        <f t="shared" si="62"/>
        <v/>
      </c>
      <c r="AG508" s="84"/>
      <c r="AH508" s="174"/>
      <c r="AI508" s="175"/>
      <c r="AJ508" s="175"/>
      <c r="AK508" s="198" t="s">
        <v>1941</v>
      </c>
      <c r="AL508" s="162"/>
      <c r="AM508" s="27"/>
      <c r="AN508" s="27"/>
      <c r="AO508" s="27"/>
    </row>
    <row r="509" spans="1:41" s="13" customFormat="1">
      <c r="A509" s="16">
        <v>504</v>
      </c>
      <c r="B509" s="32" t="s">
        <v>692</v>
      </c>
      <c r="C509" s="32" t="s">
        <v>1391</v>
      </c>
      <c r="D509" s="32" t="s">
        <v>1391</v>
      </c>
      <c r="E509" s="32" t="s">
        <v>1407</v>
      </c>
      <c r="F509" s="32"/>
      <c r="G509" s="74">
        <v>45834</v>
      </c>
      <c r="H509" s="75">
        <v>0.44930555555555557</v>
      </c>
      <c r="I509" s="32" t="s">
        <v>5</v>
      </c>
      <c r="J509" s="32" t="s">
        <v>6</v>
      </c>
      <c r="K509" s="32" t="s">
        <v>5</v>
      </c>
      <c r="L509" s="32" t="s">
        <v>5</v>
      </c>
      <c r="M509" s="76" t="s">
        <v>5</v>
      </c>
      <c r="N509" s="32" t="s">
        <v>6</v>
      </c>
      <c r="O509" s="76">
        <v>2480.5100000000002</v>
      </c>
      <c r="P509" s="77">
        <v>1411</v>
      </c>
      <c r="Q509" s="76">
        <v>169397.73</v>
      </c>
      <c r="R509" s="76">
        <v>5000</v>
      </c>
      <c r="S509" s="85">
        <f t="shared" si="63"/>
        <v>2.9516334132694695</v>
      </c>
      <c r="T509" s="85">
        <f t="shared" si="64"/>
        <v>164397.73000000001</v>
      </c>
      <c r="U509" s="32" t="s">
        <v>6</v>
      </c>
      <c r="V509" s="32" t="s">
        <v>6</v>
      </c>
      <c r="W509" s="79">
        <v>1</v>
      </c>
      <c r="X509" s="80">
        <v>0</v>
      </c>
      <c r="Y509" s="81">
        <f>ROUND((S509/INDICI!$B$2*10),2)</f>
        <v>0.33</v>
      </c>
      <c r="Z509" s="81">
        <f>ROUND((O509/INDICI!$B$1*25),2)</f>
        <v>6.62</v>
      </c>
      <c r="AA509" s="82">
        <f t="shared" si="60"/>
        <v>8</v>
      </c>
      <c r="AB509" s="83">
        <f t="shared" si="61"/>
        <v>14.95</v>
      </c>
      <c r="AC509" s="84"/>
      <c r="AD509" s="81" t="str">
        <f>VLOOKUP(C509, 'NORD SUD'!A:B, 2, FALSE)</f>
        <v>N</v>
      </c>
      <c r="AE509" s="85" t="str">
        <f>IF(AD509="N","",SUM(AF$5:$AF509))</f>
        <v/>
      </c>
      <c r="AF509" s="85" t="str">
        <f t="shared" si="62"/>
        <v/>
      </c>
      <c r="AG509" s="84"/>
      <c r="AH509" s="81"/>
      <c r="AI509" s="169"/>
      <c r="AJ509" s="169"/>
      <c r="AK509" s="198" t="s">
        <v>1941</v>
      </c>
      <c r="AL509" s="158"/>
    </row>
    <row r="510" spans="1:41" s="13" customFormat="1">
      <c r="A510" s="16">
        <v>505</v>
      </c>
      <c r="B510" s="32" t="s">
        <v>344</v>
      </c>
      <c r="C510" s="32" t="s">
        <v>67</v>
      </c>
      <c r="D510" s="32" t="s">
        <v>67</v>
      </c>
      <c r="E510" s="32" t="s">
        <v>666</v>
      </c>
      <c r="F510" s="32"/>
      <c r="G510" s="74">
        <v>45832</v>
      </c>
      <c r="H510" s="75">
        <v>0.62708333333333333</v>
      </c>
      <c r="I510" s="32" t="s">
        <v>5</v>
      </c>
      <c r="J510" s="32" t="s">
        <v>6</v>
      </c>
      <c r="K510" s="32" t="s">
        <v>5</v>
      </c>
      <c r="L510" s="32" t="s">
        <v>5</v>
      </c>
      <c r="M510" s="32" t="s">
        <v>5</v>
      </c>
      <c r="N510" s="32" t="s">
        <v>6</v>
      </c>
      <c r="O510" s="76">
        <v>1144.58</v>
      </c>
      <c r="P510" s="77">
        <v>1660</v>
      </c>
      <c r="Q510" s="76">
        <v>20373.419999999998</v>
      </c>
      <c r="R510" s="76">
        <v>7000</v>
      </c>
      <c r="S510" s="85">
        <f t="shared" si="63"/>
        <v>34.358492584946468</v>
      </c>
      <c r="T510" s="85">
        <f t="shared" si="64"/>
        <v>13373.419999999998</v>
      </c>
      <c r="U510" s="32" t="s">
        <v>6</v>
      </c>
      <c r="V510" s="32" t="s">
        <v>6</v>
      </c>
      <c r="W510" s="79">
        <v>1</v>
      </c>
      <c r="X510" s="80">
        <v>0</v>
      </c>
      <c r="Y510" s="81">
        <f>ROUND((S510/INDICI!$B$2*10),2)</f>
        <v>3.88</v>
      </c>
      <c r="Z510" s="81">
        <f>ROUND((O510/INDICI!$B$1*25),2)</f>
        <v>3.06</v>
      </c>
      <c r="AA510" s="82">
        <f t="shared" si="60"/>
        <v>8</v>
      </c>
      <c r="AB510" s="83">
        <f t="shared" si="61"/>
        <v>14.94</v>
      </c>
      <c r="AC510" s="84"/>
      <c r="AD510" s="81" t="str">
        <f>VLOOKUP(C510, 'NORD SUD'!A:B, 2, FALSE)</f>
        <v>N</v>
      </c>
      <c r="AE510" s="85" t="str">
        <f>IF(AD510="N","",SUM(AF$5:$AF510))</f>
        <v/>
      </c>
      <c r="AF510" s="85" t="str">
        <f t="shared" si="62"/>
        <v/>
      </c>
      <c r="AG510" s="84"/>
      <c r="AH510" s="81"/>
      <c r="AI510" s="169"/>
      <c r="AJ510" s="169"/>
      <c r="AK510" s="198" t="s">
        <v>1941</v>
      </c>
      <c r="AL510" s="158"/>
    </row>
    <row r="511" spans="1:41" s="13" customFormat="1">
      <c r="A511" s="16">
        <v>506</v>
      </c>
      <c r="B511" s="32" t="s">
        <v>344</v>
      </c>
      <c r="C511" s="32" t="s">
        <v>31</v>
      </c>
      <c r="D511" s="32" t="s">
        <v>31</v>
      </c>
      <c r="E511" s="32" t="s">
        <v>1184</v>
      </c>
      <c r="F511" s="32"/>
      <c r="G511" s="74">
        <v>45834</v>
      </c>
      <c r="H511" s="75">
        <v>0.48680555555555555</v>
      </c>
      <c r="I511" s="32" t="s">
        <v>5</v>
      </c>
      <c r="J511" s="32" t="s">
        <v>6</v>
      </c>
      <c r="K511" s="32" t="s">
        <v>5</v>
      </c>
      <c r="L511" s="32" t="s">
        <v>5</v>
      </c>
      <c r="M511" s="32" t="s">
        <v>5</v>
      </c>
      <c r="N511" s="32" t="s">
        <v>6</v>
      </c>
      <c r="O511" s="76">
        <v>1653.96</v>
      </c>
      <c r="P511" s="77">
        <v>7739</v>
      </c>
      <c r="Q511" s="76">
        <v>87481.23</v>
      </c>
      <c r="R511" s="76">
        <v>34992.49</v>
      </c>
      <c r="S511" s="85">
        <f t="shared" si="63"/>
        <v>39.999997713795288</v>
      </c>
      <c r="T511" s="85">
        <f t="shared" si="64"/>
        <v>52488.74</v>
      </c>
      <c r="U511" s="32" t="s">
        <v>6</v>
      </c>
      <c r="V511" s="32" t="s">
        <v>6</v>
      </c>
      <c r="W511" s="32">
        <v>1</v>
      </c>
      <c r="X511" s="80">
        <v>0</v>
      </c>
      <c r="Y511" s="81">
        <f>ROUND((S511/INDICI!$B$2*10),2)</f>
        <v>4.5199999999999996</v>
      </c>
      <c r="Z511" s="81">
        <f>ROUND((O511/INDICI!$B$1*25),2)</f>
        <v>4.42</v>
      </c>
      <c r="AA511" s="82">
        <f t="shared" si="60"/>
        <v>6</v>
      </c>
      <c r="AB511" s="83">
        <f t="shared" si="61"/>
        <v>14.94</v>
      </c>
      <c r="AC511" s="84"/>
      <c r="AD511" s="81" t="str">
        <f>VLOOKUP(C511, 'NORD SUD'!A:B, 2, FALSE)</f>
        <v>N</v>
      </c>
      <c r="AE511" s="85" t="str">
        <f>IF(AD511="N","",SUM(AF$5:$AF511))</f>
        <v/>
      </c>
      <c r="AF511" s="85" t="str">
        <f t="shared" si="62"/>
        <v/>
      </c>
      <c r="AG511" s="84"/>
      <c r="AH511" s="81"/>
      <c r="AI511" s="169"/>
      <c r="AJ511" s="169"/>
      <c r="AK511" s="198" t="s">
        <v>1941</v>
      </c>
      <c r="AL511" s="158"/>
    </row>
    <row r="512" spans="1:41" s="13" customFormat="1">
      <c r="A512" s="16">
        <v>507</v>
      </c>
      <c r="B512" s="32" t="s">
        <v>366</v>
      </c>
      <c r="C512" s="32" t="s">
        <v>40</v>
      </c>
      <c r="D512" s="32" t="s">
        <v>40</v>
      </c>
      <c r="E512" s="32" t="s">
        <v>513</v>
      </c>
      <c r="F512" s="32"/>
      <c r="G512" s="74">
        <v>45811</v>
      </c>
      <c r="H512" s="75">
        <v>0.44305555555555554</v>
      </c>
      <c r="I512" s="32" t="s">
        <v>5</v>
      </c>
      <c r="J512" s="32" t="s">
        <v>6</v>
      </c>
      <c r="K512" s="32" t="s">
        <v>5</v>
      </c>
      <c r="L512" s="32" t="s">
        <v>5</v>
      </c>
      <c r="M512" s="32" t="s">
        <v>5</v>
      </c>
      <c r="N512" s="32" t="s">
        <v>6</v>
      </c>
      <c r="O512" s="76">
        <v>1228.68</v>
      </c>
      <c r="P512" s="77">
        <v>12371</v>
      </c>
      <c r="Q512" s="76">
        <v>146207</v>
      </c>
      <c r="R512" s="76">
        <v>73103.5</v>
      </c>
      <c r="S512" s="85">
        <f t="shared" si="63"/>
        <v>50</v>
      </c>
      <c r="T512" s="85">
        <f t="shared" si="64"/>
        <v>73103.5</v>
      </c>
      <c r="U512" s="32" t="s">
        <v>6</v>
      </c>
      <c r="V512" s="32" t="s">
        <v>6</v>
      </c>
      <c r="W512" s="79">
        <v>2</v>
      </c>
      <c r="X512" s="80">
        <v>0</v>
      </c>
      <c r="Y512" s="81">
        <f>ROUND((S512/INDICI!$B$2*10),2)</f>
        <v>5.65</v>
      </c>
      <c r="Z512" s="81">
        <f>ROUND((O512/INDICI!$B$1*25),2)</f>
        <v>3.28</v>
      </c>
      <c r="AA512" s="82">
        <f t="shared" si="60"/>
        <v>6</v>
      </c>
      <c r="AB512" s="83">
        <f t="shared" si="61"/>
        <v>14.93</v>
      </c>
      <c r="AC512" s="84"/>
      <c r="AD512" s="81" t="str">
        <f>VLOOKUP(C512, 'NORD SUD'!A:B, 2, FALSE)</f>
        <v>N</v>
      </c>
      <c r="AE512" s="85" t="str">
        <f>IF(AD512="N","",SUM(AF$5:$AF512))</f>
        <v/>
      </c>
      <c r="AF512" s="85" t="str">
        <f t="shared" si="62"/>
        <v/>
      </c>
      <c r="AG512" s="84"/>
      <c r="AH512" s="81"/>
      <c r="AI512" s="169"/>
      <c r="AJ512" s="169"/>
      <c r="AK512" s="198" t="s">
        <v>1941</v>
      </c>
      <c r="AL512" s="158"/>
    </row>
    <row r="513" spans="1:998" s="13" customFormat="1">
      <c r="A513" s="16">
        <v>508</v>
      </c>
      <c r="B513" s="32" t="s">
        <v>294</v>
      </c>
      <c r="C513" s="32" t="s">
        <v>38</v>
      </c>
      <c r="D513" s="32" t="s">
        <v>38</v>
      </c>
      <c r="E513" s="32" t="s">
        <v>1198</v>
      </c>
      <c r="F513" s="32"/>
      <c r="G513" s="74">
        <v>45826</v>
      </c>
      <c r="H513" s="75" t="s">
        <v>1199</v>
      </c>
      <c r="I513" s="32" t="s">
        <v>5</v>
      </c>
      <c r="J513" s="32" t="s">
        <v>6</v>
      </c>
      <c r="K513" s="32" t="s">
        <v>5</v>
      </c>
      <c r="L513" s="32" t="s">
        <v>5</v>
      </c>
      <c r="M513" s="32" t="s">
        <v>5</v>
      </c>
      <c r="N513" s="32" t="s">
        <v>6</v>
      </c>
      <c r="O513" s="76">
        <v>1667.17</v>
      </c>
      <c r="P513" s="77">
        <v>23213</v>
      </c>
      <c r="Q513" s="76">
        <v>153738.29999999999</v>
      </c>
      <c r="R513" s="76">
        <v>61000</v>
      </c>
      <c r="S513" s="85">
        <f t="shared" si="63"/>
        <v>39.677816133000043</v>
      </c>
      <c r="T513" s="85">
        <f t="shared" si="64"/>
        <v>92738.299999999988</v>
      </c>
      <c r="U513" s="32" t="s">
        <v>6</v>
      </c>
      <c r="V513" s="32" t="s">
        <v>6</v>
      </c>
      <c r="W513" s="79">
        <v>1</v>
      </c>
      <c r="X513" s="80">
        <v>0</v>
      </c>
      <c r="Y513" s="81">
        <f>ROUND((S513/INDICI!$B$2*10),2)</f>
        <v>4.4800000000000004</v>
      </c>
      <c r="Z513" s="81">
        <f>ROUND((O513/INDICI!$B$1*25),2)</f>
        <v>4.45</v>
      </c>
      <c r="AA513" s="82">
        <f t="shared" si="60"/>
        <v>6</v>
      </c>
      <c r="AB513" s="83">
        <f t="shared" si="61"/>
        <v>14.93</v>
      </c>
      <c r="AC513" s="84"/>
      <c r="AD513" s="81" t="str">
        <f>VLOOKUP(C513, 'NORD SUD'!A:B, 2, FALSE)</f>
        <v>N</v>
      </c>
      <c r="AE513" s="85" t="str">
        <f>IF(AD513="N","",SUM(AF$5:$AF513))</f>
        <v/>
      </c>
      <c r="AF513" s="85" t="str">
        <f t="shared" si="62"/>
        <v/>
      </c>
      <c r="AG513" s="84"/>
      <c r="AH513" s="81"/>
      <c r="AI513" s="169"/>
      <c r="AJ513" s="169"/>
      <c r="AK513" s="198" t="s">
        <v>1941</v>
      </c>
      <c r="AL513" s="158"/>
    </row>
    <row r="514" spans="1:998" s="13" customFormat="1">
      <c r="A514" s="16">
        <v>509</v>
      </c>
      <c r="B514" s="32" t="s">
        <v>1522</v>
      </c>
      <c r="C514" s="32" t="s">
        <v>1521</v>
      </c>
      <c r="D514" s="32" t="s">
        <v>1521</v>
      </c>
      <c r="E514" s="32" t="s">
        <v>1515</v>
      </c>
      <c r="F514" s="32"/>
      <c r="G514" s="74">
        <v>45833</v>
      </c>
      <c r="H514" s="75">
        <v>0.999305555555556</v>
      </c>
      <c r="I514" s="32" t="s">
        <v>1507</v>
      </c>
      <c r="J514" s="32" t="s">
        <v>1508</v>
      </c>
      <c r="K514" s="32" t="s">
        <v>1507</v>
      </c>
      <c r="L514" s="32" t="s">
        <v>1507</v>
      </c>
      <c r="M514" s="32" t="s">
        <v>1507</v>
      </c>
      <c r="N514" s="32" t="s">
        <v>1508</v>
      </c>
      <c r="O514" s="76">
        <v>1653.61</v>
      </c>
      <c r="P514" s="77">
        <v>6894</v>
      </c>
      <c r="Q514" s="76">
        <v>61693.52</v>
      </c>
      <c r="R514" s="76">
        <v>24664.799999999999</v>
      </c>
      <c r="S514" s="86">
        <f t="shared" si="63"/>
        <v>39.979563493864511</v>
      </c>
      <c r="T514" s="86">
        <f t="shared" si="64"/>
        <v>37028.720000000001</v>
      </c>
      <c r="U514" s="32" t="s">
        <v>1508</v>
      </c>
      <c r="V514" s="32" t="s">
        <v>1508</v>
      </c>
      <c r="W514" s="32">
        <v>1</v>
      </c>
      <c r="X514" s="80">
        <v>0</v>
      </c>
      <c r="Y514" s="81">
        <f>ROUND((S514/INDICI!$B$2*10),2)</f>
        <v>4.5199999999999996</v>
      </c>
      <c r="Z514" s="81">
        <f>ROUND((O514/INDICI!$B$1*25),2)</f>
        <v>4.41</v>
      </c>
      <c r="AA514" s="82">
        <f t="shared" si="60"/>
        <v>6</v>
      </c>
      <c r="AB514" s="83">
        <f t="shared" si="61"/>
        <v>14.93</v>
      </c>
      <c r="AC514" s="84"/>
      <c r="AD514" s="81" t="str">
        <f>VLOOKUP(C514, 'NORD SUD'!A:B, 2, FALSE)</f>
        <v>N</v>
      </c>
      <c r="AE514" s="85" t="str">
        <f>IF(AD514="N","",SUM(AF$5:$AF514))</f>
        <v/>
      </c>
      <c r="AF514" s="85" t="str">
        <f t="shared" si="62"/>
        <v/>
      </c>
      <c r="AG514" s="84"/>
      <c r="AH514" s="90"/>
      <c r="AI514" s="172"/>
      <c r="AJ514" s="172"/>
      <c r="AK514" s="198" t="s">
        <v>1941</v>
      </c>
      <c r="AL514" s="161"/>
      <c r="AM514" s="24"/>
      <c r="AN514" s="24"/>
      <c r="AO514" s="24"/>
    </row>
    <row r="515" spans="1:998" s="13" customFormat="1">
      <c r="A515" s="16">
        <v>510</v>
      </c>
      <c r="B515" s="32" t="s">
        <v>188</v>
      </c>
      <c r="C515" s="32" t="s">
        <v>35</v>
      </c>
      <c r="D515" s="32" t="s">
        <v>35</v>
      </c>
      <c r="E515" s="32" t="s">
        <v>805</v>
      </c>
      <c r="F515" s="32"/>
      <c r="G515" s="74">
        <v>45827</v>
      </c>
      <c r="H515" s="75">
        <v>0.49791666666666662</v>
      </c>
      <c r="I515" s="32" t="s">
        <v>5</v>
      </c>
      <c r="J515" s="32" t="s">
        <v>6</v>
      </c>
      <c r="K515" s="32" t="s">
        <v>5</v>
      </c>
      <c r="L515" s="32" t="s">
        <v>5</v>
      </c>
      <c r="M515" s="32" t="s">
        <v>5</v>
      </c>
      <c r="N515" s="32" t="s">
        <v>6</v>
      </c>
      <c r="O515" s="76">
        <v>473.93</v>
      </c>
      <c r="P515" s="77">
        <v>211</v>
      </c>
      <c r="Q515" s="76">
        <v>75502.37</v>
      </c>
      <c r="R515" s="76">
        <v>37751.19</v>
      </c>
      <c r="S515" s="85">
        <f t="shared" ref="S515:S533" si="65">IFERROR(R515/Q515*100,0)</f>
        <v>50.000006622308682</v>
      </c>
      <c r="T515" s="85">
        <f t="shared" ref="T515:T533" si="66">SUM(Q515-R515)</f>
        <v>37751.179999999993</v>
      </c>
      <c r="U515" s="32" t="s">
        <v>6</v>
      </c>
      <c r="V515" s="32" t="s">
        <v>6</v>
      </c>
      <c r="W515" s="79">
        <v>1</v>
      </c>
      <c r="X515" s="80">
        <v>0</v>
      </c>
      <c r="Y515" s="81">
        <f>ROUND((S515/INDICI!$B$2*10),2)</f>
        <v>5.65</v>
      </c>
      <c r="Z515" s="81">
        <f>ROUND((O515/INDICI!$B$1*25),2)</f>
        <v>1.27</v>
      </c>
      <c r="AA515" s="82">
        <f t="shared" si="60"/>
        <v>8</v>
      </c>
      <c r="AB515" s="83">
        <f t="shared" si="61"/>
        <v>14.92</v>
      </c>
      <c r="AC515" s="84"/>
      <c r="AD515" s="81" t="str">
        <f>VLOOKUP(C515, 'NORD SUD'!A:B, 2, FALSE)</f>
        <v>N</v>
      </c>
      <c r="AE515" s="85" t="str">
        <f>IF(AD515="N","",SUM(AF$5:$AF515))</f>
        <v/>
      </c>
      <c r="AF515" s="85" t="str">
        <f t="shared" si="62"/>
        <v/>
      </c>
      <c r="AG515" s="84"/>
      <c r="AH515" s="81"/>
      <c r="AI515" s="169"/>
      <c r="AJ515" s="169"/>
      <c r="AK515" s="198" t="s">
        <v>1941</v>
      </c>
      <c r="AL515" s="158"/>
    </row>
    <row r="516" spans="1:998" s="13" customFormat="1">
      <c r="A516" s="16">
        <v>511</v>
      </c>
      <c r="B516" s="32" t="s">
        <v>344</v>
      </c>
      <c r="C516" s="32" t="s">
        <v>1122</v>
      </c>
      <c r="D516" s="32" t="s">
        <v>1122</v>
      </c>
      <c r="E516" s="32" t="s">
        <v>1135</v>
      </c>
      <c r="F516" s="32"/>
      <c r="G516" s="74">
        <v>45834</v>
      </c>
      <c r="H516" s="75">
        <v>0.69513888888888886</v>
      </c>
      <c r="I516" s="32" t="s">
        <v>5</v>
      </c>
      <c r="J516" s="32" t="s">
        <v>6</v>
      </c>
      <c r="K516" s="32" t="s">
        <v>5</v>
      </c>
      <c r="L516" s="32" t="s">
        <v>5</v>
      </c>
      <c r="M516" s="32" t="s">
        <v>5</v>
      </c>
      <c r="N516" s="32" t="s">
        <v>6</v>
      </c>
      <c r="O516" s="76">
        <v>1743.21</v>
      </c>
      <c r="P516" s="77">
        <v>14915</v>
      </c>
      <c r="Q516" s="76">
        <v>105960.67</v>
      </c>
      <c r="R516" s="76">
        <v>40000</v>
      </c>
      <c r="S516" s="85">
        <f t="shared" si="65"/>
        <v>37.749855677583014</v>
      </c>
      <c r="T516" s="85">
        <f t="shared" si="66"/>
        <v>65960.67</v>
      </c>
      <c r="U516" s="32" t="s">
        <v>6</v>
      </c>
      <c r="V516" s="32" t="s">
        <v>6</v>
      </c>
      <c r="W516" s="79">
        <v>1</v>
      </c>
      <c r="X516" s="80">
        <v>0</v>
      </c>
      <c r="Y516" s="81">
        <f>ROUND((S516/INDICI!$B$2*10),2)</f>
        <v>4.2699999999999996</v>
      </c>
      <c r="Z516" s="81">
        <f>ROUND((O516/INDICI!$B$1*25),2)</f>
        <v>4.6500000000000004</v>
      </c>
      <c r="AA516" s="82">
        <f t="shared" si="60"/>
        <v>6</v>
      </c>
      <c r="AB516" s="83">
        <f t="shared" si="61"/>
        <v>14.92</v>
      </c>
      <c r="AC516" s="84"/>
      <c r="AD516" s="81" t="str">
        <f>VLOOKUP(C516, 'NORD SUD'!A:B, 2, FALSE)</f>
        <v>N</v>
      </c>
      <c r="AE516" s="85" t="str">
        <f>IF(AD516="N","",SUM(AF$5:$AF516))</f>
        <v/>
      </c>
      <c r="AF516" s="85" t="str">
        <f t="shared" si="62"/>
        <v/>
      </c>
      <c r="AG516" s="84"/>
      <c r="AH516" s="81"/>
      <c r="AI516" s="169"/>
      <c r="AJ516" s="169"/>
      <c r="AK516" s="198" t="s">
        <v>1941</v>
      </c>
      <c r="AL516" s="158"/>
    </row>
    <row r="517" spans="1:998" s="13" customFormat="1">
      <c r="A517" s="16">
        <v>512</v>
      </c>
      <c r="B517" s="32" t="s">
        <v>250</v>
      </c>
      <c r="C517" s="32" t="s">
        <v>103</v>
      </c>
      <c r="D517" s="32" t="s">
        <v>103</v>
      </c>
      <c r="E517" s="32" t="s">
        <v>1788</v>
      </c>
      <c r="F517" s="32"/>
      <c r="G517" s="74">
        <v>45834</v>
      </c>
      <c r="H517" s="75">
        <v>0.41944444444444445</v>
      </c>
      <c r="I517" s="32" t="s">
        <v>5</v>
      </c>
      <c r="J517" s="32" t="s">
        <v>289</v>
      </c>
      <c r="K517" s="32" t="s">
        <v>5</v>
      </c>
      <c r="L517" s="32" t="s">
        <v>5</v>
      </c>
      <c r="M517" s="32" t="s">
        <v>5</v>
      </c>
      <c r="N517" s="32" t="s">
        <v>1765</v>
      </c>
      <c r="O517" s="76">
        <v>2156.33</v>
      </c>
      <c r="P517" s="77">
        <v>1855</v>
      </c>
      <c r="Q517" s="76">
        <v>105549</v>
      </c>
      <c r="R517" s="76">
        <v>10554.9</v>
      </c>
      <c r="S517" s="85">
        <f t="shared" si="65"/>
        <v>10</v>
      </c>
      <c r="T517" s="85">
        <f t="shared" si="66"/>
        <v>94994.1</v>
      </c>
      <c r="U517" s="32" t="s">
        <v>289</v>
      </c>
      <c r="V517" s="32" t="s">
        <v>289</v>
      </c>
      <c r="W517" s="79">
        <v>1</v>
      </c>
      <c r="X517" s="80">
        <v>0</v>
      </c>
      <c r="Y517" s="81">
        <f>ROUND((S517/INDICI!$B$2*10),2)</f>
        <v>1.1299999999999999</v>
      </c>
      <c r="Z517" s="81">
        <f>ROUND((O517/INDICI!$B$1*25),2)</f>
        <v>5.76</v>
      </c>
      <c r="AA517" s="82">
        <f t="shared" si="60"/>
        <v>8</v>
      </c>
      <c r="AB517" s="83">
        <f t="shared" si="61"/>
        <v>14.89</v>
      </c>
      <c r="AC517" s="84"/>
      <c r="AD517" s="81" t="str">
        <f>VLOOKUP(C517, 'NORD SUD'!A:B, 2, FALSE)</f>
        <v>N</v>
      </c>
      <c r="AE517" s="85" t="str">
        <f>IF(AD517="N","",SUM(AF$5:$AF517))</f>
        <v/>
      </c>
      <c r="AF517" s="85" t="str">
        <f t="shared" si="62"/>
        <v/>
      </c>
      <c r="AG517" s="84"/>
      <c r="AH517" s="81"/>
      <c r="AI517" s="169"/>
      <c r="AJ517" s="169"/>
      <c r="AK517" s="198" t="s">
        <v>1941</v>
      </c>
      <c r="AL517" s="158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  <c r="QN517" s="27"/>
      <c r="QO517" s="27"/>
      <c r="QP517" s="27"/>
      <c r="QQ517" s="27"/>
      <c r="QR517" s="27"/>
      <c r="QS517" s="27"/>
      <c r="QT517" s="27"/>
      <c r="QU517" s="27"/>
      <c r="QV517" s="27"/>
      <c r="QW517" s="27"/>
      <c r="QX517" s="27"/>
      <c r="QY517" s="27"/>
      <c r="QZ517" s="27"/>
      <c r="RA517" s="27"/>
      <c r="RB517" s="27"/>
      <c r="RC517" s="27"/>
      <c r="RD517" s="27"/>
      <c r="RE517" s="27"/>
      <c r="RF517" s="27"/>
      <c r="RG517" s="27"/>
      <c r="RH517" s="27"/>
      <c r="RI517" s="27"/>
      <c r="RJ517" s="27"/>
      <c r="RK517" s="27"/>
      <c r="RL517" s="27"/>
      <c r="RM517" s="27"/>
      <c r="RN517" s="27"/>
      <c r="RO517" s="27"/>
      <c r="RP517" s="27"/>
      <c r="RQ517" s="27"/>
      <c r="RR517" s="27"/>
      <c r="RS517" s="27"/>
      <c r="RT517" s="27"/>
      <c r="RU517" s="27"/>
      <c r="RV517" s="27"/>
      <c r="RW517" s="27"/>
      <c r="RX517" s="27"/>
      <c r="RY517" s="27"/>
      <c r="RZ517" s="27"/>
      <c r="SA517" s="27"/>
      <c r="SB517" s="27"/>
      <c r="SC517" s="27"/>
      <c r="SD517" s="27"/>
      <c r="SE517" s="27"/>
      <c r="SF517" s="27"/>
      <c r="SG517" s="27"/>
      <c r="SH517" s="27"/>
      <c r="SI517" s="27"/>
      <c r="SJ517" s="27"/>
      <c r="SK517" s="27"/>
      <c r="SL517" s="27"/>
      <c r="SM517" s="27"/>
      <c r="SN517" s="27"/>
      <c r="SO517" s="27"/>
      <c r="SP517" s="27"/>
      <c r="SQ517" s="27"/>
      <c r="SR517" s="27"/>
      <c r="SS517" s="27"/>
      <c r="ST517" s="27"/>
      <c r="SU517" s="27"/>
      <c r="SV517" s="27"/>
      <c r="SW517" s="27"/>
      <c r="SX517" s="27"/>
      <c r="SY517" s="27"/>
      <c r="SZ517" s="27"/>
      <c r="TA517" s="27"/>
      <c r="TB517" s="27"/>
      <c r="TC517" s="27"/>
      <c r="TD517" s="27"/>
      <c r="TE517" s="27"/>
      <c r="TF517" s="27"/>
      <c r="TG517" s="27"/>
      <c r="TH517" s="27"/>
      <c r="TI517" s="27"/>
      <c r="TJ517" s="27"/>
      <c r="TK517" s="27"/>
      <c r="TL517" s="27"/>
      <c r="TM517" s="27"/>
      <c r="TN517" s="27"/>
      <c r="TO517" s="27"/>
      <c r="TP517" s="27"/>
      <c r="TQ517" s="27"/>
      <c r="TR517" s="27"/>
      <c r="TS517" s="27"/>
      <c r="TT517" s="27"/>
      <c r="TU517" s="27"/>
      <c r="TV517" s="27"/>
      <c r="TW517" s="27"/>
      <c r="TX517" s="27"/>
      <c r="TY517" s="27"/>
      <c r="TZ517" s="27"/>
      <c r="UA517" s="27"/>
      <c r="UB517" s="27"/>
      <c r="UC517" s="27"/>
      <c r="UD517" s="27"/>
      <c r="UE517" s="27"/>
      <c r="UF517" s="27"/>
      <c r="UG517" s="27"/>
      <c r="UH517" s="27"/>
      <c r="UI517" s="27"/>
      <c r="UJ517" s="27"/>
      <c r="UK517" s="27"/>
      <c r="UL517" s="27"/>
      <c r="UM517" s="27"/>
      <c r="UN517" s="27"/>
      <c r="UO517" s="27"/>
      <c r="UP517" s="27"/>
      <c r="UQ517" s="27"/>
      <c r="UR517" s="27"/>
      <c r="US517" s="27"/>
      <c r="UT517" s="27"/>
      <c r="UU517" s="27"/>
      <c r="UV517" s="27"/>
      <c r="UW517" s="27"/>
      <c r="UX517" s="27"/>
      <c r="UY517" s="27"/>
      <c r="UZ517" s="27"/>
      <c r="VA517" s="27"/>
      <c r="VB517" s="27"/>
      <c r="VC517" s="27"/>
      <c r="VD517" s="27"/>
      <c r="VE517" s="27"/>
      <c r="VF517" s="27"/>
      <c r="VG517" s="27"/>
      <c r="VH517" s="27"/>
      <c r="VI517" s="27"/>
      <c r="VJ517" s="27"/>
      <c r="VK517" s="27"/>
      <c r="VL517" s="27"/>
      <c r="VM517" s="27"/>
      <c r="VN517" s="27"/>
      <c r="VO517" s="27"/>
      <c r="VP517" s="27"/>
      <c r="VQ517" s="27"/>
      <c r="VR517" s="27"/>
      <c r="VS517" s="27"/>
      <c r="VT517" s="27"/>
      <c r="VU517" s="27"/>
      <c r="VV517" s="27"/>
      <c r="VW517" s="27"/>
      <c r="VX517" s="27"/>
      <c r="VY517" s="27"/>
      <c r="VZ517" s="27"/>
      <c r="WA517" s="27"/>
      <c r="WB517" s="27"/>
      <c r="WC517" s="27"/>
      <c r="WD517" s="27"/>
      <c r="WE517" s="27"/>
      <c r="WF517" s="27"/>
      <c r="WG517" s="27"/>
      <c r="WH517" s="27"/>
      <c r="WI517" s="27"/>
      <c r="WJ517" s="27"/>
      <c r="WK517" s="27"/>
      <c r="WL517" s="27"/>
      <c r="WM517" s="27"/>
      <c r="WN517" s="27"/>
      <c r="WO517" s="27"/>
      <c r="WP517" s="27"/>
      <c r="WQ517" s="27"/>
      <c r="WR517" s="27"/>
      <c r="WS517" s="27"/>
      <c r="WT517" s="27"/>
      <c r="WU517" s="27"/>
      <c r="WV517" s="27"/>
      <c r="WW517" s="27"/>
      <c r="WX517" s="27"/>
      <c r="WY517" s="27"/>
      <c r="WZ517" s="27"/>
      <c r="XA517" s="27"/>
      <c r="XB517" s="27"/>
      <c r="XC517" s="27"/>
      <c r="XD517" s="27"/>
      <c r="XE517" s="27"/>
      <c r="XF517" s="27"/>
      <c r="XG517" s="27"/>
      <c r="XH517" s="27"/>
      <c r="XI517" s="27"/>
      <c r="XJ517" s="27"/>
      <c r="XK517" s="27"/>
      <c r="XL517" s="27"/>
      <c r="XM517" s="27"/>
      <c r="XN517" s="27"/>
      <c r="XO517" s="27"/>
      <c r="XP517" s="27"/>
      <c r="XQ517" s="27"/>
      <c r="XR517" s="27"/>
      <c r="XS517" s="27"/>
      <c r="XT517" s="27"/>
      <c r="XU517" s="27"/>
      <c r="XV517" s="27"/>
      <c r="XW517" s="27"/>
      <c r="XX517" s="27"/>
      <c r="XY517" s="27"/>
      <c r="XZ517" s="27"/>
      <c r="YA517" s="27"/>
      <c r="YB517" s="27"/>
      <c r="YC517" s="27"/>
      <c r="YD517" s="27"/>
      <c r="YE517" s="27"/>
      <c r="YF517" s="27"/>
      <c r="YG517" s="27"/>
      <c r="YH517" s="27"/>
      <c r="YI517" s="27"/>
      <c r="YJ517" s="27"/>
      <c r="YK517" s="27"/>
      <c r="YL517" s="27"/>
      <c r="YM517" s="27"/>
      <c r="YN517" s="27"/>
      <c r="YO517" s="27"/>
      <c r="YP517" s="27"/>
      <c r="YQ517" s="27"/>
      <c r="YR517" s="27"/>
      <c r="YS517" s="27"/>
      <c r="YT517" s="27"/>
      <c r="YU517" s="27"/>
      <c r="YV517" s="27"/>
      <c r="YW517" s="27"/>
      <c r="YX517" s="27"/>
      <c r="YY517" s="27"/>
      <c r="YZ517" s="27"/>
      <c r="ZA517" s="27"/>
      <c r="ZB517" s="27"/>
      <c r="ZC517" s="27"/>
      <c r="ZD517" s="27"/>
      <c r="ZE517" s="27"/>
      <c r="ZF517" s="27"/>
      <c r="ZG517" s="27"/>
      <c r="ZH517" s="27"/>
      <c r="ZI517" s="27"/>
      <c r="ZJ517" s="27"/>
      <c r="ZK517" s="27"/>
      <c r="ZL517" s="27"/>
      <c r="ZM517" s="27"/>
      <c r="ZN517" s="27"/>
      <c r="ZO517" s="27"/>
      <c r="ZP517" s="27"/>
      <c r="ZQ517" s="27"/>
      <c r="ZR517" s="27"/>
      <c r="ZS517" s="27"/>
      <c r="ZT517" s="27"/>
      <c r="ZU517" s="27"/>
      <c r="ZV517" s="27"/>
      <c r="ZW517" s="27"/>
      <c r="ZX517" s="27"/>
      <c r="ZY517" s="27"/>
      <c r="ZZ517" s="27"/>
      <c r="AAA517" s="27"/>
      <c r="AAB517" s="27"/>
      <c r="AAC517" s="27"/>
      <c r="AAD517" s="27"/>
      <c r="AAE517" s="27"/>
      <c r="AAF517" s="27"/>
      <c r="AAG517" s="27"/>
      <c r="AAH517" s="27"/>
      <c r="AAI517" s="27"/>
      <c r="AAJ517" s="27"/>
      <c r="AAK517" s="27"/>
      <c r="AAL517" s="27"/>
      <c r="AAM517" s="27"/>
      <c r="AAN517" s="27"/>
      <c r="AAO517" s="27"/>
      <c r="AAP517" s="27"/>
      <c r="AAQ517" s="27"/>
      <c r="AAR517" s="27"/>
      <c r="AAS517" s="27"/>
      <c r="AAT517" s="27"/>
      <c r="AAU517" s="27"/>
      <c r="AAV517" s="27"/>
      <c r="AAW517" s="27"/>
      <c r="AAX517" s="27"/>
      <c r="AAY517" s="27"/>
      <c r="AAZ517" s="27"/>
      <c r="ABA517" s="27"/>
      <c r="ABB517" s="27"/>
      <c r="ABC517" s="27"/>
      <c r="ABD517" s="27"/>
      <c r="ABE517" s="27"/>
      <c r="ABF517" s="27"/>
      <c r="ABG517" s="27"/>
      <c r="ABH517" s="27"/>
      <c r="ABI517" s="27"/>
      <c r="ABJ517" s="27"/>
      <c r="ABK517" s="27"/>
      <c r="ABL517" s="27"/>
      <c r="ABM517" s="27"/>
      <c r="ABN517" s="27"/>
      <c r="ABO517" s="27"/>
      <c r="ABP517" s="27"/>
      <c r="ABQ517" s="27"/>
      <c r="ABR517" s="27"/>
      <c r="ABS517" s="27"/>
      <c r="ABT517" s="27"/>
      <c r="ABU517" s="27"/>
      <c r="ABV517" s="27"/>
      <c r="ABW517" s="27"/>
      <c r="ABX517" s="27"/>
      <c r="ABY517" s="27"/>
      <c r="ABZ517" s="27"/>
      <c r="ACA517" s="27"/>
      <c r="ACB517" s="27"/>
      <c r="ACC517" s="27"/>
      <c r="ACD517" s="27"/>
      <c r="ACE517" s="27"/>
      <c r="ACF517" s="27"/>
      <c r="ACG517" s="27"/>
      <c r="ACH517" s="27"/>
      <c r="ACI517" s="27"/>
      <c r="ACJ517" s="27"/>
      <c r="ACK517" s="27"/>
      <c r="ACL517" s="27"/>
      <c r="ACM517" s="27"/>
      <c r="ACN517" s="27"/>
      <c r="ACO517" s="27"/>
      <c r="ACP517" s="27"/>
      <c r="ACQ517" s="27"/>
      <c r="ACR517" s="27"/>
      <c r="ACS517" s="27"/>
      <c r="ACT517" s="27"/>
      <c r="ACU517" s="27"/>
      <c r="ACV517" s="27"/>
      <c r="ACW517" s="27"/>
      <c r="ACX517" s="27"/>
      <c r="ACY517" s="27"/>
      <c r="ACZ517" s="27"/>
      <c r="ADA517" s="27"/>
      <c r="ADB517" s="27"/>
      <c r="ADC517" s="27"/>
      <c r="ADD517" s="27"/>
      <c r="ADE517" s="27"/>
      <c r="ADF517" s="27"/>
      <c r="ADG517" s="27"/>
      <c r="ADH517" s="27"/>
      <c r="ADI517" s="27"/>
      <c r="ADJ517" s="27"/>
      <c r="ADK517" s="27"/>
      <c r="ADL517" s="27"/>
      <c r="ADM517" s="27"/>
      <c r="ADN517" s="27"/>
      <c r="ADO517" s="27"/>
      <c r="ADP517" s="27"/>
      <c r="ADQ517" s="27"/>
      <c r="ADR517" s="27"/>
      <c r="ADS517" s="27"/>
      <c r="ADT517" s="27"/>
      <c r="ADU517" s="27"/>
      <c r="ADV517" s="27"/>
      <c r="ADW517" s="27"/>
      <c r="ADX517" s="27"/>
      <c r="ADY517" s="27"/>
      <c r="ADZ517" s="27"/>
      <c r="AEA517" s="27"/>
      <c r="AEB517" s="27"/>
      <c r="AEC517" s="27"/>
      <c r="AED517" s="27"/>
      <c r="AEE517" s="27"/>
      <c r="AEF517" s="27"/>
      <c r="AEG517" s="27"/>
      <c r="AEH517" s="27"/>
      <c r="AEI517" s="27"/>
      <c r="AEJ517" s="27"/>
      <c r="AEK517" s="27"/>
      <c r="AEL517" s="27"/>
      <c r="AEM517" s="27"/>
      <c r="AEN517" s="27"/>
      <c r="AEO517" s="27"/>
      <c r="AEP517" s="27"/>
      <c r="AEQ517" s="27"/>
      <c r="AER517" s="27"/>
      <c r="AES517" s="27"/>
      <c r="AET517" s="27"/>
      <c r="AEU517" s="27"/>
      <c r="AEV517" s="27"/>
      <c r="AEW517" s="27"/>
      <c r="AEX517" s="27"/>
      <c r="AEY517" s="27"/>
      <c r="AEZ517" s="27"/>
      <c r="AFA517" s="27"/>
      <c r="AFB517" s="27"/>
      <c r="AFC517" s="27"/>
      <c r="AFD517" s="27"/>
      <c r="AFE517" s="27"/>
      <c r="AFF517" s="27"/>
      <c r="AFG517" s="27"/>
      <c r="AFH517" s="27"/>
      <c r="AFI517" s="27"/>
      <c r="AFJ517" s="27"/>
      <c r="AFK517" s="27"/>
      <c r="AFL517" s="27"/>
      <c r="AFM517" s="27"/>
      <c r="AFN517" s="27"/>
      <c r="AFO517" s="27"/>
      <c r="AFP517" s="27"/>
      <c r="AFQ517" s="27"/>
      <c r="AFR517" s="27"/>
      <c r="AFS517" s="27"/>
      <c r="AFT517" s="27"/>
      <c r="AFU517" s="27"/>
      <c r="AFV517" s="27"/>
      <c r="AFW517" s="27"/>
      <c r="AFX517" s="27"/>
      <c r="AFY517" s="27"/>
      <c r="AFZ517" s="27"/>
      <c r="AGA517" s="27"/>
      <c r="AGB517" s="27"/>
      <c r="AGC517" s="27"/>
      <c r="AGD517" s="27"/>
      <c r="AGE517" s="27"/>
      <c r="AGF517" s="27"/>
      <c r="AGG517" s="27"/>
      <c r="AGH517" s="27"/>
      <c r="AGI517" s="27"/>
      <c r="AGJ517" s="27"/>
      <c r="AGK517" s="27"/>
      <c r="AGL517" s="27"/>
      <c r="AGM517" s="27"/>
      <c r="AGN517" s="27"/>
      <c r="AGO517" s="27"/>
      <c r="AGP517" s="27"/>
      <c r="AGQ517" s="27"/>
      <c r="AGR517" s="27"/>
      <c r="AGS517" s="27"/>
      <c r="AGT517" s="27"/>
      <c r="AGU517" s="27"/>
      <c r="AGV517" s="27"/>
      <c r="AGW517" s="27"/>
      <c r="AGX517" s="27"/>
      <c r="AGY517" s="27"/>
      <c r="AGZ517" s="27"/>
      <c r="AHA517" s="27"/>
      <c r="AHB517" s="27"/>
      <c r="AHC517" s="27"/>
      <c r="AHD517" s="27"/>
      <c r="AHE517" s="27"/>
      <c r="AHF517" s="27"/>
      <c r="AHG517" s="27"/>
      <c r="AHH517" s="27"/>
      <c r="AHI517" s="27"/>
      <c r="AHJ517" s="27"/>
      <c r="AHK517" s="27"/>
      <c r="AHL517" s="27"/>
      <c r="AHM517" s="27"/>
      <c r="AHN517" s="27"/>
      <c r="AHO517" s="27"/>
      <c r="AHP517" s="27"/>
      <c r="AHQ517" s="27"/>
      <c r="AHR517" s="27"/>
      <c r="AHS517" s="27"/>
      <c r="AHT517" s="27"/>
      <c r="AHU517" s="27"/>
      <c r="AHV517" s="27"/>
      <c r="AHW517" s="27"/>
      <c r="AHX517" s="27"/>
      <c r="AHY517" s="27"/>
      <c r="AHZ517" s="27"/>
      <c r="AIA517" s="27"/>
      <c r="AIB517" s="27"/>
      <c r="AIC517" s="27"/>
      <c r="AID517" s="27"/>
      <c r="AIE517" s="27"/>
      <c r="AIF517" s="27"/>
      <c r="AIG517" s="27"/>
      <c r="AIH517" s="27"/>
      <c r="AII517" s="27"/>
      <c r="AIJ517" s="27"/>
      <c r="AIK517" s="27"/>
      <c r="AIL517" s="27"/>
      <c r="AIM517" s="27"/>
      <c r="AIN517" s="27"/>
      <c r="AIO517" s="27"/>
      <c r="AIP517" s="27"/>
      <c r="AIQ517" s="27"/>
      <c r="AIR517" s="27"/>
      <c r="AIS517" s="27"/>
      <c r="AIT517" s="27"/>
      <c r="AIU517" s="27"/>
      <c r="AIV517" s="27"/>
      <c r="AIW517" s="27"/>
      <c r="AIX517" s="27"/>
      <c r="AIY517" s="27"/>
      <c r="AIZ517" s="27"/>
      <c r="AJA517" s="27"/>
      <c r="AJB517" s="27"/>
      <c r="AJC517" s="27"/>
      <c r="AJD517" s="27"/>
      <c r="AJE517" s="27"/>
      <c r="AJF517" s="27"/>
      <c r="AJG517" s="27"/>
      <c r="AJH517" s="27"/>
      <c r="AJI517" s="27"/>
      <c r="AJJ517" s="27"/>
      <c r="AJK517" s="27"/>
      <c r="AJL517" s="27"/>
      <c r="AJM517" s="27"/>
      <c r="AJN517" s="27"/>
      <c r="AJO517" s="27"/>
      <c r="AJP517" s="27"/>
      <c r="AJQ517" s="27"/>
      <c r="AJR517" s="27"/>
      <c r="AJS517" s="27"/>
      <c r="AJT517" s="27"/>
      <c r="AJU517" s="27"/>
      <c r="AJV517" s="27"/>
      <c r="AJW517" s="27"/>
      <c r="AJX517" s="27"/>
      <c r="AJY517" s="27"/>
      <c r="AJZ517" s="27"/>
      <c r="AKA517" s="27"/>
      <c r="AKB517" s="27"/>
      <c r="AKC517" s="27"/>
      <c r="AKD517" s="27"/>
      <c r="AKE517" s="27"/>
      <c r="AKF517" s="27"/>
      <c r="AKG517" s="27"/>
      <c r="AKH517" s="27"/>
      <c r="AKI517" s="27"/>
      <c r="AKJ517" s="27"/>
      <c r="AKK517" s="27"/>
      <c r="AKL517" s="27"/>
      <c r="AKM517" s="27"/>
      <c r="AKN517" s="27"/>
      <c r="AKO517" s="27"/>
      <c r="AKP517" s="27"/>
      <c r="AKQ517" s="27"/>
      <c r="AKR517" s="27"/>
      <c r="AKS517" s="27"/>
      <c r="AKT517" s="27"/>
      <c r="AKU517" s="27"/>
      <c r="AKV517" s="27"/>
      <c r="AKW517" s="27"/>
      <c r="AKX517" s="27"/>
      <c r="AKY517" s="27"/>
      <c r="AKZ517" s="27"/>
      <c r="ALA517" s="27"/>
      <c r="ALB517" s="27"/>
      <c r="ALC517" s="27"/>
      <c r="ALD517" s="27"/>
      <c r="ALE517" s="27"/>
      <c r="ALF517" s="27"/>
      <c r="ALG517" s="27"/>
      <c r="ALH517" s="27"/>
      <c r="ALI517" s="27"/>
      <c r="ALJ517" s="27"/>
    </row>
    <row r="518" spans="1:998" s="13" customFormat="1">
      <c r="A518" s="16">
        <v>513</v>
      </c>
      <c r="B518" s="32" t="s">
        <v>357</v>
      </c>
      <c r="C518" s="32" t="s">
        <v>80</v>
      </c>
      <c r="D518" s="32" t="s">
        <v>80</v>
      </c>
      <c r="E518" s="32" t="s">
        <v>645</v>
      </c>
      <c r="F518" s="32"/>
      <c r="G518" s="74">
        <v>45821</v>
      </c>
      <c r="H518" s="75">
        <v>0.5625</v>
      </c>
      <c r="I518" s="32" t="s">
        <v>5</v>
      </c>
      <c r="J518" s="32" t="s">
        <v>6</v>
      </c>
      <c r="K518" s="32" t="s">
        <v>5</v>
      </c>
      <c r="L518" s="32" t="s">
        <v>5</v>
      </c>
      <c r="M518" s="32" t="s">
        <v>5</v>
      </c>
      <c r="N518" s="32" t="s">
        <v>6</v>
      </c>
      <c r="O518" s="76">
        <v>1735.22</v>
      </c>
      <c r="P518" s="77">
        <v>1556</v>
      </c>
      <c r="Q518" s="76">
        <v>36723.800000000003</v>
      </c>
      <c r="R518" s="76">
        <v>7344.76</v>
      </c>
      <c r="S518" s="85">
        <f t="shared" si="65"/>
        <v>20</v>
      </c>
      <c r="T518" s="85">
        <f t="shared" si="66"/>
        <v>29379.040000000001</v>
      </c>
      <c r="U518" s="32" t="s">
        <v>6</v>
      </c>
      <c r="V518" s="32" t="s">
        <v>6</v>
      </c>
      <c r="W518" s="79">
        <v>1</v>
      </c>
      <c r="X518" s="80">
        <v>0</v>
      </c>
      <c r="Y518" s="81">
        <f>ROUND((S518/INDICI!$B$2*10),2)</f>
        <v>2.2599999999999998</v>
      </c>
      <c r="Z518" s="81">
        <f>ROUND((O518/INDICI!$B$1*25),2)</f>
        <v>4.63</v>
      </c>
      <c r="AA518" s="82">
        <f t="shared" si="60"/>
        <v>8</v>
      </c>
      <c r="AB518" s="83">
        <f t="shared" si="61"/>
        <v>14.89</v>
      </c>
      <c r="AC518" s="84"/>
      <c r="AD518" s="81" t="str">
        <f>VLOOKUP(C518, 'NORD SUD'!A:B, 2, FALSE)</f>
        <v>N</v>
      </c>
      <c r="AE518" s="85" t="str">
        <f>IF(AD518="N","",SUM(AF$5:$AF518))</f>
        <v/>
      </c>
      <c r="AF518" s="85" t="str">
        <f t="shared" si="62"/>
        <v/>
      </c>
      <c r="AG518" s="84"/>
      <c r="AH518" s="81"/>
      <c r="AI518" s="169"/>
      <c r="AJ518" s="169"/>
      <c r="AK518" s="198" t="s">
        <v>1941</v>
      </c>
      <c r="AL518" s="158"/>
    </row>
    <row r="519" spans="1:998" s="13" customFormat="1">
      <c r="A519" s="16">
        <v>514</v>
      </c>
      <c r="B519" s="32" t="s">
        <v>344</v>
      </c>
      <c r="C519" s="32" t="s">
        <v>96</v>
      </c>
      <c r="D519" s="32" t="s">
        <v>96</v>
      </c>
      <c r="E519" s="32" t="s">
        <v>1390</v>
      </c>
      <c r="F519" s="32"/>
      <c r="G519" s="74">
        <v>45834</v>
      </c>
      <c r="H519" s="75">
        <v>0.40347222222222223</v>
      </c>
      <c r="I519" s="32" t="s">
        <v>5</v>
      </c>
      <c r="J519" s="32" t="s">
        <v>6</v>
      </c>
      <c r="K519" s="32" t="s">
        <v>5</v>
      </c>
      <c r="L519" s="32" t="s">
        <v>5</v>
      </c>
      <c r="M519" s="32" t="s">
        <v>5</v>
      </c>
      <c r="N519" s="32" t="s">
        <v>6</v>
      </c>
      <c r="O519" s="76">
        <v>886.63</v>
      </c>
      <c r="P519" s="77">
        <v>1579</v>
      </c>
      <c r="Q519" s="76">
        <v>182461</v>
      </c>
      <c r="R519" s="76">
        <v>72984.399999999994</v>
      </c>
      <c r="S519" s="85">
        <f t="shared" si="65"/>
        <v>40</v>
      </c>
      <c r="T519" s="85">
        <f t="shared" si="66"/>
        <v>109476.6</v>
      </c>
      <c r="U519" s="32" t="s">
        <v>6</v>
      </c>
      <c r="V519" s="32" t="s">
        <v>6</v>
      </c>
      <c r="W519" s="79">
        <v>1</v>
      </c>
      <c r="X519" s="80">
        <v>0</v>
      </c>
      <c r="Y519" s="81">
        <f>ROUND((S519/INDICI!$B$2*10),2)</f>
        <v>4.5199999999999996</v>
      </c>
      <c r="Z519" s="81">
        <f>ROUND((O519/INDICI!$B$1*25),2)</f>
        <v>2.37</v>
      </c>
      <c r="AA519" s="82">
        <f t="shared" si="60"/>
        <v>8</v>
      </c>
      <c r="AB519" s="83">
        <f t="shared" si="61"/>
        <v>14.89</v>
      </c>
      <c r="AC519" s="84"/>
      <c r="AD519" s="81" t="str">
        <f>VLOOKUP(C519, 'NORD SUD'!A:B, 2, FALSE)</f>
        <v>N</v>
      </c>
      <c r="AE519" s="85" t="str">
        <f>IF(AD519="N","",SUM(AF$5:$AF519))</f>
        <v/>
      </c>
      <c r="AF519" s="85" t="str">
        <f t="shared" si="62"/>
        <v/>
      </c>
      <c r="AG519" s="84"/>
      <c r="AH519" s="81"/>
      <c r="AI519" s="169"/>
      <c r="AJ519" s="169"/>
      <c r="AK519" s="198" t="s">
        <v>1941</v>
      </c>
      <c r="AL519" s="158"/>
    </row>
    <row r="520" spans="1:998" s="13" customFormat="1">
      <c r="A520" s="16">
        <v>515</v>
      </c>
      <c r="B520" s="32" t="s">
        <v>176</v>
      </c>
      <c r="C520" s="32" t="s">
        <v>466</v>
      </c>
      <c r="D520" s="32" t="s">
        <v>466</v>
      </c>
      <c r="E520" s="32" t="s">
        <v>488</v>
      </c>
      <c r="F520" s="32"/>
      <c r="G520" s="74">
        <v>45834</v>
      </c>
      <c r="H520" s="75">
        <v>0.49722222222222223</v>
      </c>
      <c r="I520" s="32" t="s">
        <v>5</v>
      </c>
      <c r="J520" s="32" t="s">
        <v>6</v>
      </c>
      <c r="K520" s="32" t="s">
        <v>5</v>
      </c>
      <c r="L520" s="32" t="s">
        <v>5</v>
      </c>
      <c r="M520" s="32" t="s">
        <v>5</v>
      </c>
      <c r="N520" s="32" t="s">
        <v>6</v>
      </c>
      <c r="O520" s="76">
        <v>463.56</v>
      </c>
      <c r="P520" s="77">
        <v>3883</v>
      </c>
      <c r="Q520" s="76">
        <v>17549.12</v>
      </c>
      <c r="R520" s="76">
        <v>8774.56</v>
      </c>
      <c r="S520" s="85">
        <f t="shared" si="65"/>
        <v>50</v>
      </c>
      <c r="T520" s="85">
        <f t="shared" si="66"/>
        <v>8774.56</v>
      </c>
      <c r="U520" s="32" t="s">
        <v>6</v>
      </c>
      <c r="V520" s="32" t="s">
        <v>6</v>
      </c>
      <c r="W520" s="32">
        <v>1</v>
      </c>
      <c r="X520" s="80">
        <v>0</v>
      </c>
      <c r="Y520" s="81">
        <f>ROUND((S520/INDICI!$B$2*10),2)</f>
        <v>5.65</v>
      </c>
      <c r="Z520" s="81">
        <f>ROUND((O520/INDICI!$B$1*25),2)</f>
        <v>1.24</v>
      </c>
      <c r="AA520" s="82">
        <f t="shared" si="60"/>
        <v>8</v>
      </c>
      <c r="AB520" s="83">
        <f t="shared" si="61"/>
        <v>14.89</v>
      </c>
      <c r="AC520" s="84"/>
      <c r="AD520" s="81" t="str">
        <f>VLOOKUP(C520, 'NORD SUD'!A:B, 2, FALSE)</f>
        <v>N</v>
      </c>
      <c r="AE520" s="85" t="str">
        <f>IF(AD520="N","",SUM(AF$5:$AF520))</f>
        <v/>
      </c>
      <c r="AF520" s="85" t="str">
        <f t="shared" si="62"/>
        <v/>
      </c>
      <c r="AG520" s="84"/>
      <c r="AH520" s="81"/>
      <c r="AI520" s="169"/>
      <c r="AJ520" s="169"/>
      <c r="AK520" s="198" t="s">
        <v>1941</v>
      </c>
      <c r="AL520" s="158"/>
    </row>
    <row r="521" spans="1:998" s="13" customFormat="1">
      <c r="A521" s="16">
        <v>516</v>
      </c>
      <c r="B521" s="32" t="s">
        <v>344</v>
      </c>
      <c r="C521" s="32" t="s">
        <v>1088</v>
      </c>
      <c r="D521" s="32" t="s">
        <v>1089</v>
      </c>
      <c r="E521" s="32" t="s">
        <v>1098</v>
      </c>
      <c r="F521" s="32"/>
      <c r="G521" s="74">
        <v>45833</v>
      </c>
      <c r="H521" s="75" t="s">
        <v>1099</v>
      </c>
      <c r="I521" s="32" t="s">
        <v>5</v>
      </c>
      <c r="J521" s="32" t="s">
        <v>6</v>
      </c>
      <c r="K521" s="32" t="s">
        <v>5</v>
      </c>
      <c r="L521" s="32" t="s">
        <v>5</v>
      </c>
      <c r="M521" s="32" t="s">
        <v>5</v>
      </c>
      <c r="N521" s="32" t="s">
        <v>6</v>
      </c>
      <c r="O521" s="76">
        <v>1592.5</v>
      </c>
      <c r="P521" s="77">
        <v>6719</v>
      </c>
      <c r="Q521" s="76">
        <v>73155</v>
      </c>
      <c r="R521" s="76">
        <v>30000</v>
      </c>
      <c r="S521" s="85">
        <f t="shared" si="65"/>
        <v>41.008816895632563</v>
      </c>
      <c r="T521" s="85">
        <f t="shared" si="66"/>
        <v>43155</v>
      </c>
      <c r="U521" s="32" t="s">
        <v>6</v>
      </c>
      <c r="V521" s="32" t="s">
        <v>6</v>
      </c>
      <c r="W521" s="79">
        <v>1</v>
      </c>
      <c r="X521" s="80">
        <v>0</v>
      </c>
      <c r="Y521" s="81">
        <f>ROUND((S521/INDICI!$B$2*10),2)</f>
        <v>4.63</v>
      </c>
      <c r="Z521" s="81">
        <f>ROUND((O521/INDICI!$B$1*25),2)</f>
        <v>4.25</v>
      </c>
      <c r="AA521" s="82">
        <f t="shared" si="60"/>
        <v>6</v>
      </c>
      <c r="AB521" s="83">
        <f t="shared" si="61"/>
        <v>14.879999999999999</v>
      </c>
      <c r="AC521" s="84"/>
      <c r="AD521" s="81" t="str">
        <f>VLOOKUP(C521, 'NORD SUD'!A:B, 2, FALSE)</f>
        <v>N</v>
      </c>
      <c r="AE521" s="85" t="str">
        <f>IF(AD521="N","",SUM(AF$5:$AF521))</f>
        <v/>
      </c>
      <c r="AF521" s="85" t="str">
        <f t="shared" si="62"/>
        <v/>
      </c>
      <c r="AG521" s="84"/>
      <c r="AH521" s="81"/>
      <c r="AI521" s="169"/>
      <c r="AJ521" s="169"/>
      <c r="AK521" s="198" t="s">
        <v>1941</v>
      </c>
      <c r="AL521" s="158"/>
    </row>
    <row r="522" spans="1:998" s="13" customFormat="1">
      <c r="A522" s="16">
        <v>517</v>
      </c>
      <c r="B522" s="32" t="s">
        <v>357</v>
      </c>
      <c r="C522" s="32" t="s">
        <v>80</v>
      </c>
      <c r="D522" s="32" t="s">
        <v>80</v>
      </c>
      <c r="E522" s="32" t="s">
        <v>80</v>
      </c>
      <c r="F522" s="32"/>
      <c r="G522" s="74">
        <v>45826</v>
      </c>
      <c r="H522" s="75">
        <v>0.35347222222222219</v>
      </c>
      <c r="I522" s="32" t="s">
        <v>5</v>
      </c>
      <c r="J522" s="32" t="s">
        <v>6</v>
      </c>
      <c r="K522" s="32" t="s">
        <v>5</v>
      </c>
      <c r="L522" s="32" t="s">
        <v>5</v>
      </c>
      <c r="M522" s="32" t="s">
        <v>5</v>
      </c>
      <c r="N522" s="32" t="s">
        <v>6</v>
      </c>
      <c r="O522" s="76">
        <v>2477.19</v>
      </c>
      <c r="P522" s="77">
        <v>49976</v>
      </c>
      <c r="Q522" s="76">
        <v>250000</v>
      </c>
      <c r="R522" s="76">
        <v>50000</v>
      </c>
      <c r="S522" s="85">
        <f t="shared" si="65"/>
        <v>20</v>
      </c>
      <c r="T522" s="85">
        <f t="shared" si="66"/>
        <v>200000</v>
      </c>
      <c r="U522" s="32" t="s">
        <v>6</v>
      </c>
      <c r="V522" s="32" t="s">
        <v>6</v>
      </c>
      <c r="W522" s="79">
        <v>1</v>
      </c>
      <c r="X522" s="80">
        <v>0</v>
      </c>
      <c r="Y522" s="81">
        <f>ROUND((S522/INDICI!$B$2*10),2)</f>
        <v>2.2599999999999998</v>
      </c>
      <c r="Z522" s="81">
        <f>ROUND((O522/INDICI!$B$1*25),2)</f>
        <v>6.61</v>
      </c>
      <c r="AA522" s="82">
        <f t="shared" si="60"/>
        <v>6</v>
      </c>
      <c r="AB522" s="83">
        <f t="shared" si="61"/>
        <v>14.870000000000001</v>
      </c>
      <c r="AC522" s="84"/>
      <c r="AD522" s="81" t="str">
        <f>VLOOKUP(C522, 'NORD SUD'!A:B, 2, FALSE)</f>
        <v>N</v>
      </c>
      <c r="AE522" s="85" t="str">
        <f>IF(AD522="N","",SUM(AF$5:$AF522))</f>
        <v/>
      </c>
      <c r="AF522" s="85" t="str">
        <f t="shared" si="62"/>
        <v/>
      </c>
      <c r="AG522" s="84"/>
      <c r="AH522" s="81"/>
      <c r="AI522" s="169"/>
      <c r="AJ522" s="169"/>
      <c r="AK522" s="198" t="s">
        <v>1941</v>
      </c>
      <c r="AL522" s="158"/>
    </row>
    <row r="523" spans="1:998" s="13" customFormat="1">
      <c r="A523" s="16">
        <v>518</v>
      </c>
      <c r="B523" s="32" t="s">
        <v>188</v>
      </c>
      <c r="C523" s="32" t="s">
        <v>35</v>
      </c>
      <c r="D523" s="32" t="s">
        <v>35</v>
      </c>
      <c r="E523" s="32" t="s">
        <v>817</v>
      </c>
      <c r="F523" s="32"/>
      <c r="G523" s="74">
        <v>45824</v>
      </c>
      <c r="H523" s="75">
        <v>0.58958333333333335</v>
      </c>
      <c r="I523" s="32" t="s">
        <v>5</v>
      </c>
      <c r="J523" s="32" t="s">
        <v>6</v>
      </c>
      <c r="K523" s="32" t="s">
        <v>5</v>
      </c>
      <c r="L523" s="32" t="s">
        <v>5</v>
      </c>
      <c r="M523" s="32" t="s">
        <v>5</v>
      </c>
      <c r="N523" s="32" t="s">
        <v>6</v>
      </c>
      <c r="O523" s="76">
        <v>877.89</v>
      </c>
      <c r="P523" s="77">
        <v>1253</v>
      </c>
      <c r="Q523" s="76">
        <v>37582.81</v>
      </c>
      <c r="R523" s="76">
        <v>15033.22</v>
      </c>
      <c r="S523" s="85">
        <f t="shared" si="65"/>
        <v>40.000255435929354</v>
      </c>
      <c r="T523" s="85">
        <f t="shared" si="66"/>
        <v>22549.589999999997</v>
      </c>
      <c r="U523" s="32" t="s">
        <v>6</v>
      </c>
      <c r="V523" s="32" t="s">
        <v>6</v>
      </c>
      <c r="W523" s="79">
        <v>1</v>
      </c>
      <c r="X523" s="80">
        <v>0</v>
      </c>
      <c r="Y523" s="81">
        <f>ROUND((S523/INDICI!$B$2*10),2)</f>
        <v>4.5199999999999996</v>
      </c>
      <c r="Z523" s="81">
        <f>ROUND((O523/INDICI!$B$1*25),2)</f>
        <v>2.34</v>
      </c>
      <c r="AA523" s="82">
        <f t="shared" si="60"/>
        <v>8</v>
      </c>
      <c r="AB523" s="83">
        <f t="shared" si="61"/>
        <v>14.86</v>
      </c>
      <c r="AC523" s="84"/>
      <c r="AD523" s="81" t="str">
        <f>VLOOKUP(C523, 'NORD SUD'!A:B, 2, FALSE)</f>
        <v>N</v>
      </c>
      <c r="AE523" s="85" t="str">
        <f>IF(AD523="N","",SUM(AF$5:$AF523))</f>
        <v/>
      </c>
      <c r="AF523" s="85" t="str">
        <f t="shared" si="62"/>
        <v/>
      </c>
      <c r="AG523" s="84"/>
      <c r="AH523" s="81"/>
      <c r="AI523" s="169"/>
      <c r="AJ523" s="169"/>
      <c r="AK523" s="198" t="s">
        <v>1941</v>
      </c>
      <c r="AL523" s="158"/>
    </row>
    <row r="524" spans="1:998" s="13" customFormat="1">
      <c r="A524" s="16">
        <v>519</v>
      </c>
      <c r="B524" s="32" t="s">
        <v>294</v>
      </c>
      <c r="C524" s="32" t="s">
        <v>490</v>
      </c>
      <c r="D524" s="32" t="s">
        <v>490</v>
      </c>
      <c r="E524" s="32" t="s">
        <v>491</v>
      </c>
      <c r="F524" s="32"/>
      <c r="G524" s="74">
        <v>45834</v>
      </c>
      <c r="H524" s="75">
        <v>0.75555555555555598</v>
      </c>
      <c r="I524" s="32" t="s">
        <v>5</v>
      </c>
      <c r="J524" s="32" t="s">
        <v>6</v>
      </c>
      <c r="K524" s="32" t="s">
        <v>5</v>
      </c>
      <c r="L524" s="32" t="s">
        <v>5</v>
      </c>
      <c r="M524" s="32" t="s">
        <v>5</v>
      </c>
      <c r="N524" s="32" t="s">
        <v>6</v>
      </c>
      <c r="O524" s="76">
        <v>1867.6</v>
      </c>
      <c r="P524" s="77">
        <v>14618</v>
      </c>
      <c r="Q524" s="76">
        <v>67207.62</v>
      </c>
      <c r="R524" s="76">
        <v>23000</v>
      </c>
      <c r="S524" s="76">
        <f t="shared" si="65"/>
        <v>34.222309910691678</v>
      </c>
      <c r="T524" s="76">
        <f t="shared" si="66"/>
        <v>44207.619999999995</v>
      </c>
      <c r="U524" s="76" t="s">
        <v>6</v>
      </c>
      <c r="V524" s="76" t="s">
        <v>6</v>
      </c>
      <c r="W524" s="32">
        <v>1</v>
      </c>
      <c r="X524" s="80">
        <v>0</v>
      </c>
      <c r="Y524" s="81">
        <f>ROUND((S524/INDICI!$B$2*10),2)</f>
        <v>3.87</v>
      </c>
      <c r="Z524" s="81">
        <f>ROUND((O524/INDICI!$B$1*25),2)</f>
        <v>4.99</v>
      </c>
      <c r="AA524" s="82">
        <f t="shared" si="60"/>
        <v>6</v>
      </c>
      <c r="AB524" s="83">
        <f t="shared" si="61"/>
        <v>14.86</v>
      </c>
      <c r="AC524" s="84"/>
      <c r="AD524" s="81" t="str">
        <f>VLOOKUP(C524, 'NORD SUD'!A:B, 2, FALSE)</f>
        <v>N</v>
      </c>
      <c r="AE524" s="85" t="str">
        <f>IF(AD524="N","",SUM(AF$5:$AF524))</f>
        <v/>
      </c>
      <c r="AF524" s="85" t="str">
        <f t="shared" si="62"/>
        <v/>
      </c>
      <c r="AG524" s="84"/>
      <c r="AH524" s="81"/>
      <c r="AI524" s="169"/>
      <c r="AJ524" s="169"/>
      <c r="AK524" s="198" t="s">
        <v>1941</v>
      </c>
      <c r="AL524" s="158"/>
    </row>
    <row r="525" spans="1:998" s="13" customFormat="1">
      <c r="A525" s="16">
        <v>520</v>
      </c>
      <c r="B525" s="32" t="s">
        <v>294</v>
      </c>
      <c r="C525" s="32" t="s">
        <v>44</v>
      </c>
      <c r="D525" s="32" t="s">
        <v>44</v>
      </c>
      <c r="E525" s="32" t="s">
        <v>1119</v>
      </c>
      <c r="F525" s="32"/>
      <c r="G525" s="74">
        <v>45833</v>
      </c>
      <c r="H525" s="75">
        <v>0.52916666666666667</v>
      </c>
      <c r="I525" s="32" t="s">
        <v>5</v>
      </c>
      <c r="J525" s="32" t="s">
        <v>6</v>
      </c>
      <c r="K525" s="32" t="s">
        <v>5</v>
      </c>
      <c r="L525" s="32" t="s">
        <v>5</v>
      </c>
      <c r="M525" s="32" t="s">
        <v>5</v>
      </c>
      <c r="N525" s="32" t="s">
        <v>6</v>
      </c>
      <c r="O525" s="76">
        <v>2043.61</v>
      </c>
      <c r="P525" s="77">
        <v>11695</v>
      </c>
      <c r="Q525" s="76">
        <v>55258.17</v>
      </c>
      <c r="R525" s="76">
        <v>16577.45</v>
      </c>
      <c r="S525" s="85">
        <f t="shared" si="65"/>
        <v>29.999998190312855</v>
      </c>
      <c r="T525" s="85">
        <f t="shared" si="66"/>
        <v>38680.720000000001</v>
      </c>
      <c r="U525" s="32" t="s">
        <v>6</v>
      </c>
      <c r="V525" s="32" t="s">
        <v>6</v>
      </c>
      <c r="W525" s="79">
        <v>1</v>
      </c>
      <c r="X525" s="80">
        <v>0</v>
      </c>
      <c r="Y525" s="81">
        <f>ROUND((S525/INDICI!$B$2*10),2)</f>
        <v>3.39</v>
      </c>
      <c r="Z525" s="81">
        <f>ROUND((O525/INDICI!$B$1*25),2)</f>
        <v>5.46</v>
      </c>
      <c r="AA525" s="82">
        <f t="shared" si="60"/>
        <v>6</v>
      </c>
      <c r="AB525" s="83">
        <f t="shared" si="61"/>
        <v>14.85</v>
      </c>
      <c r="AC525" s="84"/>
      <c r="AD525" s="81" t="str">
        <f>VLOOKUP(C525, 'NORD SUD'!A:B, 2, FALSE)</f>
        <v>N</v>
      </c>
      <c r="AE525" s="85" t="str">
        <f>IF(AD525="N","",SUM(AF$5:$AF525))</f>
        <v/>
      </c>
      <c r="AF525" s="85" t="str">
        <f t="shared" si="62"/>
        <v/>
      </c>
      <c r="AG525" s="84"/>
      <c r="AH525" s="81"/>
      <c r="AI525" s="169"/>
      <c r="AJ525" s="169"/>
      <c r="AK525" s="198" t="s">
        <v>1941</v>
      </c>
      <c r="AL525" s="158"/>
    </row>
    <row r="526" spans="1:998" s="13" customFormat="1">
      <c r="A526" s="16">
        <v>521</v>
      </c>
      <c r="B526" s="32" t="s">
        <v>967</v>
      </c>
      <c r="C526" s="32" t="s">
        <v>71</v>
      </c>
      <c r="D526" s="32" t="s">
        <v>71</v>
      </c>
      <c r="E526" s="32" t="s">
        <v>988</v>
      </c>
      <c r="F526" s="32"/>
      <c r="G526" s="74">
        <v>45826</v>
      </c>
      <c r="H526" s="75">
        <v>0.40416666666666662</v>
      </c>
      <c r="I526" s="32" t="s">
        <v>5</v>
      </c>
      <c r="J526" s="32" t="s">
        <v>6</v>
      </c>
      <c r="K526" s="32" t="s">
        <v>5</v>
      </c>
      <c r="L526" s="32" t="s">
        <v>5</v>
      </c>
      <c r="M526" s="32" t="s">
        <v>5</v>
      </c>
      <c r="N526" s="32" t="s">
        <v>6</v>
      </c>
      <c r="O526" s="76">
        <v>691.24</v>
      </c>
      <c r="P526" s="77">
        <v>2170</v>
      </c>
      <c r="Q526" s="76">
        <v>25076.7</v>
      </c>
      <c r="R526" s="76">
        <v>11000</v>
      </c>
      <c r="S526" s="85">
        <f t="shared" si="65"/>
        <v>43.865420888713423</v>
      </c>
      <c r="T526" s="85">
        <f t="shared" si="66"/>
        <v>14076.7</v>
      </c>
      <c r="U526" s="32" t="s">
        <v>6</v>
      </c>
      <c r="V526" s="32" t="s">
        <v>6</v>
      </c>
      <c r="W526" s="79">
        <v>1</v>
      </c>
      <c r="X526" s="80">
        <v>0</v>
      </c>
      <c r="Y526" s="81">
        <f>ROUND((S526/INDICI!$B$2*10),2)</f>
        <v>4.96</v>
      </c>
      <c r="Z526" s="81">
        <f>ROUND((O526/INDICI!$B$1*25),2)</f>
        <v>1.85</v>
      </c>
      <c r="AA526" s="82">
        <f t="shared" si="60"/>
        <v>8</v>
      </c>
      <c r="AB526" s="83">
        <f t="shared" si="61"/>
        <v>14.81</v>
      </c>
      <c r="AC526" s="84"/>
      <c r="AD526" s="81" t="str">
        <f>VLOOKUP(C526, 'NORD SUD'!A:B, 2, FALSE)</f>
        <v>N</v>
      </c>
      <c r="AE526" s="85" t="str">
        <f>IF(AD526="N","",SUM(AF$5:$AF526))</f>
        <v/>
      </c>
      <c r="AF526" s="85" t="str">
        <f t="shared" si="62"/>
        <v/>
      </c>
      <c r="AG526" s="84"/>
      <c r="AH526" s="81"/>
      <c r="AI526" s="169"/>
      <c r="AJ526" s="169"/>
      <c r="AK526" s="198" t="s">
        <v>1941</v>
      </c>
      <c r="AL526" s="158"/>
    </row>
    <row r="527" spans="1:998" s="13" customFormat="1">
      <c r="A527" s="16">
        <v>522</v>
      </c>
      <c r="B527" s="32" t="s">
        <v>176</v>
      </c>
      <c r="C527" s="32" t="s">
        <v>466</v>
      </c>
      <c r="D527" s="32" t="s">
        <v>466</v>
      </c>
      <c r="E527" s="32" t="s">
        <v>489</v>
      </c>
      <c r="F527" s="32"/>
      <c r="G527" s="74">
        <v>45833</v>
      </c>
      <c r="H527" s="75">
        <v>0.50486111111111109</v>
      </c>
      <c r="I527" s="32" t="s">
        <v>5</v>
      </c>
      <c r="J527" s="32" t="s">
        <v>6</v>
      </c>
      <c r="K527" s="32" t="s">
        <v>5</v>
      </c>
      <c r="L527" s="32" t="s">
        <v>5</v>
      </c>
      <c r="M527" s="32" t="s">
        <v>5</v>
      </c>
      <c r="N527" s="32" t="s">
        <v>6</v>
      </c>
      <c r="O527" s="76">
        <v>1183.26</v>
      </c>
      <c r="P527" s="77">
        <v>6930</v>
      </c>
      <c r="Q527" s="76">
        <v>45000</v>
      </c>
      <c r="R527" s="76">
        <v>22500</v>
      </c>
      <c r="S527" s="85">
        <f t="shared" si="65"/>
        <v>50</v>
      </c>
      <c r="T527" s="85">
        <f t="shared" si="66"/>
        <v>22500</v>
      </c>
      <c r="U527" s="32" t="s">
        <v>6</v>
      </c>
      <c r="V527" s="32" t="s">
        <v>6</v>
      </c>
      <c r="W527" s="32">
        <v>1</v>
      </c>
      <c r="X527" s="80">
        <v>0</v>
      </c>
      <c r="Y527" s="81">
        <f>ROUND((S527/INDICI!$B$2*10),2)</f>
        <v>5.65</v>
      </c>
      <c r="Z527" s="81">
        <f>ROUND((O527/INDICI!$B$1*25),2)</f>
        <v>3.16</v>
      </c>
      <c r="AA527" s="82">
        <f t="shared" si="60"/>
        <v>6</v>
      </c>
      <c r="AB527" s="83">
        <f t="shared" si="61"/>
        <v>14.81</v>
      </c>
      <c r="AC527" s="84"/>
      <c r="AD527" s="81" t="str">
        <f>VLOOKUP(C527, 'NORD SUD'!A:B, 2, FALSE)</f>
        <v>N</v>
      </c>
      <c r="AE527" s="85" t="str">
        <f>IF(AD527="N","",SUM(AF$5:$AF527))</f>
        <v/>
      </c>
      <c r="AF527" s="85" t="str">
        <f t="shared" si="62"/>
        <v/>
      </c>
      <c r="AG527" s="84"/>
      <c r="AH527" s="81"/>
      <c r="AI527" s="169"/>
      <c r="AJ527" s="169"/>
      <c r="AK527" s="198" t="s">
        <v>1941</v>
      </c>
      <c r="AL527" s="158"/>
    </row>
    <row r="528" spans="1:998" s="13" customFormat="1">
      <c r="A528" s="16">
        <v>523</v>
      </c>
      <c r="B528" s="32" t="s">
        <v>176</v>
      </c>
      <c r="C528" s="32" t="s">
        <v>9</v>
      </c>
      <c r="D528" s="32" t="s">
        <v>9</v>
      </c>
      <c r="E528" s="32" t="s">
        <v>183</v>
      </c>
      <c r="F528" s="32"/>
      <c r="G528" s="74">
        <v>45834</v>
      </c>
      <c r="H528" s="75">
        <v>0.51597222222222217</v>
      </c>
      <c r="I528" s="32" t="s">
        <v>5</v>
      </c>
      <c r="J528" s="32" t="s">
        <v>6</v>
      </c>
      <c r="K528" s="32" t="s">
        <v>5</v>
      </c>
      <c r="L528" s="32" t="s">
        <v>5</v>
      </c>
      <c r="M528" s="32" t="s">
        <v>5</v>
      </c>
      <c r="N528" s="32" t="s">
        <v>6</v>
      </c>
      <c r="O528" s="76">
        <v>434.67</v>
      </c>
      <c r="P528" s="77">
        <v>3911</v>
      </c>
      <c r="Q528" s="76">
        <v>106000</v>
      </c>
      <c r="R528" s="76">
        <v>53000</v>
      </c>
      <c r="S528" s="78">
        <f t="shared" si="65"/>
        <v>50</v>
      </c>
      <c r="T528" s="78">
        <f t="shared" si="66"/>
        <v>53000</v>
      </c>
      <c r="U528" s="32" t="s">
        <v>6</v>
      </c>
      <c r="V528" s="32" t="s">
        <v>6</v>
      </c>
      <c r="W528" s="79">
        <v>1</v>
      </c>
      <c r="X528" s="80">
        <v>0</v>
      </c>
      <c r="Y528" s="81">
        <f>ROUND((S528/INDICI!$B$2*10),2)</f>
        <v>5.65</v>
      </c>
      <c r="Z528" s="81">
        <f>ROUND((O528/INDICI!$B$1*25),2)</f>
        <v>1.1599999999999999</v>
      </c>
      <c r="AA528" s="82">
        <f t="shared" si="60"/>
        <v>8</v>
      </c>
      <c r="AB528" s="83">
        <f t="shared" si="61"/>
        <v>14.81</v>
      </c>
      <c r="AC528" s="84"/>
      <c r="AD528" s="81" t="str">
        <f>VLOOKUP(C528, 'NORD SUD'!A:B, 2, FALSE)</f>
        <v>N</v>
      </c>
      <c r="AE528" s="85" t="str">
        <f>IF(AD528="N","",SUM(AF$5:$AF528))</f>
        <v/>
      </c>
      <c r="AF528" s="85" t="str">
        <f t="shared" si="62"/>
        <v/>
      </c>
      <c r="AG528" s="84"/>
      <c r="AH528" s="81"/>
      <c r="AI528" s="169"/>
      <c r="AJ528" s="169"/>
      <c r="AK528" s="198" t="s">
        <v>1941</v>
      </c>
      <c r="AL528" s="158"/>
    </row>
    <row r="529" spans="1:998" s="13" customFormat="1">
      <c r="A529" s="16">
        <v>524</v>
      </c>
      <c r="B529" s="32" t="s">
        <v>344</v>
      </c>
      <c r="C529" s="32" t="s">
        <v>55</v>
      </c>
      <c r="D529" s="32" t="s">
        <v>55</v>
      </c>
      <c r="E529" s="32" t="s">
        <v>1736</v>
      </c>
      <c r="F529" s="32"/>
      <c r="G529" s="74">
        <v>45821</v>
      </c>
      <c r="H529" s="75">
        <v>0.45902777777777781</v>
      </c>
      <c r="I529" s="32" t="s">
        <v>5</v>
      </c>
      <c r="J529" s="32" t="s">
        <v>6</v>
      </c>
      <c r="K529" s="32" t="s">
        <v>5</v>
      </c>
      <c r="L529" s="32" t="s">
        <v>5</v>
      </c>
      <c r="M529" s="32" t="s">
        <v>5</v>
      </c>
      <c r="N529" s="32" t="s">
        <v>6</v>
      </c>
      <c r="O529" s="76">
        <v>1606.22</v>
      </c>
      <c r="P529" s="77">
        <v>21230</v>
      </c>
      <c r="Q529" s="76">
        <v>135748.21</v>
      </c>
      <c r="R529" s="76">
        <v>54299.28</v>
      </c>
      <c r="S529" s="85">
        <f t="shared" si="65"/>
        <v>39.999997053368148</v>
      </c>
      <c r="T529" s="85">
        <f t="shared" si="66"/>
        <v>81448.929999999993</v>
      </c>
      <c r="U529" s="32" t="s">
        <v>6</v>
      </c>
      <c r="V529" s="32" t="s">
        <v>6</v>
      </c>
      <c r="W529" s="79">
        <v>1</v>
      </c>
      <c r="X529" s="80">
        <v>0</v>
      </c>
      <c r="Y529" s="81">
        <f>ROUND((S529/INDICI!$B$2*10),2)</f>
        <v>4.5199999999999996</v>
      </c>
      <c r="Z529" s="81">
        <f>ROUND((O529/INDICI!$B$1*25),2)</f>
        <v>4.29</v>
      </c>
      <c r="AA529" s="82">
        <f t="shared" si="60"/>
        <v>6</v>
      </c>
      <c r="AB529" s="83">
        <f t="shared" si="61"/>
        <v>14.809999999999999</v>
      </c>
      <c r="AC529" s="84"/>
      <c r="AD529" s="81" t="str">
        <f>VLOOKUP(C529, 'NORD SUD'!A:B, 2, FALSE)</f>
        <v>N</v>
      </c>
      <c r="AE529" s="85" t="str">
        <f>IF(AD529="N","",SUM(AF$5:$AF529))</f>
        <v/>
      </c>
      <c r="AF529" s="85" t="str">
        <f t="shared" si="62"/>
        <v/>
      </c>
      <c r="AG529" s="84"/>
      <c r="AH529" s="81"/>
      <c r="AI529" s="169"/>
      <c r="AJ529" s="169"/>
      <c r="AK529" s="198" t="s">
        <v>1941</v>
      </c>
      <c r="AL529" s="158"/>
    </row>
    <row r="530" spans="1:998" s="13" customFormat="1">
      <c r="A530" s="16">
        <v>525</v>
      </c>
      <c r="B530" s="32" t="s">
        <v>344</v>
      </c>
      <c r="C530" s="32" t="s">
        <v>58</v>
      </c>
      <c r="D530" s="32" t="s">
        <v>58</v>
      </c>
      <c r="E530" s="32" t="s">
        <v>440</v>
      </c>
      <c r="F530" s="32"/>
      <c r="G530" s="74">
        <v>45833</v>
      </c>
      <c r="H530" s="75">
        <v>0.47847222222222219</v>
      </c>
      <c r="I530" s="32" t="s">
        <v>5</v>
      </c>
      <c r="J530" s="32" t="s">
        <v>6</v>
      </c>
      <c r="K530" s="32" t="s">
        <v>5</v>
      </c>
      <c r="L530" s="32" t="s">
        <v>5</v>
      </c>
      <c r="M530" s="32" t="s">
        <v>5</v>
      </c>
      <c r="N530" s="32" t="s">
        <v>6</v>
      </c>
      <c r="O530" s="76">
        <v>1178.1300000000001</v>
      </c>
      <c r="P530" s="77">
        <v>6366</v>
      </c>
      <c r="Q530" s="76">
        <v>144850.10999999999</v>
      </c>
      <c r="R530" s="76">
        <v>72425.06</v>
      </c>
      <c r="S530" s="85">
        <f t="shared" si="65"/>
        <v>50.000003451844123</v>
      </c>
      <c r="T530" s="85">
        <f t="shared" si="66"/>
        <v>72425.049999999988</v>
      </c>
      <c r="U530" s="32" t="s">
        <v>6</v>
      </c>
      <c r="V530" s="32" t="s">
        <v>6</v>
      </c>
      <c r="W530" s="79">
        <v>2</v>
      </c>
      <c r="X530" s="80">
        <v>0</v>
      </c>
      <c r="Y530" s="81">
        <f>ROUND((S530/INDICI!$B$2*10),2)</f>
        <v>5.65</v>
      </c>
      <c r="Z530" s="81">
        <f>ROUND((O530/INDICI!$B$1*25),2)</f>
        <v>3.15</v>
      </c>
      <c r="AA530" s="82">
        <f t="shared" si="60"/>
        <v>6</v>
      </c>
      <c r="AB530" s="83">
        <f t="shared" si="61"/>
        <v>14.8</v>
      </c>
      <c r="AC530" s="84"/>
      <c r="AD530" s="81" t="str">
        <f>VLOOKUP(C530, 'NORD SUD'!A:B, 2, FALSE)</f>
        <v>N</v>
      </c>
      <c r="AE530" s="85" t="str">
        <f>IF(AD530="N","",SUM(AF$5:$AF530))</f>
        <v/>
      </c>
      <c r="AF530" s="85" t="str">
        <f t="shared" si="62"/>
        <v/>
      </c>
      <c r="AG530" s="84"/>
      <c r="AH530" s="81"/>
      <c r="AI530" s="169"/>
      <c r="AJ530" s="169"/>
      <c r="AK530" s="198" t="s">
        <v>1941</v>
      </c>
      <c r="AL530" s="158"/>
    </row>
    <row r="531" spans="1:998" s="13" customFormat="1">
      <c r="A531" s="16">
        <v>526</v>
      </c>
      <c r="B531" s="32" t="s">
        <v>344</v>
      </c>
      <c r="C531" s="32" t="s">
        <v>55</v>
      </c>
      <c r="D531" s="32" t="s">
        <v>55</v>
      </c>
      <c r="E531" s="32" t="s">
        <v>1735</v>
      </c>
      <c r="F531" s="32"/>
      <c r="G531" s="74">
        <v>45821</v>
      </c>
      <c r="H531" s="75">
        <v>0.53055555555555556</v>
      </c>
      <c r="I531" s="32" t="s">
        <v>5</v>
      </c>
      <c r="J531" s="32" t="s">
        <v>6</v>
      </c>
      <c r="K531" s="32" t="s">
        <v>5</v>
      </c>
      <c r="L531" s="32" t="s">
        <v>5</v>
      </c>
      <c r="M531" s="32" t="s">
        <v>5</v>
      </c>
      <c r="N531" s="32" t="s">
        <v>6</v>
      </c>
      <c r="O531" s="76">
        <v>1179.44</v>
      </c>
      <c r="P531" s="77">
        <v>11870</v>
      </c>
      <c r="Q531" s="76">
        <v>53568.86</v>
      </c>
      <c r="R531" s="76">
        <v>26784.43</v>
      </c>
      <c r="S531" s="85">
        <f t="shared" si="65"/>
        <v>50</v>
      </c>
      <c r="T531" s="85">
        <f t="shared" si="66"/>
        <v>26784.43</v>
      </c>
      <c r="U531" s="32" t="s">
        <v>6</v>
      </c>
      <c r="V531" s="32" t="s">
        <v>6</v>
      </c>
      <c r="W531" s="79">
        <v>1</v>
      </c>
      <c r="X531" s="80">
        <v>0</v>
      </c>
      <c r="Y531" s="81">
        <f>ROUND((S531/INDICI!$B$2*10),2)</f>
        <v>5.65</v>
      </c>
      <c r="Z531" s="81">
        <f>ROUND((O531/INDICI!$B$1*25),2)</f>
        <v>3.15</v>
      </c>
      <c r="AA531" s="82">
        <f t="shared" si="60"/>
        <v>6</v>
      </c>
      <c r="AB531" s="83">
        <f t="shared" si="61"/>
        <v>14.8</v>
      </c>
      <c r="AC531" s="84"/>
      <c r="AD531" s="81" t="str">
        <f>VLOOKUP(C531, 'NORD SUD'!A:B, 2, FALSE)</f>
        <v>N</v>
      </c>
      <c r="AE531" s="85" t="str">
        <f>IF(AD531="N","",SUM(AF$5:$AF531))</f>
        <v/>
      </c>
      <c r="AF531" s="85" t="str">
        <f t="shared" si="62"/>
        <v/>
      </c>
      <c r="AG531" s="84"/>
      <c r="AH531" s="81"/>
      <c r="AI531" s="169"/>
      <c r="AJ531" s="169"/>
      <c r="AK531" s="198" t="s">
        <v>1941</v>
      </c>
      <c r="AL531" s="158"/>
    </row>
    <row r="532" spans="1:998" s="13" customFormat="1">
      <c r="A532" s="16">
        <v>527</v>
      </c>
      <c r="B532" s="80" t="s">
        <v>250</v>
      </c>
      <c r="C532" s="80" t="s">
        <v>48</v>
      </c>
      <c r="D532" s="80" t="s">
        <v>48</v>
      </c>
      <c r="E532" s="80" t="s">
        <v>377</v>
      </c>
      <c r="F532" s="80"/>
      <c r="G532" s="96">
        <v>45833</v>
      </c>
      <c r="H532" s="97">
        <v>0.594444444444444</v>
      </c>
      <c r="I532" s="80" t="s">
        <v>5</v>
      </c>
      <c r="J532" s="80" t="s">
        <v>6</v>
      </c>
      <c r="K532" s="80" t="s">
        <v>5</v>
      </c>
      <c r="L532" s="80" t="s">
        <v>5</v>
      </c>
      <c r="M532" s="80" t="s">
        <v>5</v>
      </c>
      <c r="N532" s="80" t="s">
        <v>6</v>
      </c>
      <c r="O532" s="76">
        <v>1101.8699999999999</v>
      </c>
      <c r="P532" s="77">
        <v>13704</v>
      </c>
      <c r="Q532" s="76">
        <v>104786</v>
      </c>
      <c r="R532" s="76">
        <v>54335</v>
      </c>
      <c r="S532" s="86">
        <f t="shared" si="65"/>
        <v>51.853301013494168</v>
      </c>
      <c r="T532" s="86">
        <f t="shared" si="66"/>
        <v>50451</v>
      </c>
      <c r="U532" s="80" t="s">
        <v>6</v>
      </c>
      <c r="V532" s="80" t="s">
        <v>6</v>
      </c>
      <c r="W532" s="79">
        <v>1</v>
      </c>
      <c r="X532" s="80">
        <v>0</v>
      </c>
      <c r="Y532" s="81">
        <f>ROUND((S532/INDICI!$B$2*10),2)</f>
        <v>5.86</v>
      </c>
      <c r="Z532" s="81">
        <f>ROUND((O532/INDICI!$B$1*25),2)</f>
        <v>2.94</v>
      </c>
      <c r="AA532" s="82">
        <f t="shared" si="60"/>
        <v>6</v>
      </c>
      <c r="AB532" s="83">
        <f t="shared" si="61"/>
        <v>14.8</v>
      </c>
      <c r="AC532" s="84"/>
      <c r="AD532" s="81" t="str">
        <f>VLOOKUP(C532, 'NORD SUD'!A:B, 2, FALSE)</f>
        <v>N</v>
      </c>
      <c r="AE532" s="85" t="str">
        <f>IF(AD532="N","",SUM(AF$5:$AF532))</f>
        <v/>
      </c>
      <c r="AF532" s="85" t="str">
        <f t="shared" si="62"/>
        <v/>
      </c>
      <c r="AG532" s="84"/>
      <c r="AH532" s="81"/>
      <c r="AI532" s="169"/>
      <c r="AJ532" s="169"/>
      <c r="AK532" s="198" t="s">
        <v>1941</v>
      </c>
      <c r="AL532" s="158"/>
    </row>
    <row r="533" spans="1:998" s="13" customFormat="1">
      <c r="A533" s="16">
        <v>528</v>
      </c>
      <c r="B533" s="32" t="s">
        <v>263</v>
      </c>
      <c r="C533" s="32" t="s">
        <v>98</v>
      </c>
      <c r="D533" s="32" t="s">
        <v>98</v>
      </c>
      <c r="E533" s="32" t="s">
        <v>268</v>
      </c>
      <c r="F533" s="32"/>
      <c r="G533" s="74">
        <v>45832</v>
      </c>
      <c r="H533" s="75">
        <v>0.80486111111111114</v>
      </c>
      <c r="I533" s="32" t="s">
        <v>5</v>
      </c>
      <c r="J533" s="32" t="s">
        <v>6</v>
      </c>
      <c r="K533" s="32" t="s">
        <v>5</v>
      </c>
      <c r="L533" s="32" t="s">
        <v>5</v>
      </c>
      <c r="M533" s="32" t="s">
        <v>265</v>
      </c>
      <c r="N533" s="32" t="s">
        <v>6</v>
      </c>
      <c r="O533" s="92">
        <v>0</v>
      </c>
      <c r="P533" s="77">
        <v>424</v>
      </c>
      <c r="Q533" s="76">
        <v>41650</v>
      </c>
      <c r="R533" s="76">
        <v>24990</v>
      </c>
      <c r="S533" s="78">
        <f t="shared" si="65"/>
        <v>60</v>
      </c>
      <c r="T533" s="78">
        <f t="shared" si="66"/>
        <v>16660</v>
      </c>
      <c r="U533" s="32" t="s">
        <v>6</v>
      </c>
      <c r="V533" s="32" t="s">
        <v>6</v>
      </c>
      <c r="W533" s="81">
        <v>2</v>
      </c>
      <c r="X533" s="80">
        <v>0</v>
      </c>
      <c r="Y533" s="81">
        <f>ROUND((S533/INDICI!$B$2*10),2)</f>
        <v>6.78</v>
      </c>
      <c r="Z533" s="81">
        <f>ROUND((O533/INDICI!$B$1*25),2)</f>
        <v>0</v>
      </c>
      <c r="AA533" s="82">
        <f t="shared" ref="AA533:AA596" si="67">IF(X533&gt;1, 0, IF(P533&lt;=5000, 8, IF(P533&lt;=50000, 6, IF(P533&lt;=100000, 4, 2))))</f>
        <v>8</v>
      </c>
      <c r="AB533" s="83">
        <f t="shared" ref="AB533:AB596" si="68">SUM(X533:AA533)</f>
        <v>14.780000000000001</v>
      </c>
      <c r="AC533" s="84"/>
      <c r="AD533" s="81" t="str">
        <f>VLOOKUP(C533, 'NORD SUD'!A:B, 2, FALSE)</f>
        <v>N</v>
      </c>
      <c r="AE533" s="85" t="str">
        <f>IF(AD533="N","",SUM(AF$5:$AF533))</f>
        <v/>
      </c>
      <c r="AF533" s="85" t="str">
        <f t="shared" ref="AF533:AF599" si="69">IF(AD533="N","",SUM(T533))</f>
        <v/>
      </c>
      <c r="AG533" s="84"/>
      <c r="AH533" s="81"/>
      <c r="AI533" s="169"/>
      <c r="AJ533" s="169"/>
      <c r="AK533" s="198" t="s">
        <v>1941</v>
      </c>
      <c r="AL533" s="158"/>
    </row>
    <row r="534" spans="1:998" s="13" customFormat="1">
      <c r="A534" s="16">
        <v>529</v>
      </c>
      <c r="B534" s="81" t="s">
        <v>344</v>
      </c>
      <c r="C534" s="81" t="s">
        <v>86</v>
      </c>
      <c r="D534" s="81" t="s">
        <v>86</v>
      </c>
      <c r="E534" s="81" t="s">
        <v>540</v>
      </c>
      <c r="F534" s="81"/>
      <c r="G534" s="94">
        <v>45833</v>
      </c>
      <c r="H534" s="156">
        <v>0.52708333333333335</v>
      </c>
      <c r="I534" s="81" t="s">
        <v>5</v>
      </c>
      <c r="J534" s="81" t="s">
        <v>6</v>
      </c>
      <c r="K534" s="81" t="s">
        <v>5</v>
      </c>
      <c r="L534" s="81" t="s">
        <v>5</v>
      </c>
      <c r="M534" s="81" t="s">
        <v>5</v>
      </c>
      <c r="N534" s="81" t="s">
        <v>6</v>
      </c>
      <c r="O534" s="81">
        <v>842.7</v>
      </c>
      <c r="P534" s="95">
        <v>4628</v>
      </c>
      <c r="Q534" s="84">
        <v>98826.8</v>
      </c>
      <c r="R534" s="84">
        <v>39530.720000000001</v>
      </c>
      <c r="S534" s="81">
        <v>40</v>
      </c>
      <c r="T534" s="84">
        <v>59296.08</v>
      </c>
      <c r="U534" s="81" t="s">
        <v>6</v>
      </c>
      <c r="V534" s="81" t="s">
        <v>6</v>
      </c>
      <c r="W534" s="79">
        <v>1</v>
      </c>
      <c r="X534" s="80">
        <v>0</v>
      </c>
      <c r="Y534" s="81">
        <f>ROUND((S534/INDICI!$B$2*10),2)</f>
        <v>4.5199999999999996</v>
      </c>
      <c r="Z534" s="81">
        <f>ROUND((O534/INDICI!$B$1*25),2)</f>
        <v>2.25</v>
      </c>
      <c r="AA534" s="82">
        <f t="shared" si="67"/>
        <v>8</v>
      </c>
      <c r="AB534" s="83">
        <f t="shared" si="68"/>
        <v>14.77</v>
      </c>
      <c r="AC534" s="84"/>
      <c r="AD534" s="81" t="str">
        <f>VLOOKUP(C534, 'NORD SUD'!A:B, 2, FALSE)</f>
        <v>N</v>
      </c>
      <c r="AE534" s="85" t="str">
        <f>IF(AD534="N","",SUM(AF$5:$AF534))</f>
        <v/>
      </c>
      <c r="AF534" s="85" t="str">
        <f t="shared" si="69"/>
        <v/>
      </c>
      <c r="AG534" s="84"/>
      <c r="AH534" s="81"/>
      <c r="AI534" s="169"/>
      <c r="AJ534" s="169"/>
      <c r="AK534" s="198" t="s">
        <v>1941</v>
      </c>
      <c r="AL534" s="158"/>
    </row>
    <row r="535" spans="1:998" s="13" customFormat="1">
      <c r="A535" s="16">
        <v>530</v>
      </c>
      <c r="B535" s="32" t="s">
        <v>188</v>
      </c>
      <c r="C535" s="32" t="s">
        <v>7</v>
      </c>
      <c r="D535" s="32" t="s">
        <v>7</v>
      </c>
      <c r="E535" s="32" t="s">
        <v>752</v>
      </c>
      <c r="F535" s="32"/>
      <c r="G535" s="74">
        <v>45833</v>
      </c>
      <c r="H535" s="75" t="s">
        <v>620</v>
      </c>
      <c r="I535" s="32" t="s">
        <v>5</v>
      </c>
      <c r="J535" s="32" t="s">
        <v>6</v>
      </c>
      <c r="K535" s="32" t="s">
        <v>5</v>
      </c>
      <c r="L535" s="32" t="s">
        <v>5</v>
      </c>
      <c r="M535" s="32" t="s">
        <v>5</v>
      </c>
      <c r="N535" s="32" t="s">
        <v>6</v>
      </c>
      <c r="O535" s="76">
        <v>1177</v>
      </c>
      <c r="P535" s="77">
        <v>2803</v>
      </c>
      <c r="Q535" s="76">
        <v>139997.70000000001</v>
      </c>
      <c r="R535" s="76">
        <v>45000</v>
      </c>
      <c r="S535" s="85">
        <f t="shared" ref="S535:S541" si="70">IFERROR(R535/Q535*100,0)</f>
        <v>32.143385212757067</v>
      </c>
      <c r="T535" s="85">
        <f t="shared" ref="T535:T541" si="71">SUM(Q535-R535)</f>
        <v>94997.700000000012</v>
      </c>
      <c r="U535" s="32" t="s">
        <v>6</v>
      </c>
      <c r="V535" s="32" t="s">
        <v>6</v>
      </c>
      <c r="W535" s="79">
        <v>1</v>
      </c>
      <c r="X535" s="80">
        <v>0</v>
      </c>
      <c r="Y535" s="81">
        <f>ROUND((S535/INDICI!$B$2*10),2)</f>
        <v>3.63</v>
      </c>
      <c r="Z535" s="81">
        <f>ROUND((O535/INDICI!$B$1*25),2)</f>
        <v>3.14</v>
      </c>
      <c r="AA535" s="82">
        <f t="shared" si="67"/>
        <v>8</v>
      </c>
      <c r="AB535" s="83">
        <f t="shared" si="68"/>
        <v>14.77</v>
      </c>
      <c r="AC535" s="84"/>
      <c r="AD535" s="81" t="str">
        <f>VLOOKUP(C535, 'NORD SUD'!A:B, 2, FALSE)</f>
        <v>N</v>
      </c>
      <c r="AE535" s="85" t="str">
        <f>IF(AD535="N","",SUM(AF$5:$AF535))</f>
        <v/>
      </c>
      <c r="AF535" s="85" t="str">
        <f t="shared" si="69"/>
        <v/>
      </c>
      <c r="AG535" s="84"/>
      <c r="AH535" s="81"/>
      <c r="AI535" s="169"/>
      <c r="AJ535" s="169"/>
      <c r="AK535" s="198" t="s">
        <v>1941</v>
      </c>
      <c r="AL535" s="158"/>
    </row>
    <row r="536" spans="1:998" s="13" customFormat="1">
      <c r="A536" s="16">
        <v>531</v>
      </c>
      <c r="B536" s="32" t="s">
        <v>188</v>
      </c>
      <c r="C536" s="32" t="s">
        <v>61</v>
      </c>
      <c r="D536" s="32" t="s">
        <v>61</v>
      </c>
      <c r="E536" s="32" t="s">
        <v>1716</v>
      </c>
      <c r="F536" s="32"/>
      <c r="G536" s="74">
        <v>45834</v>
      </c>
      <c r="H536" s="75">
        <v>0.46319444444444446</v>
      </c>
      <c r="I536" s="32" t="s">
        <v>5</v>
      </c>
      <c r="J536" s="32" t="s">
        <v>6</v>
      </c>
      <c r="K536" s="32" t="s">
        <v>5</v>
      </c>
      <c r="L536" s="32" t="s">
        <v>5</v>
      </c>
      <c r="M536" s="87" t="s">
        <v>5</v>
      </c>
      <c r="N536" s="32" t="s">
        <v>6</v>
      </c>
      <c r="O536" s="76">
        <v>1258.99</v>
      </c>
      <c r="P536" s="77">
        <v>1112</v>
      </c>
      <c r="Q536" s="76">
        <v>63000</v>
      </c>
      <c r="R536" s="76">
        <v>18900</v>
      </c>
      <c r="S536" s="85">
        <f t="shared" si="70"/>
        <v>30</v>
      </c>
      <c r="T536" s="85">
        <f t="shared" si="71"/>
        <v>44100</v>
      </c>
      <c r="U536" s="32" t="s">
        <v>6</v>
      </c>
      <c r="V536" s="32" t="s">
        <v>6</v>
      </c>
      <c r="W536" s="79">
        <v>1</v>
      </c>
      <c r="X536" s="80">
        <v>0</v>
      </c>
      <c r="Y536" s="81">
        <f>ROUND((S536/INDICI!$B$2*10),2)</f>
        <v>3.39</v>
      </c>
      <c r="Z536" s="81">
        <f>ROUND((O536/INDICI!$B$1*25),2)</f>
        <v>3.36</v>
      </c>
      <c r="AA536" s="82">
        <f t="shared" si="67"/>
        <v>8</v>
      </c>
      <c r="AB536" s="83">
        <f t="shared" si="68"/>
        <v>14.75</v>
      </c>
      <c r="AC536" s="84"/>
      <c r="AD536" s="81" t="str">
        <f>VLOOKUP(C536, 'NORD SUD'!A:B, 2, FALSE)</f>
        <v>N</v>
      </c>
      <c r="AE536" s="85" t="str">
        <f>IF(AD536="N","",SUM(AF$5:$AF536))</f>
        <v/>
      </c>
      <c r="AF536" s="85" t="str">
        <f t="shared" si="69"/>
        <v/>
      </c>
      <c r="AG536" s="84"/>
      <c r="AH536" s="81"/>
      <c r="AI536" s="169"/>
      <c r="AJ536" s="169"/>
      <c r="AK536" s="198" t="s">
        <v>1941</v>
      </c>
      <c r="AL536" s="158"/>
    </row>
    <row r="537" spans="1:998" s="13" customFormat="1">
      <c r="A537" s="16">
        <v>532</v>
      </c>
      <c r="B537" s="32" t="s">
        <v>250</v>
      </c>
      <c r="C537" s="32" t="s">
        <v>41</v>
      </c>
      <c r="D537" s="32" t="s">
        <v>41</v>
      </c>
      <c r="E537" s="32" t="s">
        <v>41</v>
      </c>
      <c r="F537" s="32"/>
      <c r="G537" s="74">
        <v>45806</v>
      </c>
      <c r="H537" s="75">
        <v>0.7729166666666667</v>
      </c>
      <c r="I537" s="32" t="s">
        <v>265</v>
      </c>
      <c r="J537" s="32" t="s">
        <v>6</v>
      </c>
      <c r="K537" s="32" t="s">
        <v>5</v>
      </c>
      <c r="L537" s="32" t="s">
        <v>5</v>
      </c>
      <c r="M537" s="76" t="s">
        <v>5</v>
      </c>
      <c r="N537" s="32" t="s">
        <v>6</v>
      </c>
      <c r="O537" s="76">
        <v>2426.9699999999998</v>
      </c>
      <c r="P537" s="77">
        <v>43099</v>
      </c>
      <c r="Q537" s="76">
        <v>168138.8</v>
      </c>
      <c r="R537" s="76">
        <v>33627.760000000002</v>
      </c>
      <c r="S537" s="85">
        <f t="shared" si="70"/>
        <v>20.000000000000004</v>
      </c>
      <c r="T537" s="85">
        <f t="shared" si="71"/>
        <v>134511.03999999998</v>
      </c>
      <c r="U537" s="32" t="s">
        <v>6</v>
      </c>
      <c r="V537" s="32" t="s">
        <v>6</v>
      </c>
      <c r="W537" s="79">
        <v>1</v>
      </c>
      <c r="X537" s="80">
        <v>0</v>
      </c>
      <c r="Y537" s="81">
        <f>ROUND((S537/INDICI!$B$2*10),2)</f>
        <v>2.2599999999999998</v>
      </c>
      <c r="Z537" s="81">
        <f>ROUND((O537/INDICI!$B$1*25),2)</f>
        <v>6.48</v>
      </c>
      <c r="AA537" s="82">
        <f t="shared" si="67"/>
        <v>6</v>
      </c>
      <c r="AB537" s="83">
        <f t="shared" si="68"/>
        <v>14.74</v>
      </c>
      <c r="AC537" s="84"/>
      <c r="AD537" s="81" t="str">
        <f>VLOOKUP(C537, 'NORD SUD'!A:B, 2, FALSE)</f>
        <v>N</v>
      </c>
      <c r="AE537" s="85" t="str">
        <f>IF(AD537="N","",SUM(AF$5:$AF537))</f>
        <v/>
      </c>
      <c r="AF537" s="85" t="str">
        <f t="shared" si="69"/>
        <v/>
      </c>
      <c r="AG537" s="84"/>
      <c r="AH537" s="81"/>
      <c r="AI537" s="169"/>
      <c r="AJ537" s="169"/>
      <c r="AK537" s="198" t="s">
        <v>1941</v>
      </c>
      <c r="AL537" s="158"/>
    </row>
    <row r="538" spans="1:998" s="13" customFormat="1">
      <c r="A538" s="16">
        <v>533</v>
      </c>
      <c r="B538" s="32" t="s">
        <v>176</v>
      </c>
      <c r="C538" s="32" t="s">
        <v>37</v>
      </c>
      <c r="D538" s="32" t="s">
        <v>37</v>
      </c>
      <c r="E538" s="32" t="s">
        <v>398</v>
      </c>
      <c r="F538" s="32"/>
      <c r="G538" s="74">
        <v>45831</v>
      </c>
      <c r="H538" s="75">
        <v>0.53472222222222221</v>
      </c>
      <c r="I538" s="32" t="s">
        <v>5</v>
      </c>
      <c r="J538" s="32" t="s">
        <v>6</v>
      </c>
      <c r="K538" s="32" t="s">
        <v>5</v>
      </c>
      <c r="L538" s="32" t="s">
        <v>5</v>
      </c>
      <c r="M538" s="32" t="s">
        <v>5</v>
      </c>
      <c r="N538" s="32" t="s">
        <v>6</v>
      </c>
      <c r="O538" s="76">
        <v>409.28</v>
      </c>
      <c r="P538" s="77">
        <v>733</v>
      </c>
      <c r="Q538" s="76">
        <v>18394.84</v>
      </c>
      <c r="R538" s="76">
        <v>9197.42</v>
      </c>
      <c r="S538" s="78">
        <f t="shared" si="70"/>
        <v>50</v>
      </c>
      <c r="T538" s="78">
        <f t="shared" si="71"/>
        <v>9197.42</v>
      </c>
      <c r="U538" s="32" t="s">
        <v>6</v>
      </c>
      <c r="V538" s="32" t="s">
        <v>6</v>
      </c>
      <c r="W538" s="79">
        <v>1</v>
      </c>
      <c r="X538" s="80">
        <v>0</v>
      </c>
      <c r="Y538" s="81">
        <f>ROUND((S538/INDICI!$B$2*10),2)</f>
        <v>5.65</v>
      </c>
      <c r="Z538" s="81">
        <f>ROUND((O538/INDICI!$B$1*25),2)</f>
        <v>1.0900000000000001</v>
      </c>
      <c r="AA538" s="82">
        <f t="shared" si="67"/>
        <v>8</v>
      </c>
      <c r="AB538" s="83">
        <f t="shared" si="68"/>
        <v>14.74</v>
      </c>
      <c r="AC538" s="84"/>
      <c r="AD538" s="81" t="str">
        <f>VLOOKUP(C538, 'NORD SUD'!A:B, 2, FALSE)</f>
        <v>N</v>
      </c>
      <c r="AE538" s="85" t="str">
        <f>IF(AD538="N","",SUM(AF$5:$AF538))</f>
        <v/>
      </c>
      <c r="AF538" s="85" t="str">
        <f t="shared" si="69"/>
        <v/>
      </c>
      <c r="AG538" s="84"/>
      <c r="AH538" s="81"/>
      <c r="AI538" s="169"/>
      <c r="AJ538" s="169"/>
      <c r="AK538" s="198" t="s">
        <v>1941</v>
      </c>
      <c r="AL538" s="158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  <c r="IQ538" s="24"/>
      <c r="IR538" s="24"/>
      <c r="IS538" s="24"/>
      <c r="IT538" s="24"/>
      <c r="IU538" s="24"/>
      <c r="IV538" s="24"/>
      <c r="IW538" s="24"/>
      <c r="IX538" s="24"/>
      <c r="IY538" s="24"/>
      <c r="IZ538" s="24"/>
      <c r="JA538" s="24"/>
      <c r="JB538" s="24"/>
      <c r="JC538" s="24"/>
      <c r="JD538" s="24"/>
      <c r="JE538" s="24"/>
      <c r="JF538" s="24"/>
      <c r="JG538" s="24"/>
      <c r="JH538" s="24"/>
      <c r="JI538" s="24"/>
      <c r="JJ538" s="24"/>
      <c r="JK538" s="24"/>
      <c r="JL538" s="24"/>
      <c r="JM538" s="24"/>
      <c r="JN538" s="24"/>
      <c r="JO538" s="24"/>
      <c r="JP538" s="24"/>
      <c r="JQ538" s="24"/>
      <c r="JR538" s="24"/>
      <c r="JS538" s="24"/>
      <c r="JT538" s="24"/>
      <c r="JU538" s="24"/>
      <c r="JV538" s="24"/>
      <c r="JW538" s="24"/>
      <c r="JX538" s="24"/>
      <c r="JY538" s="24"/>
      <c r="JZ538" s="24"/>
      <c r="KA538" s="24"/>
      <c r="KB538" s="24"/>
      <c r="KC538" s="24"/>
      <c r="KD538" s="24"/>
      <c r="KE538" s="24"/>
      <c r="KF538" s="24"/>
      <c r="KG538" s="24"/>
      <c r="KH538" s="24"/>
      <c r="KI538" s="24"/>
      <c r="KJ538" s="24"/>
      <c r="KK538" s="24"/>
      <c r="KL538" s="24"/>
      <c r="KM538" s="24"/>
      <c r="KN538" s="24"/>
      <c r="KO538" s="24"/>
      <c r="KP538" s="24"/>
      <c r="KQ538" s="24"/>
      <c r="KR538" s="24"/>
      <c r="KS538" s="24"/>
      <c r="KT538" s="24"/>
      <c r="KU538" s="24"/>
      <c r="KV538" s="24"/>
      <c r="KW538" s="24"/>
      <c r="KX538" s="24"/>
      <c r="KY538" s="24"/>
      <c r="KZ538" s="24"/>
      <c r="LA538" s="24"/>
      <c r="LB538" s="24"/>
      <c r="LC538" s="24"/>
      <c r="LD538" s="24"/>
      <c r="LE538" s="24"/>
      <c r="LF538" s="24"/>
      <c r="LG538" s="24"/>
      <c r="LH538" s="24"/>
      <c r="LI538" s="24"/>
      <c r="LJ538" s="24"/>
      <c r="LK538" s="24"/>
      <c r="LL538" s="24"/>
      <c r="LM538" s="24"/>
      <c r="LN538" s="24"/>
      <c r="LO538" s="24"/>
      <c r="LP538" s="24"/>
      <c r="LQ538" s="24"/>
      <c r="LR538" s="24"/>
      <c r="LS538" s="24"/>
      <c r="LT538" s="24"/>
      <c r="LU538" s="24"/>
      <c r="LV538" s="24"/>
      <c r="LW538" s="24"/>
      <c r="LX538" s="24"/>
      <c r="LY538" s="24"/>
      <c r="LZ538" s="24"/>
      <c r="MA538" s="24"/>
      <c r="MB538" s="24"/>
      <c r="MC538" s="24"/>
      <c r="MD538" s="24"/>
      <c r="ME538" s="24"/>
      <c r="MF538" s="24"/>
      <c r="MG538" s="24"/>
      <c r="MH538" s="24"/>
      <c r="MI538" s="24"/>
      <c r="MJ538" s="24"/>
      <c r="MK538" s="24"/>
      <c r="ML538" s="24"/>
      <c r="MM538" s="24"/>
      <c r="MN538" s="24"/>
      <c r="MO538" s="24"/>
      <c r="MP538" s="24"/>
      <c r="MQ538" s="24"/>
      <c r="MR538" s="24"/>
      <c r="MS538" s="24"/>
      <c r="MT538" s="24"/>
      <c r="MU538" s="24"/>
      <c r="MV538" s="24"/>
      <c r="MW538" s="24"/>
      <c r="MX538" s="24"/>
      <c r="MY538" s="24"/>
      <c r="MZ538" s="24"/>
      <c r="NA538" s="24"/>
      <c r="NB538" s="24"/>
      <c r="NC538" s="24"/>
      <c r="ND538" s="24"/>
      <c r="NE538" s="24"/>
      <c r="NF538" s="24"/>
      <c r="NG538" s="24"/>
      <c r="NH538" s="24"/>
      <c r="NI538" s="24"/>
      <c r="NJ538" s="24"/>
      <c r="NK538" s="24"/>
      <c r="NL538" s="24"/>
      <c r="NM538" s="24"/>
      <c r="NN538" s="24"/>
      <c r="NO538" s="24"/>
      <c r="NP538" s="24"/>
      <c r="NQ538" s="24"/>
      <c r="NR538" s="24"/>
      <c r="NS538" s="24"/>
      <c r="NT538" s="24"/>
      <c r="NU538" s="24"/>
      <c r="NV538" s="24"/>
      <c r="NW538" s="24"/>
      <c r="NX538" s="24"/>
      <c r="NY538" s="24"/>
      <c r="NZ538" s="24"/>
      <c r="OA538" s="24"/>
      <c r="OB538" s="24"/>
      <c r="OC538" s="24"/>
      <c r="OD538" s="24"/>
      <c r="OE538" s="24"/>
      <c r="OF538" s="24"/>
      <c r="OG538" s="24"/>
      <c r="OH538" s="24"/>
      <c r="OI538" s="24"/>
      <c r="OJ538" s="24"/>
      <c r="OK538" s="24"/>
      <c r="OL538" s="24"/>
      <c r="OM538" s="24"/>
      <c r="ON538" s="24"/>
      <c r="OO538" s="24"/>
      <c r="OP538" s="24"/>
      <c r="OQ538" s="24"/>
      <c r="OR538" s="24"/>
      <c r="OS538" s="24"/>
      <c r="OT538" s="24"/>
      <c r="OU538" s="24"/>
      <c r="OV538" s="24"/>
      <c r="OW538" s="24"/>
      <c r="OX538" s="24"/>
      <c r="OY538" s="24"/>
      <c r="OZ538" s="24"/>
      <c r="PA538" s="24"/>
      <c r="PB538" s="24"/>
      <c r="PC538" s="24"/>
      <c r="PD538" s="24"/>
      <c r="PE538" s="24"/>
      <c r="PF538" s="24"/>
      <c r="PG538" s="24"/>
      <c r="PH538" s="24"/>
      <c r="PI538" s="24"/>
      <c r="PJ538" s="24"/>
      <c r="PK538" s="24"/>
      <c r="PL538" s="24"/>
      <c r="PM538" s="24"/>
      <c r="PN538" s="24"/>
      <c r="PO538" s="24"/>
      <c r="PP538" s="24"/>
      <c r="PQ538" s="24"/>
      <c r="PR538" s="24"/>
      <c r="PS538" s="24"/>
      <c r="PT538" s="24"/>
      <c r="PU538" s="24"/>
      <c r="PV538" s="24"/>
      <c r="PW538" s="24"/>
      <c r="PX538" s="24"/>
      <c r="PY538" s="24"/>
      <c r="PZ538" s="24"/>
      <c r="QA538" s="24"/>
      <c r="QB538" s="24"/>
      <c r="QC538" s="24"/>
      <c r="QD538" s="24"/>
      <c r="QE538" s="24"/>
      <c r="QF538" s="24"/>
      <c r="QG538" s="24"/>
      <c r="QH538" s="24"/>
      <c r="QI538" s="24"/>
      <c r="QJ538" s="24"/>
      <c r="QK538" s="24"/>
      <c r="QL538" s="24"/>
      <c r="QM538" s="24"/>
      <c r="QN538" s="24"/>
      <c r="QO538" s="24"/>
      <c r="QP538" s="24"/>
      <c r="QQ538" s="24"/>
      <c r="QR538" s="24"/>
      <c r="QS538" s="24"/>
      <c r="QT538" s="24"/>
      <c r="QU538" s="24"/>
      <c r="QV538" s="24"/>
      <c r="QW538" s="24"/>
      <c r="QX538" s="24"/>
      <c r="QY538" s="24"/>
      <c r="QZ538" s="24"/>
      <c r="RA538" s="24"/>
      <c r="RB538" s="24"/>
      <c r="RC538" s="24"/>
      <c r="RD538" s="24"/>
      <c r="RE538" s="24"/>
      <c r="RF538" s="24"/>
      <c r="RG538" s="24"/>
      <c r="RH538" s="24"/>
      <c r="RI538" s="24"/>
      <c r="RJ538" s="24"/>
      <c r="RK538" s="24"/>
      <c r="RL538" s="24"/>
      <c r="RM538" s="24"/>
      <c r="RN538" s="24"/>
      <c r="RO538" s="24"/>
      <c r="RP538" s="24"/>
      <c r="RQ538" s="24"/>
      <c r="RR538" s="24"/>
      <c r="RS538" s="24"/>
      <c r="RT538" s="24"/>
      <c r="RU538" s="24"/>
      <c r="RV538" s="24"/>
      <c r="RW538" s="24"/>
      <c r="RX538" s="24"/>
      <c r="RY538" s="24"/>
      <c r="RZ538" s="24"/>
      <c r="SA538" s="24"/>
      <c r="SB538" s="24"/>
      <c r="SC538" s="24"/>
      <c r="SD538" s="24"/>
      <c r="SE538" s="24"/>
      <c r="SF538" s="24"/>
      <c r="SG538" s="24"/>
      <c r="SH538" s="24"/>
      <c r="SI538" s="24"/>
      <c r="SJ538" s="24"/>
      <c r="SK538" s="24"/>
      <c r="SL538" s="24"/>
      <c r="SM538" s="24"/>
      <c r="SN538" s="24"/>
      <c r="SO538" s="24"/>
      <c r="SP538" s="24"/>
      <c r="SQ538" s="24"/>
      <c r="SR538" s="24"/>
      <c r="SS538" s="24"/>
      <c r="ST538" s="24"/>
      <c r="SU538" s="24"/>
      <c r="SV538" s="24"/>
      <c r="SW538" s="24"/>
      <c r="SX538" s="24"/>
      <c r="SY538" s="24"/>
      <c r="SZ538" s="24"/>
      <c r="TA538" s="24"/>
      <c r="TB538" s="24"/>
      <c r="TC538" s="24"/>
      <c r="TD538" s="24"/>
      <c r="TE538" s="24"/>
      <c r="TF538" s="24"/>
      <c r="TG538" s="24"/>
      <c r="TH538" s="24"/>
      <c r="TI538" s="24"/>
      <c r="TJ538" s="24"/>
      <c r="TK538" s="24"/>
      <c r="TL538" s="24"/>
      <c r="TM538" s="24"/>
      <c r="TN538" s="24"/>
      <c r="TO538" s="24"/>
      <c r="TP538" s="24"/>
      <c r="TQ538" s="24"/>
      <c r="TR538" s="24"/>
      <c r="TS538" s="24"/>
      <c r="TT538" s="24"/>
      <c r="TU538" s="24"/>
      <c r="TV538" s="24"/>
      <c r="TW538" s="24"/>
      <c r="TX538" s="24"/>
      <c r="TY538" s="24"/>
      <c r="TZ538" s="24"/>
      <c r="UA538" s="24"/>
      <c r="UB538" s="24"/>
      <c r="UC538" s="24"/>
      <c r="UD538" s="24"/>
      <c r="UE538" s="24"/>
      <c r="UF538" s="24"/>
      <c r="UG538" s="24"/>
      <c r="UH538" s="24"/>
      <c r="UI538" s="24"/>
      <c r="UJ538" s="24"/>
      <c r="UK538" s="24"/>
      <c r="UL538" s="24"/>
      <c r="UM538" s="24"/>
      <c r="UN538" s="24"/>
      <c r="UO538" s="24"/>
      <c r="UP538" s="24"/>
      <c r="UQ538" s="24"/>
      <c r="UR538" s="24"/>
      <c r="US538" s="24"/>
      <c r="UT538" s="24"/>
      <c r="UU538" s="24"/>
      <c r="UV538" s="24"/>
      <c r="UW538" s="24"/>
      <c r="UX538" s="24"/>
      <c r="UY538" s="24"/>
      <c r="UZ538" s="24"/>
      <c r="VA538" s="24"/>
      <c r="VB538" s="24"/>
      <c r="VC538" s="24"/>
      <c r="VD538" s="24"/>
      <c r="VE538" s="24"/>
      <c r="VF538" s="24"/>
      <c r="VG538" s="24"/>
      <c r="VH538" s="24"/>
      <c r="VI538" s="24"/>
      <c r="VJ538" s="24"/>
      <c r="VK538" s="24"/>
      <c r="VL538" s="24"/>
      <c r="VM538" s="24"/>
      <c r="VN538" s="24"/>
      <c r="VO538" s="24"/>
      <c r="VP538" s="24"/>
      <c r="VQ538" s="24"/>
      <c r="VR538" s="24"/>
      <c r="VS538" s="24"/>
      <c r="VT538" s="24"/>
      <c r="VU538" s="24"/>
      <c r="VV538" s="24"/>
      <c r="VW538" s="24"/>
      <c r="VX538" s="24"/>
      <c r="VY538" s="24"/>
      <c r="VZ538" s="24"/>
      <c r="WA538" s="24"/>
      <c r="WB538" s="24"/>
      <c r="WC538" s="24"/>
      <c r="WD538" s="24"/>
      <c r="WE538" s="24"/>
      <c r="WF538" s="24"/>
      <c r="WG538" s="24"/>
      <c r="WH538" s="24"/>
      <c r="WI538" s="24"/>
      <c r="WJ538" s="24"/>
      <c r="WK538" s="24"/>
      <c r="WL538" s="24"/>
      <c r="WM538" s="24"/>
      <c r="WN538" s="24"/>
      <c r="WO538" s="24"/>
      <c r="WP538" s="24"/>
      <c r="WQ538" s="24"/>
      <c r="WR538" s="24"/>
      <c r="WS538" s="24"/>
      <c r="WT538" s="24"/>
      <c r="WU538" s="24"/>
      <c r="WV538" s="24"/>
      <c r="WW538" s="24"/>
      <c r="WX538" s="24"/>
      <c r="WY538" s="24"/>
      <c r="WZ538" s="24"/>
      <c r="XA538" s="24"/>
      <c r="XB538" s="24"/>
      <c r="XC538" s="24"/>
      <c r="XD538" s="24"/>
      <c r="XE538" s="24"/>
      <c r="XF538" s="24"/>
      <c r="XG538" s="24"/>
      <c r="XH538" s="24"/>
      <c r="XI538" s="24"/>
      <c r="XJ538" s="24"/>
      <c r="XK538" s="24"/>
      <c r="XL538" s="24"/>
      <c r="XM538" s="24"/>
      <c r="XN538" s="24"/>
      <c r="XO538" s="24"/>
      <c r="XP538" s="24"/>
      <c r="XQ538" s="24"/>
      <c r="XR538" s="24"/>
      <c r="XS538" s="24"/>
      <c r="XT538" s="24"/>
      <c r="XU538" s="24"/>
      <c r="XV538" s="24"/>
      <c r="XW538" s="24"/>
      <c r="XX538" s="24"/>
      <c r="XY538" s="24"/>
      <c r="XZ538" s="24"/>
      <c r="YA538" s="24"/>
      <c r="YB538" s="24"/>
      <c r="YC538" s="24"/>
      <c r="YD538" s="24"/>
      <c r="YE538" s="24"/>
      <c r="YF538" s="24"/>
      <c r="YG538" s="24"/>
      <c r="YH538" s="24"/>
      <c r="YI538" s="24"/>
      <c r="YJ538" s="24"/>
      <c r="YK538" s="24"/>
      <c r="YL538" s="24"/>
      <c r="YM538" s="24"/>
      <c r="YN538" s="24"/>
      <c r="YO538" s="24"/>
      <c r="YP538" s="24"/>
      <c r="YQ538" s="24"/>
      <c r="YR538" s="24"/>
      <c r="YS538" s="24"/>
      <c r="YT538" s="24"/>
      <c r="YU538" s="24"/>
      <c r="YV538" s="24"/>
      <c r="YW538" s="24"/>
      <c r="YX538" s="24"/>
      <c r="YY538" s="24"/>
      <c r="YZ538" s="24"/>
      <c r="ZA538" s="24"/>
      <c r="ZB538" s="24"/>
      <c r="ZC538" s="24"/>
      <c r="ZD538" s="24"/>
      <c r="ZE538" s="24"/>
      <c r="ZF538" s="24"/>
      <c r="ZG538" s="24"/>
      <c r="ZH538" s="24"/>
      <c r="ZI538" s="24"/>
      <c r="ZJ538" s="24"/>
      <c r="ZK538" s="24"/>
      <c r="ZL538" s="24"/>
      <c r="ZM538" s="24"/>
      <c r="ZN538" s="24"/>
      <c r="ZO538" s="24"/>
      <c r="ZP538" s="24"/>
      <c r="ZQ538" s="24"/>
      <c r="ZR538" s="24"/>
      <c r="ZS538" s="24"/>
      <c r="ZT538" s="24"/>
      <c r="ZU538" s="24"/>
      <c r="ZV538" s="24"/>
      <c r="ZW538" s="24"/>
      <c r="ZX538" s="24"/>
      <c r="ZY538" s="24"/>
      <c r="ZZ538" s="24"/>
      <c r="AAA538" s="24"/>
      <c r="AAB538" s="24"/>
      <c r="AAC538" s="24"/>
      <c r="AAD538" s="24"/>
      <c r="AAE538" s="24"/>
      <c r="AAF538" s="24"/>
      <c r="AAG538" s="24"/>
      <c r="AAH538" s="24"/>
      <c r="AAI538" s="24"/>
      <c r="AAJ538" s="24"/>
      <c r="AAK538" s="24"/>
      <c r="AAL538" s="24"/>
      <c r="AAM538" s="24"/>
      <c r="AAN538" s="24"/>
      <c r="AAO538" s="24"/>
      <c r="AAP538" s="24"/>
      <c r="AAQ538" s="24"/>
      <c r="AAR538" s="24"/>
      <c r="AAS538" s="24"/>
      <c r="AAT538" s="24"/>
      <c r="AAU538" s="24"/>
      <c r="AAV538" s="24"/>
      <c r="AAW538" s="24"/>
      <c r="AAX538" s="24"/>
      <c r="AAY538" s="24"/>
      <c r="AAZ538" s="24"/>
      <c r="ABA538" s="24"/>
      <c r="ABB538" s="24"/>
      <c r="ABC538" s="24"/>
      <c r="ABD538" s="24"/>
      <c r="ABE538" s="24"/>
      <c r="ABF538" s="24"/>
      <c r="ABG538" s="24"/>
      <c r="ABH538" s="24"/>
      <c r="ABI538" s="24"/>
      <c r="ABJ538" s="24"/>
      <c r="ABK538" s="24"/>
      <c r="ABL538" s="24"/>
      <c r="ABM538" s="24"/>
      <c r="ABN538" s="24"/>
      <c r="ABO538" s="24"/>
      <c r="ABP538" s="24"/>
      <c r="ABQ538" s="24"/>
      <c r="ABR538" s="24"/>
      <c r="ABS538" s="24"/>
      <c r="ABT538" s="24"/>
      <c r="ABU538" s="24"/>
      <c r="ABV538" s="24"/>
      <c r="ABW538" s="24"/>
      <c r="ABX538" s="24"/>
      <c r="ABY538" s="24"/>
      <c r="ABZ538" s="24"/>
      <c r="ACA538" s="24"/>
      <c r="ACB538" s="24"/>
      <c r="ACC538" s="24"/>
      <c r="ACD538" s="24"/>
      <c r="ACE538" s="24"/>
      <c r="ACF538" s="24"/>
      <c r="ACG538" s="24"/>
      <c r="ACH538" s="24"/>
      <c r="ACI538" s="24"/>
      <c r="ACJ538" s="24"/>
      <c r="ACK538" s="24"/>
      <c r="ACL538" s="24"/>
      <c r="ACM538" s="24"/>
      <c r="ACN538" s="24"/>
      <c r="ACO538" s="24"/>
      <c r="ACP538" s="24"/>
      <c r="ACQ538" s="24"/>
      <c r="ACR538" s="24"/>
      <c r="ACS538" s="24"/>
      <c r="ACT538" s="24"/>
      <c r="ACU538" s="24"/>
      <c r="ACV538" s="24"/>
      <c r="ACW538" s="24"/>
      <c r="ACX538" s="24"/>
      <c r="ACY538" s="24"/>
      <c r="ACZ538" s="24"/>
      <c r="ADA538" s="24"/>
      <c r="ADB538" s="24"/>
      <c r="ADC538" s="24"/>
      <c r="ADD538" s="24"/>
      <c r="ADE538" s="24"/>
      <c r="ADF538" s="24"/>
      <c r="ADG538" s="24"/>
      <c r="ADH538" s="24"/>
      <c r="ADI538" s="24"/>
      <c r="ADJ538" s="24"/>
      <c r="ADK538" s="24"/>
      <c r="ADL538" s="24"/>
      <c r="ADM538" s="24"/>
      <c r="ADN538" s="24"/>
      <c r="ADO538" s="24"/>
      <c r="ADP538" s="24"/>
      <c r="ADQ538" s="24"/>
      <c r="ADR538" s="24"/>
      <c r="ADS538" s="24"/>
      <c r="ADT538" s="24"/>
      <c r="ADU538" s="24"/>
      <c r="ADV538" s="24"/>
      <c r="ADW538" s="24"/>
      <c r="ADX538" s="24"/>
      <c r="ADY538" s="24"/>
      <c r="ADZ538" s="24"/>
      <c r="AEA538" s="24"/>
      <c r="AEB538" s="24"/>
      <c r="AEC538" s="24"/>
      <c r="AED538" s="24"/>
      <c r="AEE538" s="24"/>
      <c r="AEF538" s="24"/>
      <c r="AEG538" s="24"/>
      <c r="AEH538" s="24"/>
      <c r="AEI538" s="24"/>
      <c r="AEJ538" s="24"/>
      <c r="AEK538" s="24"/>
      <c r="AEL538" s="24"/>
      <c r="AEM538" s="24"/>
      <c r="AEN538" s="24"/>
      <c r="AEO538" s="24"/>
      <c r="AEP538" s="24"/>
      <c r="AEQ538" s="24"/>
      <c r="AER538" s="24"/>
      <c r="AES538" s="24"/>
      <c r="AET538" s="24"/>
      <c r="AEU538" s="24"/>
      <c r="AEV538" s="24"/>
      <c r="AEW538" s="24"/>
      <c r="AEX538" s="24"/>
      <c r="AEY538" s="24"/>
      <c r="AEZ538" s="24"/>
      <c r="AFA538" s="24"/>
      <c r="AFB538" s="24"/>
      <c r="AFC538" s="24"/>
      <c r="AFD538" s="24"/>
      <c r="AFE538" s="24"/>
      <c r="AFF538" s="24"/>
      <c r="AFG538" s="24"/>
      <c r="AFH538" s="24"/>
      <c r="AFI538" s="24"/>
      <c r="AFJ538" s="24"/>
      <c r="AFK538" s="24"/>
      <c r="AFL538" s="24"/>
      <c r="AFM538" s="24"/>
      <c r="AFN538" s="24"/>
      <c r="AFO538" s="24"/>
      <c r="AFP538" s="24"/>
      <c r="AFQ538" s="24"/>
      <c r="AFR538" s="24"/>
      <c r="AFS538" s="24"/>
      <c r="AFT538" s="24"/>
      <c r="AFU538" s="24"/>
      <c r="AFV538" s="24"/>
      <c r="AFW538" s="24"/>
      <c r="AFX538" s="24"/>
      <c r="AFY538" s="24"/>
      <c r="AFZ538" s="24"/>
      <c r="AGA538" s="24"/>
      <c r="AGB538" s="24"/>
      <c r="AGC538" s="24"/>
      <c r="AGD538" s="24"/>
      <c r="AGE538" s="24"/>
      <c r="AGF538" s="24"/>
      <c r="AGG538" s="24"/>
      <c r="AGH538" s="24"/>
      <c r="AGI538" s="24"/>
      <c r="AGJ538" s="24"/>
      <c r="AGK538" s="24"/>
      <c r="AGL538" s="24"/>
      <c r="AGM538" s="24"/>
      <c r="AGN538" s="24"/>
      <c r="AGO538" s="24"/>
      <c r="AGP538" s="24"/>
      <c r="AGQ538" s="24"/>
      <c r="AGR538" s="24"/>
      <c r="AGS538" s="24"/>
      <c r="AGT538" s="24"/>
      <c r="AGU538" s="24"/>
      <c r="AGV538" s="24"/>
      <c r="AGW538" s="24"/>
      <c r="AGX538" s="24"/>
      <c r="AGY538" s="24"/>
      <c r="AGZ538" s="24"/>
      <c r="AHA538" s="24"/>
      <c r="AHB538" s="24"/>
      <c r="AHC538" s="24"/>
      <c r="AHD538" s="24"/>
      <c r="AHE538" s="24"/>
      <c r="AHF538" s="24"/>
      <c r="AHG538" s="24"/>
      <c r="AHH538" s="24"/>
      <c r="AHI538" s="24"/>
      <c r="AHJ538" s="24"/>
      <c r="AHK538" s="24"/>
      <c r="AHL538" s="24"/>
      <c r="AHM538" s="24"/>
      <c r="AHN538" s="24"/>
      <c r="AHO538" s="24"/>
      <c r="AHP538" s="24"/>
      <c r="AHQ538" s="24"/>
      <c r="AHR538" s="24"/>
      <c r="AHS538" s="24"/>
      <c r="AHT538" s="24"/>
      <c r="AHU538" s="24"/>
      <c r="AHV538" s="24"/>
      <c r="AHW538" s="24"/>
      <c r="AHX538" s="24"/>
      <c r="AHY538" s="24"/>
      <c r="AHZ538" s="24"/>
      <c r="AIA538" s="24"/>
      <c r="AIB538" s="24"/>
      <c r="AIC538" s="24"/>
      <c r="AID538" s="24"/>
      <c r="AIE538" s="24"/>
      <c r="AIF538" s="24"/>
      <c r="AIG538" s="24"/>
      <c r="AIH538" s="24"/>
      <c r="AII538" s="24"/>
      <c r="AIJ538" s="24"/>
      <c r="AIK538" s="24"/>
      <c r="AIL538" s="24"/>
      <c r="AIM538" s="24"/>
      <c r="AIN538" s="24"/>
      <c r="AIO538" s="24"/>
      <c r="AIP538" s="24"/>
      <c r="AIQ538" s="24"/>
      <c r="AIR538" s="24"/>
      <c r="AIS538" s="24"/>
      <c r="AIT538" s="24"/>
      <c r="AIU538" s="24"/>
      <c r="AIV538" s="24"/>
      <c r="AIW538" s="24"/>
      <c r="AIX538" s="24"/>
      <c r="AIY538" s="24"/>
      <c r="AIZ538" s="24"/>
      <c r="AJA538" s="24"/>
      <c r="AJB538" s="24"/>
      <c r="AJC538" s="24"/>
      <c r="AJD538" s="24"/>
      <c r="AJE538" s="24"/>
      <c r="AJF538" s="24"/>
      <c r="AJG538" s="24"/>
      <c r="AJH538" s="24"/>
      <c r="AJI538" s="24"/>
      <c r="AJJ538" s="24"/>
      <c r="AJK538" s="24"/>
      <c r="AJL538" s="24"/>
      <c r="AJM538" s="24"/>
      <c r="AJN538" s="24"/>
      <c r="AJO538" s="24"/>
      <c r="AJP538" s="24"/>
      <c r="AJQ538" s="24"/>
      <c r="AJR538" s="24"/>
      <c r="AJS538" s="24"/>
      <c r="AJT538" s="24"/>
      <c r="AJU538" s="24"/>
      <c r="AJV538" s="24"/>
      <c r="AJW538" s="24"/>
      <c r="AJX538" s="24"/>
      <c r="AJY538" s="24"/>
      <c r="AJZ538" s="24"/>
      <c r="AKA538" s="24"/>
      <c r="AKB538" s="24"/>
      <c r="AKC538" s="24"/>
      <c r="AKD538" s="24"/>
      <c r="AKE538" s="24"/>
      <c r="AKF538" s="24"/>
      <c r="AKG538" s="24"/>
      <c r="AKH538" s="24"/>
      <c r="AKI538" s="24"/>
      <c r="AKJ538" s="24"/>
      <c r="AKK538" s="24"/>
      <c r="AKL538" s="24"/>
      <c r="AKM538" s="24"/>
      <c r="AKN538" s="24"/>
      <c r="AKO538" s="24"/>
      <c r="AKP538" s="24"/>
      <c r="AKQ538" s="24"/>
      <c r="AKR538" s="24"/>
      <c r="AKS538" s="24"/>
      <c r="AKT538" s="24"/>
      <c r="AKU538" s="24"/>
      <c r="AKV538" s="24"/>
      <c r="AKW538" s="24"/>
      <c r="AKX538" s="24"/>
      <c r="AKY538" s="24"/>
      <c r="AKZ538" s="24"/>
      <c r="ALA538" s="24"/>
      <c r="ALB538" s="24"/>
      <c r="ALC538" s="24"/>
      <c r="ALD538" s="24"/>
      <c r="ALE538" s="24"/>
      <c r="ALF538" s="24"/>
      <c r="ALG538" s="24"/>
      <c r="ALH538" s="24"/>
      <c r="ALI538" s="24"/>
      <c r="ALJ538" s="24"/>
    </row>
    <row r="539" spans="1:998" s="13" customFormat="1">
      <c r="A539" s="16">
        <v>534</v>
      </c>
      <c r="B539" s="32" t="s">
        <v>967</v>
      </c>
      <c r="C539" s="32" t="s">
        <v>71</v>
      </c>
      <c r="D539" s="32" t="s">
        <v>71</v>
      </c>
      <c r="E539" s="32" t="s">
        <v>985</v>
      </c>
      <c r="F539" s="32"/>
      <c r="G539" s="74">
        <v>45821</v>
      </c>
      <c r="H539" s="75">
        <v>0.32847222222222222</v>
      </c>
      <c r="I539" s="32" t="s">
        <v>5</v>
      </c>
      <c r="J539" s="32" t="s">
        <v>6</v>
      </c>
      <c r="K539" s="32" t="s">
        <v>5</v>
      </c>
      <c r="L539" s="32" t="s">
        <v>5</v>
      </c>
      <c r="M539" s="32" t="s">
        <v>5</v>
      </c>
      <c r="N539" s="32" t="s">
        <v>6</v>
      </c>
      <c r="O539" s="76">
        <v>1136.2</v>
      </c>
      <c r="P539" s="77">
        <v>6073</v>
      </c>
      <c r="Q539" s="76">
        <v>49626.26</v>
      </c>
      <c r="R539" s="76">
        <v>25000</v>
      </c>
      <c r="S539" s="85">
        <f t="shared" si="70"/>
        <v>50.376554670853693</v>
      </c>
      <c r="T539" s="85">
        <f t="shared" si="71"/>
        <v>24626.260000000002</v>
      </c>
      <c r="U539" s="32" t="s">
        <v>6</v>
      </c>
      <c r="V539" s="32" t="s">
        <v>6</v>
      </c>
      <c r="W539" s="79">
        <v>1</v>
      </c>
      <c r="X539" s="80">
        <v>0</v>
      </c>
      <c r="Y539" s="81">
        <f>ROUND((S539/INDICI!$B$2*10),2)</f>
        <v>5.69</v>
      </c>
      <c r="Z539" s="81">
        <f>ROUND((O539/INDICI!$B$1*25),2)</f>
        <v>3.03</v>
      </c>
      <c r="AA539" s="82">
        <f t="shared" si="67"/>
        <v>6</v>
      </c>
      <c r="AB539" s="83">
        <f t="shared" si="68"/>
        <v>14.72</v>
      </c>
      <c r="AC539" s="84"/>
      <c r="AD539" s="81" t="str">
        <f>VLOOKUP(C539, 'NORD SUD'!A:B, 2, FALSE)</f>
        <v>N</v>
      </c>
      <c r="AE539" s="85" t="str">
        <f>IF(AD539="N","",SUM(AF$5:$AF539))</f>
        <v/>
      </c>
      <c r="AF539" s="85" t="str">
        <f t="shared" si="69"/>
        <v/>
      </c>
      <c r="AG539" s="84"/>
      <c r="AH539" s="81"/>
      <c r="AI539" s="169"/>
      <c r="AJ539" s="169"/>
      <c r="AK539" s="198" t="s">
        <v>1941</v>
      </c>
      <c r="AL539" s="158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  <c r="IK539" s="24"/>
      <c r="IL539" s="24"/>
      <c r="IM539" s="24"/>
      <c r="IN539" s="24"/>
      <c r="IO539" s="24"/>
      <c r="IP539" s="24"/>
      <c r="IQ539" s="24"/>
      <c r="IR539" s="24"/>
      <c r="IS539" s="24"/>
      <c r="IT539" s="24"/>
      <c r="IU539" s="24"/>
      <c r="IV539" s="24"/>
      <c r="IW539" s="24"/>
      <c r="IX539" s="24"/>
      <c r="IY539" s="24"/>
      <c r="IZ539" s="24"/>
      <c r="JA539" s="24"/>
      <c r="JB539" s="24"/>
      <c r="JC539" s="24"/>
      <c r="JD539" s="24"/>
      <c r="JE539" s="24"/>
      <c r="JF539" s="24"/>
      <c r="JG539" s="24"/>
      <c r="JH539" s="24"/>
      <c r="JI539" s="24"/>
      <c r="JJ539" s="24"/>
      <c r="JK539" s="24"/>
      <c r="JL539" s="24"/>
      <c r="JM539" s="24"/>
      <c r="JN539" s="24"/>
      <c r="JO539" s="24"/>
      <c r="JP539" s="24"/>
      <c r="JQ539" s="24"/>
      <c r="JR539" s="24"/>
      <c r="JS539" s="24"/>
      <c r="JT539" s="24"/>
      <c r="JU539" s="24"/>
      <c r="JV539" s="24"/>
      <c r="JW539" s="24"/>
      <c r="JX539" s="24"/>
      <c r="JY539" s="24"/>
      <c r="JZ539" s="24"/>
      <c r="KA539" s="24"/>
      <c r="KB539" s="24"/>
      <c r="KC539" s="24"/>
      <c r="KD539" s="24"/>
      <c r="KE539" s="24"/>
      <c r="KF539" s="24"/>
      <c r="KG539" s="24"/>
      <c r="KH539" s="24"/>
      <c r="KI539" s="24"/>
      <c r="KJ539" s="24"/>
      <c r="KK539" s="24"/>
      <c r="KL539" s="24"/>
      <c r="KM539" s="24"/>
      <c r="KN539" s="24"/>
      <c r="KO539" s="24"/>
      <c r="KP539" s="24"/>
      <c r="KQ539" s="24"/>
      <c r="KR539" s="24"/>
      <c r="KS539" s="24"/>
      <c r="KT539" s="24"/>
      <c r="KU539" s="24"/>
      <c r="KV539" s="24"/>
      <c r="KW539" s="24"/>
      <c r="KX539" s="24"/>
      <c r="KY539" s="24"/>
      <c r="KZ539" s="24"/>
      <c r="LA539" s="24"/>
      <c r="LB539" s="24"/>
      <c r="LC539" s="24"/>
      <c r="LD539" s="24"/>
      <c r="LE539" s="24"/>
      <c r="LF539" s="24"/>
      <c r="LG539" s="24"/>
      <c r="LH539" s="24"/>
      <c r="LI539" s="24"/>
      <c r="LJ539" s="24"/>
      <c r="LK539" s="24"/>
      <c r="LL539" s="24"/>
      <c r="LM539" s="24"/>
      <c r="LN539" s="24"/>
      <c r="LO539" s="24"/>
      <c r="LP539" s="24"/>
      <c r="LQ539" s="24"/>
      <c r="LR539" s="24"/>
      <c r="LS539" s="24"/>
      <c r="LT539" s="24"/>
      <c r="LU539" s="24"/>
      <c r="LV539" s="24"/>
      <c r="LW539" s="24"/>
      <c r="LX539" s="24"/>
      <c r="LY539" s="24"/>
      <c r="LZ539" s="24"/>
      <c r="MA539" s="24"/>
      <c r="MB539" s="24"/>
      <c r="MC539" s="24"/>
      <c r="MD539" s="24"/>
      <c r="ME539" s="24"/>
      <c r="MF539" s="24"/>
      <c r="MG539" s="24"/>
      <c r="MH539" s="24"/>
      <c r="MI539" s="24"/>
      <c r="MJ539" s="24"/>
      <c r="MK539" s="24"/>
      <c r="ML539" s="24"/>
      <c r="MM539" s="24"/>
      <c r="MN539" s="24"/>
      <c r="MO539" s="24"/>
      <c r="MP539" s="24"/>
      <c r="MQ539" s="24"/>
      <c r="MR539" s="24"/>
      <c r="MS539" s="24"/>
      <c r="MT539" s="24"/>
      <c r="MU539" s="24"/>
      <c r="MV539" s="24"/>
      <c r="MW539" s="24"/>
      <c r="MX539" s="24"/>
      <c r="MY539" s="24"/>
      <c r="MZ539" s="24"/>
      <c r="NA539" s="24"/>
      <c r="NB539" s="24"/>
      <c r="NC539" s="24"/>
      <c r="ND539" s="24"/>
      <c r="NE539" s="24"/>
      <c r="NF539" s="24"/>
      <c r="NG539" s="24"/>
      <c r="NH539" s="24"/>
      <c r="NI539" s="24"/>
      <c r="NJ539" s="24"/>
      <c r="NK539" s="24"/>
      <c r="NL539" s="24"/>
      <c r="NM539" s="24"/>
      <c r="NN539" s="24"/>
      <c r="NO539" s="24"/>
      <c r="NP539" s="24"/>
      <c r="NQ539" s="24"/>
      <c r="NR539" s="24"/>
      <c r="NS539" s="24"/>
      <c r="NT539" s="24"/>
      <c r="NU539" s="24"/>
      <c r="NV539" s="24"/>
      <c r="NW539" s="24"/>
      <c r="NX539" s="24"/>
      <c r="NY539" s="24"/>
      <c r="NZ539" s="24"/>
      <c r="OA539" s="24"/>
      <c r="OB539" s="24"/>
      <c r="OC539" s="24"/>
      <c r="OD539" s="24"/>
      <c r="OE539" s="24"/>
      <c r="OF539" s="24"/>
      <c r="OG539" s="24"/>
      <c r="OH539" s="24"/>
      <c r="OI539" s="24"/>
      <c r="OJ539" s="24"/>
      <c r="OK539" s="24"/>
      <c r="OL539" s="24"/>
      <c r="OM539" s="24"/>
      <c r="ON539" s="24"/>
      <c r="OO539" s="24"/>
      <c r="OP539" s="24"/>
      <c r="OQ539" s="24"/>
      <c r="OR539" s="24"/>
      <c r="OS539" s="24"/>
      <c r="OT539" s="24"/>
      <c r="OU539" s="24"/>
      <c r="OV539" s="24"/>
      <c r="OW539" s="24"/>
      <c r="OX539" s="24"/>
      <c r="OY539" s="24"/>
      <c r="OZ539" s="24"/>
      <c r="PA539" s="24"/>
      <c r="PB539" s="24"/>
      <c r="PC539" s="24"/>
      <c r="PD539" s="24"/>
      <c r="PE539" s="24"/>
      <c r="PF539" s="24"/>
      <c r="PG539" s="24"/>
      <c r="PH539" s="24"/>
      <c r="PI539" s="24"/>
      <c r="PJ539" s="24"/>
      <c r="PK539" s="24"/>
      <c r="PL539" s="24"/>
      <c r="PM539" s="24"/>
      <c r="PN539" s="24"/>
      <c r="PO539" s="24"/>
      <c r="PP539" s="24"/>
      <c r="PQ539" s="24"/>
      <c r="PR539" s="24"/>
      <c r="PS539" s="24"/>
      <c r="PT539" s="24"/>
      <c r="PU539" s="24"/>
      <c r="PV539" s="24"/>
      <c r="PW539" s="24"/>
      <c r="PX539" s="24"/>
      <c r="PY539" s="24"/>
      <c r="PZ539" s="24"/>
      <c r="QA539" s="24"/>
      <c r="QB539" s="24"/>
      <c r="QC539" s="24"/>
      <c r="QD539" s="24"/>
      <c r="QE539" s="24"/>
      <c r="QF539" s="24"/>
      <c r="QG539" s="24"/>
      <c r="QH539" s="24"/>
      <c r="QI539" s="24"/>
      <c r="QJ539" s="24"/>
      <c r="QK539" s="24"/>
      <c r="QL539" s="24"/>
      <c r="QM539" s="24"/>
      <c r="QN539" s="24"/>
      <c r="QO539" s="24"/>
      <c r="QP539" s="24"/>
      <c r="QQ539" s="24"/>
      <c r="QR539" s="24"/>
      <c r="QS539" s="24"/>
      <c r="QT539" s="24"/>
      <c r="QU539" s="24"/>
      <c r="QV539" s="24"/>
      <c r="QW539" s="24"/>
      <c r="QX539" s="24"/>
      <c r="QY539" s="24"/>
      <c r="QZ539" s="24"/>
      <c r="RA539" s="24"/>
      <c r="RB539" s="24"/>
      <c r="RC539" s="24"/>
      <c r="RD539" s="24"/>
      <c r="RE539" s="24"/>
      <c r="RF539" s="24"/>
      <c r="RG539" s="24"/>
      <c r="RH539" s="24"/>
      <c r="RI539" s="24"/>
      <c r="RJ539" s="24"/>
      <c r="RK539" s="24"/>
      <c r="RL539" s="24"/>
      <c r="RM539" s="24"/>
      <c r="RN539" s="24"/>
      <c r="RO539" s="24"/>
      <c r="RP539" s="24"/>
      <c r="RQ539" s="24"/>
      <c r="RR539" s="24"/>
      <c r="RS539" s="24"/>
      <c r="RT539" s="24"/>
      <c r="RU539" s="24"/>
      <c r="RV539" s="24"/>
      <c r="RW539" s="24"/>
      <c r="RX539" s="24"/>
      <c r="RY539" s="24"/>
      <c r="RZ539" s="24"/>
      <c r="SA539" s="24"/>
      <c r="SB539" s="24"/>
      <c r="SC539" s="24"/>
      <c r="SD539" s="24"/>
      <c r="SE539" s="24"/>
      <c r="SF539" s="24"/>
      <c r="SG539" s="24"/>
      <c r="SH539" s="24"/>
      <c r="SI539" s="24"/>
      <c r="SJ539" s="24"/>
      <c r="SK539" s="24"/>
      <c r="SL539" s="24"/>
      <c r="SM539" s="24"/>
      <c r="SN539" s="24"/>
      <c r="SO539" s="24"/>
      <c r="SP539" s="24"/>
      <c r="SQ539" s="24"/>
      <c r="SR539" s="24"/>
      <c r="SS539" s="24"/>
      <c r="ST539" s="24"/>
      <c r="SU539" s="24"/>
      <c r="SV539" s="24"/>
      <c r="SW539" s="24"/>
      <c r="SX539" s="24"/>
      <c r="SY539" s="24"/>
      <c r="SZ539" s="24"/>
      <c r="TA539" s="24"/>
      <c r="TB539" s="24"/>
      <c r="TC539" s="24"/>
      <c r="TD539" s="24"/>
      <c r="TE539" s="24"/>
      <c r="TF539" s="24"/>
      <c r="TG539" s="24"/>
      <c r="TH539" s="24"/>
      <c r="TI539" s="24"/>
      <c r="TJ539" s="24"/>
      <c r="TK539" s="24"/>
      <c r="TL539" s="24"/>
      <c r="TM539" s="24"/>
      <c r="TN539" s="24"/>
      <c r="TO539" s="24"/>
      <c r="TP539" s="24"/>
      <c r="TQ539" s="24"/>
      <c r="TR539" s="24"/>
      <c r="TS539" s="24"/>
      <c r="TT539" s="24"/>
      <c r="TU539" s="24"/>
      <c r="TV539" s="24"/>
      <c r="TW539" s="24"/>
      <c r="TX539" s="24"/>
      <c r="TY539" s="24"/>
      <c r="TZ539" s="24"/>
      <c r="UA539" s="24"/>
      <c r="UB539" s="24"/>
      <c r="UC539" s="24"/>
      <c r="UD539" s="24"/>
      <c r="UE539" s="24"/>
      <c r="UF539" s="24"/>
      <c r="UG539" s="24"/>
      <c r="UH539" s="24"/>
      <c r="UI539" s="24"/>
      <c r="UJ539" s="24"/>
      <c r="UK539" s="24"/>
      <c r="UL539" s="24"/>
      <c r="UM539" s="24"/>
      <c r="UN539" s="24"/>
      <c r="UO539" s="24"/>
      <c r="UP539" s="24"/>
      <c r="UQ539" s="24"/>
      <c r="UR539" s="24"/>
      <c r="US539" s="24"/>
      <c r="UT539" s="24"/>
      <c r="UU539" s="24"/>
      <c r="UV539" s="24"/>
      <c r="UW539" s="24"/>
      <c r="UX539" s="24"/>
      <c r="UY539" s="24"/>
      <c r="UZ539" s="24"/>
      <c r="VA539" s="24"/>
      <c r="VB539" s="24"/>
      <c r="VC539" s="24"/>
      <c r="VD539" s="24"/>
      <c r="VE539" s="24"/>
      <c r="VF539" s="24"/>
      <c r="VG539" s="24"/>
      <c r="VH539" s="24"/>
      <c r="VI539" s="24"/>
      <c r="VJ539" s="24"/>
      <c r="VK539" s="24"/>
      <c r="VL539" s="24"/>
      <c r="VM539" s="24"/>
      <c r="VN539" s="24"/>
      <c r="VO539" s="24"/>
      <c r="VP539" s="24"/>
      <c r="VQ539" s="24"/>
      <c r="VR539" s="24"/>
      <c r="VS539" s="24"/>
      <c r="VT539" s="24"/>
      <c r="VU539" s="24"/>
      <c r="VV539" s="24"/>
      <c r="VW539" s="24"/>
      <c r="VX539" s="24"/>
      <c r="VY539" s="24"/>
      <c r="VZ539" s="24"/>
      <c r="WA539" s="24"/>
      <c r="WB539" s="24"/>
      <c r="WC539" s="24"/>
      <c r="WD539" s="24"/>
      <c r="WE539" s="24"/>
      <c r="WF539" s="24"/>
      <c r="WG539" s="24"/>
      <c r="WH539" s="24"/>
      <c r="WI539" s="24"/>
      <c r="WJ539" s="24"/>
      <c r="WK539" s="24"/>
      <c r="WL539" s="24"/>
      <c r="WM539" s="24"/>
      <c r="WN539" s="24"/>
      <c r="WO539" s="24"/>
      <c r="WP539" s="24"/>
      <c r="WQ539" s="24"/>
      <c r="WR539" s="24"/>
      <c r="WS539" s="24"/>
      <c r="WT539" s="24"/>
      <c r="WU539" s="24"/>
      <c r="WV539" s="24"/>
      <c r="WW539" s="24"/>
      <c r="WX539" s="24"/>
      <c r="WY539" s="24"/>
      <c r="WZ539" s="24"/>
      <c r="XA539" s="24"/>
      <c r="XB539" s="24"/>
      <c r="XC539" s="24"/>
      <c r="XD539" s="24"/>
      <c r="XE539" s="24"/>
      <c r="XF539" s="24"/>
      <c r="XG539" s="24"/>
      <c r="XH539" s="24"/>
      <c r="XI539" s="24"/>
      <c r="XJ539" s="24"/>
      <c r="XK539" s="24"/>
      <c r="XL539" s="24"/>
      <c r="XM539" s="24"/>
      <c r="XN539" s="24"/>
      <c r="XO539" s="24"/>
      <c r="XP539" s="24"/>
      <c r="XQ539" s="24"/>
      <c r="XR539" s="24"/>
      <c r="XS539" s="24"/>
      <c r="XT539" s="24"/>
      <c r="XU539" s="24"/>
      <c r="XV539" s="24"/>
      <c r="XW539" s="24"/>
      <c r="XX539" s="24"/>
      <c r="XY539" s="24"/>
      <c r="XZ539" s="24"/>
      <c r="YA539" s="24"/>
      <c r="YB539" s="24"/>
      <c r="YC539" s="24"/>
      <c r="YD539" s="24"/>
      <c r="YE539" s="24"/>
      <c r="YF539" s="24"/>
      <c r="YG539" s="24"/>
      <c r="YH539" s="24"/>
      <c r="YI539" s="24"/>
      <c r="YJ539" s="24"/>
      <c r="YK539" s="24"/>
      <c r="YL539" s="24"/>
      <c r="YM539" s="24"/>
      <c r="YN539" s="24"/>
      <c r="YO539" s="24"/>
      <c r="YP539" s="24"/>
      <c r="YQ539" s="24"/>
      <c r="YR539" s="24"/>
      <c r="YS539" s="24"/>
      <c r="YT539" s="24"/>
      <c r="YU539" s="24"/>
      <c r="YV539" s="24"/>
      <c r="YW539" s="24"/>
      <c r="YX539" s="24"/>
      <c r="YY539" s="24"/>
      <c r="YZ539" s="24"/>
      <c r="ZA539" s="24"/>
      <c r="ZB539" s="24"/>
      <c r="ZC539" s="24"/>
      <c r="ZD539" s="24"/>
      <c r="ZE539" s="24"/>
      <c r="ZF539" s="24"/>
      <c r="ZG539" s="24"/>
      <c r="ZH539" s="24"/>
      <c r="ZI539" s="24"/>
      <c r="ZJ539" s="24"/>
      <c r="ZK539" s="24"/>
      <c r="ZL539" s="24"/>
      <c r="ZM539" s="24"/>
      <c r="ZN539" s="24"/>
      <c r="ZO539" s="24"/>
      <c r="ZP539" s="24"/>
      <c r="ZQ539" s="24"/>
      <c r="ZR539" s="24"/>
      <c r="ZS539" s="24"/>
      <c r="ZT539" s="24"/>
      <c r="ZU539" s="24"/>
      <c r="ZV539" s="24"/>
      <c r="ZW539" s="24"/>
      <c r="ZX539" s="24"/>
      <c r="ZY539" s="24"/>
      <c r="ZZ539" s="24"/>
      <c r="AAA539" s="24"/>
      <c r="AAB539" s="24"/>
      <c r="AAC539" s="24"/>
      <c r="AAD539" s="24"/>
      <c r="AAE539" s="24"/>
      <c r="AAF539" s="24"/>
      <c r="AAG539" s="24"/>
      <c r="AAH539" s="24"/>
      <c r="AAI539" s="24"/>
      <c r="AAJ539" s="24"/>
      <c r="AAK539" s="24"/>
      <c r="AAL539" s="24"/>
      <c r="AAM539" s="24"/>
      <c r="AAN539" s="24"/>
      <c r="AAO539" s="24"/>
      <c r="AAP539" s="24"/>
      <c r="AAQ539" s="24"/>
      <c r="AAR539" s="24"/>
      <c r="AAS539" s="24"/>
      <c r="AAT539" s="24"/>
      <c r="AAU539" s="24"/>
      <c r="AAV539" s="24"/>
      <c r="AAW539" s="24"/>
      <c r="AAX539" s="24"/>
      <c r="AAY539" s="24"/>
      <c r="AAZ539" s="24"/>
      <c r="ABA539" s="24"/>
      <c r="ABB539" s="24"/>
      <c r="ABC539" s="24"/>
      <c r="ABD539" s="24"/>
      <c r="ABE539" s="24"/>
      <c r="ABF539" s="24"/>
      <c r="ABG539" s="24"/>
      <c r="ABH539" s="24"/>
      <c r="ABI539" s="24"/>
      <c r="ABJ539" s="24"/>
      <c r="ABK539" s="24"/>
      <c r="ABL539" s="24"/>
      <c r="ABM539" s="24"/>
      <c r="ABN539" s="24"/>
      <c r="ABO539" s="24"/>
      <c r="ABP539" s="24"/>
      <c r="ABQ539" s="24"/>
      <c r="ABR539" s="24"/>
      <c r="ABS539" s="24"/>
      <c r="ABT539" s="24"/>
      <c r="ABU539" s="24"/>
      <c r="ABV539" s="24"/>
      <c r="ABW539" s="24"/>
      <c r="ABX539" s="24"/>
      <c r="ABY539" s="24"/>
      <c r="ABZ539" s="24"/>
      <c r="ACA539" s="24"/>
      <c r="ACB539" s="24"/>
      <c r="ACC539" s="24"/>
      <c r="ACD539" s="24"/>
      <c r="ACE539" s="24"/>
      <c r="ACF539" s="24"/>
      <c r="ACG539" s="24"/>
      <c r="ACH539" s="24"/>
      <c r="ACI539" s="24"/>
      <c r="ACJ539" s="24"/>
      <c r="ACK539" s="24"/>
      <c r="ACL539" s="24"/>
      <c r="ACM539" s="24"/>
      <c r="ACN539" s="24"/>
      <c r="ACO539" s="24"/>
      <c r="ACP539" s="24"/>
      <c r="ACQ539" s="24"/>
      <c r="ACR539" s="24"/>
      <c r="ACS539" s="24"/>
      <c r="ACT539" s="24"/>
      <c r="ACU539" s="24"/>
      <c r="ACV539" s="24"/>
      <c r="ACW539" s="24"/>
      <c r="ACX539" s="24"/>
      <c r="ACY539" s="24"/>
      <c r="ACZ539" s="24"/>
      <c r="ADA539" s="24"/>
      <c r="ADB539" s="24"/>
      <c r="ADC539" s="24"/>
      <c r="ADD539" s="24"/>
      <c r="ADE539" s="24"/>
      <c r="ADF539" s="24"/>
      <c r="ADG539" s="24"/>
      <c r="ADH539" s="24"/>
      <c r="ADI539" s="24"/>
      <c r="ADJ539" s="24"/>
      <c r="ADK539" s="24"/>
      <c r="ADL539" s="24"/>
      <c r="ADM539" s="24"/>
      <c r="ADN539" s="24"/>
      <c r="ADO539" s="24"/>
      <c r="ADP539" s="24"/>
      <c r="ADQ539" s="24"/>
      <c r="ADR539" s="24"/>
      <c r="ADS539" s="24"/>
      <c r="ADT539" s="24"/>
      <c r="ADU539" s="24"/>
      <c r="ADV539" s="24"/>
      <c r="ADW539" s="24"/>
      <c r="ADX539" s="24"/>
      <c r="ADY539" s="24"/>
      <c r="ADZ539" s="24"/>
      <c r="AEA539" s="24"/>
      <c r="AEB539" s="24"/>
      <c r="AEC539" s="24"/>
      <c r="AED539" s="24"/>
      <c r="AEE539" s="24"/>
      <c r="AEF539" s="24"/>
      <c r="AEG539" s="24"/>
      <c r="AEH539" s="24"/>
      <c r="AEI539" s="24"/>
      <c r="AEJ539" s="24"/>
      <c r="AEK539" s="24"/>
      <c r="AEL539" s="24"/>
      <c r="AEM539" s="24"/>
      <c r="AEN539" s="24"/>
      <c r="AEO539" s="24"/>
      <c r="AEP539" s="24"/>
      <c r="AEQ539" s="24"/>
      <c r="AER539" s="24"/>
      <c r="AES539" s="24"/>
      <c r="AET539" s="24"/>
      <c r="AEU539" s="24"/>
      <c r="AEV539" s="24"/>
      <c r="AEW539" s="24"/>
      <c r="AEX539" s="24"/>
      <c r="AEY539" s="24"/>
      <c r="AEZ539" s="24"/>
      <c r="AFA539" s="24"/>
      <c r="AFB539" s="24"/>
      <c r="AFC539" s="24"/>
      <c r="AFD539" s="24"/>
      <c r="AFE539" s="24"/>
      <c r="AFF539" s="24"/>
      <c r="AFG539" s="24"/>
      <c r="AFH539" s="24"/>
      <c r="AFI539" s="24"/>
      <c r="AFJ539" s="24"/>
      <c r="AFK539" s="24"/>
      <c r="AFL539" s="24"/>
      <c r="AFM539" s="24"/>
      <c r="AFN539" s="24"/>
      <c r="AFO539" s="24"/>
      <c r="AFP539" s="24"/>
      <c r="AFQ539" s="24"/>
      <c r="AFR539" s="24"/>
      <c r="AFS539" s="24"/>
      <c r="AFT539" s="24"/>
      <c r="AFU539" s="24"/>
      <c r="AFV539" s="24"/>
      <c r="AFW539" s="24"/>
      <c r="AFX539" s="24"/>
      <c r="AFY539" s="24"/>
      <c r="AFZ539" s="24"/>
      <c r="AGA539" s="24"/>
      <c r="AGB539" s="24"/>
      <c r="AGC539" s="24"/>
      <c r="AGD539" s="24"/>
      <c r="AGE539" s="24"/>
      <c r="AGF539" s="24"/>
      <c r="AGG539" s="24"/>
      <c r="AGH539" s="24"/>
      <c r="AGI539" s="24"/>
      <c r="AGJ539" s="24"/>
      <c r="AGK539" s="24"/>
      <c r="AGL539" s="24"/>
      <c r="AGM539" s="24"/>
      <c r="AGN539" s="24"/>
      <c r="AGO539" s="24"/>
      <c r="AGP539" s="24"/>
      <c r="AGQ539" s="24"/>
      <c r="AGR539" s="24"/>
      <c r="AGS539" s="24"/>
      <c r="AGT539" s="24"/>
      <c r="AGU539" s="24"/>
      <c r="AGV539" s="24"/>
      <c r="AGW539" s="24"/>
      <c r="AGX539" s="24"/>
      <c r="AGY539" s="24"/>
      <c r="AGZ539" s="24"/>
      <c r="AHA539" s="24"/>
      <c r="AHB539" s="24"/>
      <c r="AHC539" s="24"/>
      <c r="AHD539" s="24"/>
      <c r="AHE539" s="24"/>
      <c r="AHF539" s="24"/>
      <c r="AHG539" s="24"/>
      <c r="AHH539" s="24"/>
      <c r="AHI539" s="24"/>
      <c r="AHJ539" s="24"/>
      <c r="AHK539" s="24"/>
      <c r="AHL539" s="24"/>
      <c r="AHM539" s="24"/>
      <c r="AHN539" s="24"/>
      <c r="AHO539" s="24"/>
      <c r="AHP539" s="24"/>
      <c r="AHQ539" s="24"/>
      <c r="AHR539" s="24"/>
      <c r="AHS539" s="24"/>
      <c r="AHT539" s="24"/>
      <c r="AHU539" s="24"/>
      <c r="AHV539" s="24"/>
      <c r="AHW539" s="24"/>
      <c r="AHX539" s="24"/>
      <c r="AHY539" s="24"/>
      <c r="AHZ539" s="24"/>
      <c r="AIA539" s="24"/>
      <c r="AIB539" s="24"/>
      <c r="AIC539" s="24"/>
      <c r="AID539" s="24"/>
      <c r="AIE539" s="24"/>
      <c r="AIF539" s="24"/>
      <c r="AIG539" s="24"/>
      <c r="AIH539" s="24"/>
      <c r="AII539" s="24"/>
      <c r="AIJ539" s="24"/>
      <c r="AIK539" s="24"/>
      <c r="AIL539" s="24"/>
      <c r="AIM539" s="24"/>
      <c r="AIN539" s="24"/>
      <c r="AIO539" s="24"/>
      <c r="AIP539" s="24"/>
      <c r="AIQ539" s="24"/>
      <c r="AIR539" s="24"/>
      <c r="AIS539" s="24"/>
      <c r="AIT539" s="24"/>
      <c r="AIU539" s="24"/>
      <c r="AIV539" s="24"/>
      <c r="AIW539" s="24"/>
      <c r="AIX539" s="24"/>
      <c r="AIY539" s="24"/>
      <c r="AIZ539" s="24"/>
      <c r="AJA539" s="24"/>
      <c r="AJB539" s="24"/>
      <c r="AJC539" s="24"/>
      <c r="AJD539" s="24"/>
      <c r="AJE539" s="24"/>
      <c r="AJF539" s="24"/>
      <c r="AJG539" s="24"/>
      <c r="AJH539" s="24"/>
      <c r="AJI539" s="24"/>
      <c r="AJJ539" s="24"/>
      <c r="AJK539" s="24"/>
      <c r="AJL539" s="24"/>
      <c r="AJM539" s="24"/>
      <c r="AJN539" s="24"/>
      <c r="AJO539" s="24"/>
      <c r="AJP539" s="24"/>
      <c r="AJQ539" s="24"/>
      <c r="AJR539" s="24"/>
      <c r="AJS539" s="24"/>
      <c r="AJT539" s="24"/>
      <c r="AJU539" s="24"/>
      <c r="AJV539" s="24"/>
      <c r="AJW539" s="24"/>
      <c r="AJX539" s="24"/>
      <c r="AJY539" s="24"/>
      <c r="AJZ539" s="24"/>
      <c r="AKA539" s="24"/>
      <c r="AKB539" s="24"/>
      <c r="AKC539" s="24"/>
      <c r="AKD539" s="24"/>
      <c r="AKE539" s="24"/>
      <c r="AKF539" s="24"/>
      <c r="AKG539" s="24"/>
      <c r="AKH539" s="24"/>
      <c r="AKI539" s="24"/>
      <c r="AKJ539" s="24"/>
      <c r="AKK539" s="24"/>
      <c r="AKL539" s="24"/>
      <c r="AKM539" s="24"/>
      <c r="AKN539" s="24"/>
      <c r="AKO539" s="24"/>
      <c r="AKP539" s="24"/>
      <c r="AKQ539" s="24"/>
      <c r="AKR539" s="24"/>
      <c r="AKS539" s="24"/>
      <c r="AKT539" s="24"/>
      <c r="AKU539" s="24"/>
      <c r="AKV539" s="24"/>
      <c r="AKW539" s="24"/>
      <c r="AKX539" s="24"/>
      <c r="AKY539" s="24"/>
      <c r="AKZ539" s="24"/>
      <c r="ALA539" s="24"/>
      <c r="ALB539" s="24"/>
      <c r="ALC539" s="24"/>
      <c r="ALD539" s="24"/>
      <c r="ALE539" s="24"/>
      <c r="ALF539" s="24"/>
      <c r="ALG539" s="24"/>
      <c r="ALH539" s="24"/>
      <c r="ALI539" s="24"/>
      <c r="ALJ539" s="24"/>
    </row>
    <row r="540" spans="1:998" s="13" customFormat="1">
      <c r="A540" s="16">
        <v>535</v>
      </c>
      <c r="B540" s="32" t="s">
        <v>188</v>
      </c>
      <c r="C540" s="32" t="s">
        <v>97</v>
      </c>
      <c r="D540" s="32" t="s">
        <v>97</v>
      </c>
      <c r="E540" s="32" t="s">
        <v>525</v>
      </c>
      <c r="F540" s="32"/>
      <c r="G540" s="74">
        <v>45800</v>
      </c>
      <c r="H540" s="75">
        <v>0.45833333333333331</v>
      </c>
      <c r="I540" s="32" t="s">
        <v>5</v>
      </c>
      <c r="J540" s="32" t="s">
        <v>6</v>
      </c>
      <c r="K540" s="32" t="s">
        <v>5</v>
      </c>
      <c r="L540" s="32" t="s">
        <v>5</v>
      </c>
      <c r="M540" s="32" t="s">
        <v>5</v>
      </c>
      <c r="N540" s="32" t="s">
        <v>6</v>
      </c>
      <c r="O540" s="76">
        <v>396.19</v>
      </c>
      <c r="P540" s="77">
        <v>1262</v>
      </c>
      <c r="Q540" s="76">
        <v>56000</v>
      </c>
      <c r="R540" s="76">
        <v>28000</v>
      </c>
      <c r="S540" s="85">
        <f t="shared" si="70"/>
        <v>50</v>
      </c>
      <c r="T540" s="85">
        <f t="shared" si="71"/>
        <v>28000</v>
      </c>
      <c r="U540" s="32" t="s">
        <v>6</v>
      </c>
      <c r="V540" s="32" t="s">
        <v>6</v>
      </c>
      <c r="W540" s="79">
        <v>1</v>
      </c>
      <c r="X540" s="80">
        <v>0</v>
      </c>
      <c r="Y540" s="81">
        <f>ROUND((S540/INDICI!$B$2*10),2)</f>
        <v>5.65</v>
      </c>
      <c r="Z540" s="81">
        <f>ROUND((O540/INDICI!$B$1*25),2)</f>
        <v>1.06</v>
      </c>
      <c r="AA540" s="82">
        <f t="shared" si="67"/>
        <v>8</v>
      </c>
      <c r="AB540" s="83">
        <f t="shared" si="68"/>
        <v>14.71</v>
      </c>
      <c r="AC540" s="84"/>
      <c r="AD540" s="81" t="str">
        <f>VLOOKUP(C540, 'NORD SUD'!A:B, 2, FALSE)</f>
        <v>N</v>
      </c>
      <c r="AE540" s="85" t="str">
        <f>IF(AD540="N","",SUM(AF$5:$AF540))</f>
        <v/>
      </c>
      <c r="AF540" s="85" t="str">
        <f t="shared" si="69"/>
        <v/>
      </c>
      <c r="AG540" s="84"/>
      <c r="AH540" s="81"/>
      <c r="AI540" s="169"/>
      <c r="AJ540" s="169"/>
      <c r="AK540" s="198" t="s">
        <v>1941</v>
      </c>
      <c r="AL540" s="158"/>
    </row>
    <row r="541" spans="1:998" s="13" customFormat="1">
      <c r="A541" s="16">
        <v>536</v>
      </c>
      <c r="B541" s="32" t="s">
        <v>188</v>
      </c>
      <c r="C541" s="32" t="s">
        <v>7</v>
      </c>
      <c r="D541" s="32" t="s">
        <v>7</v>
      </c>
      <c r="E541" s="32" t="s">
        <v>756</v>
      </c>
      <c r="F541" s="32"/>
      <c r="G541" s="74">
        <v>45817</v>
      </c>
      <c r="H541" s="75">
        <v>0.76597222222222217</v>
      </c>
      <c r="I541" s="32" t="s">
        <v>5</v>
      </c>
      <c r="J541" s="32" t="s">
        <v>6</v>
      </c>
      <c r="K541" s="32" t="s">
        <v>5</v>
      </c>
      <c r="L541" s="32" t="s">
        <v>5</v>
      </c>
      <c r="M541" s="32" t="s">
        <v>5</v>
      </c>
      <c r="N541" s="32" t="s">
        <v>6</v>
      </c>
      <c r="O541" s="76">
        <v>1094.0899999999999</v>
      </c>
      <c r="P541" s="77">
        <v>914</v>
      </c>
      <c r="Q541" s="76">
        <v>96284.39</v>
      </c>
      <c r="R541" s="76">
        <v>32264.9</v>
      </c>
      <c r="S541" s="85">
        <f t="shared" si="70"/>
        <v>33.510000946155451</v>
      </c>
      <c r="T541" s="85">
        <f t="shared" si="71"/>
        <v>64019.49</v>
      </c>
      <c r="U541" s="32" t="s">
        <v>6</v>
      </c>
      <c r="V541" s="32" t="s">
        <v>6</v>
      </c>
      <c r="W541" s="79">
        <v>1</v>
      </c>
      <c r="X541" s="80">
        <v>0</v>
      </c>
      <c r="Y541" s="81">
        <f>ROUND((S541/INDICI!$B$2*10),2)</f>
        <v>3.79</v>
      </c>
      <c r="Z541" s="81">
        <f>ROUND((O541/INDICI!$B$1*25),2)</f>
        <v>2.92</v>
      </c>
      <c r="AA541" s="82">
        <f t="shared" si="67"/>
        <v>8</v>
      </c>
      <c r="AB541" s="83">
        <f t="shared" si="68"/>
        <v>14.71</v>
      </c>
      <c r="AC541" s="84"/>
      <c r="AD541" s="81" t="str">
        <f>VLOOKUP(C541, 'NORD SUD'!A:B, 2, FALSE)</f>
        <v>N</v>
      </c>
      <c r="AE541" s="85" t="str">
        <f>IF(AD541="N","",SUM(AF$5:$AF541))</f>
        <v/>
      </c>
      <c r="AF541" s="85" t="str">
        <f t="shared" si="69"/>
        <v/>
      </c>
      <c r="AG541" s="84"/>
      <c r="AH541" s="81"/>
      <c r="AI541" s="169"/>
      <c r="AJ541" s="169"/>
      <c r="AK541" s="198" t="s">
        <v>1941</v>
      </c>
      <c r="AL541" s="158"/>
    </row>
    <row r="542" spans="1:998" s="13" customFormat="1">
      <c r="A542" s="16">
        <v>537</v>
      </c>
      <c r="B542" s="81" t="s">
        <v>344</v>
      </c>
      <c r="C542" s="81" t="s">
        <v>86</v>
      </c>
      <c r="D542" s="81" t="s">
        <v>86</v>
      </c>
      <c r="E542" s="81" t="s">
        <v>537</v>
      </c>
      <c r="F542" s="81"/>
      <c r="G542" s="94">
        <v>45826</v>
      </c>
      <c r="H542" s="156">
        <v>0.47847222222222224</v>
      </c>
      <c r="I542" s="81" t="s">
        <v>5</v>
      </c>
      <c r="J542" s="81" t="s">
        <v>6</v>
      </c>
      <c r="K542" s="81" t="s">
        <v>5</v>
      </c>
      <c r="L542" s="81" t="s">
        <v>5</v>
      </c>
      <c r="M542" s="81" t="s">
        <v>5</v>
      </c>
      <c r="N542" s="81" t="s">
        <v>6</v>
      </c>
      <c r="O542" s="81">
        <v>397.88</v>
      </c>
      <c r="P542" s="95">
        <v>754</v>
      </c>
      <c r="Q542" s="84">
        <v>31000</v>
      </c>
      <c r="R542" s="84">
        <v>15500</v>
      </c>
      <c r="S542" s="81">
        <v>50</v>
      </c>
      <c r="T542" s="84">
        <v>15500</v>
      </c>
      <c r="U542" s="81" t="s">
        <v>6</v>
      </c>
      <c r="V542" s="81" t="s">
        <v>6</v>
      </c>
      <c r="W542" s="79">
        <v>1</v>
      </c>
      <c r="X542" s="80">
        <v>0</v>
      </c>
      <c r="Y542" s="81">
        <f>ROUND((S542/INDICI!$B$2*10),2)</f>
        <v>5.65</v>
      </c>
      <c r="Z542" s="81">
        <f>ROUND((O542/INDICI!$B$1*25),2)</f>
        <v>1.06</v>
      </c>
      <c r="AA542" s="82">
        <f t="shared" si="67"/>
        <v>8</v>
      </c>
      <c r="AB542" s="83">
        <f t="shared" si="68"/>
        <v>14.71</v>
      </c>
      <c r="AC542" s="84"/>
      <c r="AD542" s="81" t="str">
        <f>VLOOKUP(C542, 'NORD SUD'!A:B, 2, FALSE)</f>
        <v>N</v>
      </c>
      <c r="AE542" s="85" t="str">
        <f>IF(AD542="N","",SUM(AF$5:$AF542))</f>
        <v/>
      </c>
      <c r="AF542" s="85" t="str">
        <f t="shared" si="69"/>
        <v/>
      </c>
      <c r="AG542" s="84"/>
      <c r="AH542" s="81"/>
      <c r="AI542" s="169"/>
      <c r="AJ542" s="169"/>
      <c r="AK542" s="198" t="s">
        <v>1941</v>
      </c>
      <c r="AL542" s="158"/>
    </row>
    <row r="543" spans="1:998" s="13" customFormat="1">
      <c r="A543" s="16">
        <v>538</v>
      </c>
      <c r="B543" s="32" t="s">
        <v>188</v>
      </c>
      <c r="C543" s="32" t="s">
        <v>61</v>
      </c>
      <c r="D543" s="32" t="s">
        <v>61</v>
      </c>
      <c r="E543" s="32" t="s">
        <v>1715</v>
      </c>
      <c r="F543" s="32"/>
      <c r="G543" s="74">
        <v>45832</v>
      </c>
      <c r="H543" s="75">
        <v>0.68333333333333324</v>
      </c>
      <c r="I543" s="32" t="s">
        <v>5</v>
      </c>
      <c r="J543" s="32" t="s">
        <v>6</v>
      </c>
      <c r="K543" s="32" t="s">
        <v>5</v>
      </c>
      <c r="L543" s="32" t="s">
        <v>5</v>
      </c>
      <c r="M543" s="87" t="s">
        <v>5</v>
      </c>
      <c r="N543" s="32" t="s">
        <v>6</v>
      </c>
      <c r="O543" s="76">
        <v>1998.75</v>
      </c>
      <c r="P543" s="77">
        <v>1601</v>
      </c>
      <c r="Q543" s="76">
        <v>250000</v>
      </c>
      <c r="R543" s="76">
        <v>30000</v>
      </c>
      <c r="S543" s="85">
        <f t="shared" ref="S543:S548" si="72">IFERROR(R543/Q543*100,0)</f>
        <v>12</v>
      </c>
      <c r="T543" s="85">
        <f t="shared" ref="T543:T548" si="73">SUM(Q543-R543)</f>
        <v>220000</v>
      </c>
      <c r="U543" s="32" t="s">
        <v>6</v>
      </c>
      <c r="V543" s="32" t="s">
        <v>6</v>
      </c>
      <c r="W543" s="79">
        <v>1</v>
      </c>
      <c r="X543" s="80">
        <v>0</v>
      </c>
      <c r="Y543" s="81">
        <f>ROUND((S543/INDICI!$B$2*10),2)</f>
        <v>1.36</v>
      </c>
      <c r="Z543" s="81">
        <f>ROUND((O543/INDICI!$B$1*25),2)</f>
        <v>5.34</v>
      </c>
      <c r="AA543" s="82">
        <f t="shared" si="67"/>
        <v>8</v>
      </c>
      <c r="AB543" s="83">
        <f t="shared" si="68"/>
        <v>14.7</v>
      </c>
      <c r="AC543" s="84"/>
      <c r="AD543" s="81" t="str">
        <f>VLOOKUP(C543, 'NORD SUD'!A:B, 2, FALSE)</f>
        <v>N</v>
      </c>
      <c r="AE543" s="85" t="str">
        <f>IF(AD543="N","",SUM(AF$5:$AF543))</f>
        <v/>
      </c>
      <c r="AF543" s="85" t="str">
        <f t="shared" si="69"/>
        <v/>
      </c>
      <c r="AG543" s="84"/>
      <c r="AH543" s="81"/>
      <c r="AI543" s="169"/>
      <c r="AJ543" s="169"/>
      <c r="AK543" s="198" t="s">
        <v>1941</v>
      </c>
      <c r="AL543" s="158"/>
    </row>
    <row r="544" spans="1:998" s="13" customFormat="1">
      <c r="A544" s="16">
        <v>539</v>
      </c>
      <c r="B544" s="32" t="s">
        <v>366</v>
      </c>
      <c r="C544" s="32" t="s">
        <v>66</v>
      </c>
      <c r="D544" s="32" t="s">
        <v>66</v>
      </c>
      <c r="E544" s="32" t="s">
        <v>1527</v>
      </c>
      <c r="F544" s="32"/>
      <c r="G544" s="74">
        <v>45812</v>
      </c>
      <c r="H544" s="75">
        <v>0.41388888888888892</v>
      </c>
      <c r="I544" s="32" t="s">
        <v>5</v>
      </c>
      <c r="J544" s="32" t="s">
        <v>6</v>
      </c>
      <c r="K544" s="32" t="s">
        <v>5</v>
      </c>
      <c r="L544" s="32" t="s">
        <v>5</v>
      </c>
      <c r="M544" s="32" t="s">
        <v>5</v>
      </c>
      <c r="N544" s="32" t="s">
        <v>6</v>
      </c>
      <c r="O544" s="76">
        <v>1130.23</v>
      </c>
      <c r="P544" s="77">
        <v>7963</v>
      </c>
      <c r="Q544" s="76">
        <v>135000</v>
      </c>
      <c r="R544" s="76">
        <v>67500</v>
      </c>
      <c r="S544" s="85">
        <f t="shared" si="72"/>
        <v>50</v>
      </c>
      <c r="T544" s="85">
        <f t="shared" si="73"/>
        <v>67500</v>
      </c>
      <c r="U544" s="32" t="s">
        <v>6</v>
      </c>
      <c r="V544" s="32" t="s">
        <v>6</v>
      </c>
      <c r="W544" s="32">
        <v>1</v>
      </c>
      <c r="X544" s="80">
        <v>0</v>
      </c>
      <c r="Y544" s="81">
        <f>ROUND((S544/INDICI!$B$2*10),2)</f>
        <v>5.65</v>
      </c>
      <c r="Z544" s="81">
        <f>ROUND((O544/INDICI!$B$1*25),2)</f>
        <v>3.02</v>
      </c>
      <c r="AA544" s="82">
        <f t="shared" si="67"/>
        <v>6</v>
      </c>
      <c r="AB544" s="83">
        <f t="shared" si="68"/>
        <v>14.67</v>
      </c>
      <c r="AC544" s="84"/>
      <c r="AD544" s="81" t="str">
        <f>VLOOKUP(C544, 'NORD SUD'!A:B, 2, FALSE)</f>
        <v>N</v>
      </c>
      <c r="AE544" s="85" t="str">
        <f>IF(AD544="N","",SUM(AF$5:$AF544))</f>
        <v/>
      </c>
      <c r="AF544" s="85" t="str">
        <f t="shared" si="69"/>
        <v/>
      </c>
      <c r="AG544" s="84"/>
      <c r="AH544" s="81"/>
      <c r="AI544" s="169"/>
      <c r="AJ544" s="169"/>
      <c r="AK544" s="198" t="s">
        <v>1941</v>
      </c>
      <c r="AL544" s="158"/>
    </row>
    <row r="545" spans="1:998" s="13" customFormat="1">
      <c r="A545" s="16">
        <v>540</v>
      </c>
      <c r="B545" s="32" t="s">
        <v>188</v>
      </c>
      <c r="C545" s="32" t="s">
        <v>1804</v>
      </c>
      <c r="D545" s="32" t="s">
        <v>1804</v>
      </c>
      <c r="E545" s="32" t="s">
        <v>1809</v>
      </c>
      <c r="F545" s="32"/>
      <c r="G545" s="74">
        <v>45825</v>
      </c>
      <c r="H545" s="75">
        <v>0.50277777777777777</v>
      </c>
      <c r="I545" s="32" t="s">
        <v>5</v>
      </c>
      <c r="J545" s="32" t="s">
        <v>6</v>
      </c>
      <c r="K545" s="32" t="s">
        <v>5</v>
      </c>
      <c r="L545" s="32" t="s">
        <v>5</v>
      </c>
      <c r="M545" s="32" t="s">
        <v>5</v>
      </c>
      <c r="N545" s="32" t="s">
        <v>6</v>
      </c>
      <c r="O545" s="76">
        <v>1624.85</v>
      </c>
      <c r="P545" s="77">
        <v>8370</v>
      </c>
      <c r="Q545" s="76">
        <v>82199.929999999993</v>
      </c>
      <c r="R545" s="76">
        <v>31500</v>
      </c>
      <c r="S545" s="85">
        <f t="shared" si="72"/>
        <v>38.321200516837429</v>
      </c>
      <c r="T545" s="85">
        <f t="shared" si="73"/>
        <v>50699.929999999993</v>
      </c>
      <c r="U545" s="32" t="s">
        <v>6</v>
      </c>
      <c r="V545" s="32" t="s">
        <v>6</v>
      </c>
      <c r="W545" s="79">
        <v>1</v>
      </c>
      <c r="X545" s="80">
        <v>0</v>
      </c>
      <c r="Y545" s="81">
        <f>ROUND((S545/INDICI!$B$2*10),2)</f>
        <v>4.33</v>
      </c>
      <c r="Z545" s="81">
        <f>ROUND((O545/INDICI!$B$1*25),2)</f>
        <v>4.34</v>
      </c>
      <c r="AA545" s="82">
        <f t="shared" si="67"/>
        <v>6</v>
      </c>
      <c r="AB545" s="83">
        <f t="shared" si="68"/>
        <v>14.67</v>
      </c>
      <c r="AC545" s="84"/>
      <c r="AD545" s="81" t="str">
        <f>VLOOKUP(C545, 'NORD SUD'!A:B, 2, FALSE)</f>
        <v>N</v>
      </c>
      <c r="AE545" s="85" t="str">
        <f>IF(AD545="N","",SUM(AF$5:$AF545))</f>
        <v/>
      </c>
      <c r="AF545" s="85" t="str">
        <f t="shared" si="69"/>
        <v/>
      </c>
      <c r="AG545" s="84"/>
      <c r="AH545" s="81"/>
      <c r="AI545" s="169"/>
      <c r="AJ545" s="169"/>
      <c r="AK545" s="198" t="s">
        <v>1941</v>
      </c>
      <c r="AL545" s="158"/>
    </row>
    <row r="546" spans="1:998" s="13" customFormat="1">
      <c r="A546" s="16">
        <v>541</v>
      </c>
      <c r="B546" s="32" t="s">
        <v>263</v>
      </c>
      <c r="C546" s="32" t="s">
        <v>98</v>
      </c>
      <c r="D546" s="32" t="s">
        <v>98</v>
      </c>
      <c r="E546" s="32" t="s">
        <v>266</v>
      </c>
      <c r="F546" s="32"/>
      <c r="G546" s="74">
        <v>45826</v>
      </c>
      <c r="H546" s="75">
        <v>0.70416666666666661</v>
      </c>
      <c r="I546" s="32" t="s">
        <v>5</v>
      </c>
      <c r="J546" s="32" t="s">
        <v>6</v>
      </c>
      <c r="K546" s="32" t="s">
        <v>5</v>
      </c>
      <c r="L546" s="32" t="s">
        <v>5</v>
      </c>
      <c r="M546" s="32" t="s">
        <v>265</v>
      </c>
      <c r="N546" s="32" t="s">
        <v>6</v>
      </c>
      <c r="O546" s="92">
        <v>381.19400000000002</v>
      </c>
      <c r="P546" s="77">
        <v>787</v>
      </c>
      <c r="Q546" s="76">
        <v>53680</v>
      </c>
      <c r="R546" s="76">
        <v>26840</v>
      </c>
      <c r="S546" s="78">
        <f t="shared" si="72"/>
        <v>50</v>
      </c>
      <c r="T546" s="78">
        <f t="shared" si="73"/>
        <v>26840</v>
      </c>
      <c r="U546" s="32" t="s">
        <v>6</v>
      </c>
      <c r="V546" s="32" t="s">
        <v>6</v>
      </c>
      <c r="W546" s="81">
        <v>1</v>
      </c>
      <c r="X546" s="80">
        <v>0</v>
      </c>
      <c r="Y546" s="81">
        <f>ROUND((S546/INDICI!$B$2*10),2)</f>
        <v>5.65</v>
      </c>
      <c r="Z546" s="81">
        <f>ROUND((O546/INDICI!$B$1*25),2)</f>
        <v>1.02</v>
      </c>
      <c r="AA546" s="82">
        <f t="shared" si="67"/>
        <v>8</v>
      </c>
      <c r="AB546" s="83">
        <f t="shared" si="68"/>
        <v>14.67</v>
      </c>
      <c r="AC546" s="84"/>
      <c r="AD546" s="81" t="str">
        <f>VLOOKUP(C546, 'NORD SUD'!A:B, 2, FALSE)</f>
        <v>N</v>
      </c>
      <c r="AE546" s="85" t="str">
        <f>IF(AD546="N","",SUM(AF$5:$AF546))</f>
        <v/>
      </c>
      <c r="AF546" s="85" t="str">
        <f t="shared" si="69"/>
        <v/>
      </c>
      <c r="AG546" s="84"/>
      <c r="AH546" s="81"/>
      <c r="AI546" s="169"/>
      <c r="AJ546" s="169"/>
      <c r="AK546" s="198" t="s">
        <v>1941</v>
      </c>
      <c r="AL546" s="158"/>
    </row>
    <row r="547" spans="1:998" s="13" customFormat="1">
      <c r="A547" s="16">
        <v>542</v>
      </c>
      <c r="B547" s="32" t="s">
        <v>176</v>
      </c>
      <c r="C547" s="32" t="s">
        <v>54</v>
      </c>
      <c r="D547" s="32" t="s">
        <v>54</v>
      </c>
      <c r="E547" s="32" t="s">
        <v>1754</v>
      </c>
      <c r="F547" s="32"/>
      <c r="G547" s="74">
        <v>45806</v>
      </c>
      <c r="H547" s="75">
        <v>0.4597222222222222</v>
      </c>
      <c r="I547" s="32" t="s">
        <v>5</v>
      </c>
      <c r="J547" s="32" t="s">
        <v>6</v>
      </c>
      <c r="K547" s="32" t="s">
        <v>5</v>
      </c>
      <c r="L547" s="32" t="s">
        <v>5</v>
      </c>
      <c r="M547" s="32" t="s">
        <v>5</v>
      </c>
      <c r="N547" s="32" t="s">
        <v>6</v>
      </c>
      <c r="O547" s="76">
        <v>781.33</v>
      </c>
      <c r="P547" s="77">
        <v>9087</v>
      </c>
      <c r="Q547" s="76">
        <v>47824</v>
      </c>
      <c r="R547" s="76">
        <v>27824</v>
      </c>
      <c r="S547" s="85">
        <f t="shared" si="72"/>
        <v>58.179993308798927</v>
      </c>
      <c r="T547" s="85">
        <f t="shared" si="73"/>
        <v>20000</v>
      </c>
      <c r="U547" s="32" t="s">
        <v>6</v>
      </c>
      <c r="V547" s="32" t="s">
        <v>6</v>
      </c>
      <c r="W547" s="79">
        <v>1</v>
      </c>
      <c r="X547" s="80">
        <v>0</v>
      </c>
      <c r="Y547" s="81">
        <f>ROUND((S547/INDICI!$B$2*10),2)</f>
        <v>6.57</v>
      </c>
      <c r="Z547" s="81">
        <f>ROUND((O547/INDICI!$B$1*25),2)</f>
        <v>2.09</v>
      </c>
      <c r="AA547" s="82">
        <f t="shared" si="67"/>
        <v>6</v>
      </c>
      <c r="AB547" s="83">
        <f t="shared" si="68"/>
        <v>14.66</v>
      </c>
      <c r="AC547" s="84"/>
      <c r="AD547" s="81" t="str">
        <f>VLOOKUP(C547, 'NORD SUD'!A:B, 2, FALSE)</f>
        <v>N</v>
      </c>
      <c r="AE547" s="85" t="str">
        <f>IF(AD547="N","",SUM(AF$5:$AF547))</f>
        <v/>
      </c>
      <c r="AF547" s="85" t="str">
        <f t="shared" si="69"/>
        <v/>
      </c>
      <c r="AG547" s="84"/>
      <c r="AH547" s="81"/>
      <c r="AI547" s="169"/>
      <c r="AJ547" s="169"/>
      <c r="AK547" s="198" t="s">
        <v>1941</v>
      </c>
      <c r="AL547" s="158"/>
    </row>
    <row r="548" spans="1:998" s="13" customFormat="1">
      <c r="A548" s="16">
        <v>543</v>
      </c>
      <c r="B548" s="32" t="s">
        <v>294</v>
      </c>
      <c r="C548" s="32" t="s">
        <v>530</v>
      </c>
      <c r="D548" s="32" t="s">
        <v>530</v>
      </c>
      <c r="E548" s="32" t="s">
        <v>534</v>
      </c>
      <c r="F548" s="32"/>
      <c r="G548" s="74">
        <v>45833</v>
      </c>
      <c r="H548" s="75">
        <v>0.80833333333333324</v>
      </c>
      <c r="I548" s="32" t="s">
        <v>5</v>
      </c>
      <c r="J548" s="32" t="s">
        <v>6</v>
      </c>
      <c r="K548" s="32" t="s">
        <v>5</v>
      </c>
      <c r="L548" s="32" t="s">
        <v>5</v>
      </c>
      <c r="M548" s="32" t="s">
        <v>5</v>
      </c>
      <c r="N548" s="32" t="s">
        <v>6</v>
      </c>
      <c r="O548" s="76">
        <v>1221</v>
      </c>
      <c r="P548" s="77">
        <v>2293</v>
      </c>
      <c r="Q548" s="76">
        <v>21960</v>
      </c>
      <c r="R548" s="76">
        <v>6588</v>
      </c>
      <c r="S548" s="85">
        <f t="shared" si="72"/>
        <v>30</v>
      </c>
      <c r="T548" s="85">
        <f t="shared" si="73"/>
        <v>15372</v>
      </c>
      <c r="U548" s="32" t="s">
        <v>6</v>
      </c>
      <c r="V548" s="32" t="s">
        <v>6</v>
      </c>
      <c r="W548" s="79">
        <v>2</v>
      </c>
      <c r="X548" s="80">
        <v>0</v>
      </c>
      <c r="Y548" s="81">
        <f>ROUND((S548/INDICI!$B$2*10),2)</f>
        <v>3.39</v>
      </c>
      <c r="Z548" s="81">
        <f>ROUND((O548/INDICI!$B$1*25),2)</f>
        <v>3.26</v>
      </c>
      <c r="AA548" s="82">
        <f t="shared" si="67"/>
        <v>8</v>
      </c>
      <c r="AB548" s="83">
        <f t="shared" si="68"/>
        <v>14.65</v>
      </c>
      <c r="AC548" s="84"/>
      <c r="AD548" s="81" t="str">
        <f>VLOOKUP(C548, 'NORD SUD'!A:B, 2, FALSE)</f>
        <v>N</v>
      </c>
      <c r="AE548" s="85" t="str">
        <f>IF(AD548="N","",SUM(AF$5:$AF548))</f>
        <v/>
      </c>
      <c r="AF548" s="85" t="str">
        <f t="shared" si="69"/>
        <v/>
      </c>
      <c r="AG548" s="84"/>
      <c r="AH548" s="81"/>
      <c r="AI548" s="169"/>
      <c r="AJ548" s="169"/>
      <c r="AK548" s="198" t="s">
        <v>1941</v>
      </c>
      <c r="AL548" s="158"/>
    </row>
    <row r="549" spans="1:998" s="13" customFormat="1">
      <c r="A549" s="16">
        <v>544</v>
      </c>
      <c r="B549" s="81" t="s">
        <v>344</v>
      </c>
      <c r="C549" s="81" t="s">
        <v>86</v>
      </c>
      <c r="D549" s="81" t="s">
        <v>86</v>
      </c>
      <c r="E549" s="81" t="s">
        <v>541</v>
      </c>
      <c r="F549" s="81"/>
      <c r="G549" s="94">
        <v>45832</v>
      </c>
      <c r="H549" s="156">
        <v>0.59930555555555554</v>
      </c>
      <c r="I549" s="81" t="s">
        <v>5</v>
      </c>
      <c r="J549" s="81" t="s">
        <v>6</v>
      </c>
      <c r="K549" s="81" t="s">
        <v>5</v>
      </c>
      <c r="L549" s="81" t="s">
        <v>5</v>
      </c>
      <c r="M549" s="81" t="s">
        <v>5</v>
      </c>
      <c r="N549" s="81" t="s">
        <v>6</v>
      </c>
      <c r="O549" s="81">
        <v>588.64</v>
      </c>
      <c r="P549" s="95">
        <v>2888</v>
      </c>
      <c r="Q549" s="84">
        <v>86364.4</v>
      </c>
      <c r="R549" s="84">
        <v>38863.980000000003</v>
      </c>
      <c r="S549" s="81">
        <v>45</v>
      </c>
      <c r="T549" s="84">
        <v>47500.42</v>
      </c>
      <c r="U549" s="81" t="s">
        <v>6</v>
      </c>
      <c r="V549" s="81" t="s">
        <v>6</v>
      </c>
      <c r="W549" s="79">
        <v>1</v>
      </c>
      <c r="X549" s="80">
        <v>0</v>
      </c>
      <c r="Y549" s="81">
        <f>ROUND((S549/INDICI!$B$2*10),2)</f>
        <v>5.08</v>
      </c>
      <c r="Z549" s="81">
        <f>ROUND((O549/INDICI!$B$1*25),2)</f>
        <v>1.57</v>
      </c>
      <c r="AA549" s="82">
        <f t="shared" si="67"/>
        <v>8</v>
      </c>
      <c r="AB549" s="83">
        <f t="shared" si="68"/>
        <v>14.65</v>
      </c>
      <c r="AC549" s="84"/>
      <c r="AD549" s="81" t="str">
        <f>VLOOKUP(C549, 'NORD SUD'!A:B, 2, FALSE)</f>
        <v>N</v>
      </c>
      <c r="AE549" s="85" t="str">
        <f>IF(AD549="N","",SUM(AF$5:$AF549))</f>
        <v/>
      </c>
      <c r="AF549" s="85" t="str">
        <f t="shared" si="69"/>
        <v/>
      </c>
      <c r="AG549" s="84"/>
      <c r="AH549" s="81"/>
      <c r="AI549" s="169"/>
      <c r="AJ549" s="169"/>
      <c r="AK549" s="198" t="s">
        <v>1941</v>
      </c>
      <c r="AL549" s="158"/>
    </row>
    <row r="550" spans="1:998" s="24" customFormat="1">
      <c r="A550" s="16">
        <v>545</v>
      </c>
      <c r="B550" s="32" t="s">
        <v>294</v>
      </c>
      <c r="C550" s="32" t="s">
        <v>38</v>
      </c>
      <c r="D550" s="32" t="s">
        <v>38</v>
      </c>
      <c r="E550" s="32" t="s">
        <v>1202</v>
      </c>
      <c r="F550" s="32"/>
      <c r="G550" s="74">
        <v>45820</v>
      </c>
      <c r="H550" s="75" t="s">
        <v>1203</v>
      </c>
      <c r="I550" s="32" t="s">
        <v>5</v>
      </c>
      <c r="J550" s="32" t="s">
        <v>6</v>
      </c>
      <c r="K550" s="32" t="s">
        <v>5</v>
      </c>
      <c r="L550" s="32" t="s">
        <v>5</v>
      </c>
      <c r="M550" s="32" t="s">
        <v>5</v>
      </c>
      <c r="N550" s="32" t="s">
        <v>6</v>
      </c>
      <c r="O550" s="76">
        <v>1965.42</v>
      </c>
      <c r="P550" s="77">
        <v>19029</v>
      </c>
      <c r="Q550" s="76">
        <v>199661.83</v>
      </c>
      <c r="R550" s="76">
        <v>59900.05</v>
      </c>
      <c r="S550" s="85">
        <f t="shared" ref="S550:S595" si="74">IFERROR(R550/Q550*100,0)</f>
        <v>30.000751771132222</v>
      </c>
      <c r="T550" s="85">
        <f t="shared" ref="T550:T595" si="75">SUM(Q550-R550)</f>
        <v>139761.77999999997</v>
      </c>
      <c r="U550" s="32" t="s">
        <v>6</v>
      </c>
      <c r="V550" s="32" t="s">
        <v>6</v>
      </c>
      <c r="W550" s="79">
        <v>2</v>
      </c>
      <c r="X550" s="80">
        <v>0</v>
      </c>
      <c r="Y550" s="81">
        <f>ROUND((S550/INDICI!$B$2*10),2)</f>
        <v>3.39</v>
      </c>
      <c r="Z550" s="81">
        <f>ROUND((O550/INDICI!$B$1*25),2)</f>
        <v>5.25</v>
      </c>
      <c r="AA550" s="82">
        <f t="shared" si="67"/>
        <v>6</v>
      </c>
      <c r="AB550" s="83">
        <f t="shared" si="68"/>
        <v>14.64</v>
      </c>
      <c r="AC550" s="84"/>
      <c r="AD550" s="81" t="str">
        <f>VLOOKUP(C550, 'NORD SUD'!A:B, 2, FALSE)</f>
        <v>N</v>
      </c>
      <c r="AE550" s="85" t="str">
        <f>IF(AD550="N","",SUM(AF$5:$AF550))</f>
        <v/>
      </c>
      <c r="AF550" s="85" t="str">
        <f t="shared" si="69"/>
        <v/>
      </c>
      <c r="AG550" s="84"/>
      <c r="AH550" s="81"/>
      <c r="AI550" s="169"/>
      <c r="AJ550" s="169"/>
      <c r="AK550" s="198" t="s">
        <v>1941</v>
      </c>
      <c r="AL550" s="158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  <c r="KE550" s="13"/>
      <c r="KF550" s="13"/>
      <c r="KG550" s="13"/>
      <c r="KH550" s="13"/>
      <c r="KI550" s="13"/>
      <c r="KJ550" s="13"/>
      <c r="KK550" s="13"/>
      <c r="KL550" s="13"/>
      <c r="KM550" s="13"/>
      <c r="KN550" s="13"/>
      <c r="KO550" s="13"/>
      <c r="KP550" s="13"/>
      <c r="KQ550" s="13"/>
      <c r="KR550" s="13"/>
      <c r="KS550" s="13"/>
      <c r="KT550" s="13"/>
      <c r="KU550" s="13"/>
      <c r="KV550" s="13"/>
      <c r="KW550" s="13"/>
      <c r="KX550" s="13"/>
      <c r="KY550" s="13"/>
      <c r="KZ550" s="13"/>
      <c r="LA550" s="13"/>
      <c r="LB550" s="13"/>
      <c r="LC550" s="13"/>
      <c r="LD550" s="13"/>
      <c r="LE550" s="13"/>
      <c r="LF550" s="13"/>
      <c r="LG550" s="13"/>
      <c r="LH550" s="13"/>
      <c r="LI550" s="13"/>
      <c r="LJ550" s="13"/>
      <c r="LK550" s="13"/>
      <c r="LL550" s="13"/>
      <c r="LM550" s="13"/>
      <c r="LN550" s="13"/>
      <c r="LO550" s="13"/>
      <c r="LP550" s="13"/>
      <c r="LQ550" s="13"/>
      <c r="LR550" s="13"/>
      <c r="LS550" s="13"/>
      <c r="LT550" s="13"/>
      <c r="LU550" s="13"/>
      <c r="LV550" s="13"/>
      <c r="LW550" s="13"/>
      <c r="LX550" s="13"/>
      <c r="LY550" s="13"/>
      <c r="LZ550" s="13"/>
      <c r="MA550" s="13"/>
      <c r="MB550" s="13"/>
      <c r="MC550" s="13"/>
      <c r="MD550" s="13"/>
      <c r="ME550" s="13"/>
      <c r="MF550" s="13"/>
      <c r="MG550" s="13"/>
      <c r="MH550" s="13"/>
      <c r="MI550" s="13"/>
      <c r="MJ550" s="13"/>
      <c r="MK550" s="13"/>
      <c r="ML550" s="13"/>
      <c r="MM550" s="13"/>
      <c r="MN550" s="13"/>
      <c r="MO550" s="13"/>
      <c r="MP550" s="13"/>
      <c r="MQ550" s="13"/>
      <c r="MR550" s="13"/>
      <c r="MS550" s="13"/>
      <c r="MT550" s="13"/>
      <c r="MU550" s="13"/>
      <c r="MV550" s="13"/>
      <c r="MW550" s="13"/>
      <c r="MX550" s="13"/>
      <c r="MY550" s="13"/>
      <c r="MZ550" s="13"/>
      <c r="NA550" s="13"/>
      <c r="NB550" s="13"/>
      <c r="NC550" s="13"/>
      <c r="ND550" s="13"/>
      <c r="NE550" s="13"/>
      <c r="NF550" s="13"/>
      <c r="NG550" s="13"/>
      <c r="NH550" s="13"/>
      <c r="NI550" s="13"/>
      <c r="NJ550" s="13"/>
      <c r="NK550" s="13"/>
      <c r="NL550" s="13"/>
      <c r="NM550" s="13"/>
      <c r="NN550" s="13"/>
      <c r="NO550" s="13"/>
      <c r="NP550" s="13"/>
      <c r="NQ550" s="13"/>
      <c r="NR550" s="13"/>
      <c r="NS550" s="13"/>
      <c r="NT550" s="13"/>
      <c r="NU550" s="13"/>
      <c r="NV550" s="13"/>
      <c r="NW550" s="13"/>
      <c r="NX550" s="13"/>
      <c r="NY550" s="13"/>
      <c r="NZ550" s="13"/>
      <c r="OA550" s="13"/>
      <c r="OB550" s="13"/>
      <c r="OC550" s="13"/>
      <c r="OD550" s="13"/>
      <c r="OE550" s="13"/>
      <c r="OF550" s="13"/>
      <c r="OG550" s="13"/>
      <c r="OH550" s="13"/>
      <c r="OI550" s="13"/>
      <c r="OJ550" s="13"/>
      <c r="OK550" s="13"/>
      <c r="OL550" s="13"/>
      <c r="OM550" s="13"/>
      <c r="ON550" s="13"/>
      <c r="OO550" s="13"/>
      <c r="OP550" s="13"/>
      <c r="OQ550" s="13"/>
      <c r="OR550" s="13"/>
      <c r="OS550" s="13"/>
      <c r="OT550" s="13"/>
      <c r="OU550" s="13"/>
      <c r="OV550" s="13"/>
      <c r="OW550" s="13"/>
      <c r="OX550" s="13"/>
      <c r="OY550" s="13"/>
      <c r="OZ550" s="13"/>
      <c r="PA550" s="13"/>
      <c r="PB550" s="13"/>
      <c r="PC550" s="13"/>
      <c r="PD550" s="13"/>
      <c r="PE550" s="13"/>
      <c r="PF550" s="13"/>
      <c r="PG550" s="13"/>
      <c r="PH550" s="13"/>
      <c r="PI550" s="13"/>
      <c r="PJ550" s="13"/>
      <c r="PK550" s="13"/>
      <c r="PL550" s="13"/>
      <c r="PM550" s="13"/>
      <c r="PN550" s="13"/>
      <c r="PO550" s="13"/>
      <c r="PP550" s="13"/>
      <c r="PQ550" s="13"/>
      <c r="PR550" s="13"/>
      <c r="PS550" s="13"/>
      <c r="PT550" s="13"/>
      <c r="PU550" s="13"/>
      <c r="PV550" s="13"/>
      <c r="PW550" s="13"/>
      <c r="PX550" s="13"/>
      <c r="PY550" s="13"/>
      <c r="PZ550" s="13"/>
      <c r="QA550" s="13"/>
      <c r="QB550" s="13"/>
      <c r="QC550" s="13"/>
      <c r="QD550" s="13"/>
      <c r="QE550" s="13"/>
      <c r="QF550" s="13"/>
      <c r="QG550" s="13"/>
      <c r="QH550" s="13"/>
      <c r="QI550" s="13"/>
      <c r="QJ550" s="13"/>
      <c r="QK550" s="13"/>
      <c r="QL550" s="13"/>
      <c r="QM550" s="13"/>
      <c r="QN550" s="13"/>
      <c r="QO550" s="13"/>
      <c r="QP550" s="13"/>
      <c r="QQ550" s="13"/>
      <c r="QR550" s="13"/>
      <c r="QS550" s="13"/>
      <c r="QT550" s="13"/>
      <c r="QU550" s="13"/>
      <c r="QV550" s="13"/>
      <c r="QW550" s="13"/>
      <c r="QX550" s="13"/>
      <c r="QY550" s="13"/>
      <c r="QZ550" s="13"/>
      <c r="RA550" s="13"/>
      <c r="RB550" s="13"/>
      <c r="RC550" s="13"/>
      <c r="RD550" s="13"/>
      <c r="RE550" s="13"/>
      <c r="RF550" s="13"/>
      <c r="RG550" s="13"/>
      <c r="RH550" s="13"/>
      <c r="RI550" s="13"/>
      <c r="RJ550" s="13"/>
      <c r="RK550" s="13"/>
      <c r="RL550" s="13"/>
      <c r="RM550" s="13"/>
      <c r="RN550" s="13"/>
      <c r="RO550" s="13"/>
      <c r="RP550" s="13"/>
      <c r="RQ550" s="13"/>
      <c r="RR550" s="13"/>
      <c r="RS550" s="13"/>
      <c r="RT550" s="13"/>
      <c r="RU550" s="13"/>
      <c r="RV550" s="13"/>
      <c r="RW550" s="13"/>
      <c r="RX550" s="13"/>
      <c r="RY550" s="13"/>
      <c r="RZ550" s="13"/>
      <c r="SA550" s="13"/>
      <c r="SB550" s="13"/>
      <c r="SC550" s="13"/>
      <c r="SD550" s="13"/>
      <c r="SE550" s="13"/>
      <c r="SF550" s="13"/>
      <c r="SG550" s="13"/>
      <c r="SH550" s="13"/>
      <c r="SI550" s="13"/>
      <c r="SJ550" s="13"/>
      <c r="SK550" s="13"/>
      <c r="SL550" s="13"/>
      <c r="SM550" s="13"/>
      <c r="SN550" s="13"/>
      <c r="SO550" s="13"/>
      <c r="SP550" s="13"/>
      <c r="SQ550" s="13"/>
      <c r="SR550" s="13"/>
      <c r="SS550" s="13"/>
      <c r="ST550" s="13"/>
      <c r="SU550" s="13"/>
      <c r="SV550" s="13"/>
      <c r="SW550" s="13"/>
      <c r="SX550" s="13"/>
      <c r="SY550" s="13"/>
      <c r="SZ550" s="13"/>
      <c r="TA550" s="13"/>
      <c r="TB550" s="13"/>
      <c r="TC550" s="13"/>
      <c r="TD550" s="13"/>
      <c r="TE550" s="13"/>
      <c r="TF550" s="13"/>
      <c r="TG550" s="13"/>
      <c r="TH550" s="13"/>
      <c r="TI550" s="13"/>
      <c r="TJ550" s="13"/>
      <c r="TK550" s="13"/>
      <c r="TL550" s="13"/>
      <c r="TM550" s="13"/>
      <c r="TN550" s="13"/>
      <c r="TO550" s="13"/>
      <c r="TP550" s="13"/>
      <c r="TQ550" s="13"/>
      <c r="TR550" s="13"/>
      <c r="TS550" s="13"/>
      <c r="TT550" s="13"/>
      <c r="TU550" s="13"/>
      <c r="TV550" s="13"/>
      <c r="TW550" s="13"/>
      <c r="TX550" s="13"/>
      <c r="TY550" s="13"/>
      <c r="TZ550" s="13"/>
      <c r="UA550" s="13"/>
      <c r="UB550" s="13"/>
      <c r="UC550" s="13"/>
      <c r="UD550" s="13"/>
      <c r="UE550" s="13"/>
      <c r="UF550" s="13"/>
      <c r="UG550" s="13"/>
      <c r="UH550" s="13"/>
      <c r="UI550" s="13"/>
      <c r="UJ550" s="13"/>
      <c r="UK550" s="13"/>
      <c r="UL550" s="13"/>
      <c r="UM550" s="13"/>
      <c r="UN550" s="13"/>
      <c r="UO550" s="13"/>
      <c r="UP550" s="13"/>
      <c r="UQ550" s="13"/>
      <c r="UR550" s="13"/>
      <c r="US550" s="13"/>
      <c r="UT550" s="13"/>
      <c r="UU550" s="13"/>
      <c r="UV550" s="13"/>
      <c r="UW550" s="13"/>
      <c r="UX550" s="13"/>
      <c r="UY550" s="13"/>
      <c r="UZ550" s="13"/>
      <c r="VA550" s="13"/>
      <c r="VB550" s="13"/>
      <c r="VC550" s="13"/>
      <c r="VD550" s="13"/>
      <c r="VE550" s="13"/>
      <c r="VF550" s="13"/>
      <c r="VG550" s="13"/>
      <c r="VH550" s="13"/>
      <c r="VI550" s="13"/>
      <c r="VJ550" s="13"/>
      <c r="VK550" s="13"/>
      <c r="VL550" s="13"/>
      <c r="VM550" s="13"/>
      <c r="VN550" s="13"/>
      <c r="VO550" s="13"/>
      <c r="VP550" s="13"/>
      <c r="VQ550" s="13"/>
      <c r="VR550" s="13"/>
      <c r="VS550" s="13"/>
      <c r="VT550" s="13"/>
      <c r="VU550" s="13"/>
      <c r="VV550" s="13"/>
      <c r="VW550" s="13"/>
      <c r="VX550" s="13"/>
      <c r="VY550" s="13"/>
      <c r="VZ550" s="13"/>
      <c r="WA550" s="13"/>
      <c r="WB550" s="13"/>
      <c r="WC550" s="13"/>
      <c r="WD550" s="13"/>
      <c r="WE550" s="13"/>
      <c r="WF550" s="13"/>
      <c r="WG550" s="13"/>
      <c r="WH550" s="13"/>
      <c r="WI550" s="13"/>
      <c r="WJ550" s="13"/>
      <c r="WK550" s="13"/>
      <c r="WL550" s="13"/>
      <c r="WM550" s="13"/>
      <c r="WN550" s="13"/>
      <c r="WO550" s="13"/>
      <c r="WP550" s="13"/>
      <c r="WQ550" s="13"/>
      <c r="WR550" s="13"/>
      <c r="WS550" s="13"/>
      <c r="WT550" s="13"/>
      <c r="WU550" s="13"/>
      <c r="WV550" s="13"/>
      <c r="WW550" s="13"/>
      <c r="WX550" s="13"/>
      <c r="WY550" s="13"/>
      <c r="WZ550" s="13"/>
      <c r="XA550" s="13"/>
      <c r="XB550" s="13"/>
      <c r="XC550" s="13"/>
      <c r="XD550" s="13"/>
      <c r="XE550" s="13"/>
      <c r="XF550" s="13"/>
      <c r="XG550" s="13"/>
      <c r="XH550" s="13"/>
      <c r="XI550" s="13"/>
      <c r="XJ550" s="13"/>
      <c r="XK550" s="13"/>
      <c r="XL550" s="13"/>
      <c r="XM550" s="13"/>
      <c r="XN550" s="13"/>
      <c r="XO550" s="13"/>
      <c r="XP550" s="13"/>
      <c r="XQ550" s="13"/>
      <c r="XR550" s="13"/>
      <c r="XS550" s="13"/>
      <c r="XT550" s="13"/>
      <c r="XU550" s="13"/>
      <c r="XV550" s="13"/>
      <c r="XW550" s="13"/>
      <c r="XX550" s="13"/>
      <c r="XY550" s="13"/>
      <c r="XZ550" s="13"/>
      <c r="YA550" s="13"/>
      <c r="YB550" s="13"/>
      <c r="YC550" s="13"/>
      <c r="YD550" s="13"/>
      <c r="YE550" s="13"/>
      <c r="YF550" s="13"/>
      <c r="YG550" s="13"/>
      <c r="YH550" s="13"/>
      <c r="YI550" s="13"/>
      <c r="YJ550" s="13"/>
      <c r="YK550" s="13"/>
      <c r="YL550" s="13"/>
      <c r="YM550" s="13"/>
      <c r="YN550" s="13"/>
      <c r="YO550" s="13"/>
      <c r="YP550" s="13"/>
      <c r="YQ550" s="13"/>
      <c r="YR550" s="13"/>
      <c r="YS550" s="13"/>
      <c r="YT550" s="13"/>
      <c r="YU550" s="13"/>
      <c r="YV550" s="13"/>
      <c r="YW550" s="13"/>
      <c r="YX550" s="13"/>
      <c r="YY550" s="13"/>
      <c r="YZ550" s="13"/>
      <c r="ZA550" s="13"/>
      <c r="ZB550" s="13"/>
      <c r="ZC550" s="13"/>
      <c r="ZD550" s="13"/>
      <c r="ZE550" s="13"/>
      <c r="ZF550" s="13"/>
      <c r="ZG550" s="13"/>
      <c r="ZH550" s="13"/>
      <c r="ZI550" s="13"/>
      <c r="ZJ550" s="13"/>
      <c r="ZK550" s="13"/>
      <c r="ZL550" s="13"/>
      <c r="ZM550" s="13"/>
      <c r="ZN550" s="13"/>
      <c r="ZO550" s="13"/>
      <c r="ZP550" s="13"/>
      <c r="ZQ550" s="13"/>
      <c r="ZR550" s="13"/>
      <c r="ZS550" s="13"/>
      <c r="ZT550" s="13"/>
      <c r="ZU550" s="13"/>
      <c r="ZV550" s="13"/>
      <c r="ZW550" s="13"/>
      <c r="ZX550" s="13"/>
      <c r="ZY550" s="13"/>
      <c r="ZZ550" s="13"/>
      <c r="AAA550" s="13"/>
      <c r="AAB550" s="13"/>
      <c r="AAC550" s="13"/>
      <c r="AAD550" s="13"/>
      <c r="AAE550" s="13"/>
      <c r="AAF550" s="13"/>
      <c r="AAG550" s="13"/>
      <c r="AAH550" s="13"/>
      <c r="AAI550" s="13"/>
      <c r="AAJ550" s="13"/>
      <c r="AAK550" s="13"/>
      <c r="AAL550" s="13"/>
      <c r="AAM550" s="13"/>
      <c r="AAN550" s="13"/>
      <c r="AAO550" s="13"/>
      <c r="AAP550" s="13"/>
      <c r="AAQ550" s="13"/>
      <c r="AAR550" s="13"/>
      <c r="AAS550" s="13"/>
      <c r="AAT550" s="13"/>
      <c r="AAU550" s="13"/>
      <c r="AAV550" s="13"/>
      <c r="AAW550" s="13"/>
      <c r="AAX550" s="13"/>
      <c r="AAY550" s="13"/>
      <c r="AAZ550" s="13"/>
      <c r="ABA550" s="13"/>
      <c r="ABB550" s="13"/>
      <c r="ABC550" s="13"/>
      <c r="ABD550" s="13"/>
      <c r="ABE550" s="13"/>
      <c r="ABF550" s="13"/>
      <c r="ABG550" s="13"/>
      <c r="ABH550" s="13"/>
      <c r="ABI550" s="13"/>
      <c r="ABJ550" s="13"/>
      <c r="ABK550" s="13"/>
      <c r="ABL550" s="13"/>
      <c r="ABM550" s="13"/>
      <c r="ABN550" s="13"/>
      <c r="ABO550" s="13"/>
      <c r="ABP550" s="13"/>
      <c r="ABQ550" s="13"/>
      <c r="ABR550" s="13"/>
      <c r="ABS550" s="13"/>
      <c r="ABT550" s="13"/>
      <c r="ABU550" s="13"/>
      <c r="ABV550" s="13"/>
      <c r="ABW550" s="13"/>
      <c r="ABX550" s="13"/>
      <c r="ABY550" s="13"/>
      <c r="ABZ550" s="13"/>
      <c r="ACA550" s="13"/>
      <c r="ACB550" s="13"/>
      <c r="ACC550" s="13"/>
      <c r="ACD550" s="13"/>
      <c r="ACE550" s="13"/>
      <c r="ACF550" s="13"/>
      <c r="ACG550" s="13"/>
      <c r="ACH550" s="13"/>
      <c r="ACI550" s="13"/>
      <c r="ACJ550" s="13"/>
      <c r="ACK550" s="13"/>
      <c r="ACL550" s="13"/>
      <c r="ACM550" s="13"/>
      <c r="ACN550" s="13"/>
      <c r="ACO550" s="13"/>
      <c r="ACP550" s="13"/>
      <c r="ACQ550" s="13"/>
      <c r="ACR550" s="13"/>
      <c r="ACS550" s="13"/>
      <c r="ACT550" s="13"/>
      <c r="ACU550" s="13"/>
      <c r="ACV550" s="13"/>
      <c r="ACW550" s="13"/>
      <c r="ACX550" s="13"/>
      <c r="ACY550" s="13"/>
      <c r="ACZ550" s="13"/>
      <c r="ADA550" s="13"/>
      <c r="ADB550" s="13"/>
      <c r="ADC550" s="13"/>
      <c r="ADD550" s="13"/>
      <c r="ADE550" s="13"/>
      <c r="ADF550" s="13"/>
      <c r="ADG550" s="13"/>
      <c r="ADH550" s="13"/>
      <c r="ADI550" s="13"/>
      <c r="ADJ550" s="13"/>
      <c r="ADK550" s="13"/>
      <c r="ADL550" s="13"/>
      <c r="ADM550" s="13"/>
      <c r="ADN550" s="13"/>
      <c r="ADO550" s="13"/>
      <c r="ADP550" s="13"/>
      <c r="ADQ550" s="13"/>
      <c r="ADR550" s="13"/>
      <c r="ADS550" s="13"/>
      <c r="ADT550" s="13"/>
      <c r="ADU550" s="13"/>
      <c r="ADV550" s="13"/>
      <c r="ADW550" s="13"/>
      <c r="ADX550" s="13"/>
      <c r="ADY550" s="13"/>
      <c r="ADZ550" s="13"/>
      <c r="AEA550" s="13"/>
      <c r="AEB550" s="13"/>
      <c r="AEC550" s="13"/>
      <c r="AED550" s="13"/>
      <c r="AEE550" s="13"/>
      <c r="AEF550" s="13"/>
      <c r="AEG550" s="13"/>
      <c r="AEH550" s="13"/>
      <c r="AEI550" s="13"/>
      <c r="AEJ550" s="13"/>
      <c r="AEK550" s="13"/>
      <c r="AEL550" s="13"/>
      <c r="AEM550" s="13"/>
      <c r="AEN550" s="13"/>
      <c r="AEO550" s="13"/>
      <c r="AEP550" s="13"/>
      <c r="AEQ550" s="13"/>
      <c r="AER550" s="13"/>
      <c r="AES550" s="13"/>
      <c r="AET550" s="13"/>
      <c r="AEU550" s="13"/>
      <c r="AEV550" s="13"/>
      <c r="AEW550" s="13"/>
      <c r="AEX550" s="13"/>
      <c r="AEY550" s="13"/>
      <c r="AEZ550" s="13"/>
      <c r="AFA550" s="13"/>
      <c r="AFB550" s="13"/>
      <c r="AFC550" s="13"/>
      <c r="AFD550" s="13"/>
      <c r="AFE550" s="13"/>
      <c r="AFF550" s="13"/>
      <c r="AFG550" s="13"/>
      <c r="AFH550" s="13"/>
      <c r="AFI550" s="13"/>
      <c r="AFJ550" s="13"/>
      <c r="AFK550" s="13"/>
      <c r="AFL550" s="13"/>
      <c r="AFM550" s="13"/>
      <c r="AFN550" s="13"/>
      <c r="AFO550" s="13"/>
      <c r="AFP550" s="13"/>
      <c r="AFQ550" s="13"/>
      <c r="AFR550" s="13"/>
      <c r="AFS550" s="13"/>
      <c r="AFT550" s="13"/>
      <c r="AFU550" s="13"/>
      <c r="AFV550" s="13"/>
      <c r="AFW550" s="13"/>
      <c r="AFX550" s="13"/>
      <c r="AFY550" s="13"/>
      <c r="AFZ550" s="13"/>
      <c r="AGA550" s="13"/>
      <c r="AGB550" s="13"/>
      <c r="AGC550" s="13"/>
      <c r="AGD550" s="13"/>
      <c r="AGE550" s="13"/>
      <c r="AGF550" s="13"/>
      <c r="AGG550" s="13"/>
      <c r="AGH550" s="13"/>
      <c r="AGI550" s="13"/>
      <c r="AGJ550" s="13"/>
      <c r="AGK550" s="13"/>
      <c r="AGL550" s="13"/>
      <c r="AGM550" s="13"/>
      <c r="AGN550" s="13"/>
      <c r="AGO550" s="13"/>
      <c r="AGP550" s="13"/>
      <c r="AGQ550" s="13"/>
      <c r="AGR550" s="13"/>
      <c r="AGS550" s="13"/>
      <c r="AGT550" s="13"/>
      <c r="AGU550" s="13"/>
      <c r="AGV550" s="13"/>
      <c r="AGW550" s="13"/>
      <c r="AGX550" s="13"/>
      <c r="AGY550" s="13"/>
      <c r="AGZ550" s="13"/>
      <c r="AHA550" s="13"/>
      <c r="AHB550" s="13"/>
      <c r="AHC550" s="13"/>
      <c r="AHD550" s="13"/>
      <c r="AHE550" s="13"/>
      <c r="AHF550" s="13"/>
      <c r="AHG550" s="13"/>
      <c r="AHH550" s="13"/>
      <c r="AHI550" s="13"/>
      <c r="AHJ550" s="13"/>
      <c r="AHK550" s="13"/>
      <c r="AHL550" s="13"/>
      <c r="AHM550" s="13"/>
      <c r="AHN550" s="13"/>
      <c r="AHO550" s="13"/>
      <c r="AHP550" s="13"/>
      <c r="AHQ550" s="13"/>
      <c r="AHR550" s="13"/>
      <c r="AHS550" s="13"/>
      <c r="AHT550" s="13"/>
      <c r="AHU550" s="13"/>
      <c r="AHV550" s="13"/>
      <c r="AHW550" s="13"/>
      <c r="AHX550" s="13"/>
      <c r="AHY550" s="13"/>
      <c r="AHZ550" s="13"/>
      <c r="AIA550" s="13"/>
      <c r="AIB550" s="13"/>
      <c r="AIC550" s="13"/>
      <c r="AID550" s="13"/>
      <c r="AIE550" s="13"/>
      <c r="AIF550" s="13"/>
      <c r="AIG550" s="13"/>
      <c r="AIH550" s="13"/>
      <c r="AII550" s="13"/>
      <c r="AIJ550" s="13"/>
      <c r="AIK550" s="13"/>
      <c r="AIL550" s="13"/>
      <c r="AIM550" s="13"/>
      <c r="AIN550" s="13"/>
      <c r="AIO550" s="13"/>
      <c r="AIP550" s="13"/>
      <c r="AIQ550" s="13"/>
      <c r="AIR550" s="13"/>
      <c r="AIS550" s="13"/>
      <c r="AIT550" s="13"/>
      <c r="AIU550" s="13"/>
      <c r="AIV550" s="13"/>
      <c r="AIW550" s="13"/>
      <c r="AIX550" s="13"/>
      <c r="AIY550" s="13"/>
      <c r="AIZ550" s="13"/>
      <c r="AJA550" s="13"/>
      <c r="AJB550" s="13"/>
      <c r="AJC550" s="13"/>
      <c r="AJD550" s="13"/>
      <c r="AJE550" s="13"/>
      <c r="AJF550" s="13"/>
      <c r="AJG550" s="13"/>
      <c r="AJH550" s="13"/>
      <c r="AJI550" s="13"/>
      <c r="AJJ550" s="13"/>
      <c r="AJK550" s="13"/>
      <c r="AJL550" s="13"/>
      <c r="AJM550" s="13"/>
      <c r="AJN550" s="13"/>
      <c r="AJO550" s="13"/>
      <c r="AJP550" s="13"/>
      <c r="AJQ550" s="13"/>
      <c r="AJR550" s="13"/>
      <c r="AJS550" s="13"/>
      <c r="AJT550" s="13"/>
      <c r="AJU550" s="13"/>
      <c r="AJV550" s="13"/>
      <c r="AJW550" s="13"/>
      <c r="AJX550" s="13"/>
      <c r="AJY550" s="13"/>
      <c r="AJZ550" s="13"/>
      <c r="AKA550" s="13"/>
      <c r="AKB550" s="13"/>
      <c r="AKC550" s="13"/>
      <c r="AKD550" s="13"/>
      <c r="AKE550" s="13"/>
      <c r="AKF550" s="13"/>
      <c r="AKG550" s="13"/>
      <c r="AKH550" s="13"/>
      <c r="AKI550" s="13"/>
      <c r="AKJ550" s="13"/>
      <c r="AKK550" s="13"/>
      <c r="AKL550" s="13"/>
      <c r="AKM550" s="13"/>
      <c r="AKN550" s="13"/>
      <c r="AKO550" s="13"/>
      <c r="AKP550" s="13"/>
      <c r="AKQ550" s="13"/>
      <c r="AKR550" s="13"/>
      <c r="AKS550" s="13"/>
      <c r="AKT550" s="13"/>
      <c r="AKU550" s="13"/>
      <c r="AKV550" s="13"/>
      <c r="AKW550" s="13"/>
      <c r="AKX550" s="13"/>
      <c r="AKY550" s="13"/>
      <c r="AKZ550" s="13"/>
      <c r="ALA550" s="13"/>
      <c r="ALB550" s="13"/>
      <c r="ALC550" s="13"/>
      <c r="ALD550" s="13"/>
      <c r="ALE550" s="13"/>
      <c r="ALF550" s="13"/>
      <c r="ALG550" s="13"/>
      <c r="ALH550" s="13"/>
      <c r="ALI550" s="13"/>
      <c r="ALJ550" s="13"/>
    </row>
    <row r="551" spans="1:998" s="24" customFormat="1">
      <c r="A551" s="16">
        <v>546</v>
      </c>
      <c r="B551" s="32" t="s">
        <v>176</v>
      </c>
      <c r="C551" s="32" t="s">
        <v>54</v>
      </c>
      <c r="D551" s="32" t="s">
        <v>54</v>
      </c>
      <c r="E551" s="32" t="s">
        <v>1755</v>
      </c>
      <c r="F551" s="32"/>
      <c r="G551" s="74">
        <v>45833</v>
      </c>
      <c r="H551" s="75">
        <v>0.45763888888888887</v>
      </c>
      <c r="I551" s="32" t="s">
        <v>5</v>
      </c>
      <c r="J551" s="32" t="s">
        <v>6</v>
      </c>
      <c r="K551" s="32" t="s">
        <v>5</v>
      </c>
      <c r="L551" s="32" t="s">
        <v>5</v>
      </c>
      <c r="M551" s="32" t="s">
        <v>5</v>
      </c>
      <c r="N551" s="32" t="s">
        <v>6</v>
      </c>
      <c r="O551" s="76">
        <v>243.16</v>
      </c>
      <c r="P551" s="77">
        <v>3290</v>
      </c>
      <c r="Q551" s="76">
        <v>20898.599999999999</v>
      </c>
      <c r="R551" s="76">
        <v>11076.26</v>
      </c>
      <c r="S551" s="85">
        <f t="shared" si="74"/>
        <v>53.000009570019046</v>
      </c>
      <c r="T551" s="85">
        <f t="shared" si="75"/>
        <v>9822.3399999999983</v>
      </c>
      <c r="U551" s="32" t="s">
        <v>6</v>
      </c>
      <c r="V551" s="32" t="s">
        <v>6</v>
      </c>
      <c r="W551" s="79">
        <v>2</v>
      </c>
      <c r="X551" s="80">
        <v>0</v>
      </c>
      <c r="Y551" s="81">
        <f>ROUND((S551/INDICI!$B$2*10),2)</f>
        <v>5.99</v>
      </c>
      <c r="Z551" s="81">
        <f>ROUND((O551/INDICI!$B$1*25),2)</f>
        <v>0.65</v>
      </c>
      <c r="AA551" s="82">
        <f t="shared" si="67"/>
        <v>8</v>
      </c>
      <c r="AB551" s="83">
        <f t="shared" si="68"/>
        <v>14.64</v>
      </c>
      <c r="AC551" s="84"/>
      <c r="AD551" s="81" t="str">
        <f>VLOOKUP(C551, 'NORD SUD'!A:B, 2, FALSE)</f>
        <v>N</v>
      </c>
      <c r="AE551" s="85" t="str">
        <f>IF(AD551="N","",SUM(AF$5:$AF551))</f>
        <v/>
      </c>
      <c r="AF551" s="85" t="str">
        <f t="shared" si="69"/>
        <v/>
      </c>
      <c r="AG551" s="84"/>
      <c r="AH551" s="81"/>
      <c r="AI551" s="169"/>
      <c r="AJ551" s="169"/>
      <c r="AK551" s="198" t="s">
        <v>1941</v>
      </c>
      <c r="AL551" s="158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  <c r="KE551" s="13"/>
      <c r="KF551" s="13"/>
      <c r="KG551" s="13"/>
      <c r="KH551" s="13"/>
      <c r="KI551" s="13"/>
      <c r="KJ551" s="13"/>
      <c r="KK551" s="13"/>
      <c r="KL551" s="13"/>
      <c r="KM551" s="13"/>
      <c r="KN551" s="13"/>
      <c r="KO551" s="13"/>
      <c r="KP551" s="13"/>
      <c r="KQ551" s="13"/>
      <c r="KR551" s="13"/>
      <c r="KS551" s="13"/>
      <c r="KT551" s="13"/>
      <c r="KU551" s="13"/>
      <c r="KV551" s="13"/>
      <c r="KW551" s="13"/>
      <c r="KX551" s="13"/>
      <c r="KY551" s="13"/>
      <c r="KZ551" s="13"/>
      <c r="LA551" s="13"/>
      <c r="LB551" s="13"/>
      <c r="LC551" s="13"/>
      <c r="LD551" s="13"/>
      <c r="LE551" s="13"/>
      <c r="LF551" s="13"/>
      <c r="LG551" s="13"/>
      <c r="LH551" s="13"/>
      <c r="LI551" s="13"/>
      <c r="LJ551" s="13"/>
      <c r="LK551" s="13"/>
      <c r="LL551" s="13"/>
      <c r="LM551" s="13"/>
      <c r="LN551" s="13"/>
      <c r="LO551" s="13"/>
      <c r="LP551" s="13"/>
      <c r="LQ551" s="13"/>
      <c r="LR551" s="13"/>
      <c r="LS551" s="13"/>
      <c r="LT551" s="13"/>
      <c r="LU551" s="13"/>
      <c r="LV551" s="13"/>
      <c r="LW551" s="13"/>
      <c r="LX551" s="13"/>
      <c r="LY551" s="13"/>
      <c r="LZ551" s="13"/>
      <c r="MA551" s="13"/>
      <c r="MB551" s="13"/>
      <c r="MC551" s="13"/>
      <c r="MD551" s="13"/>
      <c r="ME551" s="13"/>
      <c r="MF551" s="13"/>
      <c r="MG551" s="13"/>
      <c r="MH551" s="13"/>
      <c r="MI551" s="13"/>
      <c r="MJ551" s="13"/>
      <c r="MK551" s="13"/>
      <c r="ML551" s="13"/>
      <c r="MM551" s="13"/>
      <c r="MN551" s="13"/>
      <c r="MO551" s="13"/>
      <c r="MP551" s="13"/>
      <c r="MQ551" s="13"/>
      <c r="MR551" s="13"/>
      <c r="MS551" s="13"/>
      <c r="MT551" s="13"/>
      <c r="MU551" s="13"/>
      <c r="MV551" s="13"/>
      <c r="MW551" s="13"/>
      <c r="MX551" s="13"/>
      <c r="MY551" s="13"/>
      <c r="MZ551" s="13"/>
      <c r="NA551" s="13"/>
      <c r="NB551" s="13"/>
      <c r="NC551" s="13"/>
      <c r="ND551" s="13"/>
      <c r="NE551" s="13"/>
      <c r="NF551" s="13"/>
      <c r="NG551" s="13"/>
      <c r="NH551" s="13"/>
      <c r="NI551" s="13"/>
      <c r="NJ551" s="13"/>
      <c r="NK551" s="13"/>
      <c r="NL551" s="13"/>
      <c r="NM551" s="13"/>
      <c r="NN551" s="13"/>
      <c r="NO551" s="13"/>
      <c r="NP551" s="13"/>
      <c r="NQ551" s="13"/>
      <c r="NR551" s="13"/>
      <c r="NS551" s="13"/>
      <c r="NT551" s="13"/>
      <c r="NU551" s="13"/>
      <c r="NV551" s="13"/>
      <c r="NW551" s="13"/>
      <c r="NX551" s="13"/>
      <c r="NY551" s="13"/>
      <c r="NZ551" s="13"/>
      <c r="OA551" s="13"/>
      <c r="OB551" s="13"/>
      <c r="OC551" s="13"/>
      <c r="OD551" s="13"/>
      <c r="OE551" s="13"/>
      <c r="OF551" s="13"/>
      <c r="OG551" s="13"/>
      <c r="OH551" s="13"/>
      <c r="OI551" s="13"/>
      <c r="OJ551" s="13"/>
      <c r="OK551" s="13"/>
      <c r="OL551" s="13"/>
      <c r="OM551" s="13"/>
      <c r="ON551" s="13"/>
      <c r="OO551" s="13"/>
      <c r="OP551" s="13"/>
      <c r="OQ551" s="13"/>
      <c r="OR551" s="13"/>
      <c r="OS551" s="13"/>
      <c r="OT551" s="13"/>
      <c r="OU551" s="13"/>
      <c r="OV551" s="13"/>
      <c r="OW551" s="13"/>
      <c r="OX551" s="13"/>
      <c r="OY551" s="13"/>
      <c r="OZ551" s="13"/>
      <c r="PA551" s="13"/>
      <c r="PB551" s="13"/>
      <c r="PC551" s="13"/>
      <c r="PD551" s="13"/>
      <c r="PE551" s="13"/>
      <c r="PF551" s="13"/>
      <c r="PG551" s="13"/>
      <c r="PH551" s="13"/>
      <c r="PI551" s="13"/>
      <c r="PJ551" s="13"/>
      <c r="PK551" s="13"/>
      <c r="PL551" s="13"/>
      <c r="PM551" s="13"/>
      <c r="PN551" s="13"/>
      <c r="PO551" s="13"/>
      <c r="PP551" s="13"/>
      <c r="PQ551" s="13"/>
      <c r="PR551" s="13"/>
      <c r="PS551" s="13"/>
      <c r="PT551" s="13"/>
      <c r="PU551" s="13"/>
      <c r="PV551" s="13"/>
      <c r="PW551" s="13"/>
      <c r="PX551" s="13"/>
      <c r="PY551" s="13"/>
      <c r="PZ551" s="13"/>
      <c r="QA551" s="13"/>
      <c r="QB551" s="13"/>
      <c r="QC551" s="13"/>
      <c r="QD551" s="13"/>
      <c r="QE551" s="13"/>
      <c r="QF551" s="13"/>
      <c r="QG551" s="13"/>
      <c r="QH551" s="13"/>
      <c r="QI551" s="13"/>
      <c r="QJ551" s="13"/>
      <c r="QK551" s="13"/>
      <c r="QL551" s="13"/>
      <c r="QM551" s="13"/>
      <c r="QN551" s="13"/>
      <c r="QO551" s="13"/>
      <c r="QP551" s="13"/>
      <c r="QQ551" s="13"/>
      <c r="QR551" s="13"/>
      <c r="QS551" s="13"/>
      <c r="QT551" s="13"/>
      <c r="QU551" s="13"/>
      <c r="QV551" s="13"/>
      <c r="QW551" s="13"/>
      <c r="QX551" s="13"/>
      <c r="QY551" s="13"/>
      <c r="QZ551" s="13"/>
      <c r="RA551" s="13"/>
      <c r="RB551" s="13"/>
      <c r="RC551" s="13"/>
      <c r="RD551" s="13"/>
      <c r="RE551" s="13"/>
      <c r="RF551" s="13"/>
      <c r="RG551" s="13"/>
      <c r="RH551" s="13"/>
      <c r="RI551" s="13"/>
      <c r="RJ551" s="13"/>
      <c r="RK551" s="13"/>
      <c r="RL551" s="13"/>
      <c r="RM551" s="13"/>
      <c r="RN551" s="13"/>
      <c r="RO551" s="13"/>
      <c r="RP551" s="13"/>
      <c r="RQ551" s="13"/>
      <c r="RR551" s="13"/>
      <c r="RS551" s="13"/>
      <c r="RT551" s="13"/>
      <c r="RU551" s="13"/>
      <c r="RV551" s="13"/>
      <c r="RW551" s="13"/>
      <c r="RX551" s="13"/>
      <c r="RY551" s="13"/>
      <c r="RZ551" s="13"/>
      <c r="SA551" s="13"/>
      <c r="SB551" s="13"/>
      <c r="SC551" s="13"/>
      <c r="SD551" s="13"/>
      <c r="SE551" s="13"/>
      <c r="SF551" s="13"/>
      <c r="SG551" s="13"/>
      <c r="SH551" s="13"/>
      <c r="SI551" s="13"/>
      <c r="SJ551" s="13"/>
      <c r="SK551" s="13"/>
      <c r="SL551" s="13"/>
      <c r="SM551" s="13"/>
      <c r="SN551" s="13"/>
      <c r="SO551" s="13"/>
      <c r="SP551" s="13"/>
      <c r="SQ551" s="13"/>
      <c r="SR551" s="13"/>
      <c r="SS551" s="13"/>
      <c r="ST551" s="13"/>
      <c r="SU551" s="13"/>
      <c r="SV551" s="13"/>
      <c r="SW551" s="13"/>
      <c r="SX551" s="13"/>
      <c r="SY551" s="13"/>
      <c r="SZ551" s="13"/>
      <c r="TA551" s="13"/>
      <c r="TB551" s="13"/>
      <c r="TC551" s="13"/>
      <c r="TD551" s="13"/>
      <c r="TE551" s="13"/>
      <c r="TF551" s="13"/>
      <c r="TG551" s="13"/>
      <c r="TH551" s="13"/>
      <c r="TI551" s="13"/>
      <c r="TJ551" s="13"/>
      <c r="TK551" s="13"/>
      <c r="TL551" s="13"/>
      <c r="TM551" s="13"/>
      <c r="TN551" s="13"/>
      <c r="TO551" s="13"/>
      <c r="TP551" s="13"/>
      <c r="TQ551" s="13"/>
      <c r="TR551" s="13"/>
      <c r="TS551" s="13"/>
      <c r="TT551" s="13"/>
      <c r="TU551" s="13"/>
      <c r="TV551" s="13"/>
      <c r="TW551" s="13"/>
      <c r="TX551" s="13"/>
      <c r="TY551" s="13"/>
      <c r="TZ551" s="13"/>
      <c r="UA551" s="13"/>
      <c r="UB551" s="13"/>
      <c r="UC551" s="13"/>
      <c r="UD551" s="13"/>
      <c r="UE551" s="13"/>
      <c r="UF551" s="13"/>
      <c r="UG551" s="13"/>
      <c r="UH551" s="13"/>
      <c r="UI551" s="13"/>
      <c r="UJ551" s="13"/>
      <c r="UK551" s="13"/>
      <c r="UL551" s="13"/>
      <c r="UM551" s="13"/>
      <c r="UN551" s="13"/>
      <c r="UO551" s="13"/>
      <c r="UP551" s="13"/>
      <c r="UQ551" s="13"/>
      <c r="UR551" s="13"/>
      <c r="US551" s="13"/>
      <c r="UT551" s="13"/>
      <c r="UU551" s="13"/>
      <c r="UV551" s="13"/>
      <c r="UW551" s="13"/>
      <c r="UX551" s="13"/>
      <c r="UY551" s="13"/>
      <c r="UZ551" s="13"/>
      <c r="VA551" s="13"/>
      <c r="VB551" s="13"/>
      <c r="VC551" s="13"/>
      <c r="VD551" s="13"/>
      <c r="VE551" s="13"/>
      <c r="VF551" s="13"/>
      <c r="VG551" s="13"/>
      <c r="VH551" s="13"/>
      <c r="VI551" s="13"/>
      <c r="VJ551" s="13"/>
      <c r="VK551" s="13"/>
      <c r="VL551" s="13"/>
      <c r="VM551" s="13"/>
      <c r="VN551" s="13"/>
      <c r="VO551" s="13"/>
      <c r="VP551" s="13"/>
      <c r="VQ551" s="13"/>
      <c r="VR551" s="13"/>
      <c r="VS551" s="13"/>
      <c r="VT551" s="13"/>
      <c r="VU551" s="13"/>
      <c r="VV551" s="13"/>
      <c r="VW551" s="13"/>
      <c r="VX551" s="13"/>
      <c r="VY551" s="13"/>
      <c r="VZ551" s="13"/>
      <c r="WA551" s="13"/>
      <c r="WB551" s="13"/>
      <c r="WC551" s="13"/>
      <c r="WD551" s="13"/>
      <c r="WE551" s="13"/>
      <c r="WF551" s="13"/>
      <c r="WG551" s="13"/>
      <c r="WH551" s="13"/>
      <c r="WI551" s="13"/>
      <c r="WJ551" s="13"/>
      <c r="WK551" s="13"/>
      <c r="WL551" s="13"/>
      <c r="WM551" s="13"/>
      <c r="WN551" s="13"/>
      <c r="WO551" s="13"/>
      <c r="WP551" s="13"/>
      <c r="WQ551" s="13"/>
      <c r="WR551" s="13"/>
      <c r="WS551" s="13"/>
      <c r="WT551" s="13"/>
      <c r="WU551" s="13"/>
      <c r="WV551" s="13"/>
      <c r="WW551" s="13"/>
      <c r="WX551" s="13"/>
      <c r="WY551" s="13"/>
      <c r="WZ551" s="13"/>
      <c r="XA551" s="13"/>
      <c r="XB551" s="13"/>
      <c r="XC551" s="13"/>
      <c r="XD551" s="13"/>
      <c r="XE551" s="13"/>
      <c r="XF551" s="13"/>
      <c r="XG551" s="13"/>
      <c r="XH551" s="13"/>
      <c r="XI551" s="13"/>
      <c r="XJ551" s="13"/>
      <c r="XK551" s="13"/>
      <c r="XL551" s="13"/>
      <c r="XM551" s="13"/>
      <c r="XN551" s="13"/>
      <c r="XO551" s="13"/>
      <c r="XP551" s="13"/>
      <c r="XQ551" s="13"/>
      <c r="XR551" s="13"/>
      <c r="XS551" s="13"/>
      <c r="XT551" s="13"/>
      <c r="XU551" s="13"/>
      <c r="XV551" s="13"/>
      <c r="XW551" s="13"/>
      <c r="XX551" s="13"/>
      <c r="XY551" s="13"/>
      <c r="XZ551" s="13"/>
      <c r="YA551" s="13"/>
      <c r="YB551" s="13"/>
      <c r="YC551" s="13"/>
      <c r="YD551" s="13"/>
      <c r="YE551" s="13"/>
      <c r="YF551" s="13"/>
      <c r="YG551" s="13"/>
      <c r="YH551" s="13"/>
      <c r="YI551" s="13"/>
      <c r="YJ551" s="13"/>
      <c r="YK551" s="13"/>
      <c r="YL551" s="13"/>
      <c r="YM551" s="13"/>
      <c r="YN551" s="13"/>
      <c r="YO551" s="13"/>
      <c r="YP551" s="13"/>
      <c r="YQ551" s="13"/>
      <c r="YR551" s="13"/>
      <c r="YS551" s="13"/>
      <c r="YT551" s="13"/>
      <c r="YU551" s="13"/>
      <c r="YV551" s="13"/>
      <c r="YW551" s="13"/>
      <c r="YX551" s="13"/>
      <c r="YY551" s="13"/>
      <c r="YZ551" s="13"/>
      <c r="ZA551" s="13"/>
      <c r="ZB551" s="13"/>
      <c r="ZC551" s="13"/>
      <c r="ZD551" s="13"/>
      <c r="ZE551" s="13"/>
      <c r="ZF551" s="13"/>
      <c r="ZG551" s="13"/>
      <c r="ZH551" s="13"/>
      <c r="ZI551" s="13"/>
      <c r="ZJ551" s="13"/>
      <c r="ZK551" s="13"/>
      <c r="ZL551" s="13"/>
      <c r="ZM551" s="13"/>
      <c r="ZN551" s="13"/>
      <c r="ZO551" s="13"/>
      <c r="ZP551" s="13"/>
      <c r="ZQ551" s="13"/>
      <c r="ZR551" s="13"/>
      <c r="ZS551" s="13"/>
      <c r="ZT551" s="13"/>
      <c r="ZU551" s="13"/>
      <c r="ZV551" s="13"/>
      <c r="ZW551" s="13"/>
      <c r="ZX551" s="13"/>
      <c r="ZY551" s="13"/>
      <c r="ZZ551" s="13"/>
      <c r="AAA551" s="13"/>
      <c r="AAB551" s="13"/>
      <c r="AAC551" s="13"/>
      <c r="AAD551" s="13"/>
      <c r="AAE551" s="13"/>
      <c r="AAF551" s="13"/>
      <c r="AAG551" s="13"/>
      <c r="AAH551" s="13"/>
      <c r="AAI551" s="13"/>
      <c r="AAJ551" s="13"/>
      <c r="AAK551" s="13"/>
      <c r="AAL551" s="13"/>
      <c r="AAM551" s="13"/>
      <c r="AAN551" s="13"/>
      <c r="AAO551" s="13"/>
      <c r="AAP551" s="13"/>
      <c r="AAQ551" s="13"/>
      <c r="AAR551" s="13"/>
      <c r="AAS551" s="13"/>
      <c r="AAT551" s="13"/>
      <c r="AAU551" s="13"/>
      <c r="AAV551" s="13"/>
      <c r="AAW551" s="13"/>
      <c r="AAX551" s="13"/>
      <c r="AAY551" s="13"/>
      <c r="AAZ551" s="13"/>
      <c r="ABA551" s="13"/>
      <c r="ABB551" s="13"/>
      <c r="ABC551" s="13"/>
      <c r="ABD551" s="13"/>
      <c r="ABE551" s="13"/>
      <c r="ABF551" s="13"/>
      <c r="ABG551" s="13"/>
      <c r="ABH551" s="13"/>
      <c r="ABI551" s="13"/>
      <c r="ABJ551" s="13"/>
      <c r="ABK551" s="13"/>
      <c r="ABL551" s="13"/>
      <c r="ABM551" s="13"/>
      <c r="ABN551" s="13"/>
      <c r="ABO551" s="13"/>
      <c r="ABP551" s="13"/>
      <c r="ABQ551" s="13"/>
      <c r="ABR551" s="13"/>
      <c r="ABS551" s="13"/>
      <c r="ABT551" s="13"/>
      <c r="ABU551" s="13"/>
      <c r="ABV551" s="13"/>
      <c r="ABW551" s="13"/>
      <c r="ABX551" s="13"/>
      <c r="ABY551" s="13"/>
      <c r="ABZ551" s="13"/>
      <c r="ACA551" s="13"/>
      <c r="ACB551" s="13"/>
      <c r="ACC551" s="13"/>
      <c r="ACD551" s="13"/>
      <c r="ACE551" s="13"/>
      <c r="ACF551" s="13"/>
      <c r="ACG551" s="13"/>
      <c r="ACH551" s="13"/>
      <c r="ACI551" s="13"/>
      <c r="ACJ551" s="13"/>
      <c r="ACK551" s="13"/>
      <c r="ACL551" s="13"/>
      <c r="ACM551" s="13"/>
      <c r="ACN551" s="13"/>
      <c r="ACO551" s="13"/>
      <c r="ACP551" s="13"/>
      <c r="ACQ551" s="13"/>
      <c r="ACR551" s="13"/>
      <c r="ACS551" s="13"/>
      <c r="ACT551" s="13"/>
      <c r="ACU551" s="13"/>
      <c r="ACV551" s="13"/>
      <c r="ACW551" s="13"/>
      <c r="ACX551" s="13"/>
      <c r="ACY551" s="13"/>
      <c r="ACZ551" s="13"/>
      <c r="ADA551" s="13"/>
      <c r="ADB551" s="13"/>
      <c r="ADC551" s="13"/>
      <c r="ADD551" s="13"/>
      <c r="ADE551" s="13"/>
      <c r="ADF551" s="13"/>
      <c r="ADG551" s="13"/>
      <c r="ADH551" s="13"/>
      <c r="ADI551" s="13"/>
      <c r="ADJ551" s="13"/>
      <c r="ADK551" s="13"/>
      <c r="ADL551" s="13"/>
      <c r="ADM551" s="13"/>
      <c r="ADN551" s="13"/>
      <c r="ADO551" s="13"/>
      <c r="ADP551" s="13"/>
      <c r="ADQ551" s="13"/>
      <c r="ADR551" s="13"/>
      <c r="ADS551" s="13"/>
      <c r="ADT551" s="13"/>
      <c r="ADU551" s="13"/>
      <c r="ADV551" s="13"/>
      <c r="ADW551" s="13"/>
      <c r="ADX551" s="13"/>
      <c r="ADY551" s="13"/>
      <c r="ADZ551" s="13"/>
      <c r="AEA551" s="13"/>
      <c r="AEB551" s="13"/>
      <c r="AEC551" s="13"/>
      <c r="AED551" s="13"/>
      <c r="AEE551" s="13"/>
      <c r="AEF551" s="13"/>
      <c r="AEG551" s="13"/>
      <c r="AEH551" s="13"/>
      <c r="AEI551" s="13"/>
      <c r="AEJ551" s="13"/>
      <c r="AEK551" s="13"/>
      <c r="AEL551" s="13"/>
      <c r="AEM551" s="13"/>
      <c r="AEN551" s="13"/>
      <c r="AEO551" s="13"/>
      <c r="AEP551" s="13"/>
      <c r="AEQ551" s="13"/>
      <c r="AER551" s="13"/>
      <c r="AES551" s="13"/>
      <c r="AET551" s="13"/>
      <c r="AEU551" s="13"/>
      <c r="AEV551" s="13"/>
      <c r="AEW551" s="13"/>
      <c r="AEX551" s="13"/>
      <c r="AEY551" s="13"/>
      <c r="AEZ551" s="13"/>
      <c r="AFA551" s="13"/>
      <c r="AFB551" s="13"/>
      <c r="AFC551" s="13"/>
      <c r="AFD551" s="13"/>
      <c r="AFE551" s="13"/>
      <c r="AFF551" s="13"/>
      <c r="AFG551" s="13"/>
      <c r="AFH551" s="13"/>
      <c r="AFI551" s="13"/>
      <c r="AFJ551" s="13"/>
      <c r="AFK551" s="13"/>
      <c r="AFL551" s="13"/>
      <c r="AFM551" s="13"/>
      <c r="AFN551" s="13"/>
      <c r="AFO551" s="13"/>
      <c r="AFP551" s="13"/>
      <c r="AFQ551" s="13"/>
      <c r="AFR551" s="13"/>
      <c r="AFS551" s="13"/>
      <c r="AFT551" s="13"/>
      <c r="AFU551" s="13"/>
      <c r="AFV551" s="13"/>
      <c r="AFW551" s="13"/>
      <c r="AFX551" s="13"/>
      <c r="AFY551" s="13"/>
      <c r="AFZ551" s="13"/>
      <c r="AGA551" s="13"/>
      <c r="AGB551" s="13"/>
      <c r="AGC551" s="13"/>
      <c r="AGD551" s="13"/>
      <c r="AGE551" s="13"/>
      <c r="AGF551" s="13"/>
      <c r="AGG551" s="13"/>
      <c r="AGH551" s="13"/>
      <c r="AGI551" s="13"/>
      <c r="AGJ551" s="13"/>
      <c r="AGK551" s="13"/>
      <c r="AGL551" s="13"/>
      <c r="AGM551" s="13"/>
      <c r="AGN551" s="13"/>
      <c r="AGO551" s="13"/>
      <c r="AGP551" s="13"/>
      <c r="AGQ551" s="13"/>
      <c r="AGR551" s="13"/>
      <c r="AGS551" s="13"/>
      <c r="AGT551" s="13"/>
      <c r="AGU551" s="13"/>
      <c r="AGV551" s="13"/>
      <c r="AGW551" s="13"/>
      <c r="AGX551" s="13"/>
      <c r="AGY551" s="13"/>
      <c r="AGZ551" s="13"/>
      <c r="AHA551" s="13"/>
      <c r="AHB551" s="13"/>
      <c r="AHC551" s="13"/>
      <c r="AHD551" s="13"/>
      <c r="AHE551" s="13"/>
      <c r="AHF551" s="13"/>
      <c r="AHG551" s="13"/>
      <c r="AHH551" s="13"/>
      <c r="AHI551" s="13"/>
      <c r="AHJ551" s="13"/>
      <c r="AHK551" s="13"/>
      <c r="AHL551" s="13"/>
      <c r="AHM551" s="13"/>
      <c r="AHN551" s="13"/>
      <c r="AHO551" s="13"/>
      <c r="AHP551" s="13"/>
      <c r="AHQ551" s="13"/>
      <c r="AHR551" s="13"/>
      <c r="AHS551" s="13"/>
      <c r="AHT551" s="13"/>
      <c r="AHU551" s="13"/>
      <c r="AHV551" s="13"/>
      <c r="AHW551" s="13"/>
      <c r="AHX551" s="13"/>
      <c r="AHY551" s="13"/>
      <c r="AHZ551" s="13"/>
      <c r="AIA551" s="13"/>
      <c r="AIB551" s="13"/>
      <c r="AIC551" s="13"/>
      <c r="AID551" s="13"/>
      <c r="AIE551" s="13"/>
      <c r="AIF551" s="13"/>
      <c r="AIG551" s="13"/>
      <c r="AIH551" s="13"/>
      <c r="AII551" s="13"/>
      <c r="AIJ551" s="13"/>
      <c r="AIK551" s="13"/>
      <c r="AIL551" s="13"/>
      <c r="AIM551" s="13"/>
      <c r="AIN551" s="13"/>
      <c r="AIO551" s="13"/>
      <c r="AIP551" s="13"/>
      <c r="AIQ551" s="13"/>
      <c r="AIR551" s="13"/>
      <c r="AIS551" s="13"/>
      <c r="AIT551" s="13"/>
      <c r="AIU551" s="13"/>
      <c r="AIV551" s="13"/>
      <c r="AIW551" s="13"/>
      <c r="AIX551" s="13"/>
      <c r="AIY551" s="13"/>
      <c r="AIZ551" s="13"/>
      <c r="AJA551" s="13"/>
      <c r="AJB551" s="13"/>
      <c r="AJC551" s="13"/>
      <c r="AJD551" s="13"/>
      <c r="AJE551" s="13"/>
      <c r="AJF551" s="13"/>
      <c r="AJG551" s="13"/>
      <c r="AJH551" s="13"/>
      <c r="AJI551" s="13"/>
      <c r="AJJ551" s="13"/>
      <c r="AJK551" s="13"/>
      <c r="AJL551" s="13"/>
      <c r="AJM551" s="13"/>
      <c r="AJN551" s="13"/>
      <c r="AJO551" s="13"/>
      <c r="AJP551" s="13"/>
      <c r="AJQ551" s="13"/>
      <c r="AJR551" s="13"/>
      <c r="AJS551" s="13"/>
      <c r="AJT551" s="13"/>
      <c r="AJU551" s="13"/>
      <c r="AJV551" s="13"/>
      <c r="AJW551" s="13"/>
      <c r="AJX551" s="13"/>
      <c r="AJY551" s="13"/>
      <c r="AJZ551" s="13"/>
      <c r="AKA551" s="13"/>
      <c r="AKB551" s="13"/>
      <c r="AKC551" s="13"/>
      <c r="AKD551" s="13"/>
      <c r="AKE551" s="13"/>
      <c r="AKF551" s="13"/>
      <c r="AKG551" s="13"/>
      <c r="AKH551" s="13"/>
      <c r="AKI551" s="13"/>
      <c r="AKJ551" s="13"/>
      <c r="AKK551" s="13"/>
      <c r="AKL551" s="13"/>
      <c r="AKM551" s="13"/>
      <c r="AKN551" s="13"/>
      <c r="AKO551" s="13"/>
      <c r="AKP551" s="13"/>
      <c r="AKQ551" s="13"/>
      <c r="AKR551" s="13"/>
      <c r="AKS551" s="13"/>
      <c r="AKT551" s="13"/>
      <c r="AKU551" s="13"/>
      <c r="AKV551" s="13"/>
      <c r="AKW551" s="13"/>
      <c r="AKX551" s="13"/>
      <c r="AKY551" s="13"/>
      <c r="AKZ551" s="13"/>
      <c r="ALA551" s="13"/>
      <c r="ALB551" s="13"/>
      <c r="ALC551" s="13"/>
      <c r="ALD551" s="13"/>
      <c r="ALE551" s="13"/>
      <c r="ALF551" s="13"/>
      <c r="ALG551" s="13"/>
      <c r="ALH551" s="13"/>
      <c r="ALI551" s="13"/>
      <c r="ALJ551" s="13"/>
    </row>
    <row r="552" spans="1:998" s="24" customFormat="1">
      <c r="A552" s="16">
        <v>547</v>
      </c>
      <c r="B552" s="32" t="s">
        <v>188</v>
      </c>
      <c r="C552" s="32" t="s">
        <v>13</v>
      </c>
      <c r="D552" s="32" t="s">
        <v>13</v>
      </c>
      <c r="E552" s="32" t="s">
        <v>204</v>
      </c>
      <c r="F552" s="32"/>
      <c r="G552" s="74">
        <v>45834</v>
      </c>
      <c r="H552" s="75">
        <v>0.55069444444444449</v>
      </c>
      <c r="I552" s="32" t="s">
        <v>5</v>
      </c>
      <c r="J552" s="32" t="s">
        <v>6</v>
      </c>
      <c r="K552" s="32" t="s">
        <v>5</v>
      </c>
      <c r="L552" s="32" t="s">
        <v>5</v>
      </c>
      <c r="M552" s="32" t="s">
        <v>5</v>
      </c>
      <c r="N552" s="32" t="s">
        <v>6</v>
      </c>
      <c r="O552" s="76">
        <v>361.88</v>
      </c>
      <c r="P552" s="77">
        <v>829</v>
      </c>
      <c r="Q552" s="76">
        <v>72500</v>
      </c>
      <c r="R552" s="76">
        <v>36250</v>
      </c>
      <c r="S552" s="78">
        <f t="shared" si="74"/>
        <v>50</v>
      </c>
      <c r="T552" s="78">
        <f t="shared" si="75"/>
        <v>36250</v>
      </c>
      <c r="U552" s="32" t="s">
        <v>6</v>
      </c>
      <c r="V552" s="32" t="s">
        <v>6</v>
      </c>
      <c r="W552" s="79">
        <v>1</v>
      </c>
      <c r="X552" s="80">
        <v>0</v>
      </c>
      <c r="Y552" s="81">
        <f>ROUND((S552/INDICI!$B$2*10),2)</f>
        <v>5.65</v>
      </c>
      <c r="Z552" s="81">
        <f>ROUND((O552/INDICI!$B$1*25),2)</f>
        <v>0.97</v>
      </c>
      <c r="AA552" s="82">
        <f t="shared" si="67"/>
        <v>8</v>
      </c>
      <c r="AB552" s="83">
        <f t="shared" si="68"/>
        <v>14.620000000000001</v>
      </c>
      <c r="AC552" s="84"/>
      <c r="AD552" s="81" t="str">
        <f>VLOOKUP(C552, 'NORD SUD'!A:B, 2, FALSE)</f>
        <v>N</v>
      </c>
      <c r="AE552" s="85" t="str">
        <f>IF(AD552="N","",SUM(AF$5:$AF552))</f>
        <v/>
      </c>
      <c r="AF552" s="85" t="str">
        <f t="shared" si="69"/>
        <v/>
      </c>
      <c r="AG552" s="84"/>
      <c r="AH552" s="81"/>
      <c r="AI552" s="169"/>
      <c r="AJ552" s="169"/>
      <c r="AK552" s="198" t="s">
        <v>1941</v>
      </c>
      <c r="AL552" s="158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  <c r="KE552" s="13"/>
      <c r="KF552" s="13"/>
      <c r="KG552" s="13"/>
      <c r="KH552" s="13"/>
      <c r="KI552" s="13"/>
      <c r="KJ552" s="13"/>
      <c r="KK552" s="13"/>
      <c r="KL552" s="13"/>
      <c r="KM552" s="13"/>
      <c r="KN552" s="13"/>
      <c r="KO552" s="13"/>
      <c r="KP552" s="13"/>
      <c r="KQ552" s="13"/>
      <c r="KR552" s="13"/>
      <c r="KS552" s="13"/>
      <c r="KT552" s="13"/>
      <c r="KU552" s="13"/>
      <c r="KV552" s="13"/>
      <c r="KW552" s="13"/>
      <c r="KX552" s="13"/>
      <c r="KY552" s="13"/>
      <c r="KZ552" s="13"/>
      <c r="LA552" s="13"/>
      <c r="LB552" s="13"/>
      <c r="LC552" s="13"/>
      <c r="LD552" s="13"/>
      <c r="LE552" s="13"/>
      <c r="LF552" s="13"/>
      <c r="LG552" s="13"/>
      <c r="LH552" s="13"/>
      <c r="LI552" s="13"/>
      <c r="LJ552" s="13"/>
      <c r="LK552" s="13"/>
      <c r="LL552" s="13"/>
      <c r="LM552" s="13"/>
      <c r="LN552" s="13"/>
      <c r="LO552" s="13"/>
      <c r="LP552" s="13"/>
      <c r="LQ552" s="13"/>
      <c r="LR552" s="13"/>
      <c r="LS552" s="13"/>
      <c r="LT552" s="13"/>
      <c r="LU552" s="13"/>
      <c r="LV552" s="13"/>
      <c r="LW552" s="13"/>
      <c r="LX552" s="13"/>
      <c r="LY552" s="13"/>
      <c r="LZ552" s="13"/>
      <c r="MA552" s="13"/>
      <c r="MB552" s="13"/>
      <c r="MC552" s="13"/>
      <c r="MD552" s="13"/>
      <c r="ME552" s="13"/>
      <c r="MF552" s="13"/>
      <c r="MG552" s="13"/>
      <c r="MH552" s="13"/>
      <c r="MI552" s="13"/>
      <c r="MJ552" s="13"/>
      <c r="MK552" s="13"/>
      <c r="ML552" s="13"/>
      <c r="MM552" s="13"/>
      <c r="MN552" s="13"/>
      <c r="MO552" s="13"/>
      <c r="MP552" s="13"/>
      <c r="MQ552" s="13"/>
      <c r="MR552" s="13"/>
      <c r="MS552" s="13"/>
      <c r="MT552" s="13"/>
      <c r="MU552" s="13"/>
      <c r="MV552" s="13"/>
      <c r="MW552" s="13"/>
      <c r="MX552" s="13"/>
      <c r="MY552" s="13"/>
      <c r="MZ552" s="13"/>
      <c r="NA552" s="13"/>
      <c r="NB552" s="13"/>
      <c r="NC552" s="13"/>
      <c r="ND552" s="13"/>
      <c r="NE552" s="13"/>
      <c r="NF552" s="13"/>
      <c r="NG552" s="13"/>
      <c r="NH552" s="13"/>
      <c r="NI552" s="13"/>
      <c r="NJ552" s="13"/>
      <c r="NK552" s="13"/>
      <c r="NL552" s="13"/>
      <c r="NM552" s="13"/>
      <c r="NN552" s="13"/>
      <c r="NO552" s="13"/>
      <c r="NP552" s="13"/>
      <c r="NQ552" s="13"/>
      <c r="NR552" s="13"/>
      <c r="NS552" s="13"/>
      <c r="NT552" s="13"/>
      <c r="NU552" s="13"/>
      <c r="NV552" s="13"/>
      <c r="NW552" s="13"/>
      <c r="NX552" s="13"/>
      <c r="NY552" s="13"/>
      <c r="NZ552" s="13"/>
      <c r="OA552" s="13"/>
      <c r="OB552" s="13"/>
      <c r="OC552" s="13"/>
      <c r="OD552" s="13"/>
      <c r="OE552" s="13"/>
      <c r="OF552" s="13"/>
      <c r="OG552" s="13"/>
      <c r="OH552" s="13"/>
      <c r="OI552" s="13"/>
      <c r="OJ552" s="13"/>
      <c r="OK552" s="13"/>
      <c r="OL552" s="13"/>
      <c r="OM552" s="13"/>
      <c r="ON552" s="13"/>
      <c r="OO552" s="13"/>
      <c r="OP552" s="13"/>
      <c r="OQ552" s="13"/>
      <c r="OR552" s="13"/>
      <c r="OS552" s="13"/>
      <c r="OT552" s="13"/>
      <c r="OU552" s="13"/>
      <c r="OV552" s="13"/>
      <c r="OW552" s="13"/>
      <c r="OX552" s="13"/>
      <c r="OY552" s="13"/>
      <c r="OZ552" s="13"/>
      <c r="PA552" s="13"/>
      <c r="PB552" s="13"/>
      <c r="PC552" s="13"/>
      <c r="PD552" s="13"/>
      <c r="PE552" s="13"/>
      <c r="PF552" s="13"/>
      <c r="PG552" s="13"/>
      <c r="PH552" s="13"/>
      <c r="PI552" s="13"/>
      <c r="PJ552" s="13"/>
      <c r="PK552" s="13"/>
      <c r="PL552" s="13"/>
      <c r="PM552" s="13"/>
      <c r="PN552" s="13"/>
      <c r="PO552" s="13"/>
      <c r="PP552" s="13"/>
      <c r="PQ552" s="13"/>
      <c r="PR552" s="13"/>
      <c r="PS552" s="13"/>
      <c r="PT552" s="13"/>
      <c r="PU552" s="13"/>
      <c r="PV552" s="13"/>
      <c r="PW552" s="13"/>
      <c r="PX552" s="13"/>
      <c r="PY552" s="13"/>
      <c r="PZ552" s="13"/>
      <c r="QA552" s="13"/>
      <c r="QB552" s="13"/>
      <c r="QC552" s="13"/>
      <c r="QD552" s="13"/>
      <c r="QE552" s="13"/>
      <c r="QF552" s="13"/>
      <c r="QG552" s="13"/>
      <c r="QH552" s="13"/>
      <c r="QI552" s="13"/>
      <c r="QJ552" s="13"/>
      <c r="QK552" s="13"/>
      <c r="QL552" s="13"/>
      <c r="QM552" s="13"/>
      <c r="QN552" s="13"/>
      <c r="QO552" s="13"/>
      <c r="QP552" s="13"/>
      <c r="QQ552" s="13"/>
      <c r="QR552" s="13"/>
      <c r="QS552" s="13"/>
      <c r="QT552" s="13"/>
      <c r="QU552" s="13"/>
      <c r="QV552" s="13"/>
      <c r="QW552" s="13"/>
      <c r="QX552" s="13"/>
      <c r="QY552" s="13"/>
      <c r="QZ552" s="13"/>
      <c r="RA552" s="13"/>
      <c r="RB552" s="13"/>
      <c r="RC552" s="13"/>
      <c r="RD552" s="13"/>
      <c r="RE552" s="13"/>
      <c r="RF552" s="13"/>
      <c r="RG552" s="13"/>
      <c r="RH552" s="13"/>
      <c r="RI552" s="13"/>
      <c r="RJ552" s="13"/>
      <c r="RK552" s="13"/>
      <c r="RL552" s="13"/>
      <c r="RM552" s="13"/>
      <c r="RN552" s="13"/>
      <c r="RO552" s="13"/>
      <c r="RP552" s="13"/>
      <c r="RQ552" s="13"/>
      <c r="RR552" s="13"/>
      <c r="RS552" s="13"/>
      <c r="RT552" s="13"/>
      <c r="RU552" s="13"/>
      <c r="RV552" s="13"/>
      <c r="RW552" s="13"/>
      <c r="RX552" s="13"/>
      <c r="RY552" s="13"/>
      <c r="RZ552" s="13"/>
      <c r="SA552" s="13"/>
      <c r="SB552" s="13"/>
      <c r="SC552" s="13"/>
      <c r="SD552" s="13"/>
      <c r="SE552" s="13"/>
      <c r="SF552" s="13"/>
      <c r="SG552" s="13"/>
      <c r="SH552" s="13"/>
      <c r="SI552" s="13"/>
      <c r="SJ552" s="13"/>
      <c r="SK552" s="13"/>
      <c r="SL552" s="13"/>
      <c r="SM552" s="13"/>
      <c r="SN552" s="13"/>
      <c r="SO552" s="13"/>
      <c r="SP552" s="13"/>
      <c r="SQ552" s="13"/>
      <c r="SR552" s="13"/>
      <c r="SS552" s="13"/>
      <c r="ST552" s="13"/>
      <c r="SU552" s="13"/>
      <c r="SV552" s="13"/>
      <c r="SW552" s="13"/>
      <c r="SX552" s="13"/>
      <c r="SY552" s="13"/>
      <c r="SZ552" s="13"/>
      <c r="TA552" s="13"/>
      <c r="TB552" s="13"/>
      <c r="TC552" s="13"/>
      <c r="TD552" s="13"/>
      <c r="TE552" s="13"/>
      <c r="TF552" s="13"/>
      <c r="TG552" s="13"/>
      <c r="TH552" s="13"/>
      <c r="TI552" s="13"/>
      <c r="TJ552" s="13"/>
      <c r="TK552" s="13"/>
      <c r="TL552" s="13"/>
      <c r="TM552" s="13"/>
      <c r="TN552" s="13"/>
      <c r="TO552" s="13"/>
      <c r="TP552" s="13"/>
      <c r="TQ552" s="13"/>
      <c r="TR552" s="13"/>
      <c r="TS552" s="13"/>
      <c r="TT552" s="13"/>
      <c r="TU552" s="13"/>
      <c r="TV552" s="13"/>
      <c r="TW552" s="13"/>
      <c r="TX552" s="13"/>
      <c r="TY552" s="13"/>
      <c r="TZ552" s="13"/>
      <c r="UA552" s="13"/>
      <c r="UB552" s="13"/>
      <c r="UC552" s="13"/>
      <c r="UD552" s="13"/>
      <c r="UE552" s="13"/>
      <c r="UF552" s="13"/>
      <c r="UG552" s="13"/>
      <c r="UH552" s="13"/>
      <c r="UI552" s="13"/>
      <c r="UJ552" s="13"/>
      <c r="UK552" s="13"/>
      <c r="UL552" s="13"/>
      <c r="UM552" s="13"/>
      <c r="UN552" s="13"/>
      <c r="UO552" s="13"/>
      <c r="UP552" s="13"/>
      <c r="UQ552" s="13"/>
      <c r="UR552" s="13"/>
      <c r="US552" s="13"/>
      <c r="UT552" s="13"/>
      <c r="UU552" s="13"/>
      <c r="UV552" s="13"/>
      <c r="UW552" s="13"/>
      <c r="UX552" s="13"/>
      <c r="UY552" s="13"/>
      <c r="UZ552" s="13"/>
      <c r="VA552" s="13"/>
      <c r="VB552" s="13"/>
      <c r="VC552" s="13"/>
      <c r="VD552" s="13"/>
      <c r="VE552" s="13"/>
      <c r="VF552" s="13"/>
      <c r="VG552" s="13"/>
      <c r="VH552" s="13"/>
      <c r="VI552" s="13"/>
      <c r="VJ552" s="13"/>
      <c r="VK552" s="13"/>
      <c r="VL552" s="13"/>
      <c r="VM552" s="13"/>
      <c r="VN552" s="13"/>
      <c r="VO552" s="13"/>
      <c r="VP552" s="13"/>
      <c r="VQ552" s="13"/>
      <c r="VR552" s="13"/>
      <c r="VS552" s="13"/>
      <c r="VT552" s="13"/>
      <c r="VU552" s="13"/>
      <c r="VV552" s="13"/>
      <c r="VW552" s="13"/>
      <c r="VX552" s="13"/>
      <c r="VY552" s="13"/>
      <c r="VZ552" s="13"/>
      <c r="WA552" s="13"/>
      <c r="WB552" s="13"/>
      <c r="WC552" s="13"/>
      <c r="WD552" s="13"/>
      <c r="WE552" s="13"/>
      <c r="WF552" s="13"/>
      <c r="WG552" s="13"/>
      <c r="WH552" s="13"/>
      <c r="WI552" s="13"/>
      <c r="WJ552" s="13"/>
      <c r="WK552" s="13"/>
      <c r="WL552" s="13"/>
      <c r="WM552" s="13"/>
      <c r="WN552" s="13"/>
      <c r="WO552" s="13"/>
      <c r="WP552" s="13"/>
      <c r="WQ552" s="13"/>
      <c r="WR552" s="13"/>
      <c r="WS552" s="13"/>
      <c r="WT552" s="13"/>
      <c r="WU552" s="13"/>
      <c r="WV552" s="13"/>
      <c r="WW552" s="13"/>
      <c r="WX552" s="13"/>
      <c r="WY552" s="13"/>
      <c r="WZ552" s="13"/>
      <c r="XA552" s="13"/>
      <c r="XB552" s="13"/>
      <c r="XC552" s="13"/>
      <c r="XD552" s="13"/>
      <c r="XE552" s="13"/>
      <c r="XF552" s="13"/>
      <c r="XG552" s="13"/>
      <c r="XH552" s="13"/>
      <c r="XI552" s="13"/>
      <c r="XJ552" s="13"/>
      <c r="XK552" s="13"/>
      <c r="XL552" s="13"/>
      <c r="XM552" s="13"/>
      <c r="XN552" s="13"/>
      <c r="XO552" s="13"/>
      <c r="XP552" s="13"/>
      <c r="XQ552" s="13"/>
      <c r="XR552" s="13"/>
      <c r="XS552" s="13"/>
      <c r="XT552" s="13"/>
      <c r="XU552" s="13"/>
      <c r="XV552" s="13"/>
      <c r="XW552" s="13"/>
      <c r="XX552" s="13"/>
      <c r="XY552" s="13"/>
      <c r="XZ552" s="13"/>
      <c r="YA552" s="13"/>
      <c r="YB552" s="13"/>
      <c r="YC552" s="13"/>
      <c r="YD552" s="13"/>
      <c r="YE552" s="13"/>
      <c r="YF552" s="13"/>
      <c r="YG552" s="13"/>
      <c r="YH552" s="13"/>
      <c r="YI552" s="13"/>
      <c r="YJ552" s="13"/>
      <c r="YK552" s="13"/>
      <c r="YL552" s="13"/>
      <c r="YM552" s="13"/>
      <c r="YN552" s="13"/>
      <c r="YO552" s="13"/>
      <c r="YP552" s="13"/>
      <c r="YQ552" s="13"/>
      <c r="YR552" s="13"/>
      <c r="YS552" s="13"/>
      <c r="YT552" s="13"/>
      <c r="YU552" s="13"/>
      <c r="YV552" s="13"/>
      <c r="YW552" s="13"/>
      <c r="YX552" s="13"/>
      <c r="YY552" s="13"/>
      <c r="YZ552" s="13"/>
      <c r="ZA552" s="13"/>
      <c r="ZB552" s="13"/>
      <c r="ZC552" s="13"/>
      <c r="ZD552" s="13"/>
      <c r="ZE552" s="13"/>
      <c r="ZF552" s="13"/>
      <c r="ZG552" s="13"/>
      <c r="ZH552" s="13"/>
      <c r="ZI552" s="13"/>
      <c r="ZJ552" s="13"/>
      <c r="ZK552" s="13"/>
      <c r="ZL552" s="13"/>
      <c r="ZM552" s="13"/>
      <c r="ZN552" s="13"/>
      <c r="ZO552" s="13"/>
      <c r="ZP552" s="13"/>
      <c r="ZQ552" s="13"/>
      <c r="ZR552" s="13"/>
      <c r="ZS552" s="13"/>
      <c r="ZT552" s="13"/>
      <c r="ZU552" s="13"/>
      <c r="ZV552" s="13"/>
      <c r="ZW552" s="13"/>
      <c r="ZX552" s="13"/>
      <c r="ZY552" s="13"/>
      <c r="ZZ552" s="13"/>
      <c r="AAA552" s="13"/>
      <c r="AAB552" s="13"/>
      <c r="AAC552" s="13"/>
      <c r="AAD552" s="13"/>
      <c r="AAE552" s="13"/>
      <c r="AAF552" s="13"/>
      <c r="AAG552" s="13"/>
      <c r="AAH552" s="13"/>
      <c r="AAI552" s="13"/>
      <c r="AAJ552" s="13"/>
      <c r="AAK552" s="13"/>
      <c r="AAL552" s="13"/>
      <c r="AAM552" s="13"/>
      <c r="AAN552" s="13"/>
      <c r="AAO552" s="13"/>
      <c r="AAP552" s="13"/>
      <c r="AAQ552" s="13"/>
      <c r="AAR552" s="13"/>
      <c r="AAS552" s="13"/>
      <c r="AAT552" s="13"/>
      <c r="AAU552" s="13"/>
      <c r="AAV552" s="13"/>
      <c r="AAW552" s="13"/>
      <c r="AAX552" s="13"/>
      <c r="AAY552" s="13"/>
      <c r="AAZ552" s="13"/>
      <c r="ABA552" s="13"/>
      <c r="ABB552" s="13"/>
      <c r="ABC552" s="13"/>
      <c r="ABD552" s="13"/>
      <c r="ABE552" s="13"/>
      <c r="ABF552" s="13"/>
      <c r="ABG552" s="13"/>
      <c r="ABH552" s="13"/>
      <c r="ABI552" s="13"/>
      <c r="ABJ552" s="13"/>
      <c r="ABK552" s="13"/>
      <c r="ABL552" s="13"/>
      <c r="ABM552" s="13"/>
      <c r="ABN552" s="13"/>
      <c r="ABO552" s="13"/>
      <c r="ABP552" s="13"/>
      <c r="ABQ552" s="13"/>
      <c r="ABR552" s="13"/>
      <c r="ABS552" s="13"/>
      <c r="ABT552" s="13"/>
      <c r="ABU552" s="13"/>
      <c r="ABV552" s="13"/>
      <c r="ABW552" s="13"/>
      <c r="ABX552" s="13"/>
      <c r="ABY552" s="13"/>
      <c r="ABZ552" s="13"/>
      <c r="ACA552" s="13"/>
      <c r="ACB552" s="13"/>
      <c r="ACC552" s="13"/>
      <c r="ACD552" s="13"/>
      <c r="ACE552" s="13"/>
      <c r="ACF552" s="13"/>
      <c r="ACG552" s="13"/>
      <c r="ACH552" s="13"/>
      <c r="ACI552" s="13"/>
      <c r="ACJ552" s="13"/>
      <c r="ACK552" s="13"/>
      <c r="ACL552" s="13"/>
      <c r="ACM552" s="13"/>
      <c r="ACN552" s="13"/>
      <c r="ACO552" s="13"/>
      <c r="ACP552" s="13"/>
      <c r="ACQ552" s="13"/>
      <c r="ACR552" s="13"/>
      <c r="ACS552" s="13"/>
      <c r="ACT552" s="13"/>
      <c r="ACU552" s="13"/>
      <c r="ACV552" s="13"/>
      <c r="ACW552" s="13"/>
      <c r="ACX552" s="13"/>
      <c r="ACY552" s="13"/>
      <c r="ACZ552" s="13"/>
      <c r="ADA552" s="13"/>
      <c r="ADB552" s="13"/>
      <c r="ADC552" s="13"/>
      <c r="ADD552" s="13"/>
      <c r="ADE552" s="13"/>
      <c r="ADF552" s="13"/>
      <c r="ADG552" s="13"/>
      <c r="ADH552" s="13"/>
      <c r="ADI552" s="13"/>
      <c r="ADJ552" s="13"/>
      <c r="ADK552" s="13"/>
      <c r="ADL552" s="13"/>
      <c r="ADM552" s="13"/>
      <c r="ADN552" s="13"/>
      <c r="ADO552" s="13"/>
      <c r="ADP552" s="13"/>
      <c r="ADQ552" s="13"/>
      <c r="ADR552" s="13"/>
      <c r="ADS552" s="13"/>
      <c r="ADT552" s="13"/>
      <c r="ADU552" s="13"/>
      <c r="ADV552" s="13"/>
      <c r="ADW552" s="13"/>
      <c r="ADX552" s="13"/>
      <c r="ADY552" s="13"/>
      <c r="ADZ552" s="13"/>
      <c r="AEA552" s="13"/>
      <c r="AEB552" s="13"/>
      <c r="AEC552" s="13"/>
      <c r="AED552" s="13"/>
      <c r="AEE552" s="13"/>
      <c r="AEF552" s="13"/>
      <c r="AEG552" s="13"/>
      <c r="AEH552" s="13"/>
      <c r="AEI552" s="13"/>
      <c r="AEJ552" s="13"/>
      <c r="AEK552" s="13"/>
      <c r="AEL552" s="13"/>
      <c r="AEM552" s="13"/>
      <c r="AEN552" s="13"/>
      <c r="AEO552" s="13"/>
      <c r="AEP552" s="13"/>
      <c r="AEQ552" s="13"/>
      <c r="AER552" s="13"/>
      <c r="AES552" s="13"/>
      <c r="AET552" s="13"/>
      <c r="AEU552" s="13"/>
      <c r="AEV552" s="13"/>
      <c r="AEW552" s="13"/>
      <c r="AEX552" s="13"/>
      <c r="AEY552" s="13"/>
      <c r="AEZ552" s="13"/>
      <c r="AFA552" s="13"/>
      <c r="AFB552" s="13"/>
      <c r="AFC552" s="13"/>
      <c r="AFD552" s="13"/>
      <c r="AFE552" s="13"/>
      <c r="AFF552" s="13"/>
      <c r="AFG552" s="13"/>
      <c r="AFH552" s="13"/>
      <c r="AFI552" s="13"/>
      <c r="AFJ552" s="13"/>
      <c r="AFK552" s="13"/>
      <c r="AFL552" s="13"/>
      <c r="AFM552" s="13"/>
      <c r="AFN552" s="13"/>
      <c r="AFO552" s="13"/>
      <c r="AFP552" s="13"/>
      <c r="AFQ552" s="13"/>
      <c r="AFR552" s="13"/>
      <c r="AFS552" s="13"/>
      <c r="AFT552" s="13"/>
      <c r="AFU552" s="13"/>
      <c r="AFV552" s="13"/>
      <c r="AFW552" s="13"/>
      <c r="AFX552" s="13"/>
      <c r="AFY552" s="13"/>
      <c r="AFZ552" s="13"/>
      <c r="AGA552" s="13"/>
      <c r="AGB552" s="13"/>
      <c r="AGC552" s="13"/>
      <c r="AGD552" s="13"/>
      <c r="AGE552" s="13"/>
      <c r="AGF552" s="13"/>
      <c r="AGG552" s="13"/>
      <c r="AGH552" s="13"/>
      <c r="AGI552" s="13"/>
      <c r="AGJ552" s="13"/>
      <c r="AGK552" s="13"/>
      <c r="AGL552" s="13"/>
      <c r="AGM552" s="13"/>
      <c r="AGN552" s="13"/>
      <c r="AGO552" s="13"/>
      <c r="AGP552" s="13"/>
      <c r="AGQ552" s="13"/>
      <c r="AGR552" s="13"/>
      <c r="AGS552" s="13"/>
      <c r="AGT552" s="13"/>
      <c r="AGU552" s="13"/>
      <c r="AGV552" s="13"/>
      <c r="AGW552" s="13"/>
      <c r="AGX552" s="13"/>
      <c r="AGY552" s="13"/>
      <c r="AGZ552" s="13"/>
      <c r="AHA552" s="13"/>
      <c r="AHB552" s="13"/>
      <c r="AHC552" s="13"/>
      <c r="AHD552" s="13"/>
      <c r="AHE552" s="13"/>
      <c r="AHF552" s="13"/>
      <c r="AHG552" s="13"/>
      <c r="AHH552" s="13"/>
      <c r="AHI552" s="13"/>
      <c r="AHJ552" s="13"/>
      <c r="AHK552" s="13"/>
      <c r="AHL552" s="13"/>
      <c r="AHM552" s="13"/>
      <c r="AHN552" s="13"/>
      <c r="AHO552" s="13"/>
      <c r="AHP552" s="13"/>
      <c r="AHQ552" s="13"/>
      <c r="AHR552" s="13"/>
      <c r="AHS552" s="13"/>
      <c r="AHT552" s="13"/>
      <c r="AHU552" s="13"/>
      <c r="AHV552" s="13"/>
      <c r="AHW552" s="13"/>
      <c r="AHX552" s="13"/>
      <c r="AHY552" s="13"/>
      <c r="AHZ552" s="13"/>
      <c r="AIA552" s="13"/>
      <c r="AIB552" s="13"/>
      <c r="AIC552" s="13"/>
      <c r="AID552" s="13"/>
      <c r="AIE552" s="13"/>
      <c r="AIF552" s="13"/>
      <c r="AIG552" s="13"/>
      <c r="AIH552" s="13"/>
      <c r="AII552" s="13"/>
      <c r="AIJ552" s="13"/>
      <c r="AIK552" s="13"/>
      <c r="AIL552" s="13"/>
      <c r="AIM552" s="13"/>
      <c r="AIN552" s="13"/>
      <c r="AIO552" s="13"/>
      <c r="AIP552" s="13"/>
      <c r="AIQ552" s="13"/>
      <c r="AIR552" s="13"/>
      <c r="AIS552" s="13"/>
      <c r="AIT552" s="13"/>
      <c r="AIU552" s="13"/>
      <c r="AIV552" s="13"/>
      <c r="AIW552" s="13"/>
      <c r="AIX552" s="13"/>
      <c r="AIY552" s="13"/>
      <c r="AIZ552" s="13"/>
      <c r="AJA552" s="13"/>
      <c r="AJB552" s="13"/>
      <c r="AJC552" s="13"/>
      <c r="AJD552" s="13"/>
      <c r="AJE552" s="13"/>
      <c r="AJF552" s="13"/>
      <c r="AJG552" s="13"/>
      <c r="AJH552" s="13"/>
      <c r="AJI552" s="13"/>
      <c r="AJJ552" s="13"/>
      <c r="AJK552" s="13"/>
      <c r="AJL552" s="13"/>
      <c r="AJM552" s="13"/>
      <c r="AJN552" s="13"/>
      <c r="AJO552" s="13"/>
      <c r="AJP552" s="13"/>
      <c r="AJQ552" s="13"/>
      <c r="AJR552" s="13"/>
      <c r="AJS552" s="13"/>
      <c r="AJT552" s="13"/>
      <c r="AJU552" s="13"/>
      <c r="AJV552" s="13"/>
      <c r="AJW552" s="13"/>
      <c r="AJX552" s="13"/>
      <c r="AJY552" s="13"/>
      <c r="AJZ552" s="13"/>
      <c r="AKA552" s="13"/>
      <c r="AKB552" s="13"/>
      <c r="AKC552" s="13"/>
      <c r="AKD552" s="13"/>
      <c r="AKE552" s="13"/>
      <c r="AKF552" s="13"/>
      <c r="AKG552" s="13"/>
      <c r="AKH552" s="13"/>
      <c r="AKI552" s="13"/>
      <c r="AKJ552" s="13"/>
      <c r="AKK552" s="13"/>
      <c r="AKL552" s="13"/>
      <c r="AKM552" s="13"/>
      <c r="AKN552" s="13"/>
      <c r="AKO552" s="13"/>
      <c r="AKP552" s="13"/>
      <c r="AKQ552" s="13"/>
      <c r="AKR552" s="13"/>
      <c r="AKS552" s="13"/>
      <c r="AKT552" s="13"/>
      <c r="AKU552" s="13"/>
      <c r="AKV552" s="13"/>
      <c r="AKW552" s="13"/>
      <c r="AKX552" s="13"/>
      <c r="AKY552" s="13"/>
      <c r="AKZ552" s="13"/>
      <c r="ALA552" s="13"/>
      <c r="ALB552" s="13"/>
      <c r="ALC552" s="13"/>
      <c r="ALD552" s="13"/>
      <c r="ALE552" s="13"/>
      <c r="ALF552" s="13"/>
      <c r="ALG552" s="13"/>
      <c r="ALH552" s="13"/>
      <c r="ALI552" s="13"/>
      <c r="ALJ552" s="13"/>
    </row>
    <row r="553" spans="1:998" s="24" customFormat="1">
      <c r="A553" s="16">
        <v>548</v>
      </c>
      <c r="B553" s="32" t="s">
        <v>344</v>
      </c>
      <c r="C553" s="32" t="s">
        <v>31</v>
      </c>
      <c r="D553" s="32" t="s">
        <v>31</v>
      </c>
      <c r="E553" s="32" t="s">
        <v>1182</v>
      </c>
      <c r="F553" s="32"/>
      <c r="G553" s="74">
        <v>45832</v>
      </c>
      <c r="H553" s="75">
        <v>0.70694444444444449</v>
      </c>
      <c r="I553" s="32" t="s">
        <v>5</v>
      </c>
      <c r="J553" s="32" t="s">
        <v>6</v>
      </c>
      <c r="K553" s="32" t="s">
        <v>5</v>
      </c>
      <c r="L553" s="32" t="s">
        <v>5</v>
      </c>
      <c r="M553" s="32" t="s">
        <v>5</v>
      </c>
      <c r="N553" s="32" t="s">
        <v>6</v>
      </c>
      <c r="O553" s="76">
        <v>1536.048</v>
      </c>
      <c r="P553" s="77">
        <v>12109</v>
      </c>
      <c r="Q553" s="76">
        <v>140482</v>
      </c>
      <c r="R553" s="76">
        <v>56192.800000000003</v>
      </c>
      <c r="S553" s="85">
        <f t="shared" si="74"/>
        <v>40</v>
      </c>
      <c r="T553" s="85">
        <f t="shared" si="75"/>
        <v>84289.2</v>
      </c>
      <c r="U553" s="32" t="s">
        <v>6</v>
      </c>
      <c r="V553" s="32" t="s">
        <v>6</v>
      </c>
      <c r="W553" s="32">
        <v>1</v>
      </c>
      <c r="X553" s="80">
        <v>0</v>
      </c>
      <c r="Y553" s="81">
        <f>ROUND((S553/INDICI!$B$2*10),2)</f>
        <v>4.5199999999999996</v>
      </c>
      <c r="Z553" s="81">
        <f>ROUND((O553/INDICI!$B$1*25),2)</f>
        <v>4.0999999999999996</v>
      </c>
      <c r="AA553" s="82">
        <f t="shared" si="67"/>
        <v>6</v>
      </c>
      <c r="AB553" s="83">
        <f t="shared" si="68"/>
        <v>14.62</v>
      </c>
      <c r="AC553" s="84"/>
      <c r="AD553" s="81" t="str">
        <f>VLOOKUP(C553, 'NORD SUD'!A:B, 2, FALSE)</f>
        <v>N</v>
      </c>
      <c r="AE553" s="85" t="str">
        <f>IF(AD553="N","",SUM(AF$5:$AF553))</f>
        <v/>
      </c>
      <c r="AF553" s="85" t="str">
        <f t="shared" si="69"/>
        <v/>
      </c>
      <c r="AG553" s="84"/>
      <c r="AH553" s="81"/>
      <c r="AI553" s="169"/>
      <c r="AJ553" s="169"/>
      <c r="AK553" s="198" t="s">
        <v>1941</v>
      </c>
      <c r="AL553" s="158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  <c r="KE553" s="13"/>
      <c r="KF553" s="13"/>
      <c r="KG553" s="13"/>
      <c r="KH553" s="13"/>
      <c r="KI553" s="13"/>
      <c r="KJ553" s="13"/>
      <c r="KK553" s="13"/>
      <c r="KL553" s="13"/>
      <c r="KM553" s="13"/>
      <c r="KN553" s="13"/>
      <c r="KO553" s="13"/>
      <c r="KP553" s="13"/>
      <c r="KQ553" s="13"/>
      <c r="KR553" s="13"/>
      <c r="KS553" s="13"/>
      <c r="KT553" s="13"/>
      <c r="KU553" s="13"/>
      <c r="KV553" s="13"/>
      <c r="KW553" s="13"/>
      <c r="KX553" s="13"/>
      <c r="KY553" s="13"/>
      <c r="KZ553" s="13"/>
      <c r="LA553" s="13"/>
      <c r="LB553" s="13"/>
      <c r="LC553" s="13"/>
      <c r="LD553" s="13"/>
      <c r="LE553" s="13"/>
      <c r="LF553" s="13"/>
      <c r="LG553" s="13"/>
      <c r="LH553" s="13"/>
      <c r="LI553" s="13"/>
      <c r="LJ553" s="13"/>
      <c r="LK553" s="13"/>
      <c r="LL553" s="13"/>
      <c r="LM553" s="13"/>
      <c r="LN553" s="13"/>
      <c r="LO553" s="13"/>
      <c r="LP553" s="13"/>
      <c r="LQ553" s="13"/>
      <c r="LR553" s="13"/>
      <c r="LS553" s="13"/>
      <c r="LT553" s="13"/>
      <c r="LU553" s="13"/>
      <c r="LV553" s="13"/>
      <c r="LW553" s="13"/>
      <c r="LX553" s="13"/>
      <c r="LY553" s="13"/>
      <c r="LZ553" s="13"/>
      <c r="MA553" s="13"/>
      <c r="MB553" s="13"/>
      <c r="MC553" s="13"/>
      <c r="MD553" s="13"/>
      <c r="ME553" s="13"/>
      <c r="MF553" s="13"/>
      <c r="MG553" s="13"/>
      <c r="MH553" s="13"/>
      <c r="MI553" s="13"/>
      <c r="MJ553" s="13"/>
      <c r="MK553" s="13"/>
      <c r="ML553" s="13"/>
      <c r="MM553" s="13"/>
      <c r="MN553" s="13"/>
      <c r="MO553" s="13"/>
      <c r="MP553" s="13"/>
      <c r="MQ553" s="13"/>
      <c r="MR553" s="13"/>
      <c r="MS553" s="13"/>
      <c r="MT553" s="13"/>
      <c r="MU553" s="13"/>
      <c r="MV553" s="13"/>
      <c r="MW553" s="13"/>
      <c r="MX553" s="13"/>
      <c r="MY553" s="13"/>
      <c r="MZ553" s="13"/>
      <c r="NA553" s="13"/>
      <c r="NB553" s="13"/>
      <c r="NC553" s="13"/>
      <c r="ND553" s="13"/>
      <c r="NE553" s="13"/>
      <c r="NF553" s="13"/>
      <c r="NG553" s="13"/>
      <c r="NH553" s="13"/>
      <c r="NI553" s="13"/>
      <c r="NJ553" s="13"/>
      <c r="NK553" s="13"/>
      <c r="NL553" s="13"/>
      <c r="NM553" s="13"/>
      <c r="NN553" s="13"/>
      <c r="NO553" s="13"/>
      <c r="NP553" s="13"/>
      <c r="NQ553" s="13"/>
      <c r="NR553" s="13"/>
      <c r="NS553" s="13"/>
      <c r="NT553" s="13"/>
      <c r="NU553" s="13"/>
      <c r="NV553" s="13"/>
      <c r="NW553" s="13"/>
      <c r="NX553" s="13"/>
      <c r="NY553" s="13"/>
      <c r="NZ553" s="13"/>
      <c r="OA553" s="13"/>
      <c r="OB553" s="13"/>
      <c r="OC553" s="13"/>
      <c r="OD553" s="13"/>
      <c r="OE553" s="13"/>
      <c r="OF553" s="13"/>
      <c r="OG553" s="13"/>
      <c r="OH553" s="13"/>
      <c r="OI553" s="13"/>
      <c r="OJ553" s="13"/>
      <c r="OK553" s="13"/>
      <c r="OL553" s="13"/>
      <c r="OM553" s="13"/>
      <c r="ON553" s="13"/>
      <c r="OO553" s="13"/>
      <c r="OP553" s="13"/>
      <c r="OQ553" s="13"/>
      <c r="OR553" s="13"/>
      <c r="OS553" s="13"/>
      <c r="OT553" s="13"/>
      <c r="OU553" s="13"/>
      <c r="OV553" s="13"/>
      <c r="OW553" s="13"/>
      <c r="OX553" s="13"/>
      <c r="OY553" s="13"/>
      <c r="OZ553" s="13"/>
      <c r="PA553" s="13"/>
      <c r="PB553" s="13"/>
      <c r="PC553" s="13"/>
      <c r="PD553" s="13"/>
      <c r="PE553" s="13"/>
      <c r="PF553" s="13"/>
      <c r="PG553" s="13"/>
      <c r="PH553" s="13"/>
      <c r="PI553" s="13"/>
      <c r="PJ553" s="13"/>
      <c r="PK553" s="13"/>
      <c r="PL553" s="13"/>
      <c r="PM553" s="13"/>
      <c r="PN553" s="13"/>
      <c r="PO553" s="13"/>
      <c r="PP553" s="13"/>
      <c r="PQ553" s="13"/>
      <c r="PR553" s="13"/>
      <c r="PS553" s="13"/>
      <c r="PT553" s="13"/>
      <c r="PU553" s="13"/>
      <c r="PV553" s="13"/>
      <c r="PW553" s="13"/>
      <c r="PX553" s="13"/>
      <c r="PY553" s="13"/>
      <c r="PZ553" s="13"/>
      <c r="QA553" s="13"/>
      <c r="QB553" s="13"/>
      <c r="QC553" s="13"/>
      <c r="QD553" s="13"/>
      <c r="QE553" s="13"/>
      <c r="QF553" s="13"/>
      <c r="QG553" s="13"/>
      <c r="QH553" s="13"/>
      <c r="QI553" s="13"/>
      <c r="QJ553" s="13"/>
      <c r="QK553" s="13"/>
      <c r="QL553" s="13"/>
      <c r="QM553" s="13"/>
      <c r="QN553" s="13"/>
      <c r="QO553" s="13"/>
      <c r="QP553" s="13"/>
      <c r="QQ553" s="13"/>
      <c r="QR553" s="13"/>
      <c r="QS553" s="13"/>
      <c r="QT553" s="13"/>
      <c r="QU553" s="13"/>
      <c r="QV553" s="13"/>
      <c r="QW553" s="13"/>
      <c r="QX553" s="13"/>
      <c r="QY553" s="13"/>
      <c r="QZ553" s="13"/>
      <c r="RA553" s="13"/>
      <c r="RB553" s="13"/>
      <c r="RC553" s="13"/>
      <c r="RD553" s="13"/>
      <c r="RE553" s="13"/>
      <c r="RF553" s="13"/>
      <c r="RG553" s="13"/>
      <c r="RH553" s="13"/>
      <c r="RI553" s="13"/>
      <c r="RJ553" s="13"/>
      <c r="RK553" s="13"/>
      <c r="RL553" s="13"/>
      <c r="RM553" s="13"/>
      <c r="RN553" s="13"/>
      <c r="RO553" s="13"/>
      <c r="RP553" s="13"/>
      <c r="RQ553" s="13"/>
      <c r="RR553" s="13"/>
      <c r="RS553" s="13"/>
      <c r="RT553" s="13"/>
      <c r="RU553" s="13"/>
      <c r="RV553" s="13"/>
      <c r="RW553" s="13"/>
      <c r="RX553" s="13"/>
      <c r="RY553" s="13"/>
      <c r="RZ553" s="13"/>
      <c r="SA553" s="13"/>
      <c r="SB553" s="13"/>
      <c r="SC553" s="13"/>
      <c r="SD553" s="13"/>
      <c r="SE553" s="13"/>
      <c r="SF553" s="13"/>
      <c r="SG553" s="13"/>
      <c r="SH553" s="13"/>
      <c r="SI553" s="13"/>
      <c r="SJ553" s="13"/>
      <c r="SK553" s="13"/>
      <c r="SL553" s="13"/>
      <c r="SM553" s="13"/>
      <c r="SN553" s="13"/>
      <c r="SO553" s="13"/>
      <c r="SP553" s="13"/>
      <c r="SQ553" s="13"/>
      <c r="SR553" s="13"/>
      <c r="SS553" s="13"/>
      <c r="ST553" s="13"/>
      <c r="SU553" s="13"/>
      <c r="SV553" s="13"/>
      <c r="SW553" s="13"/>
      <c r="SX553" s="13"/>
      <c r="SY553" s="13"/>
      <c r="SZ553" s="13"/>
      <c r="TA553" s="13"/>
      <c r="TB553" s="13"/>
      <c r="TC553" s="13"/>
      <c r="TD553" s="13"/>
      <c r="TE553" s="13"/>
      <c r="TF553" s="13"/>
      <c r="TG553" s="13"/>
      <c r="TH553" s="13"/>
      <c r="TI553" s="13"/>
      <c r="TJ553" s="13"/>
      <c r="TK553" s="13"/>
      <c r="TL553" s="13"/>
      <c r="TM553" s="13"/>
      <c r="TN553" s="13"/>
      <c r="TO553" s="13"/>
      <c r="TP553" s="13"/>
      <c r="TQ553" s="13"/>
      <c r="TR553" s="13"/>
      <c r="TS553" s="13"/>
      <c r="TT553" s="13"/>
      <c r="TU553" s="13"/>
      <c r="TV553" s="13"/>
      <c r="TW553" s="13"/>
      <c r="TX553" s="13"/>
      <c r="TY553" s="13"/>
      <c r="TZ553" s="13"/>
      <c r="UA553" s="13"/>
      <c r="UB553" s="13"/>
      <c r="UC553" s="13"/>
      <c r="UD553" s="13"/>
      <c r="UE553" s="13"/>
      <c r="UF553" s="13"/>
      <c r="UG553" s="13"/>
      <c r="UH553" s="13"/>
      <c r="UI553" s="13"/>
      <c r="UJ553" s="13"/>
      <c r="UK553" s="13"/>
      <c r="UL553" s="13"/>
      <c r="UM553" s="13"/>
      <c r="UN553" s="13"/>
      <c r="UO553" s="13"/>
      <c r="UP553" s="13"/>
      <c r="UQ553" s="13"/>
      <c r="UR553" s="13"/>
      <c r="US553" s="13"/>
      <c r="UT553" s="13"/>
      <c r="UU553" s="13"/>
      <c r="UV553" s="13"/>
      <c r="UW553" s="13"/>
      <c r="UX553" s="13"/>
      <c r="UY553" s="13"/>
      <c r="UZ553" s="13"/>
      <c r="VA553" s="13"/>
      <c r="VB553" s="13"/>
      <c r="VC553" s="13"/>
      <c r="VD553" s="13"/>
      <c r="VE553" s="13"/>
      <c r="VF553" s="13"/>
      <c r="VG553" s="13"/>
      <c r="VH553" s="13"/>
      <c r="VI553" s="13"/>
      <c r="VJ553" s="13"/>
      <c r="VK553" s="13"/>
      <c r="VL553" s="13"/>
      <c r="VM553" s="13"/>
      <c r="VN553" s="13"/>
      <c r="VO553" s="13"/>
      <c r="VP553" s="13"/>
      <c r="VQ553" s="13"/>
      <c r="VR553" s="13"/>
      <c r="VS553" s="13"/>
      <c r="VT553" s="13"/>
      <c r="VU553" s="13"/>
      <c r="VV553" s="13"/>
      <c r="VW553" s="13"/>
      <c r="VX553" s="13"/>
      <c r="VY553" s="13"/>
      <c r="VZ553" s="13"/>
      <c r="WA553" s="13"/>
      <c r="WB553" s="13"/>
      <c r="WC553" s="13"/>
      <c r="WD553" s="13"/>
      <c r="WE553" s="13"/>
      <c r="WF553" s="13"/>
      <c r="WG553" s="13"/>
      <c r="WH553" s="13"/>
      <c r="WI553" s="13"/>
      <c r="WJ553" s="13"/>
      <c r="WK553" s="13"/>
      <c r="WL553" s="13"/>
      <c r="WM553" s="13"/>
      <c r="WN553" s="13"/>
      <c r="WO553" s="13"/>
      <c r="WP553" s="13"/>
      <c r="WQ553" s="13"/>
      <c r="WR553" s="13"/>
      <c r="WS553" s="13"/>
      <c r="WT553" s="13"/>
      <c r="WU553" s="13"/>
      <c r="WV553" s="13"/>
      <c r="WW553" s="13"/>
      <c r="WX553" s="13"/>
      <c r="WY553" s="13"/>
      <c r="WZ553" s="13"/>
      <c r="XA553" s="13"/>
      <c r="XB553" s="13"/>
      <c r="XC553" s="13"/>
      <c r="XD553" s="13"/>
      <c r="XE553" s="13"/>
      <c r="XF553" s="13"/>
      <c r="XG553" s="13"/>
      <c r="XH553" s="13"/>
      <c r="XI553" s="13"/>
      <c r="XJ553" s="13"/>
      <c r="XK553" s="13"/>
      <c r="XL553" s="13"/>
      <c r="XM553" s="13"/>
      <c r="XN553" s="13"/>
      <c r="XO553" s="13"/>
      <c r="XP553" s="13"/>
      <c r="XQ553" s="13"/>
      <c r="XR553" s="13"/>
      <c r="XS553" s="13"/>
      <c r="XT553" s="13"/>
      <c r="XU553" s="13"/>
      <c r="XV553" s="13"/>
      <c r="XW553" s="13"/>
      <c r="XX553" s="13"/>
      <c r="XY553" s="13"/>
      <c r="XZ553" s="13"/>
      <c r="YA553" s="13"/>
      <c r="YB553" s="13"/>
      <c r="YC553" s="13"/>
      <c r="YD553" s="13"/>
      <c r="YE553" s="13"/>
      <c r="YF553" s="13"/>
      <c r="YG553" s="13"/>
      <c r="YH553" s="13"/>
      <c r="YI553" s="13"/>
      <c r="YJ553" s="13"/>
      <c r="YK553" s="13"/>
      <c r="YL553" s="13"/>
      <c r="YM553" s="13"/>
      <c r="YN553" s="13"/>
      <c r="YO553" s="13"/>
      <c r="YP553" s="13"/>
      <c r="YQ553" s="13"/>
      <c r="YR553" s="13"/>
      <c r="YS553" s="13"/>
      <c r="YT553" s="13"/>
      <c r="YU553" s="13"/>
      <c r="YV553" s="13"/>
      <c r="YW553" s="13"/>
      <c r="YX553" s="13"/>
      <c r="YY553" s="13"/>
      <c r="YZ553" s="13"/>
      <c r="ZA553" s="13"/>
      <c r="ZB553" s="13"/>
      <c r="ZC553" s="13"/>
      <c r="ZD553" s="13"/>
      <c r="ZE553" s="13"/>
      <c r="ZF553" s="13"/>
      <c r="ZG553" s="13"/>
      <c r="ZH553" s="13"/>
      <c r="ZI553" s="13"/>
      <c r="ZJ553" s="13"/>
      <c r="ZK553" s="13"/>
      <c r="ZL553" s="13"/>
      <c r="ZM553" s="13"/>
      <c r="ZN553" s="13"/>
      <c r="ZO553" s="13"/>
      <c r="ZP553" s="13"/>
      <c r="ZQ553" s="13"/>
      <c r="ZR553" s="13"/>
      <c r="ZS553" s="13"/>
      <c r="ZT553" s="13"/>
      <c r="ZU553" s="13"/>
      <c r="ZV553" s="13"/>
      <c r="ZW553" s="13"/>
      <c r="ZX553" s="13"/>
      <c r="ZY553" s="13"/>
      <c r="ZZ553" s="13"/>
      <c r="AAA553" s="13"/>
      <c r="AAB553" s="13"/>
      <c r="AAC553" s="13"/>
      <c r="AAD553" s="13"/>
      <c r="AAE553" s="13"/>
      <c r="AAF553" s="13"/>
      <c r="AAG553" s="13"/>
      <c r="AAH553" s="13"/>
      <c r="AAI553" s="13"/>
      <c r="AAJ553" s="13"/>
      <c r="AAK553" s="13"/>
      <c r="AAL553" s="13"/>
      <c r="AAM553" s="13"/>
      <c r="AAN553" s="13"/>
      <c r="AAO553" s="13"/>
      <c r="AAP553" s="13"/>
      <c r="AAQ553" s="13"/>
      <c r="AAR553" s="13"/>
      <c r="AAS553" s="13"/>
      <c r="AAT553" s="13"/>
      <c r="AAU553" s="13"/>
      <c r="AAV553" s="13"/>
      <c r="AAW553" s="13"/>
      <c r="AAX553" s="13"/>
      <c r="AAY553" s="13"/>
      <c r="AAZ553" s="13"/>
      <c r="ABA553" s="13"/>
      <c r="ABB553" s="13"/>
      <c r="ABC553" s="13"/>
      <c r="ABD553" s="13"/>
      <c r="ABE553" s="13"/>
      <c r="ABF553" s="13"/>
      <c r="ABG553" s="13"/>
      <c r="ABH553" s="13"/>
      <c r="ABI553" s="13"/>
      <c r="ABJ553" s="13"/>
      <c r="ABK553" s="13"/>
      <c r="ABL553" s="13"/>
      <c r="ABM553" s="13"/>
      <c r="ABN553" s="13"/>
      <c r="ABO553" s="13"/>
      <c r="ABP553" s="13"/>
      <c r="ABQ553" s="13"/>
      <c r="ABR553" s="13"/>
      <c r="ABS553" s="13"/>
      <c r="ABT553" s="13"/>
      <c r="ABU553" s="13"/>
      <c r="ABV553" s="13"/>
      <c r="ABW553" s="13"/>
      <c r="ABX553" s="13"/>
      <c r="ABY553" s="13"/>
      <c r="ABZ553" s="13"/>
      <c r="ACA553" s="13"/>
      <c r="ACB553" s="13"/>
      <c r="ACC553" s="13"/>
      <c r="ACD553" s="13"/>
      <c r="ACE553" s="13"/>
      <c r="ACF553" s="13"/>
      <c r="ACG553" s="13"/>
      <c r="ACH553" s="13"/>
      <c r="ACI553" s="13"/>
      <c r="ACJ553" s="13"/>
      <c r="ACK553" s="13"/>
      <c r="ACL553" s="13"/>
      <c r="ACM553" s="13"/>
      <c r="ACN553" s="13"/>
      <c r="ACO553" s="13"/>
      <c r="ACP553" s="13"/>
      <c r="ACQ553" s="13"/>
      <c r="ACR553" s="13"/>
      <c r="ACS553" s="13"/>
      <c r="ACT553" s="13"/>
      <c r="ACU553" s="13"/>
      <c r="ACV553" s="13"/>
      <c r="ACW553" s="13"/>
      <c r="ACX553" s="13"/>
      <c r="ACY553" s="13"/>
      <c r="ACZ553" s="13"/>
      <c r="ADA553" s="13"/>
      <c r="ADB553" s="13"/>
      <c r="ADC553" s="13"/>
      <c r="ADD553" s="13"/>
      <c r="ADE553" s="13"/>
      <c r="ADF553" s="13"/>
      <c r="ADG553" s="13"/>
      <c r="ADH553" s="13"/>
      <c r="ADI553" s="13"/>
      <c r="ADJ553" s="13"/>
      <c r="ADK553" s="13"/>
      <c r="ADL553" s="13"/>
      <c r="ADM553" s="13"/>
      <c r="ADN553" s="13"/>
      <c r="ADO553" s="13"/>
      <c r="ADP553" s="13"/>
      <c r="ADQ553" s="13"/>
      <c r="ADR553" s="13"/>
      <c r="ADS553" s="13"/>
      <c r="ADT553" s="13"/>
      <c r="ADU553" s="13"/>
      <c r="ADV553" s="13"/>
      <c r="ADW553" s="13"/>
      <c r="ADX553" s="13"/>
      <c r="ADY553" s="13"/>
      <c r="ADZ553" s="13"/>
      <c r="AEA553" s="13"/>
      <c r="AEB553" s="13"/>
      <c r="AEC553" s="13"/>
      <c r="AED553" s="13"/>
      <c r="AEE553" s="13"/>
      <c r="AEF553" s="13"/>
      <c r="AEG553" s="13"/>
      <c r="AEH553" s="13"/>
      <c r="AEI553" s="13"/>
      <c r="AEJ553" s="13"/>
      <c r="AEK553" s="13"/>
      <c r="AEL553" s="13"/>
      <c r="AEM553" s="13"/>
      <c r="AEN553" s="13"/>
      <c r="AEO553" s="13"/>
      <c r="AEP553" s="13"/>
      <c r="AEQ553" s="13"/>
      <c r="AER553" s="13"/>
      <c r="AES553" s="13"/>
      <c r="AET553" s="13"/>
      <c r="AEU553" s="13"/>
      <c r="AEV553" s="13"/>
      <c r="AEW553" s="13"/>
      <c r="AEX553" s="13"/>
      <c r="AEY553" s="13"/>
      <c r="AEZ553" s="13"/>
      <c r="AFA553" s="13"/>
      <c r="AFB553" s="13"/>
      <c r="AFC553" s="13"/>
      <c r="AFD553" s="13"/>
      <c r="AFE553" s="13"/>
      <c r="AFF553" s="13"/>
      <c r="AFG553" s="13"/>
      <c r="AFH553" s="13"/>
      <c r="AFI553" s="13"/>
      <c r="AFJ553" s="13"/>
      <c r="AFK553" s="13"/>
      <c r="AFL553" s="13"/>
      <c r="AFM553" s="13"/>
      <c r="AFN553" s="13"/>
      <c r="AFO553" s="13"/>
      <c r="AFP553" s="13"/>
      <c r="AFQ553" s="13"/>
      <c r="AFR553" s="13"/>
      <c r="AFS553" s="13"/>
      <c r="AFT553" s="13"/>
      <c r="AFU553" s="13"/>
      <c r="AFV553" s="13"/>
      <c r="AFW553" s="13"/>
      <c r="AFX553" s="13"/>
      <c r="AFY553" s="13"/>
      <c r="AFZ553" s="13"/>
      <c r="AGA553" s="13"/>
      <c r="AGB553" s="13"/>
      <c r="AGC553" s="13"/>
      <c r="AGD553" s="13"/>
      <c r="AGE553" s="13"/>
      <c r="AGF553" s="13"/>
      <c r="AGG553" s="13"/>
      <c r="AGH553" s="13"/>
      <c r="AGI553" s="13"/>
      <c r="AGJ553" s="13"/>
      <c r="AGK553" s="13"/>
      <c r="AGL553" s="13"/>
      <c r="AGM553" s="13"/>
      <c r="AGN553" s="13"/>
      <c r="AGO553" s="13"/>
      <c r="AGP553" s="13"/>
      <c r="AGQ553" s="13"/>
      <c r="AGR553" s="13"/>
      <c r="AGS553" s="13"/>
      <c r="AGT553" s="13"/>
      <c r="AGU553" s="13"/>
      <c r="AGV553" s="13"/>
      <c r="AGW553" s="13"/>
      <c r="AGX553" s="13"/>
      <c r="AGY553" s="13"/>
      <c r="AGZ553" s="13"/>
      <c r="AHA553" s="13"/>
      <c r="AHB553" s="13"/>
      <c r="AHC553" s="13"/>
      <c r="AHD553" s="13"/>
      <c r="AHE553" s="13"/>
      <c r="AHF553" s="13"/>
      <c r="AHG553" s="13"/>
      <c r="AHH553" s="13"/>
      <c r="AHI553" s="13"/>
      <c r="AHJ553" s="13"/>
      <c r="AHK553" s="13"/>
      <c r="AHL553" s="13"/>
      <c r="AHM553" s="13"/>
      <c r="AHN553" s="13"/>
      <c r="AHO553" s="13"/>
      <c r="AHP553" s="13"/>
      <c r="AHQ553" s="13"/>
      <c r="AHR553" s="13"/>
      <c r="AHS553" s="13"/>
      <c r="AHT553" s="13"/>
      <c r="AHU553" s="13"/>
      <c r="AHV553" s="13"/>
      <c r="AHW553" s="13"/>
      <c r="AHX553" s="13"/>
      <c r="AHY553" s="13"/>
      <c r="AHZ553" s="13"/>
      <c r="AIA553" s="13"/>
      <c r="AIB553" s="13"/>
      <c r="AIC553" s="13"/>
      <c r="AID553" s="13"/>
      <c r="AIE553" s="13"/>
      <c r="AIF553" s="13"/>
      <c r="AIG553" s="13"/>
      <c r="AIH553" s="13"/>
      <c r="AII553" s="13"/>
      <c r="AIJ553" s="13"/>
      <c r="AIK553" s="13"/>
      <c r="AIL553" s="13"/>
      <c r="AIM553" s="13"/>
      <c r="AIN553" s="13"/>
      <c r="AIO553" s="13"/>
      <c r="AIP553" s="13"/>
      <c r="AIQ553" s="13"/>
      <c r="AIR553" s="13"/>
      <c r="AIS553" s="13"/>
      <c r="AIT553" s="13"/>
      <c r="AIU553" s="13"/>
      <c r="AIV553" s="13"/>
      <c r="AIW553" s="13"/>
      <c r="AIX553" s="13"/>
      <c r="AIY553" s="13"/>
      <c r="AIZ553" s="13"/>
      <c r="AJA553" s="13"/>
      <c r="AJB553" s="13"/>
      <c r="AJC553" s="13"/>
      <c r="AJD553" s="13"/>
      <c r="AJE553" s="13"/>
      <c r="AJF553" s="13"/>
      <c r="AJG553" s="13"/>
      <c r="AJH553" s="13"/>
      <c r="AJI553" s="13"/>
      <c r="AJJ553" s="13"/>
      <c r="AJK553" s="13"/>
      <c r="AJL553" s="13"/>
      <c r="AJM553" s="13"/>
      <c r="AJN553" s="13"/>
      <c r="AJO553" s="13"/>
      <c r="AJP553" s="13"/>
      <c r="AJQ553" s="13"/>
      <c r="AJR553" s="13"/>
      <c r="AJS553" s="13"/>
      <c r="AJT553" s="13"/>
      <c r="AJU553" s="13"/>
      <c r="AJV553" s="13"/>
      <c r="AJW553" s="13"/>
      <c r="AJX553" s="13"/>
      <c r="AJY553" s="13"/>
      <c r="AJZ553" s="13"/>
      <c r="AKA553" s="13"/>
      <c r="AKB553" s="13"/>
      <c r="AKC553" s="13"/>
      <c r="AKD553" s="13"/>
      <c r="AKE553" s="13"/>
      <c r="AKF553" s="13"/>
      <c r="AKG553" s="13"/>
      <c r="AKH553" s="13"/>
      <c r="AKI553" s="13"/>
      <c r="AKJ553" s="13"/>
      <c r="AKK553" s="13"/>
      <c r="AKL553" s="13"/>
      <c r="AKM553" s="13"/>
      <c r="AKN553" s="13"/>
      <c r="AKO553" s="13"/>
      <c r="AKP553" s="13"/>
      <c r="AKQ553" s="13"/>
      <c r="AKR553" s="13"/>
      <c r="AKS553" s="13"/>
      <c r="AKT553" s="13"/>
      <c r="AKU553" s="13"/>
      <c r="AKV553" s="13"/>
      <c r="AKW553" s="13"/>
      <c r="AKX553" s="13"/>
      <c r="AKY553" s="13"/>
      <c r="AKZ553" s="13"/>
      <c r="ALA553" s="13"/>
      <c r="ALB553" s="13"/>
      <c r="ALC553" s="13"/>
      <c r="ALD553" s="13"/>
      <c r="ALE553" s="13"/>
      <c r="ALF553" s="13"/>
      <c r="ALG553" s="13"/>
      <c r="ALH553" s="13"/>
      <c r="ALI553" s="13"/>
      <c r="ALJ553" s="13"/>
    </row>
    <row r="554" spans="1:998" s="24" customFormat="1">
      <c r="A554" s="16">
        <v>549</v>
      </c>
      <c r="B554" s="32" t="s">
        <v>188</v>
      </c>
      <c r="C554" s="32" t="s">
        <v>35</v>
      </c>
      <c r="D554" s="32" t="s">
        <v>35</v>
      </c>
      <c r="E554" s="32" t="s">
        <v>848</v>
      </c>
      <c r="F554" s="32"/>
      <c r="G554" s="74">
        <v>45832</v>
      </c>
      <c r="H554" s="75">
        <v>0.69652777777777775</v>
      </c>
      <c r="I554" s="32" t="s">
        <v>5</v>
      </c>
      <c r="J554" s="32" t="s">
        <v>6</v>
      </c>
      <c r="K554" s="32" t="s">
        <v>5</v>
      </c>
      <c r="L554" s="32" t="s">
        <v>5</v>
      </c>
      <c r="M554" s="32" t="s">
        <v>5</v>
      </c>
      <c r="N554" s="32" t="s">
        <v>6</v>
      </c>
      <c r="O554" s="76">
        <v>355.87</v>
      </c>
      <c r="P554" s="77">
        <v>281</v>
      </c>
      <c r="Q554" s="76">
        <v>45326.06</v>
      </c>
      <c r="R554" s="76">
        <v>22663.03</v>
      </c>
      <c r="S554" s="85">
        <f t="shared" si="74"/>
        <v>50</v>
      </c>
      <c r="T554" s="85">
        <f t="shared" si="75"/>
        <v>22663.03</v>
      </c>
      <c r="U554" s="32" t="s">
        <v>6</v>
      </c>
      <c r="V554" s="32" t="s">
        <v>6</v>
      </c>
      <c r="W554" s="79">
        <v>2</v>
      </c>
      <c r="X554" s="80">
        <v>0</v>
      </c>
      <c r="Y554" s="81">
        <f>ROUND((S554/INDICI!$B$2*10),2)</f>
        <v>5.65</v>
      </c>
      <c r="Z554" s="81">
        <f>ROUND((O554/INDICI!$B$1*25),2)</f>
        <v>0.95</v>
      </c>
      <c r="AA554" s="82">
        <f t="shared" si="67"/>
        <v>8</v>
      </c>
      <c r="AB554" s="83">
        <f t="shared" si="68"/>
        <v>14.600000000000001</v>
      </c>
      <c r="AC554" s="84"/>
      <c r="AD554" s="81" t="str">
        <f>VLOOKUP(C554, 'NORD SUD'!A:B, 2, FALSE)</f>
        <v>N</v>
      </c>
      <c r="AE554" s="85" t="str">
        <f>IF(AD554="N","",SUM(AF$5:$AF554))</f>
        <v/>
      </c>
      <c r="AF554" s="85" t="str">
        <f t="shared" si="69"/>
        <v/>
      </c>
      <c r="AG554" s="84"/>
      <c r="AH554" s="81"/>
      <c r="AI554" s="169"/>
      <c r="AJ554" s="169"/>
      <c r="AK554" s="198" t="s">
        <v>1941</v>
      </c>
      <c r="AL554" s="158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  <c r="KE554" s="13"/>
      <c r="KF554" s="13"/>
      <c r="KG554" s="13"/>
      <c r="KH554" s="13"/>
      <c r="KI554" s="13"/>
      <c r="KJ554" s="13"/>
      <c r="KK554" s="13"/>
      <c r="KL554" s="13"/>
      <c r="KM554" s="13"/>
      <c r="KN554" s="13"/>
      <c r="KO554" s="13"/>
      <c r="KP554" s="13"/>
      <c r="KQ554" s="13"/>
      <c r="KR554" s="13"/>
      <c r="KS554" s="13"/>
      <c r="KT554" s="13"/>
      <c r="KU554" s="13"/>
      <c r="KV554" s="13"/>
      <c r="KW554" s="13"/>
      <c r="KX554" s="13"/>
      <c r="KY554" s="13"/>
      <c r="KZ554" s="13"/>
      <c r="LA554" s="13"/>
      <c r="LB554" s="13"/>
      <c r="LC554" s="13"/>
      <c r="LD554" s="13"/>
      <c r="LE554" s="13"/>
      <c r="LF554" s="13"/>
      <c r="LG554" s="13"/>
      <c r="LH554" s="13"/>
      <c r="LI554" s="13"/>
      <c r="LJ554" s="13"/>
      <c r="LK554" s="13"/>
      <c r="LL554" s="13"/>
      <c r="LM554" s="13"/>
      <c r="LN554" s="13"/>
      <c r="LO554" s="13"/>
      <c r="LP554" s="13"/>
      <c r="LQ554" s="13"/>
      <c r="LR554" s="13"/>
      <c r="LS554" s="13"/>
      <c r="LT554" s="13"/>
      <c r="LU554" s="13"/>
      <c r="LV554" s="13"/>
      <c r="LW554" s="13"/>
      <c r="LX554" s="13"/>
      <c r="LY554" s="13"/>
      <c r="LZ554" s="13"/>
      <c r="MA554" s="13"/>
      <c r="MB554" s="13"/>
      <c r="MC554" s="13"/>
      <c r="MD554" s="13"/>
      <c r="ME554" s="13"/>
      <c r="MF554" s="13"/>
      <c r="MG554" s="13"/>
      <c r="MH554" s="13"/>
      <c r="MI554" s="13"/>
      <c r="MJ554" s="13"/>
      <c r="MK554" s="13"/>
      <c r="ML554" s="13"/>
      <c r="MM554" s="13"/>
      <c r="MN554" s="13"/>
      <c r="MO554" s="13"/>
      <c r="MP554" s="13"/>
      <c r="MQ554" s="13"/>
      <c r="MR554" s="13"/>
      <c r="MS554" s="13"/>
      <c r="MT554" s="13"/>
      <c r="MU554" s="13"/>
      <c r="MV554" s="13"/>
      <c r="MW554" s="13"/>
      <c r="MX554" s="13"/>
      <c r="MY554" s="13"/>
      <c r="MZ554" s="13"/>
      <c r="NA554" s="13"/>
      <c r="NB554" s="13"/>
      <c r="NC554" s="13"/>
      <c r="ND554" s="13"/>
      <c r="NE554" s="13"/>
      <c r="NF554" s="13"/>
      <c r="NG554" s="13"/>
      <c r="NH554" s="13"/>
      <c r="NI554" s="13"/>
      <c r="NJ554" s="13"/>
      <c r="NK554" s="13"/>
      <c r="NL554" s="13"/>
      <c r="NM554" s="13"/>
      <c r="NN554" s="13"/>
      <c r="NO554" s="13"/>
      <c r="NP554" s="13"/>
      <c r="NQ554" s="13"/>
      <c r="NR554" s="13"/>
      <c r="NS554" s="13"/>
      <c r="NT554" s="13"/>
      <c r="NU554" s="13"/>
      <c r="NV554" s="13"/>
      <c r="NW554" s="13"/>
      <c r="NX554" s="13"/>
      <c r="NY554" s="13"/>
      <c r="NZ554" s="13"/>
      <c r="OA554" s="13"/>
      <c r="OB554" s="13"/>
      <c r="OC554" s="13"/>
      <c r="OD554" s="13"/>
      <c r="OE554" s="13"/>
      <c r="OF554" s="13"/>
      <c r="OG554" s="13"/>
      <c r="OH554" s="13"/>
      <c r="OI554" s="13"/>
      <c r="OJ554" s="13"/>
      <c r="OK554" s="13"/>
      <c r="OL554" s="13"/>
      <c r="OM554" s="13"/>
      <c r="ON554" s="13"/>
      <c r="OO554" s="13"/>
      <c r="OP554" s="13"/>
      <c r="OQ554" s="13"/>
      <c r="OR554" s="13"/>
      <c r="OS554" s="13"/>
      <c r="OT554" s="13"/>
      <c r="OU554" s="13"/>
      <c r="OV554" s="13"/>
      <c r="OW554" s="13"/>
      <c r="OX554" s="13"/>
      <c r="OY554" s="13"/>
      <c r="OZ554" s="13"/>
      <c r="PA554" s="13"/>
      <c r="PB554" s="13"/>
      <c r="PC554" s="13"/>
      <c r="PD554" s="13"/>
      <c r="PE554" s="13"/>
      <c r="PF554" s="13"/>
      <c r="PG554" s="13"/>
      <c r="PH554" s="13"/>
      <c r="PI554" s="13"/>
      <c r="PJ554" s="13"/>
      <c r="PK554" s="13"/>
      <c r="PL554" s="13"/>
      <c r="PM554" s="13"/>
      <c r="PN554" s="13"/>
      <c r="PO554" s="13"/>
      <c r="PP554" s="13"/>
      <c r="PQ554" s="13"/>
      <c r="PR554" s="13"/>
      <c r="PS554" s="13"/>
      <c r="PT554" s="13"/>
      <c r="PU554" s="13"/>
      <c r="PV554" s="13"/>
      <c r="PW554" s="13"/>
      <c r="PX554" s="13"/>
      <c r="PY554" s="13"/>
      <c r="PZ554" s="13"/>
      <c r="QA554" s="13"/>
      <c r="QB554" s="13"/>
      <c r="QC554" s="13"/>
      <c r="QD554" s="13"/>
      <c r="QE554" s="13"/>
      <c r="QF554" s="13"/>
      <c r="QG554" s="13"/>
      <c r="QH554" s="13"/>
      <c r="QI554" s="13"/>
      <c r="QJ554" s="13"/>
      <c r="QK554" s="13"/>
      <c r="QL554" s="13"/>
      <c r="QM554" s="13"/>
      <c r="QN554" s="13"/>
      <c r="QO554" s="13"/>
      <c r="QP554" s="13"/>
      <c r="QQ554" s="13"/>
      <c r="QR554" s="13"/>
      <c r="QS554" s="13"/>
      <c r="QT554" s="13"/>
      <c r="QU554" s="13"/>
      <c r="QV554" s="13"/>
      <c r="QW554" s="13"/>
      <c r="QX554" s="13"/>
      <c r="QY554" s="13"/>
      <c r="QZ554" s="13"/>
      <c r="RA554" s="13"/>
      <c r="RB554" s="13"/>
      <c r="RC554" s="13"/>
      <c r="RD554" s="13"/>
      <c r="RE554" s="13"/>
      <c r="RF554" s="13"/>
      <c r="RG554" s="13"/>
      <c r="RH554" s="13"/>
      <c r="RI554" s="13"/>
      <c r="RJ554" s="13"/>
      <c r="RK554" s="13"/>
      <c r="RL554" s="13"/>
      <c r="RM554" s="13"/>
      <c r="RN554" s="13"/>
      <c r="RO554" s="13"/>
      <c r="RP554" s="13"/>
      <c r="RQ554" s="13"/>
      <c r="RR554" s="13"/>
      <c r="RS554" s="13"/>
      <c r="RT554" s="13"/>
      <c r="RU554" s="13"/>
      <c r="RV554" s="13"/>
      <c r="RW554" s="13"/>
      <c r="RX554" s="13"/>
      <c r="RY554" s="13"/>
      <c r="RZ554" s="13"/>
      <c r="SA554" s="13"/>
      <c r="SB554" s="13"/>
      <c r="SC554" s="13"/>
      <c r="SD554" s="13"/>
      <c r="SE554" s="13"/>
      <c r="SF554" s="13"/>
      <c r="SG554" s="13"/>
      <c r="SH554" s="13"/>
      <c r="SI554" s="13"/>
      <c r="SJ554" s="13"/>
      <c r="SK554" s="13"/>
      <c r="SL554" s="13"/>
      <c r="SM554" s="13"/>
      <c r="SN554" s="13"/>
      <c r="SO554" s="13"/>
      <c r="SP554" s="13"/>
      <c r="SQ554" s="13"/>
      <c r="SR554" s="13"/>
      <c r="SS554" s="13"/>
      <c r="ST554" s="13"/>
      <c r="SU554" s="13"/>
      <c r="SV554" s="13"/>
      <c r="SW554" s="13"/>
      <c r="SX554" s="13"/>
      <c r="SY554" s="13"/>
      <c r="SZ554" s="13"/>
      <c r="TA554" s="13"/>
      <c r="TB554" s="13"/>
      <c r="TC554" s="13"/>
      <c r="TD554" s="13"/>
      <c r="TE554" s="13"/>
      <c r="TF554" s="13"/>
      <c r="TG554" s="13"/>
      <c r="TH554" s="13"/>
      <c r="TI554" s="13"/>
      <c r="TJ554" s="13"/>
      <c r="TK554" s="13"/>
      <c r="TL554" s="13"/>
      <c r="TM554" s="13"/>
      <c r="TN554" s="13"/>
      <c r="TO554" s="13"/>
      <c r="TP554" s="13"/>
      <c r="TQ554" s="13"/>
      <c r="TR554" s="13"/>
      <c r="TS554" s="13"/>
      <c r="TT554" s="13"/>
      <c r="TU554" s="13"/>
      <c r="TV554" s="13"/>
      <c r="TW554" s="13"/>
      <c r="TX554" s="13"/>
      <c r="TY554" s="13"/>
      <c r="TZ554" s="13"/>
      <c r="UA554" s="13"/>
      <c r="UB554" s="13"/>
      <c r="UC554" s="13"/>
      <c r="UD554" s="13"/>
      <c r="UE554" s="13"/>
      <c r="UF554" s="13"/>
      <c r="UG554" s="13"/>
      <c r="UH554" s="13"/>
      <c r="UI554" s="13"/>
      <c r="UJ554" s="13"/>
      <c r="UK554" s="13"/>
      <c r="UL554" s="13"/>
      <c r="UM554" s="13"/>
      <c r="UN554" s="13"/>
      <c r="UO554" s="13"/>
      <c r="UP554" s="13"/>
      <c r="UQ554" s="13"/>
      <c r="UR554" s="13"/>
      <c r="US554" s="13"/>
      <c r="UT554" s="13"/>
      <c r="UU554" s="13"/>
      <c r="UV554" s="13"/>
      <c r="UW554" s="13"/>
      <c r="UX554" s="13"/>
      <c r="UY554" s="13"/>
      <c r="UZ554" s="13"/>
      <c r="VA554" s="13"/>
      <c r="VB554" s="13"/>
      <c r="VC554" s="13"/>
      <c r="VD554" s="13"/>
      <c r="VE554" s="13"/>
      <c r="VF554" s="13"/>
      <c r="VG554" s="13"/>
      <c r="VH554" s="13"/>
      <c r="VI554" s="13"/>
      <c r="VJ554" s="13"/>
      <c r="VK554" s="13"/>
      <c r="VL554" s="13"/>
      <c r="VM554" s="13"/>
      <c r="VN554" s="13"/>
      <c r="VO554" s="13"/>
      <c r="VP554" s="13"/>
      <c r="VQ554" s="13"/>
      <c r="VR554" s="13"/>
      <c r="VS554" s="13"/>
      <c r="VT554" s="13"/>
      <c r="VU554" s="13"/>
      <c r="VV554" s="13"/>
      <c r="VW554" s="13"/>
      <c r="VX554" s="13"/>
      <c r="VY554" s="13"/>
      <c r="VZ554" s="13"/>
      <c r="WA554" s="13"/>
      <c r="WB554" s="13"/>
      <c r="WC554" s="13"/>
      <c r="WD554" s="13"/>
      <c r="WE554" s="13"/>
      <c r="WF554" s="13"/>
      <c r="WG554" s="13"/>
      <c r="WH554" s="13"/>
      <c r="WI554" s="13"/>
      <c r="WJ554" s="13"/>
      <c r="WK554" s="13"/>
      <c r="WL554" s="13"/>
      <c r="WM554" s="13"/>
      <c r="WN554" s="13"/>
      <c r="WO554" s="13"/>
      <c r="WP554" s="13"/>
      <c r="WQ554" s="13"/>
      <c r="WR554" s="13"/>
      <c r="WS554" s="13"/>
      <c r="WT554" s="13"/>
      <c r="WU554" s="13"/>
      <c r="WV554" s="13"/>
      <c r="WW554" s="13"/>
      <c r="WX554" s="13"/>
      <c r="WY554" s="13"/>
      <c r="WZ554" s="13"/>
      <c r="XA554" s="13"/>
      <c r="XB554" s="13"/>
      <c r="XC554" s="13"/>
      <c r="XD554" s="13"/>
      <c r="XE554" s="13"/>
      <c r="XF554" s="13"/>
      <c r="XG554" s="13"/>
      <c r="XH554" s="13"/>
      <c r="XI554" s="13"/>
      <c r="XJ554" s="13"/>
      <c r="XK554" s="13"/>
      <c r="XL554" s="13"/>
      <c r="XM554" s="13"/>
      <c r="XN554" s="13"/>
      <c r="XO554" s="13"/>
      <c r="XP554" s="13"/>
      <c r="XQ554" s="13"/>
      <c r="XR554" s="13"/>
      <c r="XS554" s="13"/>
      <c r="XT554" s="13"/>
      <c r="XU554" s="13"/>
      <c r="XV554" s="13"/>
      <c r="XW554" s="13"/>
      <c r="XX554" s="13"/>
      <c r="XY554" s="13"/>
      <c r="XZ554" s="13"/>
      <c r="YA554" s="13"/>
      <c r="YB554" s="13"/>
      <c r="YC554" s="13"/>
      <c r="YD554" s="13"/>
      <c r="YE554" s="13"/>
      <c r="YF554" s="13"/>
      <c r="YG554" s="13"/>
      <c r="YH554" s="13"/>
      <c r="YI554" s="13"/>
      <c r="YJ554" s="13"/>
      <c r="YK554" s="13"/>
      <c r="YL554" s="13"/>
      <c r="YM554" s="13"/>
      <c r="YN554" s="13"/>
      <c r="YO554" s="13"/>
      <c r="YP554" s="13"/>
      <c r="YQ554" s="13"/>
      <c r="YR554" s="13"/>
      <c r="YS554" s="13"/>
      <c r="YT554" s="13"/>
      <c r="YU554" s="13"/>
      <c r="YV554" s="13"/>
      <c r="YW554" s="13"/>
      <c r="YX554" s="13"/>
      <c r="YY554" s="13"/>
      <c r="YZ554" s="13"/>
      <c r="ZA554" s="13"/>
      <c r="ZB554" s="13"/>
      <c r="ZC554" s="13"/>
      <c r="ZD554" s="13"/>
      <c r="ZE554" s="13"/>
      <c r="ZF554" s="13"/>
      <c r="ZG554" s="13"/>
      <c r="ZH554" s="13"/>
      <c r="ZI554" s="13"/>
      <c r="ZJ554" s="13"/>
      <c r="ZK554" s="13"/>
      <c r="ZL554" s="13"/>
      <c r="ZM554" s="13"/>
      <c r="ZN554" s="13"/>
      <c r="ZO554" s="13"/>
      <c r="ZP554" s="13"/>
      <c r="ZQ554" s="13"/>
      <c r="ZR554" s="13"/>
      <c r="ZS554" s="13"/>
      <c r="ZT554" s="13"/>
      <c r="ZU554" s="13"/>
      <c r="ZV554" s="13"/>
      <c r="ZW554" s="13"/>
      <c r="ZX554" s="13"/>
      <c r="ZY554" s="13"/>
      <c r="ZZ554" s="13"/>
      <c r="AAA554" s="13"/>
      <c r="AAB554" s="13"/>
      <c r="AAC554" s="13"/>
      <c r="AAD554" s="13"/>
      <c r="AAE554" s="13"/>
      <c r="AAF554" s="13"/>
      <c r="AAG554" s="13"/>
      <c r="AAH554" s="13"/>
      <c r="AAI554" s="13"/>
      <c r="AAJ554" s="13"/>
      <c r="AAK554" s="13"/>
      <c r="AAL554" s="13"/>
      <c r="AAM554" s="13"/>
      <c r="AAN554" s="13"/>
      <c r="AAO554" s="13"/>
      <c r="AAP554" s="13"/>
      <c r="AAQ554" s="13"/>
      <c r="AAR554" s="13"/>
      <c r="AAS554" s="13"/>
      <c r="AAT554" s="13"/>
      <c r="AAU554" s="13"/>
      <c r="AAV554" s="13"/>
      <c r="AAW554" s="13"/>
      <c r="AAX554" s="13"/>
      <c r="AAY554" s="13"/>
      <c r="AAZ554" s="13"/>
      <c r="ABA554" s="13"/>
      <c r="ABB554" s="13"/>
      <c r="ABC554" s="13"/>
      <c r="ABD554" s="13"/>
      <c r="ABE554" s="13"/>
      <c r="ABF554" s="13"/>
      <c r="ABG554" s="13"/>
      <c r="ABH554" s="13"/>
      <c r="ABI554" s="13"/>
      <c r="ABJ554" s="13"/>
      <c r="ABK554" s="13"/>
      <c r="ABL554" s="13"/>
      <c r="ABM554" s="13"/>
      <c r="ABN554" s="13"/>
      <c r="ABO554" s="13"/>
      <c r="ABP554" s="13"/>
      <c r="ABQ554" s="13"/>
      <c r="ABR554" s="13"/>
      <c r="ABS554" s="13"/>
      <c r="ABT554" s="13"/>
      <c r="ABU554" s="13"/>
      <c r="ABV554" s="13"/>
      <c r="ABW554" s="13"/>
      <c r="ABX554" s="13"/>
      <c r="ABY554" s="13"/>
      <c r="ABZ554" s="13"/>
      <c r="ACA554" s="13"/>
      <c r="ACB554" s="13"/>
      <c r="ACC554" s="13"/>
      <c r="ACD554" s="13"/>
      <c r="ACE554" s="13"/>
      <c r="ACF554" s="13"/>
      <c r="ACG554" s="13"/>
      <c r="ACH554" s="13"/>
      <c r="ACI554" s="13"/>
      <c r="ACJ554" s="13"/>
      <c r="ACK554" s="13"/>
      <c r="ACL554" s="13"/>
      <c r="ACM554" s="13"/>
      <c r="ACN554" s="13"/>
      <c r="ACO554" s="13"/>
      <c r="ACP554" s="13"/>
      <c r="ACQ554" s="13"/>
      <c r="ACR554" s="13"/>
      <c r="ACS554" s="13"/>
      <c r="ACT554" s="13"/>
      <c r="ACU554" s="13"/>
      <c r="ACV554" s="13"/>
      <c r="ACW554" s="13"/>
      <c r="ACX554" s="13"/>
      <c r="ACY554" s="13"/>
      <c r="ACZ554" s="13"/>
      <c r="ADA554" s="13"/>
      <c r="ADB554" s="13"/>
      <c r="ADC554" s="13"/>
      <c r="ADD554" s="13"/>
      <c r="ADE554" s="13"/>
      <c r="ADF554" s="13"/>
      <c r="ADG554" s="13"/>
      <c r="ADH554" s="13"/>
      <c r="ADI554" s="13"/>
      <c r="ADJ554" s="13"/>
      <c r="ADK554" s="13"/>
      <c r="ADL554" s="13"/>
      <c r="ADM554" s="13"/>
      <c r="ADN554" s="13"/>
      <c r="ADO554" s="13"/>
      <c r="ADP554" s="13"/>
      <c r="ADQ554" s="13"/>
      <c r="ADR554" s="13"/>
      <c r="ADS554" s="13"/>
      <c r="ADT554" s="13"/>
      <c r="ADU554" s="13"/>
      <c r="ADV554" s="13"/>
      <c r="ADW554" s="13"/>
      <c r="ADX554" s="13"/>
      <c r="ADY554" s="13"/>
      <c r="ADZ554" s="13"/>
      <c r="AEA554" s="13"/>
      <c r="AEB554" s="13"/>
      <c r="AEC554" s="13"/>
      <c r="AED554" s="13"/>
      <c r="AEE554" s="13"/>
      <c r="AEF554" s="13"/>
      <c r="AEG554" s="13"/>
      <c r="AEH554" s="13"/>
      <c r="AEI554" s="13"/>
      <c r="AEJ554" s="13"/>
      <c r="AEK554" s="13"/>
      <c r="AEL554" s="13"/>
      <c r="AEM554" s="13"/>
      <c r="AEN554" s="13"/>
      <c r="AEO554" s="13"/>
      <c r="AEP554" s="13"/>
      <c r="AEQ554" s="13"/>
      <c r="AER554" s="13"/>
      <c r="AES554" s="13"/>
      <c r="AET554" s="13"/>
      <c r="AEU554" s="13"/>
      <c r="AEV554" s="13"/>
      <c r="AEW554" s="13"/>
      <c r="AEX554" s="13"/>
      <c r="AEY554" s="13"/>
      <c r="AEZ554" s="13"/>
      <c r="AFA554" s="13"/>
      <c r="AFB554" s="13"/>
      <c r="AFC554" s="13"/>
      <c r="AFD554" s="13"/>
      <c r="AFE554" s="13"/>
      <c r="AFF554" s="13"/>
      <c r="AFG554" s="13"/>
      <c r="AFH554" s="13"/>
      <c r="AFI554" s="13"/>
      <c r="AFJ554" s="13"/>
      <c r="AFK554" s="13"/>
      <c r="AFL554" s="13"/>
      <c r="AFM554" s="13"/>
      <c r="AFN554" s="13"/>
      <c r="AFO554" s="13"/>
      <c r="AFP554" s="13"/>
      <c r="AFQ554" s="13"/>
      <c r="AFR554" s="13"/>
      <c r="AFS554" s="13"/>
      <c r="AFT554" s="13"/>
      <c r="AFU554" s="13"/>
      <c r="AFV554" s="13"/>
      <c r="AFW554" s="13"/>
      <c r="AFX554" s="13"/>
      <c r="AFY554" s="13"/>
      <c r="AFZ554" s="13"/>
      <c r="AGA554" s="13"/>
      <c r="AGB554" s="13"/>
      <c r="AGC554" s="13"/>
      <c r="AGD554" s="13"/>
      <c r="AGE554" s="13"/>
      <c r="AGF554" s="13"/>
      <c r="AGG554" s="13"/>
      <c r="AGH554" s="13"/>
      <c r="AGI554" s="13"/>
      <c r="AGJ554" s="13"/>
      <c r="AGK554" s="13"/>
      <c r="AGL554" s="13"/>
      <c r="AGM554" s="13"/>
      <c r="AGN554" s="13"/>
      <c r="AGO554" s="13"/>
      <c r="AGP554" s="13"/>
      <c r="AGQ554" s="13"/>
      <c r="AGR554" s="13"/>
      <c r="AGS554" s="13"/>
      <c r="AGT554" s="13"/>
      <c r="AGU554" s="13"/>
      <c r="AGV554" s="13"/>
      <c r="AGW554" s="13"/>
      <c r="AGX554" s="13"/>
      <c r="AGY554" s="13"/>
      <c r="AGZ554" s="13"/>
      <c r="AHA554" s="13"/>
      <c r="AHB554" s="13"/>
      <c r="AHC554" s="13"/>
      <c r="AHD554" s="13"/>
      <c r="AHE554" s="13"/>
      <c r="AHF554" s="13"/>
      <c r="AHG554" s="13"/>
      <c r="AHH554" s="13"/>
      <c r="AHI554" s="13"/>
      <c r="AHJ554" s="13"/>
      <c r="AHK554" s="13"/>
      <c r="AHL554" s="13"/>
      <c r="AHM554" s="13"/>
      <c r="AHN554" s="13"/>
      <c r="AHO554" s="13"/>
      <c r="AHP554" s="13"/>
      <c r="AHQ554" s="13"/>
      <c r="AHR554" s="13"/>
      <c r="AHS554" s="13"/>
      <c r="AHT554" s="13"/>
      <c r="AHU554" s="13"/>
      <c r="AHV554" s="13"/>
      <c r="AHW554" s="13"/>
      <c r="AHX554" s="13"/>
      <c r="AHY554" s="13"/>
      <c r="AHZ554" s="13"/>
      <c r="AIA554" s="13"/>
      <c r="AIB554" s="13"/>
      <c r="AIC554" s="13"/>
      <c r="AID554" s="13"/>
      <c r="AIE554" s="13"/>
      <c r="AIF554" s="13"/>
      <c r="AIG554" s="13"/>
      <c r="AIH554" s="13"/>
      <c r="AII554" s="13"/>
      <c r="AIJ554" s="13"/>
      <c r="AIK554" s="13"/>
      <c r="AIL554" s="13"/>
      <c r="AIM554" s="13"/>
      <c r="AIN554" s="13"/>
      <c r="AIO554" s="13"/>
      <c r="AIP554" s="13"/>
      <c r="AIQ554" s="13"/>
      <c r="AIR554" s="13"/>
      <c r="AIS554" s="13"/>
      <c r="AIT554" s="13"/>
      <c r="AIU554" s="13"/>
      <c r="AIV554" s="13"/>
      <c r="AIW554" s="13"/>
      <c r="AIX554" s="13"/>
      <c r="AIY554" s="13"/>
      <c r="AIZ554" s="13"/>
      <c r="AJA554" s="13"/>
      <c r="AJB554" s="13"/>
      <c r="AJC554" s="13"/>
      <c r="AJD554" s="13"/>
      <c r="AJE554" s="13"/>
      <c r="AJF554" s="13"/>
      <c r="AJG554" s="13"/>
      <c r="AJH554" s="13"/>
      <c r="AJI554" s="13"/>
      <c r="AJJ554" s="13"/>
      <c r="AJK554" s="13"/>
      <c r="AJL554" s="13"/>
      <c r="AJM554" s="13"/>
      <c r="AJN554" s="13"/>
      <c r="AJO554" s="13"/>
      <c r="AJP554" s="13"/>
      <c r="AJQ554" s="13"/>
      <c r="AJR554" s="13"/>
      <c r="AJS554" s="13"/>
      <c r="AJT554" s="13"/>
      <c r="AJU554" s="13"/>
      <c r="AJV554" s="13"/>
      <c r="AJW554" s="13"/>
      <c r="AJX554" s="13"/>
      <c r="AJY554" s="13"/>
      <c r="AJZ554" s="13"/>
      <c r="AKA554" s="13"/>
      <c r="AKB554" s="13"/>
      <c r="AKC554" s="13"/>
      <c r="AKD554" s="13"/>
      <c r="AKE554" s="13"/>
      <c r="AKF554" s="13"/>
      <c r="AKG554" s="13"/>
      <c r="AKH554" s="13"/>
      <c r="AKI554" s="13"/>
      <c r="AKJ554" s="13"/>
      <c r="AKK554" s="13"/>
      <c r="AKL554" s="13"/>
      <c r="AKM554" s="13"/>
      <c r="AKN554" s="13"/>
      <c r="AKO554" s="13"/>
      <c r="AKP554" s="13"/>
      <c r="AKQ554" s="13"/>
      <c r="AKR554" s="13"/>
      <c r="AKS554" s="13"/>
      <c r="AKT554" s="13"/>
      <c r="AKU554" s="13"/>
      <c r="AKV554" s="13"/>
      <c r="AKW554" s="13"/>
      <c r="AKX554" s="13"/>
      <c r="AKY554" s="13"/>
      <c r="AKZ554" s="13"/>
      <c r="ALA554" s="13"/>
      <c r="ALB554" s="13"/>
      <c r="ALC554" s="13"/>
      <c r="ALD554" s="13"/>
      <c r="ALE554" s="13"/>
      <c r="ALF554" s="13"/>
      <c r="ALG554" s="13"/>
      <c r="ALH554" s="13"/>
      <c r="ALI554" s="13"/>
      <c r="ALJ554" s="13"/>
    </row>
    <row r="555" spans="1:998" s="24" customFormat="1">
      <c r="A555" s="16">
        <v>550</v>
      </c>
      <c r="B555" s="32" t="s">
        <v>294</v>
      </c>
      <c r="C555" s="32" t="s">
        <v>38</v>
      </c>
      <c r="D555" s="32" t="s">
        <v>38</v>
      </c>
      <c r="E555" s="32"/>
      <c r="F555" s="32" t="s">
        <v>1210</v>
      </c>
      <c r="G555" s="74">
        <v>45831</v>
      </c>
      <c r="H555" s="75">
        <v>0.49791666666666662</v>
      </c>
      <c r="I555" s="32" t="s">
        <v>5</v>
      </c>
      <c r="J555" s="32" t="s">
        <v>6</v>
      </c>
      <c r="K555" s="32" t="s">
        <v>5</v>
      </c>
      <c r="L555" s="32" t="s">
        <v>5</v>
      </c>
      <c r="M555" s="32" t="s">
        <v>5</v>
      </c>
      <c r="N555" s="32" t="s">
        <v>6</v>
      </c>
      <c r="O555" s="76">
        <v>1721.78</v>
      </c>
      <c r="P555" s="77">
        <v>41701</v>
      </c>
      <c r="Q555" s="76">
        <v>182024</v>
      </c>
      <c r="R555" s="76">
        <v>0</v>
      </c>
      <c r="S555" s="85">
        <f t="shared" si="74"/>
        <v>0</v>
      </c>
      <c r="T555" s="85">
        <f t="shared" si="75"/>
        <v>182024</v>
      </c>
      <c r="U555" s="32" t="s">
        <v>6</v>
      </c>
      <c r="V555" s="32" t="s">
        <v>6</v>
      </c>
      <c r="W555" s="79">
        <v>2</v>
      </c>
      <c r="X555" s="80">
        <v>10</v>
      </c>
      <c r="Y555" s="81">
        <f>ROUND((S555/INDICI!$B$2*10),2)</f>
        <v>0</v>
      </c>
      <c r="Z555" s="81">
        <f>ROUND((O555/INDICI!$B$1*25),2)</f>
        <v>4.5999999999999996</v>
      </c>
      <c r="AA555" s="82">
        <f t="shared" si="67"/>
        <v>0</v>
      </c>
      <c r="AB555" s="83">
        <f t="shared" si="68"/>
        <v>14.6</v>
      </c>
      <c r="AC555" s="84"/>
      <c r="AD555" s="81" t="str">
        <f>VLOOKUP(C555, 'NORD SUD'!A:B, 2, FALSE)</f>
        <v>N</v>
      </c>
      <c r="AE555" s="85" t="str">
        <f>IF(AD555="N","",SUM(AF$5:$AF555))</f>
        <v/>
      </c>
      <c r="AF555" s="85" t="str">
        <f t="shared" si="69"/>
        <v/>
      </c>
      <c r="AG555" s="84"/>
      <c r="AH555" s="81"/>
      <c r="AI555" s="169"/>
      <c r="AJ555" s="169"/>
      <c r="AK555" s="198" t="s">
        <v>1941</v>
      </c>
      <c r="AL555" s="158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  <c r="JX555" s="13"/>
      <c r="JY555" s="13"/>
      <c r="JZ555" s="13"/>
      <c r="KA555" s="13"/>
      <c r="KB555" s="13"/>
      <c r="KC555" s="13"/>
      <c r="KD555" s="13"/>
      <c r="KE555" s="13"/>
      <c r="KF555" s="13"/>
      <c r="KG555" s="13"/>
      <c r="KH555" s="13"/>
      <c r="KI555" s="13"/>
      <c r="KJ555" s="13"/>
      <c r="KK555" s="13"/>
      <c r="KL555" s="13"/>
      <c r="KM555" s="13"/>
      <c r="KN555" s="13"/>
      <c r="KO555" s="13"/>
      <c r="KP555" s="13"/>
      <c r="KQ555" s="13"/>
      <c r="KR555" s="13"/>
      <c r="KS555" s="13"/>
      <c r="KT555" s="13"/>
      <c r="KU555" s="13"/>
      <c r="KV555" s="13"/>
      <c r="KW555" s="13"/>
      <c r="KX555" s="13"/>
      <c r="KY555" s="13"/>
      <c r="KZ555" s="13"/>
      <c r="LA555" s="13"/>
      <c r="LB555" s="13"/>
      <c r="LC555" s="13"/>
      <c r="LD555" s="13"/>
      <c r="LE555" s="13"/>
      <c r="LF555" s="13"/>
      <c r="LG555" s="13"/>
      <c r="LH555" s="13"/>
      <c r="LI555" s="13"/>
      <c r="LJ555" s="13"/>
      <c r="LK555" s="13"/>
      <c r="LL555" s="13"/>
      <c r="LM555" s="13"/>
      <c r="LN555" s="13"/>
      <c r="LO555" s="13"/>
      <c r="LP555" s="13"/>
      <c r="LQ555" s="13"/>
      <c r="LR555" s="13"/>
      <c r="LS555" s="13"/>
      <c r="LT555" s="13"/>
      <c r="LU555" s="13"/>
      <c r="LV555" s="13"/>
      <c r="LW555" s="13"/>
      <c r="LX555" s="13"/>
      <c r="LY555" s="13"/>
      <c r="LZ555" s="13"/>
      <c r="MA555" s="13"/>
      <c r="MB555" s="13"/>
      <c r="MC555" s="13"/>
      <c r="MD555" s="13"/>
      <c r="ME555" s="13"/>
      <c r="MF555" s="13"/>
      <c r="MG555" s="13"/>
      <c r="MH555" s="13"/>
      <c r="MI555" s="13"/>
      <c r="MJ555" s="13"/>
      <c r="MK555" s="13"/>
      <c r="ML555" s="13"/>
      <c r="MM555" s="13"/>
      <c r="MN555" s="13"/>
      <c r="MO555" s="13"/>
      <c r="MP555" s="13"/>
      <c r="MQ555" s="13"/>
      <c r="MR555" s="13"/>
      <c r="MS555" s="13"/>
      <c r="MT555" s="13"/>
      <c r="MU555" s="13"/>
      <c r="MV555" s="13"/>
      <c r="MW555" s="13"/>
      <c r="MX555" s="13"/>
      <c r="MY555" s="13"/>
      <c r="MZ555" s="13"/>
      <c r="NA555" s="13"/>
      <c r="NB555" s="13"/>
      <c r="NC555" s="13"/>
      <c r="ND555" s="13"/>
      <c r="NE555" s="13"/>
      <c r="NF555" s="13"/>
      <c r="NG555" s="13"/>
      <c r="NH555" s="13"/>
      <c r="NI555" s="13"/>
      <c r="NJ555" s="13"/>
      <c r="NK555" s="13"/>
      <c r="NL555" s="13"/>
      <c r="NM555" s="13"/>
      <c r="NN555" s="13"/>
      <c r="NO555" s="13"/>
      <c r="NP555" s="13"/>
      <c r="NQ555" s="13"/>
      <c r="NR555" s="13"/>
      <c r="NS555" s="13"/>
      <c r="NT555" s="13"/>
      <c r="NU555" s="13"/>
      <c r="NV555" s="13"/>
      <c r="NW555" s="13"/>
      <c r="NX555" s="13"/>
      <c r="NY555" s="13"/>
      <c r="NZ555" s="13"/>
      <c r="OA555" s="13"/>
      <c r="OB555" s="13"/>
      <c r="OC555" s="13"/>
      <c r="OD555" s="13"/>
      <c r="OE555" s="13"/>
      <c r="OF555" s="13"/>
      <c r="OG555" s="13"/>
      <c r="OH555" s="13"/>
      <c r="OI555" s="13"/>
      <c r="OJ555" s="13"/>
      <c r="OK555" s="13"/>
      <c r="OL555" s="13"/>
      <c r="OM555" s="13"/>
      <c r="ON555" s="13"/>
      <c r="OO555" s="13"/>
      <c r="OP555" s="13"/>
      <c r="OQ555" s="13"/>
      <c r="OR555" s="13"/>
      <c r="OS555" s="13"/>
      <c r="OT555" s="13"/>
      <c r="OU555" s="13"/>
      <c r="OV555" s="13"/>
      <c r="OW555" s="13"/>
      <c r="OX555" s="13"/>
      <c r="OY555" s="13"/>
      <c r="OZ555" s="13"/>
      <c r="PA555" s="13"/>
      <c r="PB555" s="13"/>
      <c r="PC555" s="13"/>
      <c r="PD555" s="13"/>
      <c r="PE555" s="13"/>
      <c r="PF555" s="13"/>
      <c r="PG555" s="13"/>
      <c r="PH555" s="13"/>
      <c r="PI555" s="13"/>
      <c r="PJ555" s="13"/>
      <c r="PK555" s="13"/>
      <c r="PL555" s="13"/>
      <c r="PM555" s="13"/>
      <c r="PN555" s="13"/>
      <c r="PO555" s="13"/>
      <c r="PP555" s="13"/>
      <c r="PQ555" s="13"/>
      <c r="PR555" s="13"/>
      <c r="PS555" s="13"/>
      <c r="PT555" s="13"/>
      <c r="PU555" s="13"/>
      <c r="PV555" s="13"/>
      <c r="PW555" s="13"/>
      <c r="PX555" s="13"/>
      <c r="PY555" s="13"/>
      <c r="PZ555" s="13"/>
      <c r="QA555" s="13"/>
      <c r="QB555" s="13"/>
      <c r="QC555" s="13"/>
      <c r="QD555" s="13"/>
      <c r="QE555" s="13"/>
      <c r="QF555" s="13"/>
      <c r="QG555" s="13"/>
      <c r="QH555" s="13"/>
      <c r="QI555" s="13"/>
      <c r="QJ555" s="13"/>
      <c r="QK555" s="13"/>
      <c r="QL555" s="13"/>
      <c r="QM555" s="13"/>
      <c r="QN555" s="13"/>
      <c r="QO555" s="13"/>
      <c r="QP555" s="13"/>
      <c r="QQ555" s="13"/>
      <c r="QR555" s="13"/>
      <c r="QS555" s="13"/>
      <c r="QT555" s="13"/>
      <c r="QU555" s="13"/>
      <c r="QV555" s="13"/>
      <c r="QW555" s="13"/>
      <c r="QX555" s="13"/>
      <c r="QY555" s="13"/>
      <c r="QZ555" s="13"/>
      <c r="RA555" s="13"/>
      <c r="RB555" s="13"/>
      <c r="RC555" s="13"/>
      <c r="RD555" s="13"/>
      <c r="RE555" s="13"/>
      <c r="RF555" s="13"/>
      <c r="RG555" s="13"/>
      <c r="RH555" s="13"/>
      <c r="RI555" s="13"/>
      <c r="RJ555" s="13"/>
      <c r="RK555" s="13"/>
      <c r="RL555" s="13"/>
      <c r="RM555" s="13"/>
      <c r="RN555" s="13"/>
      <c r="RO555" s="13"/>
      <c r="RP555" s="13"/>
      <c r="RQ555" s="13"/>
      <c r="RR555" s="13"/>
      <c r="RS555" s="13"/>
      <c r="RT555" s="13"/>
      <c r="RU555" s="13"/>
      <c r="RV555" s="13"/>
      <c r="RW555" s="13"/>
      <c r="RX555" s="13"/>
      <c r="RY555" s="13"/>
      <c r="RZ555" s="13"/>
      <c r="SA555" s="13"/>
      <c r="SB555" s="13"/>
      <c r="SC555" s="13"/>
      <c r="SD555" s="13"/>
      <c r="SE555" s="13"/>
      <c r="SF555" s="13"/>
      <c r="SG555" s="13"/>
      <c r="SH555" s="13"/>
      <c r="SI555" s="13"/>
      <c r="SJ555" s="13"/>
      <c r="SK555" s="13"/>
      <c r="SL555" s="13"/>
      <c r="SM555" s="13"/>
      <c r="SN555" s="13"/>
      <c r="SO555" s="13"/>
      <c r="SP555" s="13"/>
      <c r="SQ555" s="13"/>
      <c r="SR555" s="13"/>
      <c r="SS555" s="13"/>
      <c r="ST555" s="13"/>
      <c r="SU555" s="13"/>
      <c r="SV555" s="13"/>
      <c r="SW555" s="13"/>
      <c r="SX555" s="13"/>
      <c r="SY555" s="13"/>
      <c r="SZ555" s="13"/>
      <c r="TA555" s="13"/>
      <c r="TB555" s="13"/>
      <c r="TC555" s="13"/>
      <c r="TD555" s="13"/>
      <c r="TE555" s="13"/>
      <c r="TF555" s="13"/>
      <c r="TG555" s="13"/>
      <c r="TH555" s="13"/>
      <c r="TI555" s="13"/>
      <c r="TJ555" s="13"/>
      <c r="TK555" s="13"/>
      <c r="TL555" s="13"/>
      <c r="TM555" s="13"/>
      <c r="TN555" s="13"/>
      <c r="TO555" s="13"/>
      <c r="TP555" s="13"/>
      <c r="TQ555" s="13"/>
      <c r="TR555" s="13"/>
      <c r="TS555" s="13"/>
      <c r="TT555" s="13"/>
      <c r="TU555" s="13"/>
      <c r="TV555" s="13"/>
      <c r="TW555" s="13"/>
      <c r="TX555" s="13"/>
      <c r="TY555" s="13"/>
      <c r="TZ555" s="13"/>
      <c r="UA555" s="13"/>
      <c r="UB555" s="13"/>
      <c r="UC555" s="13"/>
      <c r="UD555" s="13"/>
      <c r="UE555" s="13"/>
      <c r="UF555" s="13"/>
      <c r="UG555" s="13"/>
      <c r="UH555" s="13"/>
      <c r="UI555" s="13"/>
      <c r="UJ555" s="13"/>
      <c r="UK555" s="13"/>
      <c r="UL555" s="13"/>
      <c r="UM555" s="13"/>
      <c r="UN555" s="13"/>
      <c r="UO555" s="13"/>
      <c r="UP555" s="13"/>
      <c r="UQ555" s="13"/>
      <c r="UR555" s="13"/>
      <c r="US555" s="13"/>
      <c r="UT555" s="13"/>
      <c r="UU555" s="13"/>
      <c r="UV555" s="13"/>
      <c r="UW555" s="13"/>
      <c r="UX555" s="13"/>
      <c r="UY555" s="13"/>
      <c r="UZ555" s="13"/>
      <c r="VA555" s="13"/>
      <c r="VB555" s="13"/>
      <c r="VC555" s="13"/>
      <c r="VD555" s="13"/>
      <c r="VE555" s="13"/>
      <c r="VF555" s="13"/>
      <c r="VG555" s="13"/>
      <c r="VH555" s="13"/>
      <c r="VI555" s="13"/>
      <c r="VJ555" s="13"/>
      <c r="VK555" s="13"/>
      <c r="VL555" s="13"/>
      <c r="VM555" s="13"/>
      <c r="VN555" s="13"/>
      <c r="VO555" s="13"/>
      <c r="VP555" s="13"/>
      <c r="VQ555" s="13"/>
      <c r="VR555" s="13"/>
      <c r="VS555" s="13"/>
      <c r="VT555" s="13"/>
      <c r="VU555" s="13"/>
      <c r="VV555" s="13"/>
      <c r="VW555" s="13"/>
      <c r="VX555" s="13"/>
      <c r="VY555" s="13"/>
      <c r="VZ555" s="13"/>
      <c r="WA555" s="13"/>
      <c r="WB555" s="13"/>
      <c r="WC555" s="13"/>
      <c r="WD555" s="13"/>
      <c r="WE555" s="13"/>
      <c r="WF555" s="13"/>
      <c r="WG555" s="13"/>
      <c r="WH555" s="13"/>
      <c r="WI555" s="13"/>
      <c r="WJ555" s="13"/>
      <c r="WK555" s="13"/>
      <c r="WL555" s="13"/>
      <c r="WM555" s="13"/>
      <c r="WN555" s="13"/>
      <c r="WO555" s="13"/>
      <c r="WP555" s="13"/>
      <c r="WQ555" s="13"/>
      <c r="WR555" s="13"/>
      <c r="WS555" s="13"/>
      <c r="WT555" s="13"/>
      <c r="WU555" s="13"/>
      <c r="WV555" s="13"/>
      <c r="WW555" s="13"/>
      <c r="WX555" s="13"/>
      <c r="WY555" s="13"/>
      <c r="WZ555" s="13"/>
      <c r="XA555" s="13"/>
      <c r="XB555" s="13"/>
      <c r="XC555" s="13"/>
      <c r="XD555" s="13"/>
      <c r="XE555" s="13"/>
      <c r="XF555" s="13"/>
      <c r="XG555" s="13"/>
      <c r="XH555" s="13"/>
      <c r="XI555" s="13"/>
      <c r="XJ555" s="13"/>
      <c r="XK555" s="13"/>
      <c r="XL555" s="13"/>
      <c r="XM555" s="13"/>
      <c r="XN555" s="13"/>
      <c r="XO555" s="13"/>
      <c r="XP555" s="13"/>
      <c r="XQ555" s="13"/>
      <c r="XR555" s="13"/>
      <c r="XS555" s="13"/>
      <c r="XT555" s="13"/>
      <c r="XU555" s="13"/>
      <c r="XV555" s="13"/>
      <c r="XW555" s="13"/>
      <c r="XX555" s="13"/>
      <c r="XY555" s="13"/>
      <c r="XZ555" s="13"/>
      <c r="YA555" s="13"/>
      <c r="YB555" s="13"/>
      <c r="YC555" s="13"/>
      <c r="YD555" s="13"/>
      <c r="YE555" s="13"/>
      <c r="YF555" s="13"/>
      <c r="YG555" s="13"/>
      <c r="YH555" s="13"/>
      <c r="YI555" s="13"/>
      <c r="YJ555" s="13"/>
      <c r="YK555" s="13"/>
      <c r="YL555" s="13"/>
      <c r="YM555" s="13"/>
      <c r="YN555" s="13"/>
      <c r="YO555" s="13"/>
      <c r="YP555" s="13"/>
      <c r="YQ555" s="13"/>
      <c r="YR555" s="13"/>
      <c r="YS555" s="13"/>
      <c r="YT555" s="13"/>
      <c r="YU555" s="13"/>
      <c r="YV555" s="13"/>
      <c r="YW555" s="13"/>
      <c r="YX555" s="13"/>
      <c r="YY555" s="13"/>
      <c r="YZ555" s="13"/>
      <c r="ZA555" s="13"/>
      <c r="ZB555" s="13"/>
      <c r="ZC555" s="13"/>
      <c r="ZD555" s="13"/>
      <c r="ZE555" s="13"/>
      <c r="ZF555" s="13"/>
      <c r="ZG555" s="13"/>
      <c r="ZH555" s="13"/>
      <c r="ZI555" s="13"/>
      <c r="ZJ555" s="13"/>
      <c r="ZK555" s="13"/>
      <c r="ZL555" s="13"/>
      <c r="ZM555" s="13"/>
      <c r="ZN555" s="13"/>
      <c r="ZO555" s="13"/>
      <c r="ZP555" s="13"/>
      <c r="ZQ555" s="13"/>
      <c r="ZR555" s="13"/>
      <c r="ZS555" s="13"/>
      <c r="ZT555" s="13"/>
      <c r="ZU555" s="13"/>
      <c r="ZV555" s="13"/>
      <c r="ZW555" s="13"/>
      <c r="ZX555" s="13"/>
      <c r="ZY555" s="13"/>
      <c r="ZZ555" s="13"/>
      <c r="AAA555" s="13"/>
      <c r="AAB555" s="13"/>
      <c r="AAC555" s="13"/>
      <c r="AAD555" s="13"/>
      <c r="AAE555" s="13"/>
      <c r="AAF555" s="13"/>
      <c r="AAG555" s="13"/>
      <c r="AAH555" s="13"/>
      <c r="AAI555" s="13"/>
      <c r="AAJ555" s="13"/>
      <c r="AAK555" s="13"/>
      <c r="AAL555" s="13"/>
      <c r="AAM555" s="13"/>
      <c r="AAN555" s="13"/>
      <c r="AAO555" s="13"/>
      <c r="AAP555" s="13"/>
      <c r="AAQ555" s="13"/>
      <c r="AAR555" s="13"/>
      <c r="AAS555" s="13"/>
      <c r="AAT555" s="13"/>
      <c r="AAU555" s="13"/>
      <c r="AAV555" s="13"/>
      <c r="AAW555" s="13"/>
      <c r="AAX555" s="13"/>
      <c r="AAY555" s="13"/>
      <c r="AAZ555" s="13"/>
      <c r="ABA555" s="13"/>
      <c r="ABB555" s="13"/>
      <c r="ABC555" s="13"/>
      <c r="ABD555" s="13"/>
      <c r="ABE555" s="13"/>
      <c r="ABF555" s="13"/>
      <c r="ABG555" s="13"/>
      <c r="ABH555" s="13"/>
      <c r="ABI555" s="13"/>
      <c r="ABJ555" s="13"/>
      <c r="ABK555" s="13"/>
      <c r="ABL555" s="13"/>
      <c r="ABM555" s="13"/>
      <c r="ABN555" s="13"/>
      <c r="ABO555" s="13"/>
      <c r="ABP555" s="13"/>
      <c r="ABQ555" s="13"/>
      <c r="ABR555" s="13"/>
      <c r="ABS555" s="13"/>
      <c r="ABT555" s="13"/>
      <c r="ABU555" s="13"/>
      <c r="ABV555" s="13"/>
      <c r="ABW555" s="13"/>
      <c r="ABX555" s="13"/>
      <c r="ABY555" s="13"/>
      <c r="ABZ555" s="13"/>
      <c r="ACA555" s="13"/>
      <c r="ACB555" s="13"/>
      <c r="ACC555" s="13"/>
      <c r="ACD555" s="13"/>
      <c r="ACE555" s="13"/>
      <c r="ACF555" s="13"/>
      <c r="ACG555" s="13"/>
      <c r="ACH555" s="13"/>
      <c r="ACI555" s="13"/>
      <c r="ACJ555" s="13"/>
      <c r="ACK555" s="13"/>
      <c r="ACL555" s="13"/>
      <c r="ACM555" s="13"/>
      <c r="ACN555" s="13"/>
      <c r="ACO555" s="13"/>
      <c r="ACP555" s="13"/>
      <c r="ACQ555" s="13"/>
      <c r="ACR555" s="13"/>
      <c r="ACS555" s="13"/>
      <c r="ACT555" s="13"/>
      <c r="ACU555" s="13"/>
      <c r="ACV555" s="13"/>
      <c r="ACW555" s="13"/>
      <c r="ACX555" s="13"/>
      <c r="ACY555" s="13"/>
      <c r="ACZ555" s="13"/>
      <c r="ADA555" s="13"/>
      <c r="ADB555" s="13"/>
      <c r="ADC555" s="13"/>
      <c r="ADD555" s="13"/>
      <c r="ADE555" s="13"/>
      <c r="ADF555" s="13"/>
      <c r="ADG555" s="13"/>
      <c r="ADH555" s="13"/>
      <c r="ADI555" s="13"/>
      <c r="ADJ555" s="13"/>
      <c r="ADK555" s="13"/>
      <c r="ADL555" s="13"/>
      <c r="ADM555" s="13"/>
      <c r="ADN555" s="13"/>
      <c r="ADO555" s="13"/>
      <c r="ADP555" s="13"/>
      <c r="ADQ555" s="13"/>
      <c r="ADR555" s="13"/>
      <c r="ADS555" s="13"/>
      <c r="ADT555" s="13"/>
      <c r="ADU555" s="13"/>
      <c r="ADV555" s="13"/>
      <c r="ADW555" s="13"/>
      <c r="ADX555" s="13"/>
      <c r="ADY555" s="13"/>
      <c r="ADZ555" s="13"/>
      <c r="AEA555" s="13"/>
      <c r="AEB555" s="13"/>
      <c r="AEC555" s="13"/>
      <c r="AED555" s="13"/>
      <c r="AEE555" s="13"/>
      <c r="AEF555" s="13"/>
      <c r="AEG555" s="13"/>
      <c r="AEH555" s="13"/>
      <c r="AEI555" s="13"/>
      <c r="AEJ555" s="13"/>
      <c r="AEK555" s="13"/>
      <c r="AEL555" s="13"/>
      <c r="AEM555" s="13"/>
      <c r="AEN555" s="13"/>
      <c r="AEO555" s="13"/>
      <c r="AEP555" s="13"/>
      <c r="AEQ555" s="13"/>
      <c r="AER555" s="13"/>
      <c r="AES555" s="13"/>
      <c r="AET555" s="13"/>
      <c r="AEU555" s="13"/>
      <c r="AEV555" s="13"/>
      <c r="AEW555" s="13"/>
      <c r="AEX555" s="13"/>
      <c r="AEY555" s="13"/>
      <c r="AEZ555" s="13"/>
      <c r="AFA555" s="13"/>
      <c r="AFB555" s="13"/>
      <c r="AFC555" s="13"/>
      <c r="AFD555" s="13"/>
      <c r="AFE555" s="13"/>
      <c r="AFF555" s="13"/>
      <c r="AFG555" s="13"/>
      <c r="AFH555" s="13"/>
      <c r="AFI555" s="13"/>
      <c r="AFJ555" s="13"/>
      <c r="AFK555" s="13"/>
      <c r="AFL555" s="13"/>
      <c r="AFM555" s="13"/>
      <c r="AFN555" s="13"/>
      <c r="AFO555" s="13"/>
      <c r="AFP555" s="13"/>
      <c r="AFQ555" s="13"/>
      <c r="AFR555" s="13"/>
      <c r="AFS555" s="13"/>
      <c r="AFT555" s="13"/>
      <c r="AFU555" s="13"/>
      <c r="AFV555" s="13"/>
      <c r="AFW555" s="13"/>
      <c r="AFX555" s="13"/>
      <c r="AFY555" s="13"/>
      <c r="AFZ555" s="13"/>
      <c r="AGA555" s="13"/>
      <c r="AGB555" s="13"/>
      <c r="AGC555" s="13"/>
      <c r="AGD555" s="13"/>
      <c r="AGE555" s="13"/>
      <c r="AGF555" s="13"/>
      <c r="AGG555" s="13"/>
      <c r="AGH555" s="13"/>
      <c r="AGI555" s="13"/>
      <c r="AGJ555" s="13"/>
      <c r="AGK555" s="13"/>
      <c r="AGL555" s="13"/>
      <c r="AGM555" s="13"/>
      <c r="AGN555" s="13"/>
      <c r="AGO555" s="13"/>
      <c r="AGP555" s="13"/>
      <c r="AGQ555" s="13"/>
      <c r="AGR555" s="13"/>
      <c r="AGS555" s="13"/>
      <c r="AGT555" s="13"/>
      <c r="AGU555" s="13"/>
      <c r="AGV555" s="13"/>
      <c r="AGW555" s="13"/>
      <c r="AGX555" s="13"/>
      <c r="AGY555" s="13"/>
      <c r="AGZ555" s="13"/>
      <c r="AHA555" s="13"/>
      <c r="AHB555" s="13"/>
      <c r="AHC555" s="13"/>
      <c r="AHD555" s="13"/>
      <c r="AHE555" s="13"/>
      <c r="AHF555" s="13"/>
      <c r="AHG555" s="13"/>
      <c r="AHH555" s="13"/>
      <c r="AHI555" s="13"/>
      <c r="AHJ555" s="13"/>
      <c r="AHK555" s="13"/>
      <c r="AHL555" s="13"/>
      <c r="AHM555" s="13"/>
      <c r="AHN555" s="13"/>
      <c r="AHO555" s="13"/>
      <c r="AHP555" s="13"/>
      <c r="AHQ555" s="13"/>
      <c r="AHR555" s="13"/>
      <c r="AHS555" s="13"/>
      <c r="AHT555" s="13"/>
      <c r="AHU555" s="13"/>
      <c r="AHV555" s="13"/>
      <c r="AHW555" s="13"/>
      <c r="AHX555" s="13"/>
      <c r="AHY555" s="13"/>
      <c r="AHZ555" s="13"/>
      <c r="AIA555" s="13"/>
      <c r="AIB555" s="13"/>
      <c r="AIC555" s="13"/>
      <c r="AID555" s="13"/>
      <c r="AIE555" s="13"/>
      <c r="AIF555" s="13"/>
      <c r="AIG555" s="13"/>
      <c r="AIH555" s="13"/>
      <c r="AII555" s="13"/>
      <c r="AIJ555" s="13"/>
      <c r="AIK555" s="13"/>
      <c r="AIL555" s="13"/>
      <c r="AIM555" s="13"/>
      <c r="AIN555" s="13"/>
      <c r="AIO555" s="13"/>
      <c r="AIP555" s="13"/>
      <c r="AIQ555" s="13"/>
      <c r="AIR555" s="13"/>
      <c r="AIS555" s="13"/>
      <c r="AIT555" s="13"/>
      <c r="AIU555" s="13"/>
      <c r="AIV555" s="13"/>
      <c r="AIW555" s="13"/>
      <c r="AIX555" s="13"/>
      <c r="AIY555" s="13"/>
      <c r="AIZ555" s="13"/>
      <c r="AJA555" s="13"/>
      <c r="AJB555" s="13"/>
      <c r="AJC555" s="13"/>
      <c r="AJD555" s="13"/>
      <c r="AJE555" s="13"/>
      <c r="AJF555" s="13"/>
      <c r="AJG555" s="13"/>
      <c r="AJH555" s="13"/>
      <c r="AJI555" s="13"/>
      <c r="AJJ555" s="13"/>
      <c r="AJK555" s="13"/>
      <c r="AJL555" s="13"/>
      <c r="AJM555" s="13"/>
      <c r="AJN555" s="13"/>
      <c r="AJO555" s="13"/>
      <c r="AJP555" s="13"/>
      <c r="AJQ555" s="13"/>
      <c r="AJR555" s="13"/>
      <c r="AJS555" s="13"/>
      <c r="AJT555" s="13"/>
      <c r="AJU555" s="13"/>
      <c r="AJV555" s="13"/>
      <c r="AJW555" s="13"/>
      <c r="AJX555" s="13"/>
      <c r="AJY555" s="13"/>
      <c r="AJZ555" s="13"/>
      <c r="AKA555" s="13"/>
      <c r="AKB555" s="13"/>
      <c r="AKC555" s="13"/>
      <c r="AKD555" s="13"/>
      <c r="AKE555" s="13"/>
      <c r="AKF555" s="13"/>
      <c r="AKG555" s="13"/>
      <c r="AKH555" s="13"/>
      <c r="AKI555" s="13"/>
      <c r="AKJ555" s="13"/>
      <c r="AKK555" s="13"/>
      <c r="AKL555" s="13"/>
      <c r="AKM555" s="13"/>
      <c r="AKN555" s="13"/>
      <c r="AKO555" s="13"/>
      <c r="AKP555" s="13"/>
      <c r="AKQ555" s="13"/>
      <c r="AKR555" s="13"/>
      <c r="AKS555" s="13"/>
      <c r="AKT555" s="13"/>
      <c r="AKU555" s="13"/>
      <c r="AKV555" s="13"/>
      <c r="AKW555" s="13"/>
      <c r="AKX555" s="13"/>
      <c r="AKY555" s="13"/>
      <c r="AKZ555" s="13"/>
      <c r="ALA555" s="13"/>
      <c r="ALB555" s="13"/>
      <c r="ALC555" s="13"/>
      <c r="ALD555" s="13"/>
      <c r="ALE555" s="13"/>
      <c r="ALF555" s="13"/>
      <c r="ALG555" s="13"/>
      <c r="ALH555" s="13"/>
      <c r="ALI555" s="13"/>
      <c r="ALJ555" s="13"/>
    </row>
    <row r="556" spans="1:998" s="24" customFormat="1">
      <c r="A556" s="16">
        <v>551</v>
      </c>
      <c r="B556" s="32" t="s">
        <v>1522</v>
      </c>
      <c r="C556" s="32" t="s">
        <v>1521</v>
      </c>
      <c r="D556" s="32" t="s">
        <v>1521</v>
      </c>
      <c r="E556" s="32" t="s">
        <v>1506</v>
      </c>
      <c r="F556" s="32"/>
      <c r="G556" s="74">
        <v>45833</v>
      </c>
      <c r="H556" s="75">
        <v>0.5</v>
      </c>
      <c r="I556" s="32" t="s">
        <v>1507</v>
      </c>
      <c r="J556" s="32" t="s">
        <v>1508</v>
      </c>
      <c r="K556" s="32" t="s">
        <v>1507</v>
      </c>
      <c r="L556" s="32" t="s">
        <v>1507</v>
      </c>
      <c r="M556" s="32" t="s">
        <v>1507</v>
      </c>
      <c r="N556" s="32" t="s">
        <v>1508</v>
      </c>
      <c r="O556" s="76">
        <v>2214.0700000000002</v>
      </c>
      <c r="P556" s="77">
        <v>7091</v>
      </c>
      <c r="Q556" s="76">
        <v>190100</v>
      </c>
      <c r="R556" s="76">
        <v>45164</v>
      </c>
      <c r="S556" s="86">
        <f t="shared" si="74"/>
        <v>23.758022093634928</v>
      </c>
      <c r="T556" s="86">
        <f t="shared" si="75"/>
        <v>144936</v>
      </c>
      <c r="U556" s="32" t="s">
        <v>1508</v>
      </c>
      <c r="V556" s="32" t="s">
        <v>1508</v>
      </c>
      <c r="W556" s="32">
        <v>1</v>
      </c>
      <c r="X556" s="80">
        <v>0</v>
      </c>
      <c r="Y556" s="81">
        <f>ROUND((S556/INDICI!$B$2*10),2)</f>
        <v>2.68</v>
      </c>
      <c r="Z556" s="81">
        <f>ROUND((O556/INDICI!$B$1*25),2)</f>
        <v>5.91</v>
      </c>
      <c r="AA556" s="82">
        <f t="shared" si="67"/>
        <v>6</v>
      </c>
      <c r="AB556" s="83">
        <f t="shared" si="68"/>
        <v>14.59</v>
      </c>
      <c r="AC556" s="84"/>
      <c r="AD556" s="81" t="str">
        <f>VLOOKUP(C556, 'NORD SUD'!A:B, 2, FALSE)</f>
        <v>N</v>
      </c>
      <c r="AE556" s="85" t="str">
        <f>IF(AD556="N","",SUM(AF$5:$AF556))</f>
        <v/>
      </c>
      <c r="AF556" s="85" t="str">
        <f t="shared" si="69"/>
        <v/>
      </c>
      <c r="AG556" s="84"/>
      <c r="AH556" s="81"/>
      <c r="AI556" s="169"/>
      <c r="AJ556" s="169"/>
      <c r="AK556" s="198" t="s">
        <v>1941</v>
      </c>
      <c r="AL556" s="158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  <c r="KE556" s="13"/>
      <c r="KF556" s="13"/>
      <c r="KG556" s="13"/>
      <c r="KH556" s="13"/>
      <c r="KI556" s="13"/>
      <c r="KJ556" s="13"/>
      <c r="KK556" s="13"/>
      <c r="KL556" s="13"/>
      <c r="KM556" s="13"/>
      <c r="KN556" s="13"/>
      <c r="KO556" s="13"/>
      <c r="KP556" s="13"/>
      <c r="KQ556" s="13"/>
      <c r="KR556" s="13"/>
      <c r="KS556" s="13"/>
      <c r="KT556" s="13"/>
      <c r="KU556" s="13"/>
      <c r="KV556" s="13"/>
      <c r="KW556" s="13"/>
      <c r="KX556" s="13"/>
      <c r="KY556" s="13"/>
      <c r="KZ556" s="13"/>
      <c r="LA556" s="13"/>
      <c r="LB556" s="13"/>
      <c r="LC556" s="13"/>
      <c r="LD556" s="13"/>
      <c r="LE556" s="13"/>
      <c r="LF556" s="13"/>
      <c r="LG556" s="13"/>
      <c r="LH556" s="13"/>
      <c r="LI556" s="13"/>
      <c r="LJ556" s="13"/>
      <c r="LK556" s="13"/>
      <c r="LL556" s="13"/>
      <c r="LM556" s="13"/>
      <c r="LN556" s="13"/>
      <c r="LO556" s="13"/>
      <c r="LP556" s="13"/>
      <c r="LQ556" s="13"/>
      <c r="LR556" s="13"/>
      <c r="LS556" s="13"/>
      <c r="LT556" s="13"/>
      <c r="LU556" s="13"/>
      <c r="LV556" s="13"/>
      <c r="LW556" s="13"/>
      <c r="LX556" s="13"/>
      <c r="LY556" s="13"/>
      <c r="LZ556" s="13"/>
      <c r="MA556" s="13"/>
      <c r="MB556" s="13"/>
      <c r="MC556" s="13"/>
      <c r="MD556" s="13"/>
      <c r="ME556" s="13"/>
      <c r="MF556" s="13"/>
      <c r="MG556" s="13"/>
      <c r="MH556" s="13"/>
      <c r="MI556" s="13"/>
      <c r="MJ556" s="13"/>
      <c r="MK556" s="13"/>
      <c r="ML556" s="13"/>
      <c r="MM556" s="13"/>
      <c r="MN556" s="13"/>
      <c r="MO556" s="13"/>
      <c r="MP556" s="13"/>
      <c r="MQ556" s="13"/>
      <c r="MR556" s="13"/>
      <c r="MS556" s="13"/>
      <c r="MT556" s="13"/>
      <c r="MU556" s="13"/>
      <c r="MV556" s="13"/>
      <c r="MW556" s="13"/>
      <c r="MX556" s="13"/>
      <c r="MY556" s="13"/>
      <c r="MZ556" s="13"/>
      <c r="NA556" s="13"/>
      <c r="NB556" s="13"/>
      <c r="NC556" s="13"/>
      <c r="ND556" s="13"/>
      <c r="NE556" s="13"/>
      <c r="NF556" s="13"/>
      <c r="NG556" s="13"/>
      <c r="NH556" s="13"/>
      <c r="NI556" s="13"/>
      <c r="NJ556" s="13"/>
      <c r="NK556" s="13"/>
      <c r="NL556" s="13"/>
      <c r="NM556" s="13"/>
      <c r="NN556" s="13"/>
      <c r="NO556" s="13"/>
      <c r="NP556" s="13"/>
      <c r="NQ556" s="13"/>
      <c r="NR556" s="13"/>
      <c r="NS556" s="13"/>
      <c r="NT556" s="13"/>
      <c r="NU556" s="13"/>
      <c r="NV556" s="13"/>
      <c r="NW556" s="13"/>
      <c r="NX556" s="13"/>
      <c r="NY556" s="13"/>
      <c r="NZ556" s="13"/>
      <c r="OA556" s="13"/>
      <c r="OB556" s="13"/>
      <c r="OC556" s="13"/>
      <c r="OD556" s="13"/>
      <c r="OE556" s="13"/>
      <c r="OF556" s="13"/>
      <c r="OG556" s="13"/>
      <c r="OH556" s="13"/>
      <c r="OI556" s="13"/>
      <c r="OJ556" s="13"/>
      <c r="OK556" s="13"/>
      <c r="OL556" s="13"/>
      <c r="OM556" s="13"/>
      <c r="ON556" s="13"/>
      <c r="OO556" s="13"/>
      <c r="OP556" s="13"/>
      <c r="OQ556" s="13"/>
      <c r="OR556" s="13"/>
      <c r="OS556" s="13"/>
      <c r="OT556" s="13"/>
      <c r="OU556" s="13"/>
      <c r="OV556" s="13"/>
      <c r="OW556" s="13"/>
      <c r="OX556" s="13"/>
      <c r="OY556" s="13"/>
      <c r="OZ556" s="13"/>
      <c r="PA556" s="13"/>
      <c r="PB556" s="13"/>
      <c r="PC556" s="13"/>
      <c r="PD556" s="13"/>
      <c r="PE556" s="13"/>
      <c r="PF556" s="13"/>
      <c r="PG556" s="13"/>
      <c r="PH556" s="13"/>
      <c r="PI556" s="13"/>
      <c r="PJ556" s="13"/>
      <c r="PK556" s="13"/>
      <c r="PL556" s="13"/>
      <c r="PM556" s="13"/>
      <c r="PN556" s="13"/>
      <c r="PO556" s="13"/>
      <c r="PP556" s="13"/>
      <c r="PQ556" s="13"/>
      <c r="PR556" s="13"/>
      <c r="PS556" s="13"/>
      <c r="PT556" s="13"/>
      <c r="PU556" s="13"/>
      <c r="PV556" s="13"/>
      <c r="PW556" s="13"/>
      <c r="PX556" s="13"/>
      <c r="PY556" s="13"/>
      <c r="PZ556" s="13"/>
      <c r="QA556" s="13"/>
      <c r="QB556" s="13"/>
      <c r="QC556" s="13"/>
      <c r="QD556" s="13"/>
      <c r="QE556" s="13"/>
      <c r="QF556" s="13"/>
      <c r="QG556" s="13"/>
      <c r="QH556" s="13"/>
      <c r="QI556" s="13"/>
      <c r="QJ556" s="13"/>
      <c r="QK556" s="13"/>
      <c r="QL556" s="13"/>
      <c r="QM556" s="13"/>
      <c r="QN556" s="13"/>
      <c r="QO556" s="13"/>
      <c r="QP556" s="13"/>
      <c r="QQ556" s="13"/>
      <c r="QR556" s="13"/>
      <c r="QS556" s="13"/>
      <c r="QT556" s="13"/>
      <c r="QU556" s="13"/>
      <c r="QV556" s="13"/>
      <c r="QW556" s="13"/>
      <c r="QX556" s="13"/>
      <c r="QY556" s="13"/>
      <c r="QZ556" s="13"/>
      <c r="RA556" s="13"/>
      <c r="RB556" s="13"/>
      <c r="RC556" s="13"/>
      <c r="RD556" s="13"/>
      <c r="RE556" s="13"/>
      <c r="RF556" s="13"/>
      <c r="RG556" s="13"/>
      <c r="RH556" s="13"/>
      <c r="RI556" s="13"/>
      <c r="RJ556" s="13"/>
      <c r="RK556" s="13"/>
      <c r="RL556" s="13"/>
      <c r="RM556" s="13"/>
      <c r="RN556" s="13"/>
      <c r="RO556" s="13"/>
      <c r="RP556" s="13"/>
      <c r="RQ556" s="13"/>
      <c r="RR556" s="13"/>
      <c r="RS556" s="13"/>
      <c r="RT556" s="13"/>
      <c r="RU556" s="13"/>
      <c r="RV556" s="13"/>
      <c r="RW556" s="13"/>
      <c r="RX556" s="13"/>
      <c r="RY556" s="13"/>
      <c r="RZ556" s="13"/>
      <c r="SA556" s="13"/>
      <c r="SB556" s="13"/>
      <c r="SC556" s="13"/>
      <c r="SD556" s="13"/>
      <c r="SE556" s="13"/>
      <c r="SF556" s="13"/>
      <c r="SG556" s="13"/>
      <c r="SH556" s="13"/>
      <c r="SI556" s="13"/>
      <c r="SJ556" s="13"/>
      <c r="SK556" s="13"/>
      <c r="SL556" s="13"/>
      <c r="SM556" s="13"/>
      <c r="SN556" s="13"/>
      <c r="SO556" s="13"/>
      <c r="SP556" s="13"/>
      <c r="SQ556" s="13"/>
      <c r="SR556" s="13"/>
      <c r="SS556" s="13"/>
      <c r="ST556" s="13"/>
      <c r="SU556" s="13"/>
      <c r="SV556" s="13"/>
      <c r="SW556" s="13"/>
      <c r="SX556" s="13"/>
      <c r="SY556" s="13"/>
      <c r="SZ556" s="13"/>
      <c r="TA556" s="13"/>
      <c r="TB556" s="13"/>
      <c r="TC556" s="13"/>
      <c r="TD556" s="13"/>
      <c r="TE556" s="13"/>
      <c r="TF556" s="13"/>
      <c r="TG556" s="13"/>
      <c r="TH556" s="13"/>
      <c r="TI556" s="13"/>
      <c r="TJ556" s="13"/>
      <c r="TK556" s="13"/>
      <c r="TL556" s="13"/>
      <c r="TM556" s="13"/>
      <c r="TN556" s="13"/>
      <c r="TO556" s="13"/>
      <c r="TP556" s="13"/>
      <c r="TQ556" s="13"/>
      <c r="TR556" s="13"/>
      <c r="TS556" s="13"/>
      <c r="TT556" s="13"/>
      <c r="TU556" s="13"/>
      <c r="TV556" s="13"/>
      <c r="TW556" s="13"/>
      <c r="TX556" s="13"/>
      <c r="TY556" s="13"/>
      <c r="TZ556" s="13"/>
      <c r="UA556" s="13"/>
      <c r="UB556" s="13"/>
      <c r="UC556" s="13"/>
      <c r="UD556" s="13"/>
      <c r="UE556" s="13"/>
      <c r="UF556" s="13"/>
      <c r="UG556" s="13"/>
      <c r="UH556" s="13"/>
      <c r="UI556" s="13"/>
      <c r="UJ556" s="13"/>
      <c r="UK556" s="13"/>
      <c r="UL556" s="13"/>
      <c r="UM556" s="13"/>
      <c r="UN556" s="13"/>
      <c r="UO556" s="13"/>
      <c r="UP556" s="13"/>
      <c r="UQ556" s="13"/>
      <c r="UR556" s="13"/>
      <c r="US556" s="13"/>
      <c r="UT556" s="13"/>
      <c r="UU556" s="13"/>
      <c r="UV556" s="13"/>
      <c r="UW556" s="13"/>
      <c r="UX556" s="13"/>
      <c r="UY556" s="13"/>
      <c r="UZ556" s="13"/>
      <c r="VA556" s="13"/>
      <c r="VB556" s="13"/>
      <c r="VC556" s="13"/>
      <c r="VD556" s="13"/>
      <c r="VE556" s="13"/>
      <c r="VF556" s="13"/>
      <c r="VG556" s="13"/>
      <c r="VH556" s="13"/>
      <c r="VI556" s="13"/>
      <c r="VJ556" s="13"/>
      <c r="VK556" s="13"/>
      <c r="VL556" s="13"/>
      <c r="VM556" s="13"/>
      <c r="VN556" s="13"/>
      <c r="VO556" s="13"/>
      <c r="VP556" s="13"/>
      <c r="VQ556" s="13"/>
      <c r="VR556" s="13"/>
      <c r="VS556" s="13"/>
      <c r="VT556" s="13"/>
      <c r="VU556" s="13"/>
      <c r="VV556" s="13"/>
      <c r="VW556" s="13"/>
      <c r="VX556" s="13"/>
      <c r="VY556" s="13"/>
      <c r="VZ556" s="13"/>
      <c r="WA556" s="13"/>
      <c r="WB556" s="13"/>
      <c r="WC556" s="13"/>
      <c r="WD556" s="13"/>
      <c r="WE556" s="13"/>
      <c r="WF556" s="13"/>
      <c r="WG556" s="13"/>
      <c r="WH556" s="13"/>
      <c r="WI556" s="13"/>
      <c r="WJ556" s="13"/>
      <c r="WK556" s="13"/>
      <c r="WL556" s="13"/>
      <c r="WM556" s="13"/>
      <c r="WN556" s="13"/>
      <c r="WO556" s="13"/>
      <c r="WP556" s="13"/>
      <c r="WQ556" s="13"/>
      <c r="WR556" s="13"/>
      <c r="WS556" s="13"/>
      <c r="WT556" s="13"/>
      <c r="WU556" s="13"/>
      <c r="WV556" s="13"/>
      <c r="WW556" s="13"/>
      <c r="WX556" s="13"/>
      <c r="WY556" s="13"/>
      <c r="WZ556" s="13"/>
      <c r="XA556" s="13"/>
      <c r="XB556" s="13"/>
      <c r="XC556" s="13"/>
      <c r="XD556" s="13"/>
      <c r="XE556" s="13"/>
      <c r="XF556" s="13"/>
      <c r="XG556" s="13"/>
      <c r="XH556" s="13"/>
      <c r="XI556" s="13"/>
      <c r="XJ556" s="13"/>
      <c r="XK556" s="13"/>
      <c r="XL556" s="13"/>
      <c r="XM556" s="13"/>
      <c r="XN556" s="13"/>
      <c r="XO556" s="13"/>
      <c r="XP556" s="13"/>
      <c r="XQ556" s="13"/>
      <c r="XR556" s="13"/>
      <c r="XS556" s="13"/>
      <c r="XT556" s="13"/>
      <c r="XU556" s="13"/>
      <c r="XV556" s="13"/>
      <c r="XW556" s="13"/>
      <c r="XX556" s="13"/>
      <c r="XY556" s="13"/>
      <c r="XZ556" s="13"/>
      <c r="YA556" s="13"/>
      <c r="YB556" s="13"/>
      <c r="YC556" s="13"/>
      <c r="YD556" s="13"/>
      <c r="YE556" s="13"/>
      <c r="YF556" s="13"/>
      <c r="YG556" s="13"/>
      <c r="YH556" s="13"/>
      <c r="YI556" s="13"/>
      <c r="YJ556" s="13"/>
      <c r="YK556" s="13"/>
      <c r="YL556" s="13"/>
      <c r="YM556" s="13"/>
      <c r="YN556" s="13"/>
      <c r="YO556" s="13"/>
      <c r="YP556" s="13"/>
      <c r="YQ556" s="13"/>
      <c r="YR556" s="13"/>
      <c r="YS556" s="13"/>
      <c r="YT556" s="13"/>
      <c r="YU556" s="13"/>
      <c r="YV556" s="13"/>
      <c r="YW556" s="13"/>
      <c r="YX556" s="13"/>
      <c r="YY556" s="13"/>
      <c r="YZ556" s="13"/>
      <c r="ZA556" s="13"/>
      <c r="ZB556" s="13"/>
      <c r="ZC556" s="13"/>
      <c r="ZD556" s="13"/>
      <c r="ZE556" s="13"/>
      <c r="ZF556" s="13"/>
      <c r="ZG556" s="13"/>
      <c r="ZH556" s="13"/>
      <c r="ZI556" s="13"/>
      <c r="ZJ556" s="13"/>
      <c r="ZK556" s="13"/>
      <c r="ZL556" s="13"/>
      <c r="ZM556" s="13"/>
      <c r="ZN556" s="13"/>
      <c r="ZO556" s="13"/>
      <c r="ZP556" s="13"/>
      <c r="ZQ556" s="13"/>
      <c r="ZR556" s="13"/>
      <c r="ZS556" s="13"/>
      <c r="ZT556" s="13"/>
      <c r="ZU556" s="13"/>
      <c r="ZV556" s="13"/>
      <c r="ZW556" s="13"/>
      <c r="ZX556" s="13"/>
      <c r="ZY556" s="13"/>
      <c r="ZZ556" s="13"/>
      <c r="AAA556" s="13"/>
      <c r="AAB556" s="13"/>
      <c r="AAC556" s="13"/>
      <c r="AAD556" s="13"/>
      <c r="AAE556" s="13"/>
      <c r="AAF556" s="13"/>
      <c r="AAG556" s="13"/>
      <c r="AAH556" s="13"/>
      <c r="AAI556" s="13"/>
      <c r="AAJ556" s="13"/>
      <c r="AAK556" s="13"/>
      <c r="AAL556" s="13"/>
      <c r="AAM556" s="13"/>
      <c r="AAN556" s="13"/>
      <c r="AAO556" s="13"/>
      <c r="AAP556" s="13"/>
      <c r="AAQ556" s="13"/>
      <c r="AAR556" s="13"/>
      <c r="AAS556" s="13"/>
      <c r="AAT556" s="13"/>
      <c r="AAU556" s="13"/>
      <c r="AAV556" s="13"/>
      <c r="AAW556" s="13"/>
      <c r="AAX556" s="13"/>
      <c r="AAY556" s="13"/>
      <c r="AAZ556" s="13"/>
      <c r="ABA556" s="13"/>
      <c r="ABB556" s="13"/>
      <c r="ABC556" s="13"/>
      <c r="ABD556" s="13"/>
      <c r="ABE556" s="13"/>
      <c r="ABF556" s="13"/>
      <c r="ABG556" s="13"/>
      <c r="ABH556" s="13"/>
      <c r="ABI556" s="13"/>
      <c r="ABJ556" s="13"/>
      <c r="ABK556" s="13"/>
      <c r="ABL556" s="13"/>
      <c r="ABM556" s="13"/>
      <c r="ABN556" s="13"/>
      <c r="ABO556" s="13"/>
      <c r="ABP556" s="13"/>
      <c r="ABQ556" s="13"/>
      <c r="ABR556" s="13"/>
      <c r="ABS556" s="13"/>
      <c r="ABT556" s="13"/>
      <c r="ABU556" s="13"/>
      <c r="ABV556" s="13"/>
      <c r="ABW556" s="13"/>
      <c r="ABX556" s="13"/>
      <c r="ABY556" s="13"/>
      <c r="ABZ556" s="13"/>
      <c r="ACA556" s="13"/>
      <c r="ACB556" s="13"/>
      <c r="ACC556" s="13"/>
      <c r="ACD556" s="13"/>
      <c r="ACE556" s="13"/>
      <c r="ACF556" s="13"/>
      <c r="ACG556" s="13"/>
      <c r="ACH556" s="13"/>
      <c r="ACI556" s="13"/>
      <c r="ACJ556" s="13"/>
      <c r="ACK556" s="13"/>
      <c r="ACL556" s="13"/>
      <c r="ACM556" s="13"/>
      <c r="ACN556" s="13"/>
      <c r="ACO556" s="13"/>
      <c r="ACP556" s="13"/>
      <c r="ACQ556" s="13"/>
      <c r="ACR556" s="13"/>
      <c r="ACS556" s="13"/>
      <c r="ACT556" s="13"/>
      <c r="ACU556" s="13"/>
      <c r="ACV556" s="13"/>
      <c r="ACW556" s="13"/>
      <c r="ACX556" s="13"/>
      <c r="ACY556" s="13"/>
      <c r="ACZ556" s="13"/>
      <c r="ADA556" s="13"/>
      <c r="ADB556" s="13"/>
      <c r="ADC556" s="13"/>
      <c r="ADD556" s="13"/>
      <c r="ADE556" s="13"/>
      <c r="ADF556" s="13"/>
      <c r="ADG556" s="13"/>
      <c r="ADH556" s="13"/>
      <c r="ADI556" s="13"/>
      <c r="ADJ556" s="13"/>
      <c r="ADK556" s="13"/>
      <c r="ADL556" s="13"/>
      <c r="ADM556" s="13"/>
      <c r="ADN556" s="13"/>
      <c r="ADO556" s="13"/>
      <c r="ADP556" s="13"/>
      <c r="ADQ556" s="13"/>
      <c r="ADR556" s="13"/>
      <c r="ADS556" s="13"/>
      <c r="ADT556" s="13"/>
      <c r="ADU556" s="13"/>
      <c r="ADV556" s="13"/>
      <c r="ADW556" s="13"/>
      <c r="ADX556" s="13"/>
      <c r="ADY556" s="13"/>
      <c r="ADZ556" s="13"/>
      <c r="AEA556" s="13"/>
      <c r="AEB556" s="13"/>
      <c r="AEC556" s="13"/>
      <c r="AED556" s="13"/>
      <c r="AEE556" s="13"/>
      <c r="AEF556" s="13"/>
      <c r="AEG556" s="13"/>
      <c r="AEH556" s="13"/>
      <c r="AEI556" s="13"/>
      <c r="AEJ556" s="13"/>
      <c r="AEK556" s="13"/>
      <c r="AEL556" s="13"/>
      <c r="AEM556" s="13"/>
      <c r="AEN556" s="13"/>
      <c r="AEO556" s="13"/>
      <c r="AEP556" s="13"/>
      <c r="AEQ556" s="13"/>
      <c r="AER556" s="13"/>
      <c r="AES556" s="13"/>
      <c r="AET556" s="13"/>
      <c r="AEU556" s="13"/>
      <c r="AEV556" s="13"/>
      <c r="AEW556" s="13"/>
      <c r="AEX556" s="13"/>
      <c r="AEY556" s="13"/>
      <c r="AEZ556" s="13"/>
      <c r="AFA556" s="13"/>
      <c r="AFB556" s="13"/>
      <c r="AFC556" s="13"/>
      <c r="AFD556" s="13"/>
      <c r="AFE556" s="13"/>
      <c r="AFF556" s="13"/>
      <c r="AFG556" s="13"/>
      <c r="AFH556" s="13"/>
      <c r="AFI556" s="13"/>
      <c r="AFJ556" s="13"/>
      <c r="AFK556" s="13"/>
      <c r="AFL556" s="13"/>
      <c r="AFM556" s="13"/>
      <c r="AFN556" s="13"/>
      <c r="AFO556" s="13"/>
      <c r="AFP556" s="13"/>
      <c r="AFQ556" s="13"/>
      <c r="AFR556" s="13"/>
      <c r="AFS556" s="13"/>
      <c r="AFT556" s="13"/>
      <c r="AFU556" s="13"/>
      <c r="AFV556" s="13"/>
      <c r="AFW556" s="13"/>
      <c r="AFX556" s="13"/>
      <c r="AFY556" s="13"/>
      <c r="AFZ556" s="13"/>
      <c r="AGA556" s="13"/>
      <c r="AGB556" s="13"/>
      <c r="AGC556" s="13"/>
      <c r="AGD556" s="13"/>
      <c r="AGE556" s="13"/>
      <c r="AGF556" s="13"/>
      <c r="AGG556" s="13"/>
      <c r="AGH556" s="13"/>
      <c r="AGI556" s="13"/>
      <c r="AGJ556" s="13"/>
      <c r="AGK556" s="13"/>
      <c r="AGL556" s="13"/>
      <c r="AGM556" s="13"/>
      <c r="AGN556" s="13"/>
      <c r="AGO556" s="13"/>
      <c r="AGP556" s="13"/>
      <c r="AGQ556" s="13"/>
      <c r="AGR556" s="13"/>
      <c r="AGS556" s="13"/>
      <c r="AGT556" s="13"/>
      <c r="AGU556" s="13"/>
      <c r="AGV556" s="13"/>
      <c r="AGW556" s="13"/>
      <c r="AGX556" s="13"/>
      <c r="AGY556" s="13"/>
      <c r="AGZ556" s="13"/>
      <c r="AHA556" s="13"/>
      <c r="AHB556" s="13"/>
      <c r="AHC556" s="13"/>
      <c r="AHD556" s="13"/>
      <c r="AHE556" s="13"/>
      <c r="AHF556" s="13"/>
      <c r="AHG556" s="13"/>
      <c r="AHH556" s="13"/>
      <c r="AHI556" s="13"/>
      <c r="AHJ556" s="13"/>
      <c r="AHK556" s="13"/>
      <c r="AHL556" s="13"/>
      <c r="AHM556" s="13"/>
      <c r="AHN556" s="13"/>
      <c r="AHO556" s="13"/>
      <c r="AHP556" s="13"/>
      <c r="AHQ556" s="13"/>
      <c r="AHR556" s="13"/>
      <c r="AHS556" s="13"/>
      <c r="AHT556" s="13"/>
      <c r="AHU556" s="13"/>
      <c r="AHV556" s="13"/>
      <c r="AHW556" s="13"/>
      <c r="AHX556" s="13"/>
      <c r="AHY556" s="13"/>
      <c r="AHZ556" s="13"/>
      <c r="AIA556" s="13"/>
      <c r="AIB556" s="13"/>
      <c r="AIC556" s="13"/>
      <c r="AID556" s="13"/>
      <c r="AIE556" s="13"/>
      <c r="AIF556" s="13"/>
      <c r="AIG556" s="13"/>
      <c r="AIH556" s="13"/>
      <c r="AII556" s="13"/>
      <c r="AIJ556" s="13"/>
      <c r="AIK556" s="13"/>
      <c r="AIL556" s="13"/>
      <c r="AIM556" s="13"/>
      <c r="AIN556" s="13"/>
      <c r="AIO556" s="13"/>
      <c r="AIP556" s="13"/>
      <c r="AIQ556" s="13"/>
      <c r="AIR556" s="13"/>
      <c r="AIS556" s="13"/>
      <c r="AIT556" s="13"/>
      <c r="AIU556" s="13"/>
      <c r="AIV556" s="13"/>
      <c r="AIW556" s="13"/>
      <c r="AIX556" s="13"/>
      <c r="AIY556" s="13"/>
      <c r="AIZ556" s="13"/>
      <c r="AJA556" s="13"/>
      <c r="AJB556" s="13"/>
      <c r="AJC556" s="13"/>
      <c r="AJD556" s="13"/>
      <c r="AJE556" s="13"/>
      <c r="AJF556" s="13"/>
      <c r="AJG556" s="13"/>
      <c r="AJH556" s="13"/>
      <c r="AJI556" s="13"/>
      <c r="AJJ556" s="13"/>
      <c r="AJK556" s="13"/>
      <c r="AJL556" s="13"/>
      <c r="AJM556" s="13"/>
      <c r="AJN556" s="13"/>
      <c r="AJO556" s="13"/>
      <c r="AJP556" s="13"/>
      <c r="AJQ556" s="13"/>
      <c r="AJR556" s="13"/>
      <c r="AJS556" s="13"/>
      <c r="AJT556" s="13"/>
      <c r="AJU556" s="13"/>
      <c r="AJV556" s="13"/>
      <c r="AJW556" s="13"/>
      <c r="AJX556" s="13"/>
      <c r="AJY556" s="13"/>
      <c r="AJZ556" s="13"/>
      <c r="AKA556" s="13"/>
      <c r="AKB556" s="13"/>
      <c r="AKC556" s="13"/>
      <c r="AKD556" s="13"/>
      <c r="AKE556" s="13"/>
      <c r="AKF556" s="13"/>
      <c r="AKG556" s="13"/>
      <c r="AKH556" s="13"/>
      <c r="AKI556" s="13"/>
      <c r="AKJ556" s="13"/>
      <c r="AKK556" s="13"/>
      <c r="AKL556" s="13"/>
      <c r="AKM556" s="13"/>
      <c r="AKN556" s="13"/>
      <c r="AKO556" s="13"/>
      <c r="AKP556" s="13"/>
      <c r="AKQ556" s="13"/>
      <c r="AKR556" s="13"/>
      <c r="AKS556" s="13"/>
      <c r="AKT556" s="13"/>
      <c r="AKU556" s="13"/>
      <c r="AKV556" s="13"/>
      <c r="AKW556" s="13"/>
      <c r="AKX556" s="13"/>
      <c r="AKY556" s="13"/>
      <c r="AKZ556" s="13"/>
      <c r="ALA556" s="13"/>
      <c r="ALB556" s="13"/>
      <c r="ALC556" s="13"/>
      <c r="ALD556" s="13"/>
      <c r="ALE556" s="13"/>
      <c r="ALF556" s="13"/>
      <c r="ALG556" s="13"/>
      <c r="ALH556" s="13"/>
      <c r="ALI556" s="13"/>
      <c r="ALJ556" s="13"/>
    </row>
    <row r="557" spans="1:998" s="24" customFormat="1">
      <c r="A557" s="16">
        <v>552</v>
      </c>
      <c r="B557" s="32" t="s">
        <v>344</v>
      </c>
      <c r="C557" s="32" t="s">
        <v>67</v>
      </c>
      <c r="D557" s="32" t="s">
        <v>67</v>
      </c>
      <c r="E557" s="32" t="s">
        <v>680</v>
      </c>
      <c r="F557" s="32"/>
      <c r="G557" s="74">
        <v>45832</v>
      </c>
      <c r="H557" s="75">
        <v>0.73541666666666661</v>
      </c>
      <c r="I557" s="32" t="s">
        <v>5</v>
      </c>
      <c r="J557" s="32" t="s">
        <v>6</v>
      </c>
      <c r="K557" s="32" t="s">
        <v>5</v>
      </c>
      <c r="L557" s="32" t="s">
        <v>5</v>
      </c>
      <c r="M557" s="32" t="s">
        <v>5</v>
      </c>
      <c r="N557" s="32" t="s">
        <v>6</v>
      </c>
      <c r="O557" s="76">
        <v>1195.22</v>
      </c>
      <c r="P557" s="77">
        <v>1004</v>
      </c>
      <c r="Q557" s="76">
        <v>58742.37</v>
      </c>
      <c r="R557" s="76">
        <v>17622.71</v>
      </c>
      <c r="S557" s="85">
        <f t="shared" si="74"/>
        <v>29.999998297651249</v>
      </c>
      <c r="T557" s="85">
        <f t="shared" si="75"/>
        <v>41119.660000000003</v>
      </c>
      <c r="U557" s="32" t="s">
        <v>6</v>
      </c>
      <c r="V557" s="32" t="s">
        <v>6</v>
      </c>
      <c r="W557" s="79">
        <v>1</v>
      </c>
      <c r="X557" s="80">
        <v>0</v>
      </c>
      <c r="Y557" s="81">
        <f>ROUND((S557/INDICI!$B$2*10),2)</f>
        <v>3.39</v>
      </c>
      <c r="Z557" s="81">
        <f>ROUND((O557/INDICI!$B$1*25),2)</f>
        <v>3.19</v>
      </c>
      <c r="AA557" s="82">
        <f t="shared" si="67"/>
        <v>8</v>
      </c>
      <c r="AB557" s="83">
        <f t="shared" si="68"/>
        <v>14.58</v>
      </c>
      <c r="AC557" s="84"/>
      <c r="AD557" s="81" t="str">
        <f>VLOOKUP(C557, 'NORD SUD'!A:B, 2, FALSE)</f>
        <v>N</v>
      </c>
      <c r="AE557" s="85" t="str">
        <f>IF(AD557="N","",SUM(AF$5:$AF557))</f>
        <v/>
      </c>
      <c r="AF557" s="85" t="str">
        <f t="shared" si="69"/>
        <v/>
      </c>
      <c r="AG557" s="84"/>
      <c r="AH557" s="81"/>
      <c r="AI557" s="169"/>
      <c r="AJ557" s="169"/>
      <c r="AK557" s="198" t="s">
        <v>1941</v>
      </c>
      <c r="AL557" s="158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  <c r="KE557" s="13"/>
      <c r="KF557" s="13"/>
      <c r="KG557" s="13"/>
      <c r="KH557" s="13"/>
      <c r="KI557" s="13"/>
      <c r="KJ557" s="13"/>
      <c r="KK557" s="13"/>
      <c r="KL557" s="13"/>
      <c r="KM557" s="13"/>
      <c r="KN557" s="13"/>
      <c r="KO557" s="13"/>
      <c r="KP557" s="13"/>
      <c r="KQ557" s="13"/>
      <c r="KR557" s="13"/>
      <c r="KS557" s="13"/>
      <c r="KT557" s="13"/>
      <c r="KU557" s="13"/>
      <c r="KV557" s="13"/>
      <c r="KW557" s="13"/>
      <c r="KX557" s="13"/>
      <c r="KY557" s="13"/>
      <c r="KZ557" s="13"/>
      <c r="LA557" s="13"/>
      <c r="LB557" s="13"/>
      <c r="LC557" s="13"/>
      <c r="LD557" s="13"/>
      <c r="LE557" s="13"/>
      <c r="LF557" s="13"/>
      <c r="LG557" s="13"/>
      <c r="LH557" s="13"/>
      <c r="LI557" s="13"/>
      <c r="LJ557" s="13"/>
      <c r="LK557" s="13"/>
      <c r="LL557" s="13"/>
      <c r="LM557" s="13"/>
      <c r="LN557" s="13"/>
      <c r="LO557" s="13"/>
      <c r="LP557" s="13"/>
      <c r="LQ557" s="13"/>
      <c r="LR557" s="13"/>
      <c r="LS557" s="13"/>
      <c r="LT557" s="13"/>
      <c r="LU557" s="13"/>
      <c r="LV557" s="13"/>
      <c r="LW557" s="13"/>
      <c r="LX557" s="13"/>
      <c r="LY557" s="13"/>
      <c r="LZ557" s="13"/>
      <c r="MA557" s="13"/>
      <c r="MB557" s="13"/>
      <c r="MC557" s="13"/>
      <c r="MD557" s="13"/>
      <c r="ME557" s="13"/>
      <c r="MF557" s="13"/>
      <c r="MG557" s="13"/>
      <c r="MH557" s="13"/>
      <c r="MI557" s="13"/>
      <c r="MJ557" s="13"/>
      <c r="MK557" s="13"/>
      <c r="ML557" s="13"/>
      <c r="MM557" s="13"/>
      <c r="MN557" s="13"/>
      <c r="MO557" s="13"/>
      <c r="MP557" s="13"/>
      <c r="MQ557" s="13"/>
      <c r="MR557" s="13"/>
      <c r="MS557" s="13"/>
      <c r="MT557" s="13"/>
      <c r="MU557" s="13"/>
      <c r="MV557" s="13"/>
      <c r="MW557" s="13"/>
      <c r="MX557" s="13"/>
      <c r="MY557" s="13"/>
      <c r="MZ557" s="13"/>
      <c r="NA557" s="13"/>
      <c r="NB557" s="13"/>
      <c r="NC557" s="13"/>
      <c r="ND557" s="13"/>
      <c r="NE557" s="13"/>
      <c r="NF557" s="13"/>
      <c r="NG557" s="13"/>
      <c r="NH557" s="13"/>
      <c r="NI557" s="13"/>
      <c r="NJ557" s="13"/>
      <c r="NK557" s="13"/>
      <c r="NL557" s="13"/>
      <c r="NM557" s="13"/>
      <c r="NN557" s="13"/>
      <c r="NO557" s="13"/>
      <c r="NP557" s="13"/>
      <c r="NQ557" s="13"/>
      <c r="NR557" s="13"/>
      <c r="NS557" s="13"/>
      <c r="NT557" s="13"/>
      <c r="NU557" s="13"/>
      <c r="NV557" s="13"/>
      <c r="NW557" s="13"/>
      <c r="NX557" s="13"/>
      <c r="NY557" s="13"/>
      <c r="NZ557" s="13"/>
      <c r="OA557" s="13"/>
      <c r="OB557" s="13"/>
      <c r="OC557" s="13"/>
      <c r="OD557" s="13"/>
      <c r="OE557" s="13"/>
      <c r="OF557" s="13"/>
      <c r="OG557" s="13"/>
      <c r="OH557" s="13"/>
      <c r="OI557" s="13"/>
      <c r="OJ557" s="13"/>
      <c r="OK557" s="13"/>
      <c r="OL557" s="13"/>
      <c r="OM557" s="13"/>
      <c r="ON557" s="13"/>
      <c r="OO557" s="13"/>
      <c r="OP557" s="13"/>
      <c r="OQ557" s="13"/>
      <c r="OR557" s="13"/>
      <c r="OS557" s="13"/>
      <c r="OT557" s="13"/>
      <c r="OU557" s="13"/>
      <c r="OV557" s="13"/>
      <c r="OW557" s="13"/>
      <c r="OX557" s="13"/>
      <c r="OY557" s="13"/>
      <c r="OZ557" s="13"/>
      <c r="PA557" s="13"/>
      <c r="PB557" s="13"/>
      <c r="PC557" s="13"/>
      <c r="PD557" s="13"/>
      <c r="PE557" s="13"/>
      <c r="PF557" s="13"/>
      <c r="PG557" s="13"/>
      <c r="PH557" s="13"/>
      <c r="PI557" s="13"/>
      <c r="PJ557" s="13"/>
      <c r="PK557" s="13"/>
      <c r="PL557" s="13"/>
      <c r="PM557" s="13"/>
      <c r="PN557" s="13"/>
      <c r="PO557" s="13"/>
      <c r="PP557" s="13"/>
      <c r="PQ557" s="13"/>
      <c r="PR557" s="13"/>
      <c r="PS557" s="13"/>
      <c r="PT557" s="13"/>
      <c r="PU557" s="13"/>
      <c r="PV557" s="13"/>
      <c r="PW557" s="13"/>
      <c r="PX557" s="13"/>
      <c r="PY557" s="13"/>
      <c r="PZ557" s="13"/>
      <c r="QA557" s="13"/>
      <c r="QB557" s="13"/>
      <c r="QC557" s="13"/>
      <c r="QD557" s="13"/>
      <c r="QE557" s="13"/>
      <c r="QF557" s="13"/>
      <c r="QG557" s="13"/>
      <c r="QH557" s="13"/>
      <c r="QI557" s="13"/>
      <c r="QJ557" s="13"/>
      <c r="QK557" s="13"/>
      <c r="QL557" s="13"/>
      <c r="QM557" s="13"/>
      <c r="QN557" s="13"/>
      <c r="QO557" s="13"/>
      <c r="QP557" s="13"/>
      <c r="QQ557" s="13"/>
      <c r="QR557" s="13"/>
      <c r="QS557" s="13"/>
      <c r="QT557" s="13"/>
      <c r="QU557" s="13"/>
      <c r="QV557" s="13"/>
      <c r="QW557" s="13"/>
      <c r="QX557" s="13"/>
      <c r="QY557" s="13"/>
      <c r="QZ557" s="13"/>
      <c r="RA557" s="13"/>
      <c r="RB557" s="13"/>
      <c r="RC557" s="13"/>
      <c r="RD557" s="13"/>
      <c r="RE557" s="13"/>
      <c r="RF557" s="13"/>
      <c r="RG557" s="13"/>
      <c r="RH557" s="13"/>
      <c r="RI557" s="13"/>
      <c r="RJ557" s="13"/>
      <c r="RK557" s="13"/>
      <c r="RL557" s="13"/>
      <c r="RM557" s="13"/>
      <c r="RN557" s="13"/>
      <c r="RO557" s="13"/>
      <c r="RP557" s="13"/>
      <c r="RQ557" s="13"/>
      <c r="RR557" s="13"/>
      <c r="RS557" s="13"/>
      <c r="RT557" s="13"/>
      <c r="RU557" s="13"/>
      <c r="RV557" s="13"/>
      <c r="RW557" s="13"/>
      <c r="RX557" s="13"/>
      <c r="RY557" s="13"/>
      <c r="RZ557" s="13"/>
      <c r="SA557" s="13"/>
      <c r="SB557" s="13"/>
      <c r="SC557" s="13"/>
      <c r="SD557" s="13"/>
      <c r="SE557" s="13"/>
      <c r="SF557" s="13"/>
      <c r="SG557" s="13"/>
      <c r="SH557" s="13"/>
      <c r="SI557" s="13"/>
      <c r="SJ557" s="13"/>
      <c r="SK557" s="13"/>
      <c r="SL557" s="13"/>
      <c r="SM557" s="13"/>
      <c r="SN557" s="13"/>
      <c r="SO557" s="13"/>
      <c r="SP557" s="13"/>
      <c r="SQ557" s="13"/>
      <c r="SR557" s="13"/>
      <c r="SS557" s="13"/>
      <c r="ST557" s="13"/>
      <c r="SU557" s="13"/>
      <c r="SV557" s="13"/>
      <c r="SW557" s="13"/>
      <c r="SX557" s="13"/>
      <c r="SY557" s="13"/>
      <c r="SZ557" s="13"/>
      <c r="TA557" s="13"/>
      <c r="TB557" s="13"/>
      <c r="TC557" s="13"/>
      <c r="TD557" s="13"/>
      <c r="TE557" s="13"/>
      <c r="TF557" s="13"/>
      <c r="TG557" s="13"/>
      <c r="TH557" s="13"/>
      <c r="TI557" s="13"/>
      <c r="TJ557" s="13"/>
      <c r="TK557" s="13"/>
      <c r="TL557" s="13"/>
      <c r="TM557" s="13"/>
      <c r="TN557" s="13"/>
      <c r="TO557" s="13"/>
      <c r="TP557" s="13"/>
      <c r="TQ557" s="13"/>
      <c r="TR557" s="13"/>
      <c r="TS557" s="13"/>
      <c r="TT557" s="13"/>
      <c r="TU557" s="13"/>
      <c r="TV557" s="13"/>
      <c r="TW557" s="13"/>
      <c r="TX557" s="13"/>
      <c r="TY557" s="13"/>
      <c r="TZ557" s="13"/>
      <c r="UA557" s="13"/>
      <c r="UB557" s="13"/>
      <c r="UC557" s="13"/>
      <c r="UD557" s="13"/>
      <c r="UE557" s="13"/>
      <c r="UF557" s="13"/>
      <c r="UG557" s="13"/>
      <c r="UH557" s="13"/>
      <c r="UI557" s="13"/>
      <c r="UJ557" s="13"/>
      <c r="UK557" s="13"/>
      <c r="UL557" s="13"/>
      <c r="UM557" s="13"/>
      <c r="UN557" s="13"/>
      <c r="UO557" s="13"/>
      <c r="UP557" s="13"/>
      <c r="UQ557" s="13"/>
      <c r="UR557" s="13"/>
      <c r="US557" s="13"/>
      <c r="UT557" s="13"/>
      <c r="UU557" s="13"/>
      <c r="UV557" s="13"/>
      <c r="UW557" s="13"/>
      <c r="UX557" s="13"/>
      <c r="UY557" s="13"/>
      <c r="UZ557" s="13"/>
      <c r="VA557" s="13"/>
      <c r="VB557" s="13"/>
      <c r="VC557" s="13"/>
      <c r="VD557" s="13"/>
      <c r="VE557" s="13"/>
      <c r="VF557" s="13"/>
      <c r="VG557" s="13"/>
      <c r="VH557" s="13"/>
      <c r="VI557" s="13"/>
      <c r="VJ557" s="13"/>
      <c r="VK557" s="13"/>
      <c r="VL557" s="13"/>
      <c r="VM557" s="13"/>
      <c r="VN557" s="13"/>
      <c r="VO557" s="13"/>
      <c r="VP557" s="13"/>
      <c r="VQ557" s="13"/>
      <c r="VR557" s="13"/>
      <c r="VS557" s="13"/>
      <c r="VT557" s="13"/>
      <c r="VU557" s="13"/>
      <c r="VV557" s="13"/>
      <c r="VW557" s="13"/>
      <c r="VX557" s="13"/>
      <c r="VY557" s="13"/>
      <c r="VZ557" s="13"/>
      <c r="WA557" s="13"/>
      <c r="WB557" s="13"/>
      <c r="WC557" s="13"/>
      <c r="WD557" s="13"/>
      <c r="WE557" s="13"/>
      <c r="WF557" s="13"/>
      <c r="WG557" s="13"/>
      <c r="WH557" s="13"/>
      <c r="WI557" s="13"/>
      <c r="WJ557" s="13"/>
      <c r="WK557" s="13"/>
      <c r="WL557" s="13"/>
      <c r="WM557" s="13"/>
      <c r="WN557" s="13"/>
      <c r="WO557" s="13"/>
      <c r="WP557" s="13"/>
      <c r="WQ557" s="13"/>
      <c r="WR557" s="13"/>
      <c r="WS557" s="13"/>
      <c r="WT557" s="13"/>
      <c r="WU557" s="13"/>
      <c r="WV557" s="13"/>
      <c r="WW557" s="13"/>
      <c r="WX557" s="13"/>
      <c r="WY557" s="13"/>
      <c r="WZ557" s="13"/>
      <c r="XA557" s="13"/>
      <c r="XB557" s="13"/>
      <c r="XC557" s="13"/>
      <c r="XD557" s="13"/>
      <c r="XE557" s="13"/>
      <c r="XF557" s="13"/>
      <c r="XG557" s="13"/>
      <c r="XH557" s="13"/>
      <c r="XI557" s="13"/>
      <c r="XJ557" s="13"/>
      <c r="XK557" s="13"/>
      <c r="XL557" s="13"/>
      <c r="XM557" s="13"/>
      <c r="XN557" s="13"/>
      <c r="XO557" s="13"/>
      <c r="XP557" s="13"/>
      <c r="XQ557" s="13"/>
      <c r="XR557" s="13"/>
      <c r="XS557" s="13"/>
      <c r="XT557" s="13"/>
      <c r="XU557" s="13"/>
      <c r="XV557" s="13"/>
      <c r="XW557" s="13"/>
      <c r="XX557" s="13"/>
      <c r="XY557" s="13"/>
      <c r="XZ557" s="13"/>
      <c r="YA557" s="13"/>
      <c r="YB557" s="13"/>
      <c r="YC557" s="13"/>
      <c r="YD557" s="13"/>
      <c r="YE557" s="13"/>
      <c r="YF557" s="13"/>
      <c r="YG557" s="13"/>
      <c r="YH557" s="13"/>
      <c r="YI557" s="13"/>
      <c r="YJ557" s="13"/>
      <c r="YK557" s="13"/>
      <c r="YL557" s="13"/>
      <c r="YM557" s="13"/>
      <c r="YN557" s="13"/>
      <c r="YO557" s="13"/>
      <c r="YP557" s="13"/>
      <c r="YQ557" s="13"/>
      <c r="YR557" s="13"/>
      <c r="YS557" s="13"/>
      <c r="YT557" s="13"/>
      <c r="YU557" s="13"/>
      <c r="YV557" s="13"/>
      <c r="YW557" s="13"/>
      <c r="YX557" s="13"/>
      <c r="YY557" s="13"/>
      <c r="YZ557" s="13"/>
      <c r="ZA557" s="13"/>
      <c r="ZB557" s="13"/>
      <c r="ZC557" s="13"/>
      <c r="ZD557" s="13"/>
      <c r="ZE557" s="13"/>
      <c r="ZF557" s="13"/>
      <c r="ZG557" s="13"/>
      <c r="ZH557" s="13"/>
      <c r="ZI557" s="13"/>
      <c r="ZJ557" s="13"/>
      <c r="ZK557" s="13"/>
      <c r="ZL557" s="13"/>
      <c r="ZM557" s="13"/>
      <c r="ZN557" s="13"/>
      <c r="ZO557" s="13"/>
      <c r="ZP557" s="13"/>
      <c r="ZQ557" s="13"/>
      <c r="ZR557" s="13"/>
      <c r="ZS557" s="13"/>
      <c r="ZT557" s="13"/>
      <c r="ZU557" s="13"/>
      <c r="ZV557" s="13"/>
      <c r="ZW557" s="13"/>
      <c r="ZX557" s="13"/>
      <c r="ZY557" s="13"/>
      <c r="ZZ557" s="13"/>
      <c r="AAA557" s="13"/>
      <c r="AAB557" s="13"/>
      <c r="AAC557" s="13"/>
      <c r="AAD557" s="13"/>
      <c r="AAE557" s="13"/>
      <c r="AAF557" s="13"/>
      <c r="AAG557" s="13"/>
      <c r="AAH557" s="13"/>
      <c r="AAI557" s="13"/>
      <c r="AAJ557" s="13"/>
      <c r="AAK557" s="13"/>
      <c r="AAL557" s="13"/>
      <c r="AAM557" s="13"/>
      <c r="AAN557" s="13"/>
      <c r="AAO557" s="13"/>
      <c r="AAP557" s="13"/>
      <c r="AAQ557" s="13"/>
      <c r="AAR557" s="13"/>
      <c r="AAS557" s="13"/>
      <c r="AAT557" s="13"/>
      <c r="AAU557" s="13"/>
      <c r="AAV557" s="13"/>
      <c r="AAW557" s="13"/>
      <c r="AAX557" s="13"/>
      <c r="AAY557" s="13"/>
      <c r="AAZ557" s="13"/>
      <c r="ABA557" s="13"/>
      <c r="ABB557" s="13"/>
      <c r="ABC557" s="13"/>
      <c r="ABD557" s="13"/>
      <c r="ABE557" s="13"/>
      <c r="ABF557" s="13"/>
      <c r="ABG557" s="13"/>
      <c r="ABH557" s="13"/>
      <c r="ABI557" s="13"/>
      <c r="ABJ557" s="13"/>
      <c r="ABK557" s="13"/>
      <c r="ABL557" s="13"/>
      <c r="ABM557" s="13"/>
      <c r="ABN557" s="13"/>
      <c r="ABO557" s="13"/>
      <c r="ABP557" s="13"/>
      <c r="ABQ557" s="13"/>
      <c r="ABR557" s="13"/>
      <c r="ABS557" s="13"/>
      <c r="ABT557" s="13"/>
      <c r="ABU557" s="13"/>
      <c r="ABV557" s="13"/>
      <c r="ABW557" s="13"/>
      <c r="ABX557" s="13"/>
      <c r="ABY557" s="13"/>
      <c r="ABZ557" s="13"/>
      <c r="ACA557" s="13"/>
      <c r="ACB557" s="13"/>
      <c r="ACC557" s="13"/>
      <c r="ACD557" s="13"/>
      <c r="ACE557" s="13"/>
      <c r="ACF557" s="13"/>
      <c r="ACG557" s="13"/>
      <c r="ACH557" s="13"/>
      <c r="ACI557" s="13"/>
      <c r="ACJ557" s="13"/>
      <c r="ACK557" s="13"/>
      <c r="ACL557" s="13"/>
      <c r="ACM557" s="13"/>
      <c r="ACN557" s="13"/>
      <c r="ACO557" s="13"/>
      <c r="ACP557" s="13"/>
      <c r="ACQ557" s="13"/>
      <c r="ACR557" s="13"/>
      <c r="ACS557" s="13"/>
      <c r="ACT557" s="13"/>
      <c r="ACU557" s="13"/>
      <c r="ACV557" s="13"/>
      <c r="ACW557" s="13"/>
      <c r="ACX557" s="13"/>
      <c r="ACY557" s="13"/>
      <c r="ACZ557" s="13"/>
      <c r="ADA557" s="13"/>
      <c r="ADB557" s="13"/>
      <c r="ADC557" s="13"/>
      <c r="ADD557" s="13"/>
      <c r="ADE557" s="13"/>
      <c r="ADF557" s="13"/>
      <c r="ADG557" s="13"/>
      <c r="ADH557" s="13"/>
      <c r="ADI557" s="13"/>
      <c r="ADJ557" s="13"/>
      <c r="ADK557" s="13"/>
      <c r="ADL557" s="13"/>
      <c r="ADM557" s="13"/>
      <c r="ADN557" s="13"/>
      <c r="ADO557" s="13"/>
      <c r="ADP557" s="13"/>
      <c r="ADQ557" s="13"/>
      <c r="ADR557" s="13"/>
      <c r="ADS557" s="13"/>
      <c r="ADT557" s="13"/>
      <c r="ADU557" s="13"/>
      <c r="ADV557" s="13"/>
      <c r="ADW557" s="13"/>
      <c r="ADX557" s="13"/>
      <c r="ADY557" s="13"/>
      <c r="ADZ557" s="13"/>
      <c r="AEA557" s="13"/>
      <c r="AEB557" s="13"/>
      <c r="AEC557" s="13"/>
      <c r="AED557" s="13"/>
      <c r="AEE557" s="13"/>
      <c r="AEF557" s="13"/>
      <c r="AEG557" s="13"/>
      <c r="AEH557" s="13"/>
      <c r="AEI557" s="13"/>
      <c r="AEJ557" s="13"/>
      <c r="AEK557" s="13"/>
      <c r="AEL557" s="13"/>
      <c r="AEM557" s="13"/>
      <c r="AEN557" s="13"/>
      <c r="AEO557" s="13"/>
      <c r="AEP557" s="13"/>
      <c r="AEQ557" s="13"/>
      <c r="AER557" s="13"/>
      <c r="AES557" s="13"/>
      <c r="AET557" s="13"/>
      <c r="AEU557" s="13"/>
      <c r="AEV557" s="13"/>
      <c r="AEW557" s="13"/>
      <c r="AEX557" s="13"/>
      <c r="AEY557" s="13"/>
      <c r="AEZ557" s="13"/>
      <c r="AFA557" s="13"/>
      <c r="AFB557" s="13"/>
      <c r="AFC557" s="13"/>
      <c r="AFD557" s="13"/>
      <c r="AFE557" s="13"/>
      <c r="AFF557" s="13"/>
      <c r="AFG557" s="13"/>
      <c r="AFH557" s="13"/>
      <c r="AFI557" s="13"/>
      <c r="AFJ557" s="13"/>
      <c r="AFK557" s="13"/>
      <c r="AFL557" s="13"/>
      <c r="AFM557" s="13"/>
      <c r="AFN557" s="13"/>
      <c r="AFO557" s="13"/>
      <c r="AFP557" s="13"/>
      <c r="AFQ557" s="13"/>
      <c r="AFR557" s="13"/>
      <c r="AFS557" s="13"/>
      <c r="AFT557" s="13"/>
      <c r="AFU557" s="13"/>
      <c r="AFV557" s="13"/>
      <c r="AFW557" s="13"/>
      <c r="AFX557" s="13"/>
      <c r="AFY557" s="13"/>
      <c r="AFZ557" s="13"/>
      <c r="AGA557" s="13"/>
      <c r="AGB557" s="13"/>
      <c r="AGC557" s="13"/>
      <c r="AGD557" s="13"/>
      <c r="AGE557" s="13"/>
      <c r="AGF557" s="13"/>
      <c r="AGG557" s="13"/>
      <c r="AGH557" s="13"/>
      <c r="AGI557" s="13"/>
      <c r="AGJ557" s="13"/>
      <c r="AGK557" s="13"/>
      <c r="AGL557" s="13"/>
      <c r="AGM557" s="13"/>
      <c r="AGN557" s="13"/>
      <c r="AGO557" s="13"/>
      <c r="AGP557" s="13"/>
      <c r="AGQ557" s="13"/>
      <c r="AGR557" s="13"/>
      <c r="AGS557" s="13"/>
      <c r="AGT557" s="13"/>
      <c r="AGU557" s="13"/>
      <c r="AGV557" s="13"/>
      <c r="AGW557" s="13"/>
      <c r="AGX557" s="13"/>
      <c r="AGY557" s="13"/>
      <c r="AGZ557" s="13"/>
      <c r="AHA557" s="13"/>
      <c r="AHB557" s="13"/>
      <c r="AHC557" s="13"/>
      <c r="AHD557" s="13"/>
      <c r="AHE557" s="13"/>
      <c r="AHF557" s="13"/>
      <c r="AHG557" s="13"/>
      <c r="AHH557" s="13"/>
      <c r="AHI557" s="13"/>
      <c r="AHJ557" s="13"/>
      <c r="AHK557" s="13"/>
      <c r="AHL557" s="13"/>
      <c r="AHM557" s="13"/>
      <c r="AHN557" s="13"/>
      <c r="AHO557" s="13"/>
      <c r="AHP557" s="13"/>
      <c r="AHQ557" s="13"/>
      <c r="AHR557" s="13"/>
      <c r="AHS557" s="13"/>
      <c r="AHT557" s="13"/>
      <c r="AHU557" s="13"/>
      <c r="AHV557" s="13"/>
      <c r="AHW557" s="13"/>
      <c r="AHX557" s="13"/>
      <c r="AHY557" s="13"/>
      <c r="AHZ557" s="13"/>
      <c r="AIA557" s="13"/>
      <c r="AIB557" s="13"/>
      <c r="AIC557" s="13"/>
      <c r="AID557" s="13"/>
      <c r="AIE557" s="13"/>
      <c r="AIF557" s="13"/>
      <c r="AIG557" s="13"/>
      <c r="AIH557" s="13"/>
      <c r="AII557" s="13"/>
      <c r="AIJ557" s="13"/>
      <c r="AIK557" s="13"/>
      <c r="AIL557" s="13"/>
      <c r="AIM557" s="13"/>
      <c r="AIN557" s="13"/>
      <c r="AIO557" s="13"/>
      <c r="AIP557" s="13"/>
      <c r="AIQ557" s="13"/>
      <c r="AIR557" s="13"/>
      <c r="AIS557" s="13"/>
      <c r="AIT557" s="13"/>
      <c r="AIU557" s="13"/>
      <c r="AIV557" s="13"/>
      <c r="AIW557" s="13"/>
      <c r="AIX557" s="13"/>
      <c r="AIY557" s="13"/>
      <c r="AIZ557" s="13"/>
      <c r="AJA557" s="13"/>
      <c r="AJB557" s="13"/>
      <c r="AJC557" s="13"/>
      <c r="AJD557" s="13"/>
      <c r="AJE557" s="13"/>
      <c r="AJF557" s="13"/>
      <c r="AJG557" s="13"/>
      <c r="AJH557" s="13"/>
      <c r="AJI557" s="13"/>
      <c r="AJJ557" s="13"/>
      <c r="AJK557" s="13"/>
      <c r="AJL557" s="13"/>
      <c r="AJM557" s="13"/>
      <c r="AJN557" s="13"/>
      <c r="AJO557" s="13"/>
      <c r="AJP557" s="13"/>
      <c r="AJQ557" s="13"/>
      <c r="AJR557" s="13"/>
      <c r="AJS557" s="13"/>
      <c r="AJT557" s="13"/>
      <c r="AJU557" s="13"/>
      <c r="AJV557" s="13"/>
      <c r="AJW557" s="13"/>
      <c r="AJX557" s="13"/>
      <c r="AJY557" s="13"/>
      <c r="AJZ557" s="13"/>
      <c r="AKA557" s="13"/>
      <c r="AKB557" s="13"/>
      <c r="AKC557" s="13"/>
      <c r="AKD557" s="13"/>
      <c r="AKE557" s="13"/>
      <c r="AKF557" s="13"/>
      <c r="AKG557" s="13"/>
      <c r="AKH557" s="13"/>
      <c r="AKI557" s="13"/>
      <c r="AKJ557" s="13"/>
      <c r="AKK557" s="13"/>
      <c r="AKL557" s="13"/>
      <c r="AKM557" s="13"/>
      <c r="AKN557" s="13"/>
      <c r="AKO557" s="13"/>
      <c r="AKP557" s="13"/>
      <c r="AKQ557" s="13"/>
      <c r="AKR557" s="13"/>
      <c r="AKS557" s="13"/>
      <c r="AKT557" s="13"/>
      <c r="AKU557" s="13"/>
      <c r="AKV557" s="13"/>
      <c r="AKW557" s="13"/>
      <c r="AKX557" s="13"/>
      <c r="AKY557" s="13"/>
      <c r="AKZ557" s="13"/>
      <c r="ALA557" s="13"/>
      <c r="ALB557" s="13"/>
      <c r="ALC557" s="13"/>
      <c r="ALD557" s="13"/>
      <c r="ALE557" s="13"/>
      <c r="ALF557" s="13"/>
      <c r="ALG557" s="13"/>
      <c r="ALH557" s="13"/>
      <c r="ALI557" s="13"/>
      <c r="ALJ557" s="13"/>
    </row>
    <row r="558" spans="1:998" s="24" customFormat="1">
      <c r="A558" s="16">
        <v>553</v>
      </c>
      <c r="B558" s="32" t="s">
        <v>294</v>
      </c>
      <c r="C558" s="32" t="s">
        <v>11</v>
      </c>
      <c r="D558" s="32" t="s">
        <v>11</v>
      </c>
      <c r="E558" s="32" t="s">
        <v>579</v>
      </c>
      <c r="F558" s="32"/>
      <c r="G558" s="74">
        <v>45828</v>
      </c>
      <c r="H558" s="75">
        <v>0.64236111111111105</v>
      </c>
      <c r="I558" s="32" t="s">
        <v>5</v>
      </c>
      <c r="J558" s="32" t="s">
        <v>6</v>
      </c>
      <c r="K558" s="32" t="s">
        <v>5</v>
      </c>
      <c r="L558" s="32" t="s">
        <v>5</v>
      </c>
      <c r="M558" s="32" t="s">
        <v>5</v>
      </c>
      <c r="N558" s="32" t="s">
        <v>6</v>
      </c>
      <c r="O558" s="76">
        <v>1088.67</v>
      </c>
      <c r="P558" s="77">
        <v>6338</v>
      </c>
      <c r="Q558" s="76">
        <v>51391.28</v>
      </c>
      <c r="R558" s="76">
        <v>25695.64</v>
      </c>
      <c r="S558" s="85">
        <f t="shared" si="74"/>
        <v>50</v>
      </c>
      <c r="T558" s="85">
        <f t="shared" si="75"/>
        <v>25695.64</v>
      </c>
      <c r="U558" s="32" t="s">
        <v>6</v>
      </c>
      <c r="V558" s="32" t="s">
        <v>6</v>
      </c>
      <c r="W558" s="79">
        <v>1</v>
      </c>
      <c r="X558" s="80">
        <v>0</v>
      </c>
      <c r="Y558" s="81">
        <f>ROUND((S558/INDICI!$B$2*10),2)</f>
        <v>5.65</v>
      </c>
      <c r="Z558" s="81">
        <f>ROUND((O558/INDICI!$B$1*25),2)</f>
        <v>2.91</v>
      </c>
      <c r="AA558" s="82">
        <f t="shared" si="67"/>
        <v>6</v>
      </c>
      <c r="AB558" s="83">
        <f t="shared" si="68"/>
        <v>14.56</v>
      </c>
      <c r="AC558" s="84"/>
      <c r="AD558" s="81" t="str">
        <f>VLOOKUP(C558, 'NORD SUD'!A:B, 2, FALSE)</f>
        <v>N</v>
      </c>
      <c r="AE558" s="85" t="str">
        <f>IF(AD558="N","",SUM(AF$5:$AF558))</f>
        <v/>
      </c>
      <c r="AF558" s="85" t="str">
        <f t="shared" si="69"/>
        <v/>
      </c>
      <c r="AG558" s="84"/>
      <c r="AH558" s="90"/>
      <c r="AI558" s="172"/>
      <c r="AJ558" s="172"/>
      <c r="AK558" s="198" t="s">
        <v>1941</v>
      </c>
      <c r="AL558" s="161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  <c r="KE558" s="13"/>
      <c r="KF558" s="13"/>
      <c r="KG558" s="13"/>
      <c r="KH558" s="13"/>
      <c r="KI558" s="13"/>
      <c r="KJ558" s="13"/>
      <c r="KK558" s="13"/>
      <c r="KL558" s="13"/>
      <c r="KM558" s="13"/>
      <c r="KN558" s="13"/>
      <c r="KO558" s="13"/>
      <c r="KP558" s="13"/>
      <c r="KQ558" s="13"/>
      <c r="KR558" s="13"/>
      <c r="KS558" s="13"/>
      <c r="KT558" s="13"/>
      <c r="KU558" s="13"/>
      <c r="KV558" s="13"/>
      <c r="KW558" s="13"/>
      <c r="KX558" s="13"/>
      <c r="KY558" s="13"/>
      <c r="KZ558" s="13"/>
      <c r="LA558" s="13"/>
      <c r="LB558" s="13"/>
      <c r="LC558" s="13"/>
      <c r="LD558" s="13"/>
      <c r="LE558" s="13"/>
      <c r="LF558" s="13"/>
      <c r="LG558" s="13"/>
      <c r="LH558" s="13"/>
      <c r="LI558" s="13"/>
      <c r="LJ558" s="13"/>
      <c r="LK558" s="13"/>
      <c r="LL558" s="13"/>
      <c r="LM558" s="13"/>
      <c r="LN558" s="13"/>
      <c r="LO558" s="13"/>
      <c r="LP558" s="13"/>
      <c r="LQ558" s="13"/>
      <c r="LR558" s="13"/>
      <c r="LS558" s="13"/>
      <c r="LT558" s="13"/>
      <c r="LU558" s="13"/>
      <c r="LV558" s="13"/>
      <c r="LW558" s="13"/>
      <c r="LX558" s="13"/>
      <c r="LY558" s="13"/>
      <c r="LZ558" s="13"/>
      <c r="MA558" s="13"/>
      <c r="MB558" s="13"/>
      <c r="MC558" s="13"/>
      <c r="MD558" s="13"/>
      <c r="ME558" s="13"/>
      <c r="MF558" s="13"/>
      <c r="MG558" s="13"/>
      <c r="MH558" s="13"/>
      <c r="MI558" s="13"/>
      <c r="MJ558" s="13"/>
      <c r="MK558" s="13"/>
      <c r="ML558" s="13"/>
      <c r="MM558" s="13"/>
      <c r="MN558" s="13"/>
      <c r="MO558" s="13"/>
      <c r="MP558" s="13"/>
      <c r="MQ558" s="13"/>
      <c r="MR558" s="13"/>
      <c r="MS558" s="13"/>
      <c r="MT558" s="13"/>
      <c r="MU558" s="13"/>
      <c r="MV558" s="13"/>
      <c r="MW558" s="13"/>
      <c r="MX558" s="13"/>
      <c r="MY558" s="13"/>
      <c r="MZ558" s="13"/>
      <c r="NA558" s="13"/>
      <c r="NB558" s="13"/>
      <c r="NC558" s="13"/>
      <c r="ND558" s="13"/>
      <c r="NE558" s="13"/>
      <c r="NF558" s="13"/>
      <c r="NG558" s="13"/>
      <c r="NH558" s="13"/>
      <c r="NI558" s="13"/>
      <c r="NJ558" s="13"/>
      <c r="NK558" s="13"/>
      <c r="NL558" s="13"/>
      <c r="NM558" s="13"/>
      <c r="NN558" s="13"/>
      <c r="NO558" s="13"/>
      <c r="NP558" s="13"/>
      <c r="NQ558" s="13"/>
      <c r="NR558" s="13"/>
      <c r="NS558" s="13"/>
      <c r="NT558" s="13"/>
      <c r="NU558" s="13"/>
      <c r="NV558" s="13"/>
      <c r="NW558" s="13"/>
      <c r="NX558" s="13"/>
      <c r="NY558" s="13"/>
      <c r="NZ558" s="13"/>
      <c r="OA558" s="13"/>
      <c r="OB558" s="13"/>
      <c r="OC558" s="13"/>
      <c r="OD558" s="13"/>
      <c r="OE558" s="13"/>
      <c r="OF558" s="13"/>
      <c r="OG558" s="13"/>
      <c r="OH558" s="13"/>
      <c r="OI558" s="13"/>
      <c r="OJ558" s="13"/>
      <c r="OK558" s="13"/>
      <c r="OL558" s="13"/>
      <c r="OM558" s="13"/>
      <c r="ON558" s="13"/>
      <c r="OO558" s="13"/>
      <c r="OP558" s="13"/>
      <c r="OQ558" s="13"/>
      <c r="OR558" s="13"/>
      <c r="OS558" s="13"/>
      <c r="OT558" s="13"/>
      <c r="OU558" s="13"/>
      <c r="OV558" s="13"/>
      <c r="OW558" s="13"/>
      <c r="OX558" s="13"/>
      <c r="OY558" s="13"/>
      <c r="OZ558" s="13"/>
      <c r="PA558" s="13"/>
      <c r="PB558" s="13"/>
      <c r="PC558" s="13"/>
      <c r="PD558" s="13"/>
      <c r="PE558" s="13"/>
      <c r="PF558" s="13"/>
      <c r="PG558" s="13"/>
      <c r="PH558" s="13"/>
      <c r="PI558" s="13"/>
      <c r="PJ558" s="13"/>
      <c r="PK558" s="13"/>
      <c r="PL558" s="13"/>
      <c r="PM558" s="13"/>
      <c r="PN558" s="13"/>
      <c r="PO558" s="13"/>
      <c r="PP558" s="13"/>
      <c r="PQ558" s="13"/>
      <c r="PR558" s="13"/>
      <c r="PS558" s="13"/>
      <c r="PT558" s="13"/>
      <c r="PU558" s="13"/>
      <c r="PV558" s="13"/>
      <c r="PW558" s="13"/>
      <c r="PX558" s="13"/>
      <c r="PY558" s="13"/>
      <c r="PZ558" s="13"/>
      <c r="QA558" s="13"/>
      <c r="QB558" s="13"/>
      <c r="QC558" s="13"/>
      <c r="QD558" s="13"/>
      <c r="QE558" s="13"/>
      <c r="QF558" s="13"/>
      <c r="QG558" s="13"/>
      <c r="QH558" s="13"/>
      <c r="QI558" s="13"/>
      <c r="QJ558" s="13"/>
      <c r="QK558" s="13"/>
      <c r="QL558" s="13"/>
      <c r="QM558" s="13"/>
      <c r="QN558" s="13"/>
      <c r="QO558" s="13"/>
      <c r="QP558" s="13"/>
      <c r="QQ558" s="13"/>
      <c r="QR558" s="13"/>
      <c r="QS558" s="13"/>
      <c r="QT558" s="13"/>
      <c r="QU558" s="13"/>
      <c r="QV558" s="13"/>
      <c r="QW558" s="13"/>
      <c r="QX558" s="13"/>
      <c r="QY558" s="13"/>
      <c r="QZ558" s="13"/>
      <c r="RA558" s="13"/>
      <c r="RB558" s="13"/>
      <c r="RC558" s="13"/>
      <c r="RD558" s="13"/>
      <c r="RE558" s="13"/>
      <c r="RF558" s="13"/>
      <c r="RG558" s="13"/>
      <c r="RH558" s="13"/>
      <c r="RI558" s="13"/>
      <c r="RJ558" s="13"/>
      <c r="RK558" s="13"/>
      <c r="RL558" s="13"/>
      <c r="RM558" s="13"/>
      <c r="RN558" s="13"/>
      <c r="RO558" s="13"/>
      <c r="RP558" s="13"/>
      <c r="RQ558" s="13"/>
      <c r="RR558" s="13"/>
      <c r="RS558" s="13"/>
      <c r="RT558" s="13"/>
      <c r="RU558" s="13"/>
      <c r="RV558" s="13"/>
      <c r="RW558" s="13"/>
      <c r="RX558" s="13"/>
      <c r="RY558" s="13"/>
      <c r="RZ558" s="13"/>
      <c r="SA558" s="13"/>
      <c r="SB558" s="13"/>
      <c r="SC558" s="13"/>
      <c r="SD558" s="13"/>
      <c r="SE558" s="13"/>
      <c r="SF558" s="13"/>
      <c r="SG558" s="13"/>
      <c r="SH558" s="13"/>
      <c r="SI558" s="13"/>
      <c r="SJ558" s="13"/>
      <c r="SK558" s="13"/>
      <c r="SL558" s="13"/>
      <c r="SM558" s="13"/>
      <c r="SN558" s="13"/>
      <c r="SO558" s="13"/>
      <c r="SP558" s="13"/>
      <c r="SQ558" s="13"/>
      <c r="SR558" s="13"/>
      <c r="SS558" s="13"/>
      <c r="ST558" s="13"/>
      <c r="SU558" s="13"/>
      <c r="SV558" s="13"/>
      <c r="SW558" s="13"/>
      <c r="SX558" s="13"/>
      <c r="SY558" s="13"/>
      <c r="SZ558" s="13"/>
      <c r="TA558" s="13"/>
      <c r="TB558" s="13"/>
      <c r="TC558" s="13"/>
      <c r="TD558" s="13"/>
      <c r="TE558" s="13"/>
      <c r="TF558" s="13"/>
      <c r="TG558" s="13"/>
      <c r="TH558" s="13"/>
      <c r="TI558" s="13"/>
      <c r="TJ558" s="13"/>
      <c r="TK558" s="13"/>
      <c r="TL558" s="13"/>
      <c r="TM558" s="13"/>
      <c r="TN558" s="13"/>
      <c r="TO558" s="13"/>
      <c r="TP558" s="13"/>
      <c r="TQ558" s="13"/>
      <c r="TR558" s="13"/>
      <c r="TS558" s="13"/>
      <c r="TT558" s="13"/>
      <c r="TU558" s="13"/>
      <c r="TV558" s="13"/>
      <c r="TW558" s="13"/>
      <c r="TX558" s="13"/>
      <c r="TY558" s="13"/>
      <c r="TZ558" s="13"/>
      <c r="UA558" s="13"/>
      <c r="UB558" s="13"/>
      <c r="UC558" s="13"/>
      <c r="UD558" s="13"/>
      <c r="UE558" s="13"/>
      <c r="UF558" s="13"/>
      <c r="UG558" s="13"/>
      <c r="UH558" s="13"/>
      <c r="UI558" s="13"/>
      <c r="UJ558" s="13"/>
      <c r="UK558" s="13"/>
      <c r="UL558" s="13"/>
      <c r="UM558" s="13"/>
      <c r="UN558" s="13"/>
      <c r="UO558" s="13"/>
      <c r="UP558" s="13"/>
      <c r="UQ558" s="13"/>
      <c r="UR558" s="13"/>
      <c r="US558" s="13"/>
      <c r="UT558" s="13"/>
      <c r="UU558" s="13"/>
      <c r="UV558" s="13"/>
      <c r="UW558" s="13"/>
      <c r="UX558" s="13"/>
      <c r="UY558" s="13"/>
      <c r="UZ558" s="13"/>
      <c r="VA558" s="13"/>
      <c r="VB558" s="13"/>
      <c r="VC558" s="13"/>
      <c r="VD558" s="13"/>
      <c r="VE558" s="13"/>
      <c r="VF558" s="13"/>
      <c r="VG558" s="13"/>
      <c r="VH558" s="13"/>
      <c r="VI558" s="13"/>
      <c r="VJ558" s="13"/>
      <c r="VK558" s="13"/>
      <c r="VL558" s="13"/>
      <c r="VM558" s="13"/>
      <c r="VN558" s="13"/>
      <c r="VO558" s="13"/>
      <c r="VP558" s="13"/>
      <c r="VQ558" s="13"/>
      <c r="VR558" s="13"/>
      <c r="VS558" s="13"/>
      <c r="VT558" s="13"/>
      <c r="VU558" s="13"/>
      <c r="VV558" s="13"/>
      <c r="VW558" s="13"/>
      <c r="VX558" s="13"/>
      <c r="VY558" s="13"/>
      <c r="VZ558" s="13"/>
      <c r="WA558" s="13"/>
      <c r="WB558" s="13"/>
      <c r="WC558" s="13"/>
      <c r="WD558" s="13"/>
      <c r="WE558" s="13"/>
      <c r="WF558" s="13"/>
      <c r="WG558" s="13"/>
      <c r="WH558" s="13"/>
      <c r="WI558" s="13"/>
      <c r="WJ558" s="13"/>
      <c r="WK558" s="13"/>
      <c r="WL558" s="13"/>
      <c r="WM558" s="13"/>
      <c r="WN558" s="13"/>
      <c r="WO558" s="13"/>
      <c r="WP558" s="13"/>
      <c r="WQ558" s="13"/>
      <c r="WR558" s="13"/>
      <c r="WS558" s="13"/>
      <c r="WT558" s="13"/>
      <c r="WU558" s="13"/>
      <c r="WV558" s="13"/>
      <c r="WW558" s="13"/>
      <c r="WX558" s="13"/>
      <c r="WY558" s="13"/>
      <c r="WZ558" s="13"/>
      <c r="XA558" s="13"/>
      <c r="XB558" s="13"/>
      <c r="XC558" s="13"/>
      <c r="XD558" s="13"/>
      <c r="XE558" s="13"/>
      <c r="XF558" s="13"/>
      <c r="XG558" s="13"/>
      <c r="XH558" s="13"/>
      <c r="XI558" s="13"/>
      <c r="XJ558" s="13"/>
      <c r="XK558" s="13"/>
      <c r="XL558" s="13"/>
      <c r="XM558" s="13"/>
      <c r="XN558" s="13"/>
      <c r="XO558" s="13"/>
      <c r="XP558" s="13"/>
      <c r="XQ558" s="13"/>
      <c r="XR558" s="13"/>
      <c r="XS558" s="13"/>
      <c r="XT558" s="13"/>
      <c r="XU558" s="13"/>
      <c r="XV558" s="13"/>
      <c r="XW558" s="13"/>
      <c r="XX558" s="13"/>
      <c r="XY558" s="13"/>
      <c r="XZ558" s="13"/>
      <c r="YA558" s="13"/>
      <c r="YB558" s="13"/>
      <c r="YC558" s="13"/>
      <c r="YD558" s="13"/>
      <c r="YE558" s="13"/>
      <c r="YF558" s="13"/>
      <c r="YG558" s="13"/>
      <c r="YH558" s="13"/>
      <c r="YI558" s="13"/>
      <c r="YJ558" s="13"/>
      <c r="YK558" s="13"/>
      <c r="YL558" s="13"/>
      <c r="YM558" s="13"/>
      <c r="YN558" s="13"/>
      <c r="YO558" s="13"/>
      <c r="YP558" s="13"/>
      <c r="YQ558" s="13"/>
      <c r="YR558" s="13"/>
      <c r="YS558" s="13"/>
      <c r="YT558" s="13"/>
      <c r="YU558" s="13"/>
      <c r="YV558" s="13"/>
      <c r="YW558" s="13"/>
      <c r="YX558" s="13"/>
      <c r="YY558" s="13"/>
      <c r="YZ558" s="13"/>
      <c r="ZA558" s="13"/>
      <c r="ZB558" s="13"/>
      <c r="ZC558" s="13"/>
      <c r="ZD558" s="13"/>
      <c r="ZE558" s="13"/>
      <c r="ZF558" s="13"/>
      <c r="ZG558" s="13"/>
      <c r="ZH558" s="13"/>
      <c r="ZI558" s="13"/>
      <c r="ZJ558" s="13"/>
      <c r="ZK558" s="13"/>
      <c r="ZL558" s="13"/>
      <c r="ZM558" s="13"/>
      <c r="ZN558" s="13"/>
      <c r="ZO558" s="13"/>
      <c r="ZP558" s="13"/>
      <c r="ZQ558" s="13"/>
      <c r="ZR558" s="13"/>
      <c r="ZS558" s="13"/>
      <c r="ZT558" s="13"/>
      <c r="ZU558" s="13"/>
      <c r="ZV558" s="13"/>
      <c r="ZW558" s="13"/>
      <c r="ZX558" s="13"/>
      <c r="ZY558" s="13"/>
      <c r="ZZ558" s="13"/>
      <c r="AAA558" s="13"/>
      <c r="AAB558" s="13"/>
      <c r="AAC558" s="13"/>
      <c r="AAD558" s="13"/>
      <c r="AAE558" s="13"/>
      <c r="AAF558" s="13"/>
      <c r="AAG558" s="13"/>
      <c r="AAH558" s="13"/>
      <c r="AAI558" s="13"/>
      <c r="AAJ558" s="13"/>
      <c r="AAK558" s="13"/>
      <c r="AAL558" s="13"/>
      <c r="AAM558" s="13"/>
      <c r="AAN558" s="13"/>
      <c r="AAO558" s="13"/>
      <c r="AAP558" s="13"/>
      <c r="AAQ558" s="13"/>
      <c r="AAR558" s="13"/>
      <c r="AAS558" s="13"/>
      <c r="AAT558" s="13"/>
      <c r="AAU558" s="13"/>
      <c r="AAV558" s="13"/>
      <c r="AAW558" s="13"/>
      <c r="AAX558" s="13"/>
      <c r="AAY558" s="13"/>
      <c r="AAZ558" s="13"/>
      <c r="ABA558" s="13"/>
      <c r="ABB558" s="13"/>
      <c r="ABC558" s="13"/>
      <c r="ABD558" s="13"/>
      <c r="ABE558" s="13"/>
      <c r="ABF558" s="13"/>
      <c r="ABG558" s="13"/>
      <c r="ABH558" s="13"/>
      <c r="ABI558" s="13"/>
      <c r="ABJ558" s="13"/>
      <c r="ABK558" s="13"/>
      <c r="ABL558" s="13"/>
      <c r="ABM558" s="13"/>
      <c r="ABN558" s="13"/>
      <c r="ABO558" s="13"/>
      <c r="ABP558" s="13"/>
      <c r="ABQ558" s="13"/>
      <c r="ABR558" s="13"/>
      <c r="ABS558" s="13"/>
      <c r="ABT558" s="13"/>
      <c r="ABU558" s="13"/>
      <c r="ABV558" s="13"/>
      <c r="ABW558" s="13"/>
      <c r="ABX558" s="13"/>
      <c r="ABY558" s="13"/>
      <c r="ABZ558" s="13"/>
      <c r="ACA558" s="13"/>
      <c r="ACB558" s="13"/>
      <c r="ACC558" s="13"/>
      <c r="ACD558" s="13"/>
      <c r="ACE558" s="13"/>
      <c r="ACF558" s="13"/>
      <c r="ACG558" s="13"/>
      <c r="ACH558" s="13"/>
      <c r="ACI558" s="13"/>
      <c r="ACJ558" s="13"/>
      <c r="ACK558" s="13"/>
      <c r="ACL558" s="13"/>
      <c r="ACM558" s="13"/>
      <c r="ACN558" s="13"/>
      <c r="ACO558" s="13"/>
      <c r="ACP558" s="13"/>
      <c r="ACQ558" s="13"/>
      <c r="ACR558" s="13"/>
      <c r="ACS558" s="13"/>
      <c r="ACT558" s="13"/>
      <c r="ACU558" s="13"/>
      <c r="ACV558" s="13"/>
      <c r="ACW558" s="13"/>
      <c r="ACX558" s="13"/>
      <c r="ACY558" s="13"/>
      <c r="ACZ558" s="13"/>
      <c r="ADA558" s="13"/>
      <c r="ADB558" s="13"/>
      <c r="ADC558" s="13"/>
      <c r="ADD558" s="13"/>
      <c r="ADE558" s="13"/>
      <c r="ADF558" s="13"/>
      <c r="ADG558" s="13"/>
      <c r="ADH558" s="13"/>
      <c r="ADI558" s="13"/>
      <c r="ADJ558" s="13"/>
      <c r="ADK558" s="13"/>
      <c r="ADL558" s="13"/>
      <c r="ADM558" s="13"/>
      <c r="ADN558" s="13"/>
      <c r="ADO558" s="13"/>
      <c r="ADP558" s="13"/>
      <c r="ADQ558" s="13"/>
      <c r="ADR558" s="13"/>
      <c r="ADS558" s="13"/>
      <c r="ADT558" s="13"/>
      <c r="ADU558" s="13"/>
      <c r="ADV558" s="13"/>
      <c r="ADW558" s="13"/>
      <c r="ADX558" s="13"/>
      <c r="ADY558" s="13"/>
      <c r="ADZ558" s="13"/>
      <c r="AEA558" s="13"/>
      <c r="AEB558" s="13"/>
      <c r="AEC558" s="13"/>
      <c r="AED558" s="13"/>
      <c r="AEE558" s="13"/>
      <c r="AEF558" s="13"/>
      <c r="AEG558" s="13"/>
      <c r="AEH558" s="13"/>
      <c r="AEI558" s="13"/>
      <c r="AEJ558" s="13"/>
      <c r="AEK558" s="13"/>
      <c r="AEL558" s="13"/>
      <c r="AEM558" s="13"/>
      <c r="AEN558" s="13"/>
      <c r="AEO558" s="13"/>
      <c r="AEP558" s="13"/>
      <c r="AEQ558" s="13"/>
      <c r="AER558" s="13"/>
      <c r="AES558" s="13"/>
      <c r="AET558" s="13"/>
      <c r="AEU558" s="13"/>
      <c r="AEV558" s="13"/>
      <c r="AEW558" s="13"/>
      <c r="AEX558" s="13"/>
      <c r="AEY558" s="13"/>
      <c r="AEZ558" s="13"/>
      <c r="AFA558" s="13"/>
      <c r="AFB558" s="13"/>
      <c r="AFC558" s="13"/>
      <c r="AFD558" s="13"/>
      <c r="AFE558" s="13"/>
      <c r="AFF558" s="13"/>
      <c r="AFG558" s="13"/>
      <c r="AFH558" s="13"/>
      <c r="AFI558" s="13"/>
      <c r="AFJ558" s="13"/>
      <c r="AFK558" s="13"/>
      <c r="AFL558" s="13"/>
      <c r="AFM558" s="13"/>
      <c r="AFN558" s="13"/>
      <c r="AFO558" s="13"/>
      <c r="AFP558" s="13"/>
      <c r="AFQ558" s="13"/>
      <c r="AFR558" s="13"/>
      <c r="AFS558" s="13"/>
      <c r="AFT558" s="13"/>
      <c r="AFU558" s="13"/>
      <c r="AFV558" s="13"/>
      <c r="AFW558" s="13"/>
      <c r="AFX558" s="13"/>
      <c r="AFY558" s="13"/>
      <c r="AFZ558" s="13"/>
      <c r="AGA558" s="13"/>
      <c r="AGB558" s="13"/>
      <c r="AGC558" s="13"/>
      <c r="AGD558" s="13"/>
      <c r="AGE558" s="13"/>
      <c r="AGF558" s="13"/>
      <c r="AGG558" s="13"/>
      <c r="AGH558" s="13"/>
      <c r="AGI558" s="13"/>
      <c r="AGJ558" s="13"/>
      <c r="AGK558" s="13"/>
      <c r="AGL558" s="13"/>
      <c r="AGM558" s="13"/>
      <c r="AGN558" s="13"/>
      <c r="AGO558" s="13"/>
      <c r="AGP558" s="13"/>
      <c r="AGQ558" s="13"/>
      <c r="AGR558" s="13"/>
      <c r="AGS558" s="13"/>
      <c r="AGT558" s="13"/>
      <c r="AGU558" s="13"/>
      <c r="AGV558" s="13"/>
      <c r="AGW558" s="13"/>
      <c r="AGX558" s="13"/>
      <c r="AGY558" s="13"/>
      <c r="AGZ558" s="13"/>
      <c r="AHA558" s="13"/>
      <c r="AHB558" s="13"/>
      <c r="AHC558" s="13"/>
      <c r="AHD558" s="13"/>
      <c r="AHE558" s="13"/>
      <c r="AHF558" s="13"/>
      <c r="AHG558" s="13"/>
      <c r="AHH558" s="13"/>
      <c r="AHI558" s="13"/>
      <c r="AHJ558" s="13"/>
      <c r="AHK558" s="13"/>
      <c r="AHL558" s="13"/>
      <c r="AHM558" s="13"/>
      <c r="AHN558" s="13"/>
      <c r="AHO558" s="13"/>
      <c r="AHP558" s="13"/>
      <c r="AHQ558" s="13"/>
      <c r="AHR558" s="13"/>
      <c r="AHS558" s="13"/>
      <c r="AHT558" s="13"/>
      <c r="AHU558" s="13"/>
      <c r="AHV558" s="13"/>
      <c r="AHW558" s="13"/>
      <c r="AHX558" s="13"/>
      <c r="AHY558" s="13"/>
      <c r="AHZ558" s="13"/>
      <c r="AIA558" s="13"/>
      <c r="AIB558" s="13"/>
      <c r="AIC558" s="13"/>
      <c r="AID558" s="13"/>
      <c r="AIE558" s="13"/>
      <c r="AIF558" s="13"/>
      <c r="AIG558" s="13"/>
      <c r="AIH558" s="13"/>
      <c r="AII558" s="13"/>
      <c r="AIJ558" s="13"/>
      <c r="AIK558" s="13"/>
      <c r="AIL558" s="13"/>
      <c r="AIM558" s="13"/>
      <c r="AIN558" s="13"/>
      <c r="AIO558" s="13"/>
      <c r="AIP558" s="13"/>
      <c r="AIQ558" s="13"/>
      <c r="AIR558" s="13"/>
      <c r="AIS558" s="13"/>
      <c r="AIT558" s="13"/>
      <c r="AIU558" s="13"/>
      <c r="AIV558" s="13"/>
      <c r="AIW558" s="13"/>
      <c r="AIX558" s="13"/>
      <c r="AIY558" s="13"/>
      <c r="AIZ558" s="13"/>
      <c r="AJA558" s="13"/>
      <c r="AJB558" s="13"/>
      <c r="AJC558" s="13"/>
      <c r="AJD558" s="13"/>
      <c r="AJE558" s="13"/>
      <c r="AJF558" s="13"/>
      <c r="AJG558" s="13"/>
      <c r="AJH558" s="13"/>
      <c r="AJI558" s="13"/>
      <c r="AJJ558" s="13"/>
      <c r="AJK558" s="13"/>
      <c r="AJL558" s="13"/>
      <c r="AJM558" s="13"/>
      <c r="AJN558" s="13"/>
      <c r="AJO558" s="13"/>
      <c r="AJP558" s="13"/>
      <c r="AJQ558" s="13"/>
      <c r="AJR558" s="13"/>
      <c r="AJS558" s="13"/>
      <c r="AJT558" s="13"/>
      <c r="AJU558" s="13"/>
      <c r="AJV558" s="13"/>
      <c r="AJW558" s="13"/>
      <c r="AJX558" s="13"/>
      <c r="AJY558" s="13"/>
      <c r="AJZ558" s="13"/>
      <c r="AKA558" s="13"/>
      <c r="AKB558" s="13"/>
      <c r="AKC558" s="13"/>
      <c r="AKD558" s="13"/>
      <c r="AKE558" s="13"/>
      <c r="AKF558" s="13"/>
      <c r="AKG558" s="13"/>
      <c r="AKH558" s="13"/>
      <c r="AKI558" s="13"/>
      <c r="AKJ558" s="13"/>
      <c r="AKK558" s="13"/>
      <c r="AKL558" s="13"/>
      <c r="AKM558" s="13"/>
      <c r="AKN558" s="13"/>
      <c r="AKO558" s="13"/>
      <c r="AKP558" s="13"/>
      <c r="AKQ558" s="13"/>
      <c r="AKR558" s="13"/>
      <c r="AKS558" s="13"/>
      <c r="AKT558" s="13"/>
      <c r="AKU558" s="13"/>
      <c r="AKV558" s="13"/>
      <c r="AKW558" s="13"/>
      <c r="AKX558" s="13"/>
      <c r="AKY558" s="13"/>
      <c r="AKZ558" s="13"/>
      <c r="ALA558" s="13"/>
      <c r="ALB558" s="13"/>
      <c r="ALC558" s="13"/>
      <c r="ALD558" s="13"/>
      <c r="ALE558" s="13"/>
      <c r="ALF558" s="13"/>
      <c r="ALG558" s="13"/>
      <c r="ALH558" s="13"/>
      <c r="ALI558" s="13"/>
      <c r="ALJ558" s="13"/>
    </row>
    <row r="559" spans="1:998" s="24" customFormat="1">
      <c r="A559" s="16">
        <v>554</v>
      </c>
      <c r="B559" s="32" t="s">
        <v>188</v>
      </c>
      <c r="C559" s="32" t="s">
        <v>35</v>
      </c>
      <c r="D559" s="32" t="s">
        <v>35</v>
      </c>
      <c r="E559" s="32" t="s">
        <v>807</v>
      </c>
      <c r="F559" s="32"/>
      <c r="G559" s="74">
        <v>45800</v>
      </c>
      <c r="H559" s="75">
        <v>0.39930555555555558</v>
      </c>
      <c r="I559" s="32" t="s">
        <v>5</v>
      </c>
      <c r="J559" s="32" t="s">
        <v>6</v>
      </c>
      <c r="K559" s="32" t="s">
        <v>5</v>
      </c>
      <c r="L559" s="32" t="s">
        <v>5</v>
      </c>
      <c r="M559" s="32" t="s">
        <v>5</v>
      </c>
      <c r="N559" s="32" t="s">
        <v>6</v>
      </c>
      <c r="O559" s="76">
        <v>1514.79</v>
      </c>
      <c r="P559" s="77">
        <v>12477</v>
      </c>
      <c r="Q559" s="76">
        <v>227400.4</v>
      </c>
      <c r="R559" s="76">
        <v>90960.16</v>
      </c>
      <c r="S559" s="85">
        <f t="shared" si="74"/>
        <v>40</v>
      </c>
      <c r="T559" s="85">
        <f t="shared" si="75"/>
        <v>136440.24</v>
      </c>
      <c r="U559" s="32" t="s">
        <v>6</v>
      </c>
      <c r="V559" s="32" t="s">
        <v>6</v>
      </c>
      <c r="W559" s="79">
        <v>1</v>
      </c>
      <c r="X559" s="80">
        <v>0</v>
      </c>
      <c r="Y559" s="81">
        <f>ROUND((S559/INDICI!$B$2*10),2)</f>
        <v>4.5199999999999996</v>
      </c>
      <c r="Z559" s="81">
        <f>ROUND((O559/INDICI!$B$1*25),2)</f>
        <v>4.04</v>
      </c>
      <c r="AA559" s="82">
        <f t="shared" si="67"/>
        <v>6</v>
      </c>
      <c r="AB559" s="83">
        <f t="shared" si="68"/>
        <v>14.559999999999999</v>
      </c>
      <c r="AC559" s="84"/>
      <c r="AD559" s="81" t="str">
        <f>VLOOKUP(C559, 'NORD SUD'!A:B, 2, FALSE)</f>
        <v>N</v>
      </c>
      <c r="AE559" s="85" t="str">
        <f>IF(AD559="N","",SUM(AF$5:$AF559))</f>
        <v/>
      </c>
      <c r="AF559" s="85" t="str">
        <f t="shared" si="69"/>
        <v/>
      </c>
      <c r="AG559" s="84"/>
      <c r="AH559" s="90"/>
      <c r="AI559" s="172"/>
      <c r="AJ559" s="172"/>
      <c r="AK559" s="198" t="s">
        <v>1941</v>
      </c>
      <c r="AL559" s="161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  <c r="KE559" s="13"/>
      <c r="KF559" s="13"/>
      <c r="KG559" s="13"/>
      <c r="KH559" s="13"/>
      <c r="KI559" s="13"/>
      <c r="KJ559" s="13"/>
      <c r="KK559" s="13"/>
      <c r="KL559" s="13"/>
      <c r="KM559" s="13"/>
      <c r="KN559" s="13"/>
      <c r="KO559" s="13"/>
      <c r="KP559" s="13"/>
      <c r="KQ559" s="13"/>
      <c r="KR559" s="13"/>
      <c r="KS559" s="13"/>
      <c r="KT559" s="13"/>
      <c r="KU559" s="13"/>
      <c r="KV559" s="13"/>
      <c r="KW559" s="13"/>
      <c r="KX559" s="13"/>
      <c r="KY559" s="13"/>
      <c r="KZ559" s="13"/>
      <c r="LA559" s="13"/>
      <c r="LB559" s="13"/>
      <c r="LC559" s="13"/>
      <c r="LD559" s="13"/>
      <c r="LE559" s="13"/>
      <c r="LF559" s="13"/>
      <c r="LG559" s="13"/>
      <c r="LH559" s="13"/>
      <c r="LI559" s="13"/>
      <c r="LJ559" s="13"/>
      <c r="LK559" s="13"/>
      <c r="LL559" s="13"/>
      <c r="LM559" s="13"/>
      <c r="LN559" s="13"/>
      <c r="LO559" s="13"/>
      <c r="LP559" s="13"/>
      <c r="LQ559" s="13"/>
      <c r="LR559" s="13"/>
      <c r="LS559" s="13"/>
      <c r="LT559" s="13"/>
      <c r="LU559" s="13"/>
      <c r="LV559" s="13"/>
      <c r="LW559" s="13"/>
      <c r="LX559" s="13"/>
      <c r="LY559" s="13"/>
      <c r="LZ559" s="13"/>
      <c r="MA559" s="13"/>
      <c r="MB559" s="13"/>
      <c r="MC559" s="13"/>
      <c r="MD559" s="13"/>
      <c r="ME559" s="13"/>
      <c r="MF559" s="13"/>
      <c r="MG559" s="13"/>
      <c r="MH559" s="13"/>
      <c r="MI559" s="13"/>
      <c r="MJ559" s="13"/>
      <c r="MK559" s="13"/>
      <c r="ML559" s="13"/>
      <c r="MM559" s="13"/>
      <c r="MN559" s="13"/>
      <c r="MO559" s="13"/>
      <c r="MP559" s="13"/>
      <c r="MQ559" s="13"/>
      <c r="MR559" s="13"/>
      <c r="MS559" s="13"/>
      <c r="MT559" s="13"/>
      <c r="MU559" s="13"/>
      <c r="MV559" s="13"/>
      <c r="MW559" s="13"/>
      <c r="MX559" s="13"/>
      <c r="MY559" s="13"/>
      <c r="MZ559" s="13"/>
      <c r="NA559" s="13"/>
      <c r="NB559" s="13"/>
      <c r="NC559" s="13"/>
      <c r="ND559" s="13"/>
      <c r="NE559" s="13"/>
      <c r="NF559" s="13"/>
      <c r="NG559" s="13"/>
      <c r="NH559" s="13"/>
      <c r="NI559" s="13"/>
      <c r="NJ559" s="13"/>
      <c r="NK559" s="13"/>
      <c r="NL559" s="13"/>
      <c r="NM559" s="13"/>
      <c r="NN559" s="13"/>
      <c r="NO559" s="13"/>
      <c r="NP559" s="13"/>
      <c r="NQ559" s="13"/>
      <c r="NR559" s="13"/>
      <c r="NS559" s="13"/>
      <c r="NT559" s="13"/>
      <c r="NU559" s="13"/>
      <c r="NV559" s="13"/>
      <c r="NW559" s="13"/>
      <c r="NX559" s="13"/>
      <c r="NY559" s="13"/>
      <c r="NZ559" s="13"/>
      <c r="OA559" s="13"/>
      <c r="OB559" s="13"/>
      <c r="OC559" s="13"/>
      <c r="OD559" s="13"/>
      <c r="OE559" s="13"/>
      <c r="OF559" s="13"/>
      <c r="OG559" s="13"/>
      <c r="OH559" s="13"/>
      <c r="OI559" s="13"/>
      <c r="OJ559" s="13"/>
      <c r="OK559" s="13"/>
      <c r="OL559" s="13"/>
      <c r="OM559" s="13"/>
      <c r="ON559" s="13"/>
      <c r="OO559" s="13"/>
      <c r="OP559" s="13"/>
      <c r="OQ559" s="13"/>
      <c r="OR559" s="13"/>
      <c r="OS559" s="13"/>
      <c r="OT559" s="13"/>
      <c r="OU559" s="13"/>
      <c r="OV559" s="13"/>
      <c r="OW559" s="13"/>
      <c r="OX559" s="13"/>
      <c r="OY559" s="13"/>
      <c r="OZ559" s="13"/>
      <c r="PA559" s="13"/>
      <c r="PB559" s="13"/>
      <c r="PC559" s="13"/>
      <c r="PD559" s="13"/>
      <c r="PE559" s="13"/>
      <c r="PF559" s="13"/>
      <c r="PG559" s="13"/>
      <c r="PH559" s="13"/>
      <c r="PI559" s="13"/>
      <c r="PJ559" s="13"/>
      <c r="PK559" s="13"/>
      <c r="PL559" s="13"/>
      <c r="PM559" s="13"/>
      <c r="PN559" s="13"/>
      <c r="PO559" s="13"/>
      <c r="PP559" s="13"/>
      <c r="PQ559" s="13"/>
      <c r="PR559" s="13"/>
      <c r="PS559" s="13"/>
      <c r="PT559" s="13"/>
      <c r="PU559" s="13"/>
      <c r="PV559" s="13"/>
      <c r="PW559" s="13"/>
      <c r="PX559" s="13"/>
      <c r="PY559" s="13"/>
      <c r="PZ559" s="13"/>
      <c r="QA559" s="13"/>
      <c r="QB559" s="13"/>
      <c r="QC559" s="13"/>
      <c r="QD559" s="13"/>
      <c r="QE559" s="13"/>
      <c r="QF559" s="13"/>
      <c r="QG559" s="13"/>
      <c r="QH559" s="13"/>
      <c r="QI559" s="13"/>
      <c r="QJ559" s="13"/>
      <c r="QK559" s="13"/>
      <c r="QL559" s="13"/>
      <c r="QM559" s="13"/>
      <c r="QN559" s="13"/>
      <c r="QO559" s="13"/>
      <c r="QP559" s="13"/>
      <c r="QQ559" s="13"/>
      <c r="QR559" s="13"/>
      <c r="QS559" s="13"/>
      <c r="QT559" s="13"/>
      <c r="QU559" s="13"/>
      <c r="QV559" s="13"/>
      <c r="QW559" s="13"/>
      <c r="QX559" s="13"/>
      <c r="QY559" s="13"/>
      <c r="QZ559" s="13"/>
      <c r="RA559" s="13"/>
      <c r="RB559" s="13"/>
      <c r="RC559" s="13"/>
      <c r="RD559" s="13"/>
      <c r="RE559" s="13"/>
      <c r="RF559" s="13"/>
      <c r="RG559" s="13"/>
      <c r="RH559" s="13"/>
      <c r="RI559" s="13"/>
      <c r="RJ559" s="13"/>
      <c r="RK559" s="13"/>
      <c r="RL559" s="13"/>
      <c r="RM559" s="13"/>
      <c r="RN559" s="13"/>
      <c r="RO559" s="13"/>
      <c r="RP559" s="13"/>
      <c r="RQ559" s="13"/>
      <c r="RR559" s="13"/>
      <c r="RS559" s="13"/>
      <c r="RT559" s="13"/>
      <c r="RU559" s="13"/>
      <c r="RV559" s="13"/>
      <c r="RW559" s="13"/>
      <c r="RX559" s="13"/>
      <c r="RY559" s="13"/>
      <c r="RZ559" s="13"/>
      <c r="SA559" s="13"/>
      <c r="SB559" s="13"/>
      <c r="SC559" s="13"/>
      <c r="SD559" s="13"/>
      <c r="SE559" s="13"/>
      <c r="SF559" s="13"/>
      <c r="SG559" s="13"/>
      <c r="SH559" s="13"/>
      <c r="SI559" s="13"/>
      <c r="SJ559" s="13"/>
      <c r="SK559" s="13"/>
      <c r="SL559" s="13"/>
      <c r="SM559" s="13"/>
      <c r="SN559" s="13"/>
      <c r="SO559" s="13"/>
      <c r="SP559" s="13"/>
      <c r="SQ559" s="13"/>
      <c r="SR559" s="13"/>
      <c r="SS559" s="13"/>
      <c r="ST559" s="13"/>
      <c r="SU559" s="13"/>
      <c r="SV559" s="13"/>
      <c r="SW559" s="13"/>
      <c r="SX559" s="13"/>
      <c r="SY559" s="13"/>
      <c r="SZ559" s="13"/>
      <c r="TA559" s="13"/>
      <c r="TB559" s="13"/>
      <c r="TC559" s="13"/>
      <c r="TD559" s="13"/>
      <c r="TE559" s="13"/>
      <c r="TF559" s="13"/>
      <c r="TG559" s="13"/>
      <c r="TH559" s="13"/>
      <c r="TI559" s="13"/>
      <c r="TJ559" s="13"/>
      <c r="TK559" s="13"/>
      <c r="TL559" s="13"/>
      <c r="TM559" s="13"/>
      <c r="TN559" s="13"/>
      <c r="TO559" s="13"/>
      <c r="TP559" s="13"/>
      <c r="TQ559" s="13"/>
      <c r="TR559" s="13"/>
      <c r="TS559" s="13"/>
      <c r="TT559" s="13"/>
      <c r="TU559" s="13"/>
      <c r="TV559" s="13"/>
      <c r="TW559" s="13"/>
      <c r="TX559" s="13"/>
      <c r="TY559" s="13"/>
      <c r="TZ559" s="13"/>
      <c r="UA559" s="13"/>
      <c r="UB559" s="13"/>
      <c r="UC559" s="13"/>
      <c r="UD559" s="13"/>
      <c r="UE559" s="13"/>
      <c r="UF559" s="13"/>
      <c r="UG559" s="13"/>
      <c r="UH559" s="13"/>
      <c r="UI559" s="13"/>
      <c r="UJ559" s="13"/>
      <c r="UK559" s="13"/>
      <c r="UL559" s="13"/>
      <c r="UM559" s="13"/>
      <c r="UN559" s="13"/>
      <c r="UO559" s="13"/>
      <c r="UP559" s="13"/>
      <c r="UQ559" s="13"/>
      <c r="UR559" s="13"/>
      <c r="US559" s="13"/>
      <c r="UT559" s="13"/>
      <c r="UU559" s="13"/>
      <c r="UV559" s="13"/>
      <c r="UW559" s="13"/>
      <c r="UX559" s="13"/>
      <c r="UY559" s="13"/>
      <c r="UZ559" s="13"/>
      <c r="VA559" s="13"/>
      <c r="VB559" s="13"/>
      <c r="VC559" s="13"/>
      <c r="VD559" s="13"/>
      <c r="VE559" s="13"/>
      <c r="VF559" s="13"/>
      <c r="VG559" s="13"/>
      <c r="VH559" s="13"/>
      <c r="VI559" s="13"/>
      <c r="VJ559" s="13"/>
      <c r="VK559" s="13"/>
      <c r="VL559" s="13"/>
      <c r="VM559" s="13"/>
      <c r="VN559" s="13"/>
      <c r="VO559" s="13"/>
      <c r="VP559" s="13"/>
      <c r="VQ559" s="13"/>
      <c r="VR559" s="13"/>
      <c r="VS559" s="13"/>
      <c r="VT559" s="13"/>
      <c r="VU559" s="13"/>
      <c r="VV559" s="13"/>
      <c r="VW559" s="13"/>
      <c r="VX559" s="13"/>
      <c r="VY559" s="13"/>
      <c r="VZ559" s="13"/>
      <c r="WA559" s="13"/>
      <c r="WB559" s="13"/>
      <c r="WC559" s="13"/>
      <c r="WD559" s="13"/>
      <c r="WE559" s="13"/>
      <c r="WF559" s="13"/>
      <c r="WG559" s="13"/>
      <c r="WH559" s="13"/>
      <c r="WI559" s="13"/>
      <c r="WJ559" s="13"/>
      <c r="WK559" s="13"/>
      <c r="WL559" s="13"/>
      <c r="WM559" s="13"/>
      <c r="WN559" s="13"/>
      <c r="WO559" s="13"/>
      <c r="WP559" s="13"/>
      <c r="WQ559" s="13"/>
      <c r="WR559" s="13"/>
      <c r="WS559" s="13"/>
      <c r="WT559" s="13"/>
      <c r="WU559" s="13"/>
      <c r="WV559" s="13"/>
      <c r="WW559" s="13"/>
      <c r="WX559" s="13"/>
      <c r="WY559" s="13"/>
      <c r="WZ559" s="13"/>
      <c r="XA559" s="13"/>
      <c r="XB559" s="13"/>
      <c r="XC559" s="13"/>
      <c r="XD559" s="13"/>
      <c r="XE559" s="13"/>
      <c r="XF559" s="13"/>
      <c r="XG559" s="13"/>
      <c r="XH559" s="13"/>
      <c r="XI559" s="13"/>
      <c r="XJ559" s="13"/>
      <c r="XK559" s="13"/>
      <c r="XL559" s="13"/>
      <c r="XM559" s="13"/>
      <c r="XN559" s="13"/>
      <c r="XO559" s="13"/>
      <c r="XP559" s="13"/>
      <c r="XQ559" s="13"/>
      <c r="XR559" s="13"/>
      <c r="XS559" s="13"/>
      <c r="XT559" s="13"/>
      <c r="XU559" s="13"/>
      <c r="XV559" s="13"/>
      <c r="XW559" s="13"/>
      <c r="XX559" s="13"/>
      <c r="XY559" s="13"/>
      <c r="XZ559" s="13"/>
      <c r="YA559" s="13"/>
      <c r="YB559" s="13"/>
      <c r="YC559" s="13"/>
      <c r="YD559" s="13"/>
      <c r="YE559" s="13"/>
      <c r="YF559" s="13"/>
      <c r="YG559" s="13"/>
      <c r="YH559" s="13"/>
      <c r="YI559" s="13"/>
      <c r="YJ559" s="13"/>
      <c r="YK559" s="13"/>
      <c r="YL559" s="13"/>
      <c r="YM559" s="13"/>
      <c r="YN559" s="13"/>
      <c r="YO559" s="13"/>
      <c r="YP559" s="13"/>
      <c r="YQ559" s="13"/>
      <c r="YR559" s="13"/>
      <c r="YS559" s="13"/>
      <c r="YT559" s="13"/>
      <c r="YU559" s="13"/>
      <c r="YV559" s="13"/>
      <c r="YW559" s="13"/>
      <c r="YX559" s="13"/>
      <c r="YY559" s="13"/>
      <c r="YZ559" s="13"/>
      <c r="ZA559" s="13"/>
      <c r="ZB559" s="13"/>
      <c r="ZC559" s="13"/>
      <c r="ZD559" s="13"/>
      <c r="ZE559" s="13"/>
      <c r="ZF559" s="13"/>
      <c r="ZG559" s="13"/>
      <c r="ZH559" s="13"/>
      <c r="ZI559" s="13"/>
      <c r="ZJ559" s="13"/>
      <c r="ZK559" s="13"/>
      <c r="ZL559" s="13"/>
      <c r="ZM559" s="13"/>
      <c r="ZN559" s="13"/>
      <c r="ZO559" s="13"/>
      <c r="ZP559" s="13"/>
      <c r="ZQ559" s="13"/>
      <c r="ZR559" s="13"/>
      <c r="ZS559" s="13"/>
      <c r="ZT559" s="13"/>
      <c r="ZU559" s="13"/>
      <c r="ZV559" s="13"/>
      <c r="ZW559" s="13"/>
      <c r="ZX559" s="13"/>
      <c r="ZY559" s="13"/>
      <c r="ZZ559" s="13"/>
      <c r="AAA559" s="13"/>
      <c r="AAB559" s="13"/>
      <c r="AAC559" s="13"/>
      <c r="AAD559" s="13"/>
      <c r="AAE559" s="13"/>
      <c r="AAF559" s="13"/>
      <c r="AAG559" s="13"/>
      <c r="AAH559" s="13"/>
      <c r="AAI559" s="13"/>
      <c r="AAJ559" s="13"/>
      <c r="AAK559" s="13"/>
      <c r="AAL559" s="13"/>
      <c r="AAM559" s="13"/>
      <c r="AAN559" s="13"/>
      <c r="AAO559" s="13"/>
      <c r="AAP559" s="13"/>
      <c r="AAQ559" s="13"/>
      <c r="AAR559" s="13"/>
      <c r="AAS559" s="13"/>
      <c r="AAT559" s="13"/>
      <c r="AAU559" s="13"/>
      <c r="AAV559" s="13"/>
      <c r="AAW559" s="13"/>
      <c r="AAX559" s="13"/>
      <c r="AAY559" s="13"/>
      <c r="AAZ559" s="13"/>
      <c r="ABA559" s="13"/>
      <c r="ABB559" s="13"/>
      <c r="ABC559" s="13"/>
      <c r="ABD559" s="13"/>
      <c r="ABE559" s="13"/>
      <c r="ABF559" s="13"/>
      <c r="ABG559" s="13"/>
      <c r="ABH559" s="13"/>
      <c r="ABI559" s="13"/>
      <c r="ABJ559" s="13"/>
      <c r="ABK559" s="13"/>
      <c r="ABL559" s="13"/>
      <c r="ABM559" s="13"/>
      <c r="ABN559" s="13"/>
      <c r="ABO559" s="13"/>
      <c r="ABP559" s="13"/>
      <c r="ABQ559" s="13"/>
      <c r="ABR559" s="13"/>
      <c r="ABS559" s="13"/>
      <c r="ABT559" s="13"/>
      <c r="ABU559" s="13"/>
      <c r="ABV559" s="13"/>
      <c r="ABW559" s="13"/>
      <c r="ABX559" s="13"/>
      <c r="ABY559" s="13"/>
      <c r="ABZ559" s="13"/>
      <c r="ACA559" s="13"/>
      <c r="ACB559" s="13"/>
      <c r="ACC559" s="13"/>
      <c r="ACD559" s="13"/>
      <c r="ACE559" s="13"/>
      <c r="ACF559" s="13"/>
      <c r="ACG559" s="13"/>
      <c r="ACH559" s="13"/>
      <c r="ACI559" s="13"/>
      <c r="ACJ559" s="13"/>
      <c r="ACK559" s="13"/>
      <c r="ACL559" s="13"/>
      <c r="ACM559" s="13"/>
      <c r="ACN559" s="13"/>
      <c r="ACO559" s="13"/>
      <c r="ACP559" s="13"/>
      <c r="ACQ559" s="13"/>
      <c r="ACR559" s="13"/>
      <c r="ACS559" s="13"/>
      <c r="ACT559" s="13"/>
      <c r="ACU559" s="13"/>
      <c r="ACV559" s="13"/>
      <c r="ACW559" s="13"/>
      <c r="ACX559" s="13"/>
      <c r="ACY559" s="13"/>
      <c r="ACZ559" s="13"/>
      <c r="ADA559" s="13"/>
      <c r="ADB559" s="13"/>
      <c r="ADC559" s="13"/>
      <c r="ADD559" s="13"/>
      <c r="ADE559" s="13"/>
      <c r="ADF559" s="13"/>
      <c r="ADG559" s="13"/>
      <c r="ADH559" s="13"/>
      <c r="ADI559" s="13"/>
      <c r="ADJ559" s="13"/>
      <c r="ADK559" s="13"/>
      <c r="ADL559" s="13"/>
      <c r="ADM559" s="13"/>
      <c r="ADN559" s="13"/>
      <c r="ADO559" s="13"/>
      <c r="ADP559" s="13"/>
      <c r="ADQ559" s="13"/>
      <c r="ADR559" s="13"/>
      <c r="ADS559" s="13"/>
      <c r="ADT559" s="13"/>
      <c r="ADU559" s="13"/>
      <c r="ADV559" s="13"/>
      <c r="ADW559" s="13"/>
      <c r="ADX559" s="13"/>
      <c r="ADY559" s="13"/>
      <c r="ADZ559" s="13"/>
      <c r="AEA559" s="13"/>
      <c r="AEB559" s="13"/>
      <c r="AEC559" s="13"/>
      <c r="AED559" s="13"/>
      <c r="AEE559" s="13"/>
      <c r="AEF559" s="13"/>
      <c r="AEG559" s="13"/>
      <c r="AEH559" s="13"/>
      <c r="AEI559" s="13"/>
      <c r="AEJ559" s="13"/>
      <c r="AEK559" s="13"/>
      <c r="AEL559" s="13"/>
      <c r="AEM559" s="13"/>
      <c r="AEN559" s="13"/>
      <c r="AEO559" s="13"/>
      <c r="AEP559" s="13"/>
      <c r="AEQ559" s="13"/>
      <c r="AER559" s="13"/>
      <c r="AES559" s="13"/>
      <c r="AET559" s="13"/>
      <c r="AEU559" s="13"/>
      <c r="AEV559" s="13"/>
      <c r="AEW559" s="13"/>
      <c r="AEX559" s="13"/>
      <c r="AEY559" s="13"/>
      <c r="AEZ559" s="13"/>
      <c r="AFA559" s="13"/>
      <c r="AFB559" s="13"/>
      <c r="AFC559" s="13"/>
      <c r="AFD559" s="13"/>
      <c r="AFE559" s="13"/>
      <c r="AFF559" s="13"/>
      <c r="AFG559" s="13"/>
      <c r="AFH559" s="13"/>
      <c r="AFI559" s="13"/>
      <c r="AFJ559" s="13"/>
      <c r="AFK559" s="13"/>
      <c r="AFL559" s="13"/>
      <c r="AFM559" s="13"/>
      <c r="AFN559" s="13"/>
      <c r="AFO559" s="13"/>
      <c r="AFP559" s="13"/>
      <c r="AFQ559" s="13"/>
      <c r="AFR559" s="13"/>
      <c r="AFS559" s="13"/>
      <c r="AFT559" s="13"/>
      <c r="AFU559" s="13"/>
      <c r="AFV559" s="13"/>
      <c r="AFW559" s="13"/>
      <c r="AFX559" s="13"/>
      <c r="AFY559" s="13"/>
      <c r="AFZ559" s="13"/>
      <c r="AGA559" s="13"/>
      <c r="AGB559" s="13"/>
      <c r="AGC559" s="13"/>
      <c r="AGD559" s="13"/>
      <c r="AGE559" s="13"/>
      <c r="AGF559" s="13"/>
      <c r="AGG559" s="13"/>
      <c r="AGH559" s="13"/>
      <c r="AGI559" s="13"/>
      <c r="AGJ559" s="13"/>
      <c r="AGK559" s="13"/>
      <c r="AGL559" s="13"/>
      <c r="AGM559" s="13"/>
      <c r="AGN559" s="13"/>
      <c r="AGO559" s="13"/>
      <c r="AGP559" s="13"/>
      <c r="AGQ559" s="13"/>
      <c r="AGR559" s="13"/>
      <c r="AGS559" s="13"/>
      <c r="AGT559" s="13"/>
      <c r="AGU559" s="13"/>
      <c r="AGV559" s="13"/>
      <c r="AGW559" s="13"/>
      <c r="AGX559" s="13"/>
      <c r="AGY559" s="13"/>
      <c r="AGZ559" s="13"/>
      <c r="AHA559" s="13"/>
      <c r="AHB559" s="13"/>
      <c r="AHC559" s="13"/>
      <c r="AHD559" s="13"/>
      <c r="AHE559" s="13"/>
      <c r="AHF559" s="13"/>
      <c r="AHG559" s="13"/>
      <c r="AHH559" s="13"/>
      <c r="AHI559" s="13"/>
      <c r="AHJ559" s="13"/>
      <c r="AHK559" s="13"/>
      <c r="AHL559" s="13"/>
      <c r="AHM559" s="13"/>
      <c r="AHN559" s="13"/>
      <c r="AHO559" s="13"/>
      <c r="AHP559" s="13"/>
      <c r="AHQ559" s="13"/>
      <c r="AHR559" s="13"/>
      <c r="AHS559" s="13"/>
      <c r="AHT559" s="13"/>
      <c r="AHU559" s="13"/>
      <c r="AHV559" s="13"/>
      <c r="AHW559" s="13"/>
      <c r="AHX559" s="13"/>
      <c r="AHY559" s="13"/>
      <c r="AHZ559" s="13"/>
      <c r="AIA559" s="13"/>
      <c r="AIB559" s="13"/>
      <c r="AIC559" s="13"/>
      <c r="AID559" s="13"/>
      <c r="AIE559" s="13"/>
      <c r="AIF559" s="13"/>
      <c r="AIG559" s="13"/>
      <c r="AIH559" s="13"/>
      <c r="AII559" s="13"/>
      <c r="AIJ559" s="13"/>
      <c r="AIK559" s="13"/>
      <c r="AIL559" s="13"/>
      <c r="AIM559" s="13"/>
      <c r="AIN559" s="13"/>
      <c r="AIO559" s="13"/>
      <c r="AIP559" s="13"/>
      <c r="AIQ559" s="13"/>
      <c r="AIR559" s="13"/>
      <c r="AIS559" s="13"/>
      <c r="AIT559" s="13"/>
      <c r="AIU559" s="13"/>
      <c r="AIV559" s="13"/>
      <c r="AIW559" s="13"/>
      <c r="AIX559" s="13"/>
      <c r="AIY559" s="13"/>
      <c r="AIZ559" s="13"/>
      <c r="AJA559" s="13"/>
      <c r="AJB559" s="13"/>
      <c r="AJC559" s="13"/>
      <c r="AJD559" s="13"/>
      <c r="AJE559" s="13"/>
      <c r="AJF559" s="13"/>
      <c r="AJG559" s="13"/>
      <c r="AJH559" s="13"/>
      <c r="AJI559" s="13"/>
      <c r="AJJ559" s="13"/>
      <c r="AJK559" s="13"/>
      <c r="AJL559" s="13"/>
      <c r="AJM559" s="13"/>
      <c r="AJN559" s="13"/>
      <c r="AJO559" s="13"/>
      <c r="AJP559" s="13"/>
      <c r="AJQ559" s="13"/>
      <c r="AJR559" s="13"/>
      <c r="AJS559" s="13"/>
      <c r="AJT559" s="13"/>
      <c r="AJU559" s="13"/>
      <c r="AJV559" s="13"/>
      <c r="AJW559" s="13"/>
      <c r="AJX559" s="13"/>
      <c r="AJY559" s="13"/>
      <c r="AJZ559" s="13"/>
      <c r="AKA559" s="13"/>
      <c r="AKB559" s="13"/>
      <c r="AKC559" s="13"/>
      <c r="AKD559" s="13"/>
      <c r="AKE559" s="13"/>
      <c r="AKF559" s="13"/>
      <c r="AKG559" s="13"/>
      <c r="AKH559" s="13"/>
      <c r="AKI559" s="13"/>
      <c r="AKJ559" s="13"/>
      <c r="AKK559" s="13"/>
      <c r="AKL559" s="13"/>
      <c r="AKM559" s="13"/>
      <c r="AKN559" s="13"/>
      <c r="AKO559" s="13"/>
      <c r="AKP559" s="13"/>
      <c r="AKQ559" s="13"/>
      <c r="AKR559" s="13"/>
      <c r="AKS559" s="13"/>
      <c r="AKT559" s="13"/>
      <c r="AKU559" s="13"/>
      <c r="AKV559" s="13"/>
      <c r="AKW559" s="13"/>
      <c r="AKX559" s="13"/>
      <c r="AKY559" s="13"/>
      <c r="AKZ559" s="13"/>
      <c r="ALA559" s="13"/>
      <c r="ALB559" s="13"/>
      <c r="ALC559" s="13"/>
      <c r="ALD559" s="13"/>
      <c r="ALE559" s="13"/>
      <c r="ALF559" s="13"/>
      <c r="ALG559" s="13"/>
      <c r="ALH559" s="13"/>
      <c r="ALI559" s="13"/>
      <c r="ALJ559" s="13"/>
    </row>
    <row r="560" spans="1:998" s="24" customFormat="1">
      <c r="A560" s="16">
        <v>555</v>
      </c>
      <c r="B560" s="32" t="s">
        <v>357</v>
      </c>
      <c r="C560" s="32" t="s">
        <v>107</v>
      </c>
      <c r="D560" s="32" t="s">
        <v>107</v>
      </c>
      <c r="E560" s="32" t="s">
        <v>801</v>
      </c>
      <c r="F560" s="32"/>
      <c r="G560" s="74">
        <v>45823</v>
      </c>
      <c r="H560" s="75" t="s">
        <v>802</v>
      </c>
      <c r="I560" s="32" t="s">
        <v>5</v>
      </c>
      <c r="J560" s="32" t="s">
        <v>6</v>
      </c>
      <c r="K560" s="32" t="s">
        <v>5</v>
      </c>
      <c r="L560" s="32" t="s">
        <v>5</v>
      </c>
      <c r="M560" s="76" t="s">
        <v>5</v>
      </c>
      <c r="N560" s="32" t="s">
        <v>6</v>
      </c>
      <c r="O560" s="76">
        <v>1083</v>
      </c>
      <c r="P560" s="77">
        <v>12743</v>
      </c>
      <c r="Q560" s="76">
        <v>124815.06</v>
      </c>
      <c r="R560" s="76">
        <v>62407.53</v>
      </c>
      <c r="S560" s="85">
        <f t="shared" si="74"/>
        <v>50</v>
      </c>
      <c r="T560" s="85">
        <f t="shared" si="75"/>
        <v>62407.53</v>
      </c>
      <c r="U560" s="32" t="s">
        <v>6</v>
      </c>
      <c r="V560" s="32" t="s">
        <v>6</v>
      </c>
      <c r="W560" s="79">
        <v>1</v>
      </c>
      <c r="X560" s="80">
        <v>0</v>
      </c>
      <c r="Y560" s="81">
        <f>ROUND((S560/INDICI!$B$2*10),2)</f>
        <v>5.65</v>
      </c>
      <c r="Z560" s="81">
        <f>ROUND((O560/INDICI!$B$1*25),2)</f>
        <v>2.89</v>
      </c>
      <c r="AA560" s="82">
        <f t="shared" si="67"/>
        <v>6</v>
      </c>
      <c r="AB560" s="83">
        <f t="shared" si="68"/>
        <v>14.540000000000001</v>
      </c>
      <c r="AC560" s="84"/>
      <c r="AD560" s="81" t="str">
        <f>VLOOKUP(C560, 'NORD SUD'!A:B, 2, FALSE)</f>
        <v>N</v>
      </c>
      <c r="AE560" s="85" t="str">
        <f>IF(AD560="N","",SUM(AF$5:$AF560))</f>
        <v/>
      </c>
      <c r="AF560" s="85" t="str">
        <f t="shared" si="69"/>
        <v/>
      </c>
      <c r="AG560" s="84"/>
      <c r="AH560" s="81"/>
      <c r="AI560" s="169"/>
      <c r="AJ560" s="169"/>
      <c r="AK560" s="198" t="s">
        <v>1941</v>
      </c>
      <c r="AL560" s="158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  <c r="KE560" s="13"/>
      <c r="KF560" s="13"/>
      <c r="KG560" s="13"/>
      <c r="KH560" s="13"/>
      <c r="KI560" s="13"/>
      <c r="KJ560" s="13"/>
      <c r="KK560" s="13"/>
      <c r="KL560" s="13"/>
      <c r="KM560" s="13"/>
      <c r="KN560" s="13"/>
      <c r="KO560" s="13"/>
      <c r="KP560" s="13"/>
      <c r="KQ560" s="13"/>
      <c r="KR560" s="13"/>
      <c r="KS560" s="13"/>
      <c r="KT560" s="13"/>
      <c r="KU560" s="13"/>
      <c r="KV560" s="13"/>
      <c r="KW560" s="13"/>
      <c r="KX560" s="13"/>
      <c r="KY560" s="13"/>
      <c r="KZ560" s="13"/>
      <c r="LA560" s="13"/>
      <c r="LB560" s="13"/>
      <c r="LC560" s="13"/>
      <c r="LD560" s="13"/>
      <c r="LE560" s="13"/>
      <c r="LF560" s="13"/>
      <c r="LG560" s="13"/>
      <c r="LH560" s="13"/>
      <c r="LI560" s="13"/>
      <c r="LJ560" s="13"/>
      <c r="LK560" s="13"/>
      <c r="LL560" s="13"/>
      <c r="LM560" s="13"/>
      <c r="LN560" s="13"/>
      <c r="LO560" s="13"/>
      <c r="LP560" s="13"/>
      <c r="LQ560" s="13"/>
      <c r="LR560" s="13"/>
      <c r="LS560" s="13"/>
      <c r="LT560" s="13"/>
      <c r="LU560" s="13"/>
      <c r="LV560" s="13"/>
      <c r="LW560" s="13"/>
      <c r="LX560" s="13"/>
      <c r="LY560" s="13"/>
      <c r="LZ560" s="13"/>
      <c r="MA560" s="13"/>
      <c r="MB560" s="13"/>
      <c r="MC560" s="13"/>
      <c r="MD560" s="13"/>
      <c r="ME560" s="13"/>
      <c r="MF560" s="13"/>
      <c r="MG560" s="13"/>
      <c r="MH560" s="13"/>
      <c r="MI560" s="13"/>
      <c r="MJ560" s="13"/>
      <c r="MK560" s="13"/>
      <c r="ML560" s="13"/>
      <c r="MM560" s="13"/>
      <c r="MN560" s="13"/>
      <c r="MO560" s="13"/>
      <c r="MP560" s="13"/>
      <c r="MQ560" s="13"/>
      <c r="MR560" s="13"/>
      <c r="MS560" s="13"/>
      <c r="MT560" s="13"/>
      <c r="MU560" s="13"/>
      <c r="MV560" s="13"/>
      <c r="MW560" s="13"/>
      <c r="MX560" s="13"/>
      <c r="MY560" s="13"/>
      <c r="MZ560" s="13"/>
      <c r="NA560" s="13"/>
      <c r="NB560" s="13"/>
      <c r="NC560" s="13"/>
      <c r="ND560" s="13"/>
      <c r="NE560" s="13"/>
      <c r="NF560" s="13"/>
      <c r="NG560" s="13"/>
      <c r="NH560" s="13"/>
      <c r="NI560" s="13"/>
      <c r="NJ560" s="13"/>
      <c r="NK560" s="13"/>
      <c r="NL560" s="13"/>
      <c r="NM560" s="13"/>
      <c r="NN560" s="13"/>
      <c r="NO560" s="13"/>
      <c r="NP560" s="13"/>
      <c r="NQ560" s="13"/>
      <c r="NR560" s="13"/>
      <c r="NS560" s="13"/>
      <c r="NT560" s="13"/>
      <c r="NU560" s="13"/>
      <c r="NV560" s="13"/>
      <c r="NW560" s="13"/>
      <c r="NX560" s="13"/>
      <c r="NY560" s="13"/>
      <c r="NZ560" s="13"/>
      <c r="OA560" s="13"/>
      <c r="OB560" s="13"/>
      <c r="OC560" s="13"/>
      <c r="OD560" s="13"/>
      <c r="OE560" s="13"/>
      <c r="OF560" s="13"/>
      <c r="OG560" s="13"/>
      <c r="OH560" s="13"/>
      <c r="OI560" s="13"/>
      <c r="OJ560" s="13"/>
      <c r="OK560" s="13"/>
      <c r="OL560" s="13"/>
      <c r="OM560" s="13"/>
      <c r="ON560" s="13"/>
      <c r="OO560" s="13"/>
      <c r="OP560" s="13"/>
      <c r="OQ560" s="13"/>
      <c r="OR560" s="13"/>
      <c r="OS560" s="13"/>
      <c r="OT560" s="13"/>
      <c r="OU560" s="13"/>
      <c r="OV560" s="13"/>
      <c r="OW560" s="13"/>
      <c r="OX560" s="13"/>
      <c r="OY560" s="13"/>
      <c r="OZ560" s="13"/>
      <c r="PA560" s="13"/>
      <c r="PB560" s="13"/>
      <c r="PC560" s="13"/>
      <c r="PD560" s="13"/>
      <c r="PE560" s="13"/>
      <c r="PF560" s="13"/>
      <c r="PG560" s="13"/>
      <c r="PH560" s="13"/>
      <c r="PI560" s="13"/>
      <c r="PJ560" s="13"/>
      <c r="PK560" s="13"/>
      <c r="PL560" s="13"/>
      <c r="PM560" s="13"/>
      <c r="PN560" s="13"/>
      <c r="PO560" s="13"/>
      <c r="PP560" s="13"/>
      <c r="PQ560" s="13"/>
      <c r="PR560" s="13"/>
      <c r="PS560" s="13"/>
      <c r="PT560" s="13"/>
      <c r="PU560" s="13"/>
      <c r="PV560" s="13"/>
      <c r="PW560" s="13"/>
      <c r="PX560" s="13"/>
      <c r="PY560" s="13"/>
      <c r="PZ560" s="13"/>
      <c r="QA560" s="13"/>
      <c r="QB560" s="13"/>
      <c r="QC560" s="13"/>
      <c r="QD560" s="13"/>
      <c r="QE560" s="13"/>
      <c r="QF560" s="13"/>
      <c r="QG560" s="13"/>
      <c r="QH560" s="13"/>
      <c r="QI560" s="13"/>
      <c r="QJ560" s="13"/>
      <c r="QK560" s="13"/>
      <c r="QL560" s="13"/>
      <c r="QM560" s="13"/>
      <c r="QN560" s="13"/>
      <c r="QO560" s="13"/>
      <c r="QP560" s="13"/>
      <c r="QQ560" s="13"/>
      <c r="QR560" s="13"/>
      <c r="QS560" s="13"/>
      <c r="QT560" s="13"/>
      <c r="QU560" s="13"/>
      <c r="QV560" s="13"/>
      <c r="QW560" s="13"/>
      <c r="QX560" s="13"/>
      <c r="QY560" s="13"/>
      <c r="QZ560" s="13"/>
      <c r="RA560" s="13"/>
      <c r="RB560" s="13"/>
      <c r="RC560" s="13"/>
      <c r="RD560" s="13"/>
      <c r="RE560" s="13"/>
      <c r="RF560" s="13"/>
      <c r="RG560" s="13"/>
      <c r="RH560" s="13"/>
      <c r="RI560" s="13"/>
      <c r="RJ560" s="13"/>
      <c r="RK560" s="13"/>
      <c r="RL560" s="13"/>
      <c r="RM560" s="13"/>
      <c r="RN560" s="13"/>
      <c r="RO560" s="13"/>
      <c r="RP560" s="13"/>
      <c r="RQ560" s="13"/>
      <c r="RR560" s="13"/>
      <c r="RS560" s="13"/>
      <c r="RT560" s="13"/>
      <c r="RU560" s="13"/>
      <c r="RV560" s="13"/>
      <c r="RW560" s="13"/>
      <c r="RX560" s="13"/>
      <c r="RY560" s="13"/>
      <c r="RZ560" s="13"/>
      <c r="SA560" s="13"/>
      <c r="SB560" s="13"/>
      <c r="SC560" s="13"/>
      <c r="SD560" s="13"/>
      <c r="SE560" s="13"/>
      <c r="SF560" s="13"/>
      <c r="SG560" s="13"/>
      <c r="SH560" s="13"/>
      <c r="SI560" s="13"/>
      <c r="SJ560" s="13"/>
      <c r="SK560" s="13"/>
      <c r="SL560" s="13"/>
      <c r="SM560" s="13"/>
      <c r="SN560" s="13"/>
      <c r="SO560" s="13"/>
      <c r="SP560" s="13"/>
      <c r="SQ560" s="13"/>
      <c r="SR560" s="13"/>
      <c r="SS560" s="13"/>
      <c r="ST560" s="13"/>
      <c r="SU560" s="13"/>
      <c r="SV560" s="13"/>
      <c r="SW560" s="13"/>
      <c r="SX560" s="13"/>
      <c r="SY560" s="13"/>
      <c r="SZ560" s="13"/>
      <c r="TA560" s="13"/>
      <c r="TB560" s="13"/>
      <c r="TC560" s="13"/>
      <c r="TD560" s="13"/>
      <c r="TE560" s="13"/>
      <c r="TF560" s="13"/>
      <c r="TG560" s="13"/>
      <c r="TH560" s="13"/>
      <c r="TI560" s="13"/>
      <c r="TJ560" s="13"/>
      <c r="TK560" s="13"/>
      <c r="TL560" s="13"/>
      <c r="TM560" s="13"/>
      <c r="TN560" s="13"/>
      <c r="TO560" s="13"/>
      <c r="TP560" s="13"/>
      <c r="TQ560" s="13"/>
      <c r="TR560" s="13"/>
      <c r="TS560" s="13"/>
      <c r="TT560" s="13"/>
      <c r="TU560" s="13"/>
      <c r="TV560" s="13"/>
      <c r="TW560" s="13"/>
      <c r="TX560" s="13"/>
      <c r="TY560" s="13"/>
      <c r="TZ560" s="13"/>
      <c r="UA560" s="13"/>
      <c r="UB560" s="13"/>
      <c r="UC560" s="13"/>
      <c r="UD560" s="13"/>
      <c r="UE560" s="13"/>
      <c r="UF560" s="13"/>
      <c r="UG560" s="13"/>
      <c r="UH560" s="13"/>
      <c r="UI560" s="13"/>
      <c r="UJ560" s="13"/>
      <c r="UK560" s="13"/>
      <c r="UL560" s="13"/>
      <c r="UM560" s="13"/>
      <c r="UN560" s="13"/>
      <c r="UO560" s="13"/>
      <c r="UP560" s="13"/>
      <c r="UQ560" s="13"/>
      <c r="UR560" s="13"/>
      <c r="US560" s="13"/>
      <c r="UT560" s="13"/>
      <c r="UU560" s="13"/>
      <c r="UV560" s="13"/>
      <c r="UW560" s="13"/>
      <c r="UX560" s="13"/>
      <c r="UY560" s="13"/>
      <c r="UZ560" s="13"/>
      <c r="VA560" s="13"/>
      <c r="VB560" s="13"/>
      <c r="VC560" s="13"/>
      <c r="VD560" s="13"/>
      <c r="VE560" s="13"/>
      <c r="VF560" s="13"/>
      <c r="VG560" s="13"/>
      <c r="VH560" s="13"/>
      <c r="VI560" s="13"/>
      <c r="VJ560" s="13"/>
      <c r="VK560" s="13"/>
      <c r="VL560" s="13"/>
      <c r="VM560" s="13"/>
      <c r="VN560" s="13"/>
      <c r="VO560" s="13"/>
      <c r="VP560" s="13"/>
      <c r="VQ560" s="13"/>
      <c r="VR560" s="13"/>
      <c r="VS560" s="13"/>
      <c r="VT560" s="13"/>
      <c r="VU560" s="13"/>
      <c r="VV560" s="13"/>
      <c r="VW560" s="13"/>
      <c r="VX560" s="13"/>
      <c r="VY560" s="13"/>
      <c r="VZ560" s="13"/>
      <c r="WA560" s="13"/>
      <c r="WB560" s="13"/>
      <c r="WC560" s="13"/>
      <c r="WD560" s="13"/>
      <c r="WE560" s="13"/>
      <c r="WF560" s="13"/>
      <c r="WG560" s="13"/>
      <c r="WH560" s="13"/>
      <c r="WI560" s="13"/>
      <c r="WJ560" s="13"/>
      <c r="WK560" s="13"/>
      <c r="WL560" s="13"/>
      <c r="WM560" s="13"/>
      <c r="WN560" s="13"/>
      <c r="WO560" s="13"/>
      <c r="WP560" s="13"/>
      <c r="WQ560" s="13"/>
      <c r="WR560" s="13"/>
      <c r="WS560" s="13"/>
      <c r="WT560" s="13"/>
      <c r="WU560" s="13"/>
      <c r="WV560" s="13"/>
      <c r="WW560" s="13"/>
      <c r="WX560" s="13"/>
      <c r="WY560" s="13"/>
      <c r="WZ560" s="13"/>
      <c r="XA560" s="13"/>
      <c r="XB560" s="13"/>
      <c r="XC560" s="13"/>
      <c r="XD560" s="13"/>
      <c r="XE560" s="13"/>
      <c r="XF560" s="13"/>
      <c r="XG560" s="13"/>
      <c r="XH560" s="13"/>
      <c r="XI560" s="13"/>
      <c r="XJ560" s="13"/>
      <c r="XK560" s="13"/>
      <c r="XL560" s="13"/>
      <c r="XM560" s="13"/>
      <c r="XN560" s="13"/>
      <c r="XO560" s="13"/>
      <c r="XP560" s="13"/>
      <c r="XQ560" s="13"/>
      <c r="XR560" s="13"/>
      <c r="XS560" s="13"/>
      <c r="XT560" s="13"/>
      <c r="XU560" s="13"/>
      <c r="XV560" s="13"/>
      <c r="XW560" s="13"/>
      <c r="XX560" s="13"/>
      <c r="XY560" s="13"/>
      <c r="XZ560" s="13"/>
      <c r="YA560" s="13"/>
      <c r="YB560" s="13"/>
      <c r="YC560" s="13"/>
      <c r="YD560" s="13"/>
      <c r="YE560" s="13"/>
      <c r="YF560" s="13"/>
      <c r="YG560" s="13"/>
      <c r="YH560" s="13"/>
      <c r="YI560" s="13"/>
      <c r="YJ560" s="13"/>
      <c r="YK560" s="13"/>
      <c r="YL560" s="13"/>
      <c r="YM560" s="13"/>
      <c r="YN560" s="13"/>
      <c r="YO560" s="13"/>
      <c r="YP560" s="13"/>
      <c r="YQ560" s="13"/>
      <c r="YR560" s="13"/>
      <c r="YS560" s="13"/>
      <c r="YT560" s="13"/>
      <c r="YU560" s="13"/>
      <c r="YV560" s="13"/>
      <c r="YW560" s="13"/>
      <c r="YX560" s="13"/>
      <c r="YY560" s="13"/>
      <c r="YZ560" s="13"/>
      <c r="ZA560" s="13"/>
      <c r="ZB560" s="13"/>
      <c r="ZC560" s="13"/>
      <c r="ZD560" s="13"/>
      <c r="ZE560" s="13"/>
      <c r="ZF560" s="13"/>
      <c r="ZG560" s="13"/>
      <c r="ZH560" s="13"/>
      <c r="ZI560" s="13"/>
      <c r="ZJ560" s="13"/>
      <c r="ZK560" s="13"/>
      <c r="ZL560" s="13"/>
      <c r="ZM560" s="13"/>
      <c r="ZN560" s="13"/>
      <c r="ZO560" s="13"/>
      <c r="ZP560" s="13"/>
      <c r="ZQ560" s="13"/>
      <c r="ZR560" s="13"/>
      <c r="ZS560" s="13"/>
      <c r="ZT560" s="13"/>
      <c r="ZU560" s="13"/>
      <c r="ZV560" s="13"/>
      <c r="ZW560" s="13"/>
      <c r="ZX560" s="13"/>
      <c r="ZY560" s="13"/>
      <c r="ZZ560" s="13"/>
      <c r="AAA560" s="13"/>
      <c r="AAB560" s="13"/>
      <c r="AAC560" s="13"/>
      <c r="AAD560" s="13"/>
      <c r="AAE560" s="13"/>
      <c r="AAF560" s="13"/>
      <c r="AAG560" s="13"/>
      <c r="AAH560" s="13"/>
      <c r="AAI560" s="13"/>
      <c r="AAJ560" s="13"/>
      <c r="AAK560" s="13"/>
      <c r="AAL560" s="13"/>
      <c r="AAM560" s="13"/>
      <c r="AAN560" s="13"/>
      <c r="AAO560" s="13"/>
      <c r="AAP560" s="13"/>
      <c r="AAQ560" s="13"/>
      <c r="AAR560" s="13"/>
      <c r="AAS560" s="13"/>
      <c r="AAT560" s="13"/>
      <c r="AAU560" s="13"/>
      <c r="AAV560" s="13"/>
      <c r="AAW560" s="13"/>
      <c r="AAX560" s="13"/>
      <c r="AAY560" s="13"/>
      <c r="AAZ560" s="13"/>
      <c r="ABA560" s="13"/>
      <c r="ABB560" s="13"/>
      <c r="ABC560" s="13"/>
      <c r="ABD560" s="13"/>
      <c r="ABE560" s="13"/>
      <c r="ABF560" s="13"/>
      <c r="ABG560" s="13"/>
      <c r="ABH560" s="13"/>
      <c r="ABI560" s="13"/>
      <c r="ABJ560" s="13"/>
      <c r="ABK560" s="13"/>
      <c r="ABL560" s="13"/>
      <c r="ABM560" s="13"/>
      <c r="ABN560" s="13"/>
      <c r="ABO560" s="13"/>
      <c r="ABP560" s="13"/>
      <c r="ABQ560" s="13"/>
      <c r="ABR560" s="13"/>
      <c r="ABS560" s="13"/>
      <c r="ABT560" s="13"/>
      <c r="ABU560" s="13"/>
      <c r="ABV560" s="13"/>
      <c r="ABW560" s="13"/>
      <c r="ABX560" s="13"/>
      <c r="ABY560" s="13"/>
      <c r="ABZ560" s="13"/>
      <c r="ACA560" s="13"/>
      <c r="ACB560" s="13"/>
      <c r="ACC560" s="13"/>
      <c r="ACD560" s="13"/>
      <c r="ACE560" s="13"/>
      <c r="ACF560" s="13"/>
      <c r="ACG560" s="13"/>
      <c r="ACH560" s="13"/>
      <c r="ACI560" s="13"/>
      <c r="ACJ560" s="13"/>
      <c r="ACK560" s="13"/>
      <c r="ACL560" s="13"/>
      <c r="ACM560" s="13"/>
      <c r="ACN560" s="13"/>
      <c r="ACO560" s="13"/>
      <c r="ACP560" s="13"/>
      <c r="ACQ560" s="13"/>
      <c r="ACR560" s="13"/>
      <c r="ACS560" s="13"/>
      <c r="ACT560" s="13"/>
      <c r="ACU560" s="13"/>
      <c r="ACV560" s="13"/>
      <c r="ACW560" s="13"/>
      <c r="ACX560" s="13"/>
      <c r="ACY560" s="13"/>
      <c r="ACZ560" s="13"/>
      <c r="ADA560" s="13"/>
      <c r="ADB560" s="13"/>
      <c r="ADC560" s="13"/>
      <c r="ADD560" s="13"/>
      <c r="ADE560" s="13"/>
      <c r="ADF560" s="13"/>
      <c r="ADG560" s="13"/>
      <c r="ADH560" s="13"/>
      <c r="ADI560" s="13"/>
      <c r="ADJ560" s="13"/>
      <c r="ADK560" s="13"/>
      <c r="ADL560" s="13"/>
      <c r="ADM560" s="13"/>
      <c r="ADN560" s="13"/>
      <c r="ADO560" s="13"/>
      <c r="ADP560" s="13"/>
      <c r="ADQ560" s="13"/>
      <c r="ADR560" s="13"/>
      <c r="ADS560" s="13"/>
      <c r="ADT560" s="13"/>
      <c r="ADU560" s="13"/>
      <c r="ADV560" s="13"/>
      <c r="ADW560" s="13"/>
      <c r="ADX560" s="13"/>
      <c r="ADY560" s="13"/>
      <c r="ADZ560" s="13"/>
      <c r="AEA560" s="13"/>
      <c r="AEB560" s="13"/>
      <c r="AEC560" s="13"/>
      <c r="AED560" s="13"/>
      <c r="AEE560" s="13"/>
      <c r="AEF560" s="13"/>
      <c r="AEG560" s="13"/>
      <c r="AEH560" s="13"/>
      <c r="AEI560" s="13"/>
      <c r="AEJ560" s="13"/>
      <c r="AEK560" s="13"/>
      <c r="AEL560" s="13"/>
      <c r="AEM560" s="13"/>
      <c r="AEN560" s="13"/>
      <c r="AEO560" s="13"/>
      <c r="AEP560" s="13"/>
      <c r="AEQ560" s="13"/>
      <c r="AER560" s="13"/>
      <c r="AES560" s="13"/>
      <c r="AET560" s="13"/>
      <c r="AEU560" s="13"/>
      <c r="AEV560" s="13"/>
      <c r="AEW560" s="13"/>
      <c r="AEX560" s="13"/>
      <c r="AEY560" s="13"/>
      <c r="AEZ560" s="13"/>
      <c r="AFA560" s="13"/>
      <c r="AFB560" s="13"/>
      <c r="AFC560" s="13"/>
      <c r="AFD560" s="13"/>
      <c r="AFE560" s="13"/>
      <c r="AFF560" s="13"/>
      <c r="AFG560" s="13"/>
      <c r="AFH560" s="13"/>
      <c r="AFI560" s="13"/>
      <c r="AFJ560" s="13"/>
      <c r="AFK560" s="13"/>
      <c r="AFL560" s="13"/>
      <c r="AFM560" s="13"/>
      <c r="AFN560" s="13"/>
      <c r="AFO560" s="13"/>
      <c r="AFP560" s="13"/>
      <c r="AFQ560" s="13"/>
      <c r="AFR560" s="13"/>
      <c r="AFS560" s="13"/>
      <c r="AFT560" s="13"/>
      <c r="AFU560" s="13"/>
      <c r="AFV560" s="13"/>
      <c r="AFW560" s="13"/>
      <c r="AFX560" s="13"/>
      <c r="AFY560" s="13"/>
      <c r="AFZ560" s="13"/>
      <c r="AGA560" s="13"/>
      <c r="AGB560" s="13"/>
      <c r="AGC560" s="13"/>
      <c r="AGD560" s="13"/>
      <c r="AGE560" s="13"/>
      <c r="AGF560" s="13"/>
      <c r="AGG560" s="13"/>
      <c r="AGH560" s="13"/>
      <c r="AGI560" s="13"/>
      <c r="AGJ560" s="13"/>
      <c r="AGK560" s="13"/>
      <c r="AGL560" s="13"/>
      <c r="AGM560" s="13"/>
      <c r="AGN560" s="13"/>
      <c r="AGO560" s="13"/>
      <c r="AGP560" s="13"/>
      <c r="AGQ560" s="13"/>
      <c r="AGR560" s="13"/>
      <c r="AGS560" s="13"/>
      <c r="AGT560" s="13"/>
      <c r="AGU560" s="13"/>
      <c r="AGV560" s="13"/>
      <c r="AGW560" s="13"/>
      <c r="AGX560" s="13"/>
      <c r="AGY560" s="13"/>
      <c r="AGZ560" s="13"/>
      <c r="AHA560" s="13"/>
      <c r="AHB560" s="13"/>
      <c r="AHC560" s="13"/>
      <c r="AHD560" s="13"/>
      <c r="AHE560" s="13"/>
      <c r="AHF560" s="13"/>
      <c r="AHG560" s="13"/>
      <c r="AHH560" s="13"/>
      <c r="AHI560" s="13"/>
      <c r="AHJ560" s="13"/>
      <c r="AHK560" s="13"/>
      <c r="AHL560" s="13"/>
      <c r="AHM560" s="13"/>
      <c r="AHN560" s="13"/>
      <c r="AHO560" s="13"/>
      <c r="AHP560" s="13"/>
      <c r="AHQ560" s="13"/>
      <c r="AHR560" s="13"/>
      <c r="AHS560" s="13"/>
      <c r="AHT560" s="13"/>
      <c r="AHU560" s="13"/>
      <c r="AHV560" s="13"/>
      <c r="AHW560" s="13"/>
      <c r="AHX560" s="13"/>
      <c r="AHY560" s="13"/>
      <c r="AHZ560" s="13"/>
      <c r="AIA560" s="13"/>
      <c r="AIB560" s="13"/>
      <c r="AIC560" s="13"/>
      <c r="AID560" s="13"/>
      <c r="AIE560" s="13"/>
      <c r="AIF560" s="13"/>
      <c r="AIG560" s="13"/>
      <c r="AIH560" s="13"/>
      <c r="AII560" s="13"/>
      <c r="AIJ560" s="13"/>
      <c r="AIK560" s="13"/>
      <c r="AIL560" s="13"/>
      <c r="AIM560" s="13"/>
      <c r="AIN560" s="13"/>
      <c r="AIO560" s="13"/>
      <c r="AIP560" s="13"/>
      <c r="AIQ560" s="13"/>
      <c r="AIR560" s="13"/>
      <c r="AIS560" s="13"/>
      <c r="AIT560" s="13"/>
      <c r="AIU560" s="13"/>
      <c r="AIV560" s="13"/>
      <c r="AIW560" s="13"/>
      <c r="AIX560" s="13"/>
      <c r="AIY560" s="13"/>
      <c r="AIZ560" s="13"/>
      <c r="AJA560" s="13"/>
      <c r="AJB560" s="13"/>
      <c r="AJC560" s="13"/>
      <c r="AJD560" s="13"/>
      <c r="AJE560" s="13"/>
      <c r="AJF560" s="13"/>
      <c r="AJG560" s="13"/>
      <c r="AJH560" s="13"/>
      <c r="AJI560" s="13"/>
      <c r="AJJ560" s="13"/>
      <c r="AJK560" s="13"/>
      <c r="AJL560" s="13"/>
      <c r="AJM560" s="13"/>
      <c r="AJN560" s="13"/>
      <c r="AJO560" s="13"/>
      <c r="AJP560" s="13"/>
      <c r="AJQ560" s="13"/>
      <c r="AJR560" s="13"/>
      <c r="AJS560" s="13"/>
      <c r="AJT560" s="13"/>
      <c r="AJU560" s="13"/>
      <c r="AJV560" s="13"/>
      <c r="AJW560" s="13"/>
      <c r="AJX560" s="13"/>
      <c r="AJY560" s="13"/>
      <c r="AJZ560" s="13"/>
      <c r="AKA560" s="13"/>
      <c r="AKB560" s="13"/>
      <c r="AKC560" s="13"/>
      <c r="AKD560" s="13"/>
      <c r="AKE560" s="13"/>
      <c r="AKF560" s="13"/>
      <c r="AKG560" s="13"/>
      <c r="AKH560" s="13"/>
      <c r="AKI560" s="13"/>
      <c r="AKJ560" s="13"/>
      <c r="AKK560" s="13"/>
      <c r="AKL560" s="13"/>
      <c r="AKM560" s="13"/>
      <c r="AKN560" s="13"/>
      <c r="AKO560" s="13"/>
      <c r="AKP560" s="13"/>
      <c r="AKQ560" s="13"/>
      <c r="AKR560" s="13"/>
      <c r="AKS560" s="13"/>
      <c r="AKT560" s="13"/>
      <c r="AKU560" s="13"/>
      <c r="AKV560" s="13"/>
      <c r="AKW560" s="13"/>
      <c r="AKX560" s="13"/>
      <c r="AKY560" s="13"/>
      <c r="AKZ560" s="13"/>
      <c r="ALA560" s="13"/>
      <c r="ALB560" s="13"/>
      <c r="ALC560" s="13"/>
      <c r="ALD560" s="13"/>
      <c r="ALE560" s="13"/>
      <c r="ALF560" s="13"/>
      <c r="ALG560" s="13"/>
      <c r="ALH560" s="13"/>
      <c r="ALI560" s="13"/>
      <c r="ALJ560" s="13"/>
    </row>
    <row r="561" spans="1:998" s="24" customFormat="1">
      <c r="A561" s="16">
        <v>556</v>
      </c>
      <c r="B561" s="32" t="s">
        <v>344</v>
      </c>
      <c r="C561" s="32" t="s">
        <v>1122</v>
      </c>
      <c r="D561" s="32" t="s">
        <v>1122</v>
      </c>
      <c r="E561" s="32" t="s">
        <v>1134</v>
      </c>
      <c r="F561" s="32"/>
      <c r="G561" s="74">
        <v>45831</v>
      </c>
      <c r="H561" s="75">
        <v>0.66180555555555554</v>
      </c>
      <c r="I561" s="32" t="s">
        <v>5</v>
      </c>
      <c r="J561" s="32" t="s">
        <v>6</v>
      </c>
      <c r="K561" s="32" t="s">
        <v>5</v>
      </c>
      <c r="L561" s="32" t="s">
        <v>5</v>
      </c>
      <c r="M561" s="32" t="s">
        <v>5</v>
      </c>
      <c r="N561" s="32" t="s">
        <v>6</v>
      </c>
      <c r="O561" s="76">
        <v>2353.21</v>
      </c>
      <c r="P561" s="77">
        <v>12451</v>
      </c>
      <c r="Q561" s="76">
        <v>168000</v>
      </c>
      <c r="R561" s="76">
        <v>33600</v>
      </c>
      <c r="S561" s="85">
        <f t="shared" si="74"/>
        <v>20</v>
      </c>
      <c r="T561" s="85">
        <f t="shared" si="75"/>
        <v>134400</v>
      </c>
      <c r="U561" s="32" t="s">
        <v>6</v>
      </c>
      <c r="V561" s="32" t="s">
        <v>6</v>
      </c>
      <c r="W561" s="79">
        <v>1</v>
      </c>
      <c r="X561" s="80">
        <v>0</v>
      </c>
      <c r="Y561" s="81">
        <f>ROUND((S561/INDICI!$B$2*10),2)</f>
        <v>2.2599999999999998</v>
      </c>
      <c r="Z561" s="81">
        <f>ROUND((O561/INDICI!$B$1*25),2)</f>
        <v>6.28</v>
      </c>
      <c r="AA561" s="82">
        <f t="shared" si="67"/>
        <v>6</v>
      </c>
      <c r="AB561" s="83">
        <f t="shared" si="68"/>
        <v>14.54</v>
      </c>
      <c r="AC561" s="84"/>
      <c r="AD561" s="81" t="str">
        <f>VLOOKUP(C561, 'NORD SUD'!A:B, 2, FALSE)</f>
        <v>N</v>
      </c>
      <c r="AE561" s="85" t="str">
        <f>IF(AD561="N","",SUM(AF$5:$AF561))</f>
        <v/>
      </c>
      <c r="AF561" s="85" t="str">
        <f t="shared" si="69"/>
        <v/>
      </c>
      <c r="AG561" s="84"/>
      <c r="AH561" s="81"/>
      <c r="AI561" s="169"/>
      <c r="AJ561" s="169"/>
      <c r="AK561" s="198" t="s">
        <v>1941</v>
      </c>
      <c r="AL561" s="158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  <c r="KE561" s="13"/>
      <c r="KF561" s="13"/>
      <c r="KG561" s="13"/>
      <c r="KH561" s="13"/>
      <c r="KI561" s="13"/>
      <c r="KJ561" s="13"/>
      <c r="KK561" s="13"/>
      <c r="KL561" s="13"/>
      <c r="KM561" s="13"/>
      <c r="KN561" s="13"/>
      <c r="KO561" s="13"/>
      <c r="KP561" s="13"/>
      <c r="KQ561" s="13"/>
      <c r="KR561" s="13"/>
      <c r="KS561" s="13"/>
      <c r="KT561" s="13"/>
      <c r="KU561" s="13"/>
      <c r="KV561" s="13"/>
      <c r="KW561" s="13"/>
      <c r="KX561" s="13"/>
      <c r="KY561" s="13"/>
      <c r="KZ561" s="13"/>
      <c r="LA561" s="13"/>
      <c r="LB561" s="13"/>
      <c r="LC561" s="13"/>
      <c r="LD561" s="13"/>
      <c r="LE561" s="13"/>
      <c r="LF561" s="13"/>
      <c r="LG561" s="13"/>
      <c r="LH561" s="13"/>
      <c r="LI561" s="13"/>
      <c r="LJ561" s="13"/>
      <c r="LK561" s="13"/>
      <c r="LL561" s="13"/>
      <c r="LM561" s="13"/>
      <c r="LN561" s="13"/>
      <c r="LO561" s="13"/>
      <c r="LP561" s="13"/>
      <c r="LQ561" s="13"/>
      <c r="LR561" s="13"/>
      <c r="LS561" s="13"/>
      <c r="LT561" s="13"/>
      <c r="LU561" s="13"/>
      <c r="LV561" s="13"/>
      <c r="LW561" s="13"/>
      <c r="LX561" s="13"/>
      <c r="LY561" s="13"/>
      <c r="LZ561" s="13"/>
      <c r="MA561" s="13"/>
      <c r="MB561" s="13"/>
      <c r="MC561" s="13"/>
      <c r="MD561" s="13"/>
      <c r="ME561" s="13"/>
      <c r="MF561" s="13"/>
      <c r="MG561" s="13"/>
      <c r="MH561" s="13"/>
      <c r="MI561" s="13"/>
      <c r="MJ561" s="13"/>
      <c r="MK561" s="13"/>
      <c r="ML561" s="13"/>
      <c r="MM561" s="13"/>
      <c r="MN561" s="13"/>
      <c r="MO561" s="13"/>
      <c r="MP561" s="13"/>
      <c r="MQ561" s="13"/>
      <c r="MR561" s="13"/>
      <c r="MS561" s="13"/>
      <c r="MT561" s="13"/>
      <c r="MU561" s="13"/>
      <c r="MV561" s="13"/>
      <c r="MW561" s="13"/>
      <c r="MX561" s="13"/>
      <c r="MY561" s="13"/>
      <c r="MZ561" s="13"/>
      <c r="NA561" s="13"/>
      <c r="NB561" s="13"/>
      <c r="NC561" s="13"/>
      <c r="ND561" s="13"/>
      <c r="NE561" s="13"/>
      <c r="NF561" s="13"/>
      <c r="NG561" s="13"/>
      <c r="NH561" s="13"/>
      <c r="NI561" s="13"/>
      <c r="NJ561" s="13"/>
      <c r="NK561" s="13"/>
      <c r="NL561" s="13"/>
      <c r="NM561" s="13"/>
      <c r="NN561" s="13"/>
      <c r="NO561" s="13"/>
      <c r="NP561" s="13"/>
      <c r="NQ561" s="13"/>
      <c r="NR561" s="13"/>
      <c r="NS561" s="13"/>
      <c r="NT561" s="13"/>
      <c r="NU561" s="13"/>
      <c r="NV561" s="13"/>
      <c r="NW561" s="13"/>
      <c r="NX561" s="13"/>
      <c r="NY561" s="13"/>
      <c r="NZ561" s="13"/>
      <c r="OA561" s="13"/>
      <c r="OB561" s="13"/>
      <c r="OC561" s="13"/>
      <c r="OD561" s="13"/>
      <c r="OE561" s="13"/>
      <c r="OF561" s="13"/>
      <c r="OG561" s="13"/>
      <c r="OH561" s="13"/>
      <c r="OI561" s="13"/>
      <c r="OJ561" s="13"/>
      <c r="OK561" s="13"/>
      <c r="OL561" s="13"/>
      <c r="OM561" s="13"/>
      <c r="ON561" s="13"/>
      <c r="OO561" s="13"/>
      <c r="OP561" s="13"/>
      <c r="OQ561" s="13"/>
      <c r="OR561" s="13"/>
      <c r="OS561" s="13"/>
      <c r="OT561" s="13"/>
      <c r="OU561" s="13"/>
      <c r="OV561" s="13"/>
      <c r="OW561" s="13"/>
      <c r="OX561" s="13"/>
      <c r="OY561" s="13"/>
      <c r="OZ561" s="13"/>
      <c r="PA561" s="13"/>
      <c r="PB561" s="13"/>
      <c r="PC561" s="13"/>
      <c r="PD561" s="13"/>
      <c r="PE561" s="13"/>
      <c r="PF561" s="13"/>
      <c r="PG561" s="13"/>
      <c r="PH561" s="13"/>
      <c r="PI561" s="13"/>
      <c r="PJ561" s="13"/>
      <c r="PK561" s="13"/>
      <c r="PL561" s="13"/>
      <c r="PM561" s="13"/>
      <c r="PN561" s="13"/>
      <c r="PO561" s="13"/>
      <c r="PP561" s="13"/>
      <c r="PQ561" s="13"/>
      <c r="PR561" s="13"/>
      <c r="PS561" s="13"/>
      <c r="PT561" s="13"/>
      <c r="PU561" s="13"/>
      <c r="PV561" s="13"/>
      <c r="PW561" s="13"/>
      <c r="PX561" s="13"/>
      <c r="PY561" s="13"/>
      <c r="PZ561" s="13"/>
      <c r="QA561" s="13"/>
      <c r="QB561" s="13"/>
      <c r="QC561" s="13"/>
      <c r="QD561" s="13"/>
      <c r="QE561" s="13"/>
      <c r="QF561" s="13"/>
      <c r="QG561" s="13"/>
      <c r="QH561" s="13"/>
      <c r="QI561" s="13"/>
      <c r="QJ561" s="13"/>
      <c r="QK561" s="13"/>
      <c r="QL561" s="13"/>
      <c r="QM561" s="13"/>
      <c r="QN561" s="13"/>
      <c r="QO561" s="13"/>
      <c r="QP561" s="13"/>
      <c r="QQ561" s="13"/>
      <c r="QR561" s="13"/>
      <c r="QS561" s="13"/>
      <c r="QT561" s="13"/>
      <c r="QU561" s="13"/>
      <c r="QV561" s="13"/>
      <c r="QW561" s="13"/>
      <c r="QX561" s="13"/>
      <c r="QY561" s="13"/>
      <c r="QZ561" s="13"/>
      <c r="RA561" s="13"/>
      <c r="RB561" s="13"/>
      <c r="RC561" s="13"/>
      <c r="RD561" s="13"/>
      <c r="RE561" s="13"/>
      <c r="RF561" s="13"/>
      <c r="RG561" s="13"/>
      <c r="RH561" s="13"/>
      <c r="RI561" s="13"/>
      <c r="RJ561" s="13"/>
      <c r="RK561" s="13"/>
      <c r="RL561" s="13"/>
      <c r="RM561" s="13"/>
      <c r="RN561" s="13"/>
      <c r="RO561" s="13"/>
      <c r="RP561" s="13"/>
      <c r="RQ561" s="13"/>
      <c r="RR561" s="13"/>
      <c r="RS561" s="13"/>
      <c r="RT561" s="13"/>
      <c r="RU561" s="13"/>
      <c r="RV561" s="13"/>
      <c r="RW561" s="13"/>
      <c r="RX561" s="13"/>
      <c r="RY561" s="13"/>
      <c r="RZ561" s="13"/>
      <c r="SA561" s="13"/>
      <c r="SB561" s="13"/>
      <c r="SC561" s="13"/>
      <c r="SD561" s="13"/>
      <c r="SE561" s="13"/>
      <c r="SF561" s="13"/>
      <c r="SG561" s="13"/>
      <c r="SH561" s="13"/>
      <c r="SI561" s="13"/>
      <c r="SJ561" s="13"/>
      <c r="SK561" s="13"/>
      <c r="SL561" s="13"/>
      <c r="SM561" s="13"/>
      <c r="SN561" s="13"/>
      <c r="SO561" s="13"/>
      <c r="SP561" s="13"/>
      <c r="SQ561" s="13"/>
      <c r="SR561" s="13"/>
      <c r="SS561" s="13"/>
      <c r="ST561" s="13"/>
      <c r="SU561" s="13"/>
      <c r="SV561" s="13"/>
      <c r="SW561" s="13"/>
      <c r="SX561" s="13"/>
      <c r="SY561" s="13"/>
      <c r="SZ561" s="13"/>
      <c r="TA561" s="13"/>
      <c r="TB561" s="13"/>
      <c r="TC561" s="13"/>
      <c r="TD561" s="13"/>
      <c r="TE561" s="13"/>
      <c r="TF561" s="13"/>
      <c r="TG561" s="13"/>
      <c r="TH561" s="13"/>
      <c r="TI561" s="13"/>
      <c r="TJ561" s="13"/>
      <c r="TK561" s="13"/>
      <c r="TL561" s="13"/>
      <c r="TM561" s="13"/>
      <c r="TN561" s="13"/>
      <c r="TO561" s="13"/>
      <c r="TP561" s="13"/>
      <c r="TQ561" s="13"/>
      <c r="TR561" s="13"/>
      <c r="TS561" s="13"/>
      <c r="TT561" s="13"/>
      <c r="TU561" s="13"/>
      <c r="TV561" s="13"/>
      <c r="TW561" s="13"/>
      <c r="TX561" s="13"/>
      <c r="TY561" s="13"/>
      <c r="TZ561" s="13"/>
      <c r="UA561" s="13"/>
      <c r="UB561" s="13"/>
      <c r="UC561" s="13"/>
      <c r="UD561" s="13"/>
      <c r="UE561" s="13"/>
      <c r="UF561" s="13"/>
      <c r="UG561" s="13"/>
      <c r="UH561" s="13"/>
      <c r="UI561" s="13"/>
      <c r="UJ561" s="13"/>
      <c r="UK561" s="13"/>
      <c r="UL561" s="13"/>
      <c r="UM561" s="13"/>
      <c r="UN561" s="13"/>
      <c r="UO561" s="13"/>
      <c r="UP561" s="13"/>
      <c r="UQ561" s="13"/>
      <c r="UR561" s="13"/>
      <c r="US561" s="13"/>
      <c r="UT561" s="13"/>
      <c r="UU561" s="13"/>
      <c r="UV561" s="13"/>
      <c r="UW561" s="13"/>
      <c r="UX561" s="13"/>
      <c r="UY561" s="13"/>
      <c r="UZ561" s="13"/>
      <c r="VA561" s="13"/>
      <c r="VB561" s="13"/>
      <c r="VC561" s="13"/>
      <c r="VD561" s="13"/>
      <c r="VE561" s="13"/>
      <c r="VF561" s="13"/>
      <c r="VG561" s="13"/>
      <c r="VH561" s="13"/>
      <c r="VI561" s="13"/>
      <c r="VJ561" s="13"/>
      <c r="VK561" s="13"/>
      <c r="VL561" s="13"/>
      <c r="VM561" s="13"/>
      <c r="VN561" s="13"/>
      <c r="VO561" s="13"/>
      <c r="VP561" s="13"/>
      <c r="VQ561" s="13"/>
      <c r="VR561" s="13"/>
      <c r="VS561" s="13"/>
      <c r="VT561" s="13"/>
      <c r="VU561" s="13"/>
      <c r="VV561" s="13"/>
      <c r="VW561" s="13"/>
      <c r="VX561" s="13"/>
      <c r="VY561" s="13"/>
      <c r="VZ561" s="13"/>
      <c r="WA561" s="13"/>
      <c r="WB561" s="13"/>
      <c r="WC561" s="13"/>
      <c r="WD561" s="13"/>
      <c r="WE561" s="13"/>
      <c r="WF561" s="13"/>
      <c r="WG561" s="13"/>
      <c r="WH561" s="13"/>
      <c r="WI561" s="13"/>
      <c r="WJ561" s="13"/>
      <c r="WK561" s="13"/>
      <c r="WL561" s="13"/>
      <c r="WM561" s="13"/>
      <c r="WN561" s="13"/>
      <c r="WO561" s="13"/>
      <c r="WP561" s="13"/>
      <c r="WQ561" s="13"/>
      <c r="WR561" s="13"/>
      <c r="WS561" s="13"/>
      <c r="WT561" s="13"/>
      <c r="WU561" s="13"/>
      <c r="WV561" s="13"/>
      <c r="WW561" s="13"/>
      <c r="WX561" s="13"/>
      <c r="WY561" s="13"/>
      <c r="WZ561" s="13"/>
      <c r="XA561" s="13"/>
      <c r="XB561" s="13"/>
      <c r="XC561" s="13"/>
      <c r="XD561" s="13"/>
      <c r="XE561" s="13"/>
      <c r="XF561" s="13"/>
      <c r="XG561" s="13"/>
      <c r="XH561" s="13"/>
      <c r="XI561" s="13"/>
      <c r="XJ561" s="13"/>
      <c r="XK561" s="13"/>
      <c r="XL561" s="13"/>
      <c r="XM561" s="13"/>
      <c r="XN561" s="13"/>
      <c r="XO561" s="13"/>
      <c r="XP561" s="13"/>
      <c r="XQ561" s="13"/>
      <c r="XR561" s="13"/>
      <c r="XS561" s="13"/>
      <c r="XT561" s="13"/>
      <c r="XU561" s="13"/>
      <c r="XV561" s="13"/>
      <c r="XW561" s="13"/>
      <c r="XX561" s="13"/>
      <c r="XY561" s="13"/>
      <c r="XZ561" s="13"/>
      <c r="YA561" s="13"/>
      <c r="YB561" s="13"/>
      <c r="YC561" s="13"/>
      <c r="YD561" s="13"/>
      <c r="YE561" s="13"/>
      <c r="YF561" s="13"/>
      <c r="YG561" s="13"/>
      <c r="YH561" s="13"/>
      <c r="YI561" s="13"/>
      <c r="YJ561" s="13"/>
      <c r="YK561" s="13"/>
      <c r="YL561" s="13"/>
      <c r="YM561" s="13"/>
      <c r="YN561" s="13"/>
      <c r="YO561" s="13"/>
      <c r="YP561" s="13"/>
      <c r="YQ561" s="13"/>
      <c r="YR561" s="13"/>
      <c r="YS561" s="13"/>
      <c r="YT561" s="13"/>
      <c r="YU561" s="13"/>
      <c r="YV561" s="13"/>
      <c r="YW561" s="13"/>
      <c r="YX561" s="13"/>
      <c r="YY561" s="13"/>
      <c r="YZ561" s="13"/>
      <c r="ZA561" s="13"/>
      <c r="ZB561" s="13"/>
      <c r="ZC561" s="13"/>
      <c r="ZD561" s="13"/>
      <c r="ZE561" s="13"/>
      <c r="ZF561" s="13"/>
      <c r="ZG561" s="13"/>
      <c r="ZH561" s="13"/>
      <c r="ZI561" s="13"/>
      <c r="ZJ561" s="13"/>
      <c r="ZK561" s="13"/>
      <c r="ZL561" s="13"/>
      <c r="ZM561" s="13"/>
      <c r="ZN561" s="13"/>
      <c r="ZO561" s="13"/>
      <c r="ZP561" s="13"/>
      <c r="ZQ561" s="13"/>
      <c r="ZR561" s="13"/>
      <c r="ZS561" s="13"/>
      <c r="ZT561" s="13"/>
      <c r="ZU561" s="13"/>
      <c r="ZV561" s="13"/>
      <c r="ZW561" s="13"/>
      <c r="ZX561" s="13"/>
      <c r="ZY561" s="13"/>
      <c r="ZZ561" s="13"/>
      <c r="AAA561" s="13"/>
      <c r="AAB561" s="13"/>
      <c r="AAC561" s="13"/>
      <c r="AAD561" s="13"/>
      <c r="AAE561" s="13"/>
      <c r="AAF561" s="13"/>
      <c r="AAG561" s="13"/>
      <c r="AAH561" s="13"/>
      <c r="AAI561" s="13"/>
      <c r="AAJ561" s="13"/>
      <c r="AAK561" s="13"/>
      <c r="AAL561" s="13"/>
      <c r="AAM561" s="13"/>
      <c r="AAN561" s="13"/>
      <c r="AAO561" s="13"/>
      <c r="AAP561" s="13"/>
      <c r="AAQ561" s="13"/>
      <c r="AAR561" s="13"/>
      <c r="AAS561" s="13"/>
      <c r="AAT561" s="13"/>
      <c r="AAU561" s="13"/>
      <c r="AAV561" s="13"/>
      <c r="AAW561" s="13"/>
      <c r="AAX561" s="13"/>
      <c r="AAY561" s="13"/>
      <c r="AAZ561" s="13"/>
      <c r="ABA561" s="13"/>
      <c r="ABB561" s="13"/>
      <c r="ABC561" s="13"/>
      <c r="ABD561" s="13"/>
      <c r="ABE561" s="13"/>
      <c r="ABF561" s="13"/>
      <c r="ABG561" s="13"/>
      <c r="ABH561" s="13"/>
      <c r="ABI561" s="13"/>
      <c r="ABJ561" s="13"/>
      <c r="ABK561" s="13"/>
      <c r="ABL561" s="13"/>
      <c r="ABM561" s="13"/>
      <c r="ABN561" s="13"/>
      <c r="ABO561" s="13"/>
      <c r="ABP561" s="13"/>
      <c r="ABQ561" s="13"/>
      <c r="ABR561" s="13"/>
      <c r="ABS561" s="13"/>
      <c r="ABT561" s="13"/>
      <c r="ABU561" s="13"/>
      <c r="ABV561" s="13"/>
      <c r="ABW561" s="13"/>
      <c r="ABX561" s="13"/>
      <c r="ABY561" s="13"/>
      <c r="ABZ561" s="13"/>
      <c r="ACA561" s="13"/>
      <c r="ACB561" s="13"/>
      <c r="ACC561" s="13"/>
      <c r="ACD561" s="13"/>
      <c r="ACE561" s="13"/>
      <c r="ACF561" s="13"/>
      <c r="ACG561" s="13"/>
      <c r="ACH561" s="13"/>
      <c r="ACI561" s="13"/>
      <c r="ACJ561" s="13"/>
      <c r="ACK561" s="13"/>
      <c r="ACL561" s="13"/>
      <c r="ACM561" s="13"/>
      <c r="ACN561" s="13"/>
      <c r="ACO561" s="13"/>
      <c r="ACP561" s="13"/>
      <c r="ACQ561" s="13"/>
      <c r="ACR561" s="13"/>
      <c r="ACS561" s="13"/>
      <c r="ACT561" s="13"/>
      <c r="ACU561" s="13"/>
      <c r="ACV561" s="13"/>
      <c r="ACW561" s="13"/>
      <c r="ACX561" s="13"/>
      <c r="ACY561" s="13"/>
      <c r="ACZ561" s="13"/>
      <c r="ADA561" s="13"/>
      <c r="ADB561" s="13"/>
      <c r="ADC561" s="13"/>
      <c r="ADD561" s="13"/>
      <c r="ADE561" s="13"/>
      <c r="ADF561" s="13"/>
      <c r="ADG561" s="13"/>
      <c r="ADH561" s="13"/>
      <c r="ADI561" s="13"/>
      <c r="ADJ561" s="13"/>
      <c r="ADK561" s="13"/>
      <c r="ADL561" s="13"/>
      <c r="ADM561" s="13"/>
      <c r="ADN561" s="13"/>
      <c r="ADO561" s="13"/>
      <c r="ADP561" s="13"/>
      <c r="ADQ561" s="13"/>
      <c r="ADR561" s="13"/>
      <c r="ADS561" s="13"/>
      <c r="ADT561" s="13"/>
      <c r="ADU561" s="13"/>
      <c r="ADV561" s="13"/>
      <c r="ADW561" s="13"/>
      <c r="ADX561" s="13"/>
      <c r="ADY561" s="13"/>
      <c r="ADZ561" s="13"/>
      <c r="AEA561" s="13"/>
      <c r="AEB561" s="13"/>
      <c r="AEC561" s="13"/>
      <c r="AED561" s="13"/>
      <c r="AEE561" s="13"/>
      <c r="AEF561" s="13"/>
      <c r="AEG561" s="13"/>
      <c r="AEH561" s="13"/>
      <c r="AEI561" s="13"/>
      <c r="AEJ561" s="13"/>
      <c r="AEK561" s="13"/>
      <c r="AEL561" s="13"/>
      <c r="AEM561" s="13"/>
      <c r="AEN561" s="13"/>
      <c r="AEO561" s="13"/>
      <c r="AEP561" s="13"/>
      <c r="AEQ561" s="13"/>
      <c r="AER561" s="13"/>
      <c r="AES561" s="13"/>
      <c r="AET561" s="13"/>
      <c r="AEU561" s="13"/>
      <c r="AEV561" s="13"/>
      <c r="AEW561" s="13"/>
      <c r="AEX561" s="13"/>
      <c r="AEY561" s="13"/>
      <c r="AEZ561" s="13"/>
      <c r="AFA561" s="13"/>
      <c r="AFB561" s="13"/>
      <c r="AFC561" s="13"/>
      <c r="AFD561" s="13"/>
      <c r="AFE561" s="13"/>
      <c r="AFF561" s="13"/>
      <c r="AFG561" s="13"/>
      <c r="AFH561" s="13"/>
      <c r="AFI561" s="13"/>
      <c r="AFJ561" s="13"/>
      <c r="AFK561" s="13"/>
      <c r="AFL561" s="13"/>
      <c r="AFM561" s="13"/>
      <c r="AFN561" s="13"/>
      <c r="AFO561" s="13"/>
      <c r="AFP561" s="13"/>
      <c r="AFQ561" s="13"/>
      <c r="AFR561" s="13"/>
      <c r="AFS561" s="13"/>
      <c r="AFT561" s="13"/>
      <c r="AFU561" s="13"/>
      <c r="AFV561" s="13"/>
      <c r="AFW561" s="13"/>
      <c r="AFX561" s="13"/>
      <c r="AFY561" s="13"/>
      <c r="AFZ561" s="13"/>
      <c r="AGA561" s="13"/>
      <c r="AGB561" s="13"/>
      <c r="AGC561" s="13"/>
      <c r="AGD561" s="13"/>
      <c r="AGE561" s="13"/>
      <c r="AGF561" s="13"/>
      <c r="AGG561" s="13"/>
      <c r="AGH561" s="13"/>
      <c r="AGI561" s="13"/>
      <c r="AGJ561" s="13"/>
      <c r="AGK561" s="13"/>
      <c r="AGL561" s="13"/>
      <c r="AGM561" s="13"/>
      <c r="AGN561" s="13"/>
      <c r="AGO561" s="13"/>
      <c r="AGP561" s="13"/>
      <c r="AGQ561" s="13"/>
      <c r="AGR561" s="13"/>
      <c r="AGS561" s="13"/>
      <c r="AGT561" s="13"/>
      <c r="AGU561" s="13"/>
      <c r="AGV561" s="13"/>
      <c r="AGW561" s="13"/>
      <c r="AGX561" s="13"/>
      <c r="AGY561" s="13"/>
      <c r="AGZ561" s="13"/>
      <c r="AHA561" s="13"/>
      <c r="AHB561" s="13"/>
      <c r="AHC561" s="13"/>
      <c r="AHD561" s="13"/>
      <c r="AHE561" s="13"/>
      <c r="AHF561" s="13"/>
      <c r="AHG561" s="13"/>
      <c r="AHH561" s="13"/>
      <c r="AHI561" s="13"/>
      <c r="AHJ561" s="13"/>
      <c r="AHK561" s="13"/>
      <c r="AHL561" s="13"/>
      <c r="AHM561" s="13"/>
      <c r="AHN561" s="13"/>
      <c r="AHO561" s="13"/>
      <c r="AHP561" s="13"/>
      <c r="AHQ561" s="13"/>
      <c r="AHR561" s="13"/>
      <c r="AHS561" s="13"/>
      <c r="AHT561" s="13"/>
      <c r="AHU561" s="13"/>
      <c r="AHV561" s="13"/>
      <c r="AHW561" s="13"/>
      <c r="AHX561" s="13"/>
      <c r="AHY561" s="13"/>
      <c r="AHZ561" s="13"/>
      <c r="AIA561" s="13"/>
      <c r="AIB561" s="13"/>
      <c r="AIC561" s="13"/>
      <c r="AID561" s="13"/>
      <c r="AIE561" s="13"/>
      <c r="AIF561" s="13"/>
      <c r="AIG561" s="13"/>
      <c r="AIH561" s="13"/>
      <c r="AII561" s="13"/>
      <c r="AIJ561" s="13"/>
      <c r="AIK561" s="13"/>
      <c r="AIL561" s="13"/>
      <c r="AIM561" s="13"/>
      <c r="AIN561" s="13"/>
      <c r="AIO561" s="13"/>
      <c r="AIP561" s="13"/>
      <c r="AIQ561" s="13"/>
      <c r="AIR561" s="13"/>
      <c r="AIS561" s="13"/>
      <c r="AIT561" s="13"/>
      <c r="AIU561" s="13"/>
      <c r="AIV561" s="13"/>
      <c r="AIW561" s="13"/>
      <c r="AIX561" s="13"/>
      <c r="AIY561" s="13"/>
      <c r="AIZ561" s="13"/>
      <c r="AJA561" s="13"/>
      <c r="AJB561" s="13"/>
      <c r="AJC561" s="13"/>
      <c r="AJD561" s="13"/>
      <c r="AJE561" s="13"/>
      <c r="AJF561" s="13"/>
      <c r="AJG561" s="13"/>
      <c r="AJH561" s="13"/>
      <c r="AJI561" s="13"/>
      <c r="AJJ561" s="13"/>
      <c r="AJK561" s="13"/>
      <c r="AJL561" s="13"/>
      <c r="AJM561" s="13"/>
      <c r="AJN561" s="13"/>
      <c r="AJO561" s="13"/>
      <c r="AJP561" s="13"/>
      <c r="AJQ561" s="13"/>
      <c r="AJR561" s="13"/>
      <c r="AJS561" s="13"/>
      <c r="AJT561" s="13"/>
      <c r="AJU561" s="13"/>
      <c r="AJV561" s="13"/>
      <c r="AJW561" s="13"/>
      <c r="AJX561" s="13"/>
      <c r="AJY561" s="13"/>
      <c r="AJZ561" s="13"/>
      <c r="AKA561" s="13"/>
      <c r="AKB561" s="13"/>
      <c r="AKC561" s="13"/>
      <c r="AKD561" s="13"/>
      <c r="AKE561" s="13"/>
      <c r="AKF561" s="13"/>
      <c r="AKG561" s="13"/>
      <c r="AKH561" s="13"/>
      <c r="AKI561" s="13"/>
      <c r="AKJ561" s="13"/>
      <c r="AKK561" s="13"/>
      <c r="AKL561" s="13"/>
      <c r="AKM561" s="13"/>
      <c r="AKN561" s="13"/>
      <c r="AKO561" s="13"/>
      <c r="AKP561" s="13"/>
      <c r="AKQ561" s="13"/>
      <c r="AKR561" s="13"/>
      <c r="AKS561" s="13"/>
      <c r="AKT561" s="13"/>
      <c r="AKU561" s="13"/>
      <c r="AKV561" s="13"/>
      <c r="AKW561" s="13"/>
      <c r="AKX561" s="13"/>
      <c r="AKY561" s="13"/>
      <c r="AKZ561" s="13"/>
      <c r="ALA561" s="13"/>
      <c r="ALB561" s="13"/>
      <c r="ALC561" s="13"/>
      <c r="ALD561" s="13"/>
      <c r="ALE561" s="13"/>
      <c r="ALF561" s="13"/>
      <c r="ALG561" s="13"/>
      <c r="ALH561" s="13"/>
      <c r="ALI561" s="13"/>
      <c r="ALJ561" s="13"/>
    </row>
    <row r="562" spans="1:998" s="24" customFormat="1">
      <c r="A562" s="16">
        <v>557</v>
      </c>
      <c r="B562" s="32" t="s">
        <v>798</v>
      </c>
      <c r="C562" s="32" t="s">
        <v>107</v>
      </c>
      <c r="D562" s="32" t="s">
        <v>107</v>
      </c>
      <c r="E562" s="32" t="s">
        <v>799</v>
      </c>
      <c r="F562" s="32"/>
      <c r="G562" s="74">
        <v>45829</v>
      </c>
      <c r="H562" s="75" t="s">
        <v>800</v>
      </c>
      <c r="I562" s="32" t="s">
        <v>5</v>
      </c>
      <c r="J562" s="32" t="s">
        <v>6</v>
      </c>
      <c r="K562" s="32" t="s">
        <v>5</v>
      </c>
      <c r="L562" s="32" t="s">
        <v>5</v>
      </c>
      <c r="M562" s="76" t="s">
        <v>5</v>
      </c>
      <c r="N562" s="32" t="s">
        <v>6</v>
      </c>
      <c r="O562" s="76">
        <v>2136</v>
      </c>
      <c r="P562" s="77">
        <v>11376</v>
      </c>
      <c r="Q562" s="76">
        <v>250000</v>
      </c>
      <c r="R562" s="76">
        <v>62500</v>
      </c>
      <c r="S562" s="85">
        <f t="shared" si="74"/>
        <v>25</v>
      </c>
      <c r="T562" s="85">
        <f t="shared" si="75"/>
        <v>187500</v>
      </c>
      <c r="U562" s="32" t="s">
        <v>6</v>
      </c>
      <c r="V562" s="32" t="s">
        <v>6</v>
      </c>
      <c r="W562" s="79">
        <v>1</v>
      </c>
      <c r="X562" s="80">
        <v>0</v>
      </c>
      <c r="Y562" s="81">
        <f>ROUND((S562/INDICI!$B$2*10),2)</f>
        <v>2.82</v>
      </c>
      <c r="Z562" s="81">
        <f>ROUND((O562/INDICI!$B$1*25),2)</f>
        <v>5.7</v>
      </c>
      <c r="AA562" s="82">
        <f t="shared" si="67"/>
        <v>6</v>
      </c>
      <c r="AB562" s="83">
        <f t="shared" si="68"/>
        <v>14.52</v>
      </c>
      <c r="AC562" s="84"/>
      <c r="AD562" s="81" t="str">
        <f>VLOOKUP(C562, 'NORD SUD'!A:B, 2, FALSE)</f>
        <v>N</v>
      </c>
      <c r="AE562" s="85" t="str">
        <f>IF(AD562="N","",SUM(AF$5:$AF562))</f>
        <v/>
      </c>
      <c r="AF562" s="85" t="str">
        <f t="shared" si="69"/>
        <v/>
      </c>
      <c r="AG562" s="84"/>
      <c r="AH562" s="81"/>
      <c r="AI562" s="169"/>
      <c r="AJ562" s="169"/>
      <c r="AK562" s="198" t="s">
        <v>1941</v>
      </c>
      <c r="AL562" s="158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  <c r="KE562" s="13"/>
      <c r="KF562" s="13"/>
      <c r="KG562" s="13"/>
      <c r="KH562" s="13"/>
      <c r="KI562" s="13"/>
      <c r="KJ562" s="13"/>
      <c r="KK562" s="13"/>
      <c r="KL562" s="13"/>
      <c r="KM562" s="13"/>
      <c r="KN562" s="13"/>
      <c r="KO562" s="13"/>
      <c r="KP562" s="13"/>
      <c r="KQ562" s="13"/>
      <c r="KR562" s="13"/>
      <c r="KS562" s="13"/>
      <c r="KT562" s="13"/>
      <c r="KU562" s="13"/>
      <c r="KV562" s="13"/>
      <c r="KW562" s="13"/>
      <c r="KX562" s="13"/>
      <c r="KY562" s="13"/>
      <c r="KZ562" s="13"/>
      <c r="LA562" s="13"/>
      <c r="LB562" s="13"/>
      <c r="LC562" s="13"/>
      <c r="LD562" s="13"/>
      <c r="LE562" s="13"/>
      <c r="LF562" s="13"/>
      <c r="LG562" s="13"/>
      <c r="LH562" s="13"/>
      <c r="LI562" s="13"/>
      <c r="LJ562" s="13"/>
      <c r="LK562" s="13"/>
      <c r="LL562" s="13"/>
      <c r="LM562" s="13"/>
      <c r="LN562" s="13"/>
      <c r="LO562" s="13"/>
      <c r="LP562" s="13"/>
      <c r="LQ562" s="13"/>
      <c r="LR562" s="13"/>
      <c r="LS562" s="13"/>
      <c r="LT562" s="13"/>
      <c r="LU562" s="13"/>
      <c r="LV562" s="13"/>
      <c r="LW562" s="13"/>
      <c r="LX562" s="13"/>
      <c r="LY562" s="13"/>
      <c r="LZ562" s="13"/>
      <c r="MA562" s="13"/>
      <c r="MB562" s="13"/>
      <c r="MC562" s="13"/>
      <c r="MD562" s="13"/>
      <c r="ME562" s="13"/>
      <c r="MF562" s="13"/>
      <c r="MG562" s="13"/>
      <c r="MH562" s="13"/>
      <c r="MI562" s="13"/>
      <c r="MJ562" s="13"/>
      <c r="MK562" s="13"/>
      <c r="ML562" s="13"/>
      <c r="MM562" s="13"/>
      <c r="MN562" s="13"/>
      <c r="MO562" s="13"/>
      <c r="MP562" s="13"/>
      <c r="MQ562" s="13"/>
      <c r="MR562" s="13"/>
      <c r="MS562" s="13"/>
      <c r="MT562" s="13"/>
      <c r="MU562" s="13"/>
      <c r="MV562" s="13"/>
      <c r="MW562" s="13"/>
      <c r="MX562" s="13"/>
      <c r="MY562" s="13"/>
      <c r="MZ562" s="13"/>
      <c r="NA562" s="13"/>
      <c r="NB562" s="13"/>
      <c r="NC562" s="13"/>
      <c r="ND562" s="13"/>
      <c r="NE562" s="13"/>
      <c r="NF562" s="13"/>
      <c r="NG562" s="13"/>
      <c r="NH562" s="13"/>
      <c r="NI562" s="13"/>
      <c r="NJ562" s="13"/>
      <c r="NK562" s="13"/>
      <c r="NL562" s="13"/>
      <c r="NM562" s="13"/>
      <c r="NN562" s="13"/>
      <c r="NO562" s="13"/>
      <c r="NP562" s="13"/>
      <c r="NQ562" s="13"/>
      <c r="NR562" s="13"/>
      <c r="NS562" s="13"/>
      <c r="NT562" s="13"/>
      <c r="NU562" s="13"/>
      <c r="NV562" s="13"/>
      <c r="NW562" s="13"/>
      <c r="NX562" s="13"/>
      <c r="NY562" s="13"/>
      <c r="NZ562" s="13"/>
      <c r="OA562" s="13"/>
      <c r="OB562" s="13"/>
      <c r="OC562" s="13"/>
      <c r="OD562" s="13"/>
      <c r="OE562" s="13"/>
      <c r="OF562" s="13"/>
      <c r="OG562" s="13"/>
      <c r="OH562" s="13"/>
      <c r="OI562" s="13"/>
      <c r="OJ562" s="13"/>
      <c r="OK562" s="13"/>
      <c r="OL562" s="13"/>
      <c r="OM562" s="13"/>
      <c r="ON562" s="13"/>
      <c r="OO562" s="13"/>
      <c r="OP562" s="13"/>
      <c r="OQ562" s="13"/>
      <c r="OR562" s="13"/>
      <c r="OS562" s="13"/>
      <c r="OT562" s="13"/>
      <c r="OU562" s="13"/>
      <c r="OV562" s="13"/>
      <c r="OW562" s="13"/>
      <c r="OX562" s="13"/>
      <c r="OY562" s="13"/>
      <c r="OZ562" s="13"/>
      <c r="PA562" s="13"/>
      <c r="PB562" s="13"/>
      <c r="PC562" s="13"/>
      <c r="PD562" s="13"/>
      <c r="PE562" s="13"/>
      <c r="PF562" s="13"/>
      <c r="PG562" s="13"/>
      <c r="PH562" s="13"/>
      <c r="PI562" s="13"/>
      <c r="PJ562" s="13"/>
      <c r="PK562" s="13"/>
      <c r="PL562" s="13"/>
      <c r="PM562" s="13"/>
      <c r="PN562" s="13"/>
      <c r="PO562" s="13"/>
      <c r="PP562" s="13"/>
      <c r="PQ562" s="13"/>
      <c r="PR562" s="13"/>
      <c r="PS562" s="13"/>
      <c r="PT562" s="13"/>
      <c r="PU562" s="13"/>
      <c r="PV562" s="13"/>
      <c r="PW562" s="13"/>
      <c r="PX562" s="13"/>
      <c r="PY562" s="13"/>
      <c r="PZ562" s="13"/>
      <c r="QA562" s="13"/>
      <c r="QB562" s="13"/>
      <c r="QC562" s="13"/>
      <c r="QD562" s="13"/>
      <c r="QE562" s="13"/>
      <c r="QF562" s="13"/>
      <c r="QG562" s="13"/>
      <c r="QH562" s="13"/>
      <c r="QI562" s="13"/>
      <c r="QJ562" s="13"/>
      <c r="QK562" s="13"/>
      <c r="QL562" s="13"/>
      <c r="QM562" s="13"/>
      <c r="QN562" s="13"/>
      <c r="QO562" s="13"/>
      <c r="QP562" s="13"/>
      <c r="QQ562" s="13"/>
      <c r="QR562" s="13"/>
      <c r="QS562" s="13"/>
      <c r="QT562" s="13"/>
      <c r="QU562" s="13"/>
      <c r="QV562" s="13"/>
      <c r="QW562" s="13"/>
      <c r="QX562" s="13"/>
      <c r="QY562" s="13"/>
      <c r="QZ562" s="13"/>
      <c r="RA562" s="13"/>
      <c r="RB562" s="13"/>
      <c r="RC562" s="13"/>
      <c r="RD562" s="13"/>
      <c r="RE562" s="13"/>
      <c r="RF562" s="13"/>
      <c r="RG562" s="13"/>
      <c r="RH562" s="13"/>
      <c r="RI562" s="13"/>
      <c r="RJ562" s="13"/>
      <c r="RK562" s="13"/>
      <c r="RL562" s="13"/>
      <c r="RM562" s="13"/>
      <c r="RN562" s="13"/>
      <c r="RO562" s="13"/>
      <c r="RP562" s="13"/>
      <c r="RQ562" s="13"/>
      <c r="RR562" s="13"/>
      <c r="RS562" s="13"/>
      <c r="RT562" s="13"/>
      <c r="RU562" s="13"/>
      <c r="RV562" s="13"/>
      <c r="RW562" s="13"/>
      <c r="RX562" s="13"/>
      <c r="RY562" s="13"/>
      <c r="RZ562" s="13"/>
      <c r="SA562" s="13"/>
      <c r="SB562" s="13"/>
      <c r="SC562" s="13"/>
      <c r="SD562" s="13"/>
      <c r="SE562" s="13"/>
      <c r="SF562" s="13"/>
      <c r="SG562" s="13"/>
      <c r="SH562" s="13"/>
      <c r="SI562" s="13"/>
      <c r="SJ562" s="13"/>
      <c r="SK562" s="13"/>
      <c r="SL562" s="13"/>
      <c r="SM562" s="13"/>
      <c r="SN562" s="13"/>
      <c r="SO562" s="13"/>
      <c r="SP562" s="13"/>
      <c r="SQ562" s="13"/>
      <c r="SR562" s="13"/>
      <c r="SS562" s="13"/>
      <c r="ST562" s="13"/>
      <c r="SU562" s="13"/>
      <c r="SV562" s="13"/>
      <c r="SW562" s="13"/>
      <c r="SX562" s="13"/>
      <c r="SY562" s="13"/>
      <c r="SZ562" s="13"/>
      <c r="TA562" s="13"/>
      <c r="TB562" s="13"/>
      <c r="TC562" s="13"/>
      <c r="TD562" s="13"/>
      <c r="TE562" s="13"/>
      <c r="TF562" s="13"/>
      <c r="TG562" s="13"/>
      <c r="TH562" s="13"/>
      <c r="TI562" s="13"/>
      <c r="TJ562" s="13"/>
      <c r="TK562" s="13"/>
      <c r="TL562" s="13"/>
      <c r="TM562" s="13"/>
      <c r="TN562" s="13"/>
      <c r="TO562" s="13"/>
      <c r="TP562" s="13"/>
      <c r="TQ562" s="13"/>
      <c r="TR562" s="13"/>
      <c r="TS562" s="13"/>
      <c r="TT562" s="13"/>
      <c r="TU562" s="13"/>
      <c r="TV562" s="13"/>
      <c r="TW562" s="13"/>
      <c r="TX562" s="13"/>
      <c r="TY562" s="13"/>
      <c r="TZ562" s="13"/>
      <c r="UA562" s="13"/>
      <c r="UB562" s="13"/>
      <c r="UC562" s="13"/>
      <c r="UD562" s="13"/>
      <c r="UE562" s="13"/>
      <c r="UF562" s="13"/>
      <c r="UG562" s="13"/>
      <c r="UH562" s="13"/>
      <c r="UI562" s="13"/>
      <c r="UJ562" s="13"/>
      <c r="UK562" s="13"/>
      <c r="UL562" s="13"/>
      <c r="UM562" s="13"/>
      <c r="UN562" s="13"/>
      <c r="UO562" s="13"/>
      <c r="UP562" s="13"/>
      <c r="UQ562" s="13"/>
      <c r="UR562" s="13"/>
      <c r="US562" s="13"/>
      <c r="UT562" s="13"/>
      <c r="UU562" s="13"/>
      <c r="UV562" s="13"/>
      <c r="UW562" s="13"/>
      <c r="UX562" s="13"/>
      <c r="UY562" s="13"/>
      <c r="UZ562" s="13"/>
      <c r="VA562" s="13"/>
      <c r="VB562" s="13"/>
      <c r="VC562" s="13"/>
      <c r="VD562" s="13"/>
      <c r="VE562" s="13"/>
      <c r="VF562" s="13"/>
      <c r="VG562" s="13"/>
      <c r="VH562" s="13"/>
      <c r="VI562" s="13"/>
      <c r="VJ562" s="13"/>
      <c r="VK562" s="13"/>
      <c r="VL562" s="13"/>
      <c r="VM562" s="13"/>
      <c r="VN562" s="13"/>
      <c r="VO562" s="13"/>
      <c r="VP562" s="13"/>
      <c r="VQ562" s="13"/>
      <c r="VR562" s="13"/>
      <c r="VS562" s="13"/>
      <c r="VT562" s="13"/>
      <c r="VU562" s="13"/>
      <c r="VV562" s="13"/>
      <c r="VW562" s="13"/>
      <c r="VX562" s="13"/>
      <c r="VY562" s="13"/>
      <c r="VZ562" s="13"/>
      <c r="WA562" s="13"/>
      <c r="WB562" s="13"/>
      <c r="WC562" s="13"/>
      <c r="WD562" s="13"/>
      <c r="WE562" s="13"/>
      <c r="WF562" s="13"/>
      <c r="WG562" s="13"/>
      <c r="WH562" s="13"/>
      <c r="WI562" s="13"/>
      <c r="WJ562" s="13"/>
      <c r="WK562" s="13"/>
      <c r="WL562" s="13"/>
      <c r="WM562" s="13"/>
      <c r="WN562" s="13"/>
      <c r="WO562" s="13"/>
      <c r="WP562" s="13"/>
      <c r="WQ562" s="13"/>
      <c r="WR562" s="13"/>
      <c r="WS562" s="13"/>
      <c r="WT562" s="13"/>
      <c r="WU562" s="13"/>
      <c r="WV562" s="13"/>
      <c r="WW562" s="13"/>
      <c r="WX562" s="13"/>
      <c r="WY562" s="13"/>
      <c r="WZ562" s="13"/>
      <c r="XA562" s="13"/>
      <c r="XB562" s="13"/>
      <c r="XC562" s="13"/>
      <c r="XD562" s="13"/>
      <c r="XE562" s="13"/>
      <c r="XF562" s="13"/>
      <c r="XG562" s="13"/>
      <c r="XH562" s="13"/>
      <c r="XI562" s="13"/>
      <c r="XJ562" s="13"/>
      <c r="XK562" s="13"/>
      <c r="XL562" s="13"/>
      <c r="XM562" s="13"/>
      <c r="XN562" s="13"/>
      <c r="XO562" s="13"/>
      <c r="XP562" s="13"/>
      <c r="XQ562" s="13"/>
      <c r="XR562" s="13"/>
      <c r="XS562" s="13"/>
      <c r="XT562" s="13"/>
      <c r="XU562" s="13"/>
      <c r="XV562" s="13"/>
      <c r="XW562" s="13"/>
      <c r="XX562" s="13"/>
      <c r="XY562" s="13"/>
      <c r="XZ562" s="13"/>
      <c r="YA562" s="13"/>
      <c r="YB562" s="13"/>
      <c r="YC562" s="13"/>
      <c r="YD562" s="13"/>
      <c r="YE562" s="13"/>
      <c r="YF562" s="13"/>
      <c r="YG562" s="13"/>
      <c r="YH562" s="13"/>
      <c r="YI562" s="13"/>
      <c r="YJ562" s="13"/>
      <c r="YK562" s="13"/>
      <c r="YL562" s="13"/>
      <c r="YM562" s="13"/>
      <c r="YN562" s="13"/>
      <c r="YO562" s="13"/>
      <c r="YP562" s="13"/>
      <c r="YQ562" s="13"/>
      <c r="YR562" s="13"/>
      <c r="YS562" s="13"/>
      <c r="YT562" s="13"/>
      <c r="YU562" s="13"/>
      <c r="YV562" s="13"/>
      <c r="YW562" s="13"/>
      <c r="YX562" s="13"/>
      <c r="YY562" s="13"/>
      <c r="YZ562" s="13"/>
      <c r="ZA562" s="13"/>
      <c r="ZB562" s="13"/>
      <c r="ZC562" s="13"/>
      <c r="ZD562" s="13"/>
      <c r="ZE562" s="13"/>
      <c r="ZF562" s="13"/>
      <c r="ZG562" s="13"/>
      <c r="ZH562" s="13"/>
      <c r="ZI562" s="13"/>
      <c r="ZJ562" s="13"/>
      <c r="ZK562" s="13"/>
      <c r="ZL562" s="13"/>
      <c r="ZM562" s="13"/>
      <c r="ZN562" s="13"/>
      <c r="ZO562" s="13"/>
      <c r="ZP562" s="13"/>
      <c r="ZQ562" s="13"/>
      <c r="ZR562" s="13"/>
      <c r="ZS562" s="13"/>
      <c r="ZT562" s="13"/>
      <c r="ZU562" s="13"/>
      <c r="ZV562" s="13"/>
      <c r="ZW562" s="13"/>
      <c r="ZX562" s="13"/>
      <c r="ZY562" s="13"/>
      <c r="ZZ562" s="13"/>
      <c r="AAA562" s="13"/>
      <c r="AAB562" s="13"/>
      <c r="AAC562" s="13"/>
      <c r="AAD562" s="13"/>
      <c r="AAE562" s="13"/>
      <c r="AAF562" s="13"/>
      <c r="AAG562" s="13"/>
      <c r="AAH562" s="13"/>
      <c r="AAI562" s="13"/>
      <c r="AAJ562" s="13"/>
      <c r="AAK562" s="13"/>
      <c r="AAL562" s="13"/>
      <c r="AAM562" s="13"/>
      <c r="AAN562" s="13"/>
      <c r="AAO562" s="13"/>
      <c r="AAP562" s="13"/>
      <c r="AAQ562" s="13"/>
      <c r="AAR562" s="13"/>
      <c r="AAS562" s="13"/>
      <c r="AAT562" s="13"/>
      <c r="AAU562" s="13"/>
      <c r="AAV562" s="13"/>
      <c r="AAW562" s="13"/>
      <c r="AAX562" s="13"/>
      <c r="AAY562" s="13"/>
      <c r="AAZ562" s="13"/>
      <c r="ABA562" s="13"/>
      <c r="ABB562" s="13"/>
      <c r="ABC562" s="13"/>
      <c r="ABD562" s="13"/>
      <c r="ABE562" s="13"/>
      <c r="ABF562" s="13"/>
      <c r="ABG562" s="13"/>
      <c r="ABH562" s="13"/>
      <c r="ABI562" s="13"/>
      <c r="ABJ562" s="13"/>
      <c r="ABK562" s="13"/>
      <c r="ABL562" s="13"/>
      <c r="ABM562" s="13"/>
      <c r="ABN562" s="13"/>
      <c r="ABO562" s="13"/>
      <c r="ABP562" s="13"/>
      <c r="ABQ562" s="13"/>
      <c r="ABR562" s="13"/>
      <c r="ABS562" s="13"/>
      <c r="ABT562" s="13"/>
      <c r="ABU562" s="13"/>
      <c r="ABV562" s="13"/>
      <c r="ABW562" s="13"/>
      <c r="ABX562" s="13"/>
      <c r="ABY562" s="13"/>
      <c r="ABZ562" s="13"/>
      <c r="ACA562" s="13"/>
      <c r="ACB562" s="13"/>
      <c r="ACC562" s="13"/>
      <c r="ACD562" s="13"/>
      <c r="ACE562" s="13"/>
      <c r="ACF562" s="13"/>
      <c r="ACG562" s="13"/>
      <c r="ACH562" s="13"/>
      <c r="ACI562" s="13"/>
      <c r="ACJ562" s="13"/>
      <c r="ACK562" s="13"/>
      <c r="ACL562" s="13"/>
      <c r="ACM562" s="13"/>
      <c r="ACN562" s="13"/>
      <c r="ACO562" s="13"/>
      <c r="ACP562" s="13"/>
      <c r="ACQ562" s="13"/>
      <c r="ACR562" s="13"/>
      <c r="ACS562" s="13"/>
      <c r="ACT562" s="13"/>
      <c r="ACU562" s="13"/>
      <c r="ACV562" s="13"/>
      <c r="ACW562" s="13"/>
      <c r="ACX562" s="13"/>
      <c r="ACY562" s="13"/>
      <c r="ACZ562" s="13"/>
      <c r="ADA562" s="13"/>
      <c r="ADB562" s="13"/>
      <c r="ADC562" s="13"/>
      <c r="ADD562" s="13"/>
      <c r="ADE562" s="13"/>
      <c r="ADF562" s="13"/>
      <c r="ADG562" s="13"/>
      <c r="ADH562" s="13"/>
      <c r="ADI562" s="13"/>
      <c r="ADJ562" s="13"/>
      <c r="ADK562" s="13"/>
      <c r="ADL562" s="13"/>
      <c r="ADM562" s="13"/>
      <c r="ADN562" s="13"/>
      <c r="ADO562" s="13"/>
      <c r="ADP562" s="13"/>
      <c r="ADQ562" s="13"/>
      <c r="ADR562" s="13"/>
      <c r="ADS562" s="13"/>
      <c r="ADT562" s="13"/>
      <c r="ADU562" s="13"/>
      <c r="ADV562" s="13"/>
      <c r="ADW562" s="13"/>
      <c r="ADX562" s="13"/>
      <c r="ADY562" s="13"/>
      <c r="ADZ562" s="13"/>
      <c r="AEA562" s="13"/>
      <c r="AEB562" s="13"/>
      <c r="AEC562" s="13"/>
      <c r="AED562" s="13"/>
      <c r="AEE562" s="13"/>
      <c r="AEF562" s="13"/>
      <c r="AEG562" s="13"/>
      <c r="AEH562" s="13"/>
      <c r="AEI562" s="13"/>
      <c r="AEJ562" s="13"/>
      <c r="AEK562" s="13"/>
      <c r="AEL562" s="13"/>
      <c r="AEM562" s="13"/>
      <c r="AEN562" s="13"/>
      <c r="AEO562" s="13"/>
      <c r="AEP562" s="13"/>
      <c r="AEQ562" s="13"/>
      <c r="AER562" s="13"/>
      <c r="AES562" s="13"/>
      <c r="AET562" s="13"/>
      <c r="AEU562" s="13"/>
      <c r="AEV562" s="13"/>
      <c r="AEW562" s="13"/>
      <c r="AEX562" s="13"/>
      <c r="AEY562" s="13"/>
      <c r="AEZ562" s="13"/>
      <c r="AFA562" s="13"/>
      <c r="AFB562" s="13"/>
      <c r="AFC562" s="13"/>
      <c r="AFD562" s="13"/>
      <c r="AFE562" s="13"/>
      <c r="AFF562" s="13"/>
      <c r="AFG562" s="13"/>
      <c r="AFH562" s="13"/>
      <c r="AFI562" s="13"/>
      <c r="AFJ562" s="13"/>
      <c r="AFK562" s="13"/>
      <c r="AFL562" s="13"/>
      <c r="AFM562" s="13"/>
      <c r="AFN562" s="13"/>
      <c r="AFO562" s="13"/>
      <c r="AFP562" s="13"/>
      <c r="AFQ562" s="13"/>
      <c r="AFR562" s="13"/>
      <c r="AFS562" s="13"/>
      <c r="AFT562" s="13"/>
      <c r="AFU562" s="13"/>
      <c r="AFV562" s="13"/>
      <c r="AFW562" s="13"/>
      <c r="AFX562" s="13"/>
      <c r="AFY562" s="13"/>
      <c r="AFZ562" s="13"/>
      <c r="AGA562" s="13"/>
      <c r="AGB562" s="13"/>
      <c r="AGC562" s="13"/>
      <c r="AGD562" s="13"/>
      <c r="AGE562" s="13"/>
      <c r="AGF562" s="13"/>
      <c r="AGG562" s="13"/>
      <c r="AGH562" s="13"/>
      <c r="AGI562" s="13"/>
      <c r="AGJ562" s="13"/>
      <c r="AGK562" s="13"/>
      <c r="AGL562" s="13"/>
      <c r="AGM562" s="13"/>
      <c r="AGN562" s="13"/>
      <c r="AGO562" s="13"/>
      <c r="AGP562" s="13"/>
      <c r="AGQ562" s="13"/>
      <c r="AGR562" s="13"/>
      <c r="AGS562" s="13"/>
      <c r="AGT562" s="13"/>
      <c r="AGU562" s="13"/>
      <c r="AGV562" s="13"/>
      <c r="AGW562" s="13"/>
      <c r="AGX562" s="13"/>
      <c r="AGY562" s="13"/>
      <c r="AGZ562" s="13"/>
      <c r="AHA562" s="13"/>
      <c r="AHB562" s="13"/>
      <c r="AHC562" s="13"/>
      <c r="AHD562" s="13"/>
      <c r="AHE562" s="13"/>
      <c r="AHF562" s="13"/>
      <c r="AHG562" s="13"/>
      <c r="AHH562" s="13"/>
      <c r="AHI562" s="13"/>
      <c r="AHJ562" s="13"/>
      <c r="AHK562" s="13"/>
      <c r="AHL562" s="13"/>
      <c r="AHM562" s="13"/>
      <c r="AHN562" s="13"/>
      <c r="AHO562" s="13"/>
      <c r="AHP562" s="13"/>
      <c r="AHQ562" s="13"/>
      <c r="AHR562" s="13"/>
      <c r="AHS562" s="13"/>
      <c r="AHT562" s="13"/>
      <c r="AHU562" s="13"/>
      <c r="AHV562" s="13"/>
      <c r="AHW562" s="13"/>
      <c r="AHX562" s="13"/>
      <c r="AHY562" s="13"/>
      <c r="AHZ562" s="13"/>
      <c r="AIA562" s="13"/>
      <c r="AIB562" s="13"/>
      <c r="AIC562" s="13"/>
      <c r="AID562" s="13"/>
      <c r="AIE562" s="13"/>
      <c r="AIF562" s="13"/>
      <c r="AIG562" s="13"/>
      <c r="AIH562" s="13"/>
      <c r="AII562" s="13"/>
      <c r="AIJ562" s="13"/>
      <c r="AIK562" s="13"/>
      <c r="AIL562" s="13"/>
      <c r="AIM562" s="13"/>
      <c r="AIN562" s="13"/>
      <c r="AIO562" s="13"/>
      <c r="AIP562" s="13"/>
      <c r="AIQ562" s="13"/>
      <c r="AIR562" s="13"/>
      <c r="AIS562" s="13"/>
      <c r="AIT562" s="13"/>
      <c r="AIU562" s="13"/>
      <c r="AIV562" s="13"/>
      <c r="AIW562" s="13"/>
      <c r="AIX562" s="13"/>
      <c r="AIY562" s="13"/>
      <c r="AIZ562" s="13"/>
      <c r="AJA562" s="13"/>
      <c r="AJB562" s="13"/>
      <c r="AJC562" s="13"/>
      <c r="AJD562" s="13"/>
      <c r="AJE562" s="13"/>
      <c r="AJF562" s="13"/>
      <c r="AJG562" s="13"/>
      <c r="AJH562" s="13"/>
      <c r="AJI562" s="13"/>
      <c r="AJJ562" s="13"/>
      <c r="AJK562" s="13"/>
      <c r="AJL562" s="13"/>
      <c r="AJM562" s="13"/>
      <c r="AJN562" s="13"/>
      <c r="AJO562" s="13"/>
      <c r="AJP562" s="13"/>
      <c r="AJQ562" s="13"/>
      <c r="AJR562" s="13"/>
      <c r="AJS562" s="13"/>
      <c r="AJT562" s="13"/>
      <c r="AJU562" s="13"/>
      <c r="AJV562" s="13"/>
      <c r="AJW562" s="13"/>
      <c r="AJX562" s="13"/>
      <c r="AJY562" s="13"/>
      <c r="AJZ562" s="13"/>
      <c r="AKA562" s="13"/>
      <c r="AKB562" s="13"/>
      <c r="AKC562" s="13"/>
      <c r="AKD562" s="13"/>
      <c r="AKE562" s="13"/>
      <c r="AKF562" s="13"/>
      <c r="AKG562" s="13"/>
      <c r="AKH562" s="13"/>
      <c r="AKI562" s="13"/>
      <c r="AKJ562" s="13"/>
      <c r="AKK562" s="13"/>
      <c r="AKL562" s="13"/>
      <c r="AKM562" s="13"/>
      <c r="AKN562" s="13"/>
      <c r="AKO562" s="13"/>
      <c r="AKP562" s="13"/>
      <c r="AKQ562" s="13"/>
      <c r="AKR562" s="13"/>
      <c r="AKS562" s="13"/>
      <c r="AKT562" s="13"/>
      <c r="AKU562" s="13"/>
      <c r="AKV562" s="13"/>
      <c r="AKW562" s="13"/>
      <c r="AKX562" s="13"/>
      <c r="AKY562" s="13"/>
      <c r="AKZ562" s="13"/>
      <c r="ALA562" s="13"/>
      <c r="ALB562" s="13"/>
      <c r="ALC562" s="13"/>
      <c r="ALD562" s="13"/>
      <c r="ALE562" s="13"/>
      <c r="ALF562" s="13"/>
      <c r="ALG562" s="13"/>
      <c r="ALH562" s="13"/>
      <c r="ALI562" s="13"/>
      <c r="ALJ562" s="13"/>
    </row>
    <row r="563" spans="1:998" s="24" customFormat="1">
      <c r="A563" s="16">
        <v>558</v>
      </c>
      <c r="B563" s="32" t="s">
        <v>344</v>
      </c>
      <c r="C563" s="32" t="s">
        <v>67</v>
      </c>
      <c r="D563" s="32" t="s">
        <v>67</v>
      </c>
      <c r="E563" s="32" t="s">
        <v>679</v>
      </c>
      <c r="F563" s="32"/>
      <c r="G563" s="74">
        <v>45833</v>
      </c>
      <c r="H563" s="75">
        <v>0.62430555555555556</v>
      </c>
      <c r="I563" s="32" t="s">
        <v>5</v>
      </c>
      <c r="J563" s="32" t="s">
        <v>6</v>
      </c>
      <c r="K563" s="32" t="s">
        <v>5</v>
      </c>
      <c r="L563" s="32" t="s">
        <v>5</v>
      </c>
      <c r="M563" s="32" t="s">
        <v>5</v>
      </c>
      <c r="N563" s="32" t="s">
        <v>6</v>
      </c>
      <c r="O563" s="76">
        <v>2017.76</v>
      </c>
      <c r="P563" s="77">
        <v>2478</v>
      </c>
      <c r="Q563" s="76">
        <v>249195.13</v>
      </c>
      <c r="R563" s="76">
        <v>24919.51</v>
      </c>
      <c r="S563" s="85">
        <f t="shared" si="74"/>
        <v>9.9999987961241441</v>
      </c>
      <c r="T563" s="85">
        <f t="shared" si="75"/>
        <v>224275.62</v>
      </c>
      <c r="U563" s="32" t="s">
        <v>6</v>
      </c>
      <c r="V563" s="32" t="s">
        <v>6</v>
      </c>
      <c r="W563" s="79">
        <v>1</v>
      </c>
      <c r="X563" s="80">
        <v>0</v>
      </c>
      <c r="Y563" s="81">
        <f>ROUND((S563/INDICI!$B$2*10),2)</f>
        <v>1.1299999999999999</v>
      </c>
      <c r="Z563" s="81">
        <f>ROUND((O563/INDICI!$B$1*25),2)</f>
        <v>5.39</v>
      </c>
      <c r="AA563" s="82">
        <f t="shared" si="67"/>
        <v>8</v>
      </c>
      <c r="AB563" s="83">
        <f t="shared" si="68"/>
        <v>14.52</v>
      </c>
      <c r="AC563" s="84"/>
      <c r="AD563" s="81" t="str">
        <f>VLOOKUP(C563, 'NORD SUD'!A:B, 2, FALSE)</f>
        <v>N</v>
      </c>
      <c r="AE563" s="85" t="str">
        <f>IF(AD563="N","",SUM(AF$5:$AF563))</f>
        <v/>
      </c>
      <c r="AF563" s="85" t="str">
        <f t="shared" si="69"/>
        <v/>
      </c>
      <c r="AG563" s="84"/>
      <c r="AH563" s="81"/>
      <c r="AI563" s="169"/>
      <c r="AJ563" s="169"/>
      <c r="AK563" s="198" t="s">
        <v>1941</v>
      </c>
      <c r="AL563" s="158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  <c r="KE563" s="13"/>
      <c r="KF563" s="13"/>
      <c r="KG563" s="13"/>
      <c r="KH563" s="13"/>
      <c r="KI563" s="13"/>
      <c r="KJ563" s="13"/>
      <c r="KK563" s="13"/>
      <c r="KL563" s="13"/>
      <c r="KM563" s="13"/>
      <c r="KN563" s="13"/>
      <c r="KO563" s="13"/>
      <c r="KP563" s="13"/>
      <c r="KQ563" s="13"/>
      <c r="KR563" s="13"/>
      <c r="KS563" s="13"/>
      <c r="KT563" s="13"/>
      <c r="KU563" s="13"/>
      <c r="KV563" s="13"/>
      <c r="KW563" s="13"/>
      <c r="KX563" s="13"/>
      <c r="KY563" s="13"/>
      <c r="KZ563" s="13"/>
      <c r="LA563" s="13"/>
      <c r="LB563" s="13"/>
      <c r="LC563" s="13"/>
      <c r="LD563" s="13"/>
      <c r="LE563" s="13"/>
      <c r="LF563" s="13"/>
      <c r="LG563" s="13"/>
      <c r="LH563" s="13"/>
      <c r="LI563" s="13"/>
      <c r="LJ563" s="13"/>
      <c r="LK563" s="13"/>
      <c r="LL563" s="13"/>
      <c r="LM563" s="13"/>
      <c r="LN563" s="13"/>
      <c r="LO563" s="13"/>
      <c r="LP563" s="13"/>
      <c r="LQ563" s="13"/>
      <c r="LR563" s="13"/>
      <c r="LS563" s="13"/>
      <c r="LT563" s="13"/>
      <c r="LU563" s="13"/>
      <c r="LV563" s="13"/>
      <c r="LW563" s="13"/>
      <c r="LX563" s="13"/>
      <c r="LY563" s="13"/>
      <c r="LZ563" s="13"/>
      <c r="MA563" s="13"/>
      <c r="MB563" s="13"/>
      <c r="MC563" s="13"/>
      <c r="MD563" s="13"/>
      <c r="ME563" s="13"/>
      <c r="MF563" s="13"/>
      <c r="MG563" s="13"/>
      <c r="MH563" s="13"/>
      <c r="MI563" s="13"/>
      <c r="MJ563" s="13"/>
      <c r="MK563" s="13"/>
      <c r="ML563" s="13"/>
      <c r="MM563" s="13"/>
      <c r="MN563" s="13"/>
      <c r="MO563" s="13"/>
      <c r="MP563" s="13"/>
      <c r="MQ563" s="13"/>
      <c r="MR563" s="13"/>
      <c r="MS563" s="13"/>
      <c r="MT563" s="13"/>
      <c r="MU563" s="13"/>
      <c r="MV563" s="13"/>
      <c r="MW563" s="13"/>
      <c r="MX563" s="13"/>
      <c r="MY563" s="13"/>
      <c r="MZ563" s="13"/>
      <c r="NA563" s="13"/>
      <c r="NB563" s="13"/>
      <c r="NC563" s="13"/>
      <c r="ND563" s="13"/>
      <c r="NE563" s="13"/>
      <c r="NF563" s="13"/>
      <c r="NG563" s="13"/>
      <c r="NH563" s="13"/>
      <c r="NI563" s="13"/>
      <c r="NJ563" s="13"/>
      <c r="NK563" s="13"/>
      <c r="NL563" s="13"/>
      <c r="NM563" s="13"/>
      <c r="NN563" s="13"/>
      <c r="NO563" s="13"/>
      <c r="NP563" s="13"/>
      <c r="NQ563" s="13"/>
      <c r="NR563" s="13"/>
      <c r="NS563" s="13"/>
      <c r="NT563" s="13"/>
      <c r="NU563" s="13"/>
      <c r="NV563" s="13"/>
      <c r="NW563" s="13"/>
      <c r="NX563" s="13"/>
      <c r="NY563" s="13"/>
      <c r="NZ563" s="13"/>
      <c r="OA563" s="13"/>
      <c r="OB563" s="13"/>
      <c r="OC563" s="13"/>
      <c r="OD563" s="13"/>
      <c r="OE563" s="13"/>
      <c r="OF563" s="13"/>
      <c r="OG563" s="13"/>
      <c r="OH563" s="13"/>
      <c r="OI563" s="13"/>
      <c r="OJ563" s="13"/>
      <c r="OK563" s="13"/>
      <c r="OL563" s="13"/>
      <c r="OM563" s="13"/>
      <c r="ON563" s="13"/>
      <c r="OO563" s="13"/>
      <c r="OP563" s="13"/>
      <c r="OQ563" s="13"/>
      <c r="OR563" s="13"/>
      <c r="OS563" s="13"/>
      <c r="OT563" s="13"/>
      <c r="OU563" s="13"/>
      <c r="OV563" s="13"/>
      <c r="OW563" s="13"/>
      <c r="OX563" s="13"/>
      <c r="OY563" s="13"/>
      <c r="OZ563" s="13"/>
      <c r="PA563" s="13"/>
      <c r="PB563" s="13"/>
      <c r="PC563" s="13"/>
      <c r="PD563" s="13"/>
      <c r="PE563" s="13"/>
      <c r="PF563" s="13"/>
      <c r="PG563" s="13"/>
      <c r="PH563" s="13"/>
      <c r="PI563" s="13"/>
      <c r="PJ563" s="13"/>
      <c r="PK563" s="13"/>
      <c r="PL563" s="13"/>
      <c r="PM563" s="13"/>
      <c r="PN563" s="13"/>
      <c r="PO563" s="13"/>
      <c r="PP563" s="13"/>
      <c r="PQ563" s="13"/>
      <c r="PR563" s="13"/>
      <c r="PS563" s="13"/>
      <c r="PT563" s="13"/>
      <c r="PU563" s="13"/>
      <c r="PV563" s="13"/>
      <c r="PW563" s="13"/>
      <c r="PX563" s="13"/>
      <c r="PY563" s="13"/>
      <c r="PZ563" s="13"/>
      <c r="QA563" s="13"/>
      <c r="QB563" s="13"/>
      <c r="QC563" s="13"/>
      <c r="QD563" s="13"/>
      <c r="QE563" s="13"/>
      <c r="QF563" s="13"/>
      <c r="QG563" s="13"/>
      <c r="QH563" s="13"/>
      <c r="QI563" s="13"/>
      <c r="QJ563" s="13"/>
      <c r="QK563" s="13"/>
      <c r="QL563" s="13"/>
      <c r="QM563" s="13"/>
      <c r="QN563" s="13"/>
      <c r="QO563" s="13"/>
      <c r="QP563" s="13"/>
      <c r="QQ563" s="13"/>
      <c r="QR563" s="13"/>
      <c r="QS563" s="13"/>
      <c r="QT563" s="13"/>
      <c r="QU563" s="13"/>
      <c r="QV563" s="13"/>
      <c r="QW563" s="13"/>
      <c r="QX563" s="13"/>
      <c r="QY563" s="13"/>
      <c r="QZ563" s="13"/>
      <c r="RA563" s="13"/>
      <c r="RB563" s="13"/>
      <c r="RC563" s="13"/>
      <c r="RD563" s="13"/>
      <c r="RE563" s="13"/>
      <c r="RF563" s="13"/>
      <c r="RG563" s="13"/>
      <c r="RH563" s="13"/>
      <c r="RI563" s="13"/>
      <c r="RJ563" s="13"/>
      <c r="RK563" s="13"/>
      <c r="RL563" s="13"/>
      <c r="RM563" s="13"/>
      <c r="RN563" s="13"/>
      <c r="RO563" s="13"/>
      <c r="RP563" s="13"/>
      <c r="RQ563" s="13"/>
      <c r="RR563" s="13"/>
      <c r="RS563" s="13"/>
      <c r="RT563" s="13"/>
      <c r="RU563" s="13"/>
      <c r="RV563" s="13"/>
      <c r="RW563" s="13"/>
      <c r="RX563" s="13"/>
      <c r="RY563" s="13"/>
      <c r="RZ563" s="13"/>
      <c r="SA563" s="13"/>
      <c r="SB563" s="13"/>
      <c r="SC563" s="13"/>
      <c r="SD563" s="13"/>
      <c r="SE563" s="13"/>
      <c r="SF563" s="13"/>
      <c r="SG563" s="13"/>
      <c r="SH563" s="13"/>
      <c r="SI563" s="13"/>
      <c r="SJ563" s="13"/>
      <c r="SK563" s="13"/>
      <c r="SL563" s="13"/>
      <c r="SM563" s="13"/>
      <c r="SN563" s="13"/>
      <c r="SO563" s="13"/>
      <c r="SP563" s="13"/>
      <c r="SQ563" s="13"/>
      <c r="SR563" s="13"/>
      <c r="SS563" s="13"/>
      <c r="ST563" s="13"/>
      <c r="SU563" s="13"/>
      <c r="SV563" s="13"/>
      <c r="SW563" s="13"/>
      <c r="SX563" s="13"/>
      <c r="SY563" s="13"/>
      <c r="SZ563" s="13"/>
      <c r="TA563" s="13"/>
      <c r="TB563" s="13"/>
      <c r="TC563" s="13"/>
      <c r="TD563" s="13"/>
      <c r="TE563" s="13"/>
      <c r="TF563" s="13"/>
      <c r="TG563" s="13"/>
      <c r="TH563" s="13"/>
      <c r="TI563" s="13"/>
      <c r="TJ563" s="13"/>
      <c r="TK563" s="13"/>
      <c r="TL563" s="13"/>
      <c r="TM563" s="13"/>
      <c r="TN563" s="13"/>
      <c r="TO563" s="13"/>
      <c r="TP563" s="13"/>
      <c r="TQ563" s="13"/>
      <c r="TR563" s="13"/>
      <c r="TS563" s="13"/>
      <c r="TT563" s="13"/>
      <c r="TU563" s="13"/>
      <c r="TV563" s="13"/>
      <c r="TW563" s="13"/>
      <c r="TX563" s="13"/>
      <c r="TY563" s="13"/>
      <c r="TZ563" s="13"/>
      <c r="UA563" s="13"/>
      <c r="UB563" s="13"/>
      <c r="UC563" s="13"/>
      <c r="UD563" s="13"/>
      <c r="UE563" s="13"/>
      <c r="UF563" s="13"/>
      <c r="UG563" s="13"/>
      <c r="UH563" s="13"/>
      <c r="UI563" s="13"/>
      <c r="UJ563" s="13"/>
      <c r="UK563" s="13"/>
      <c r="UL563" s="13"/>
      <c r="UM563" s="13"/>
      <c r="UN563" s="13"/>
      <c r="UO563" s="13"/>
      <c r="UP563" s="13"/>
      <c r="UQ563" s="13"/>
      <c r="UR563" s="13"/>
      <c r="US563" s="13"/>
      <c r="UT563" s="13"/>
      <c r="UU563" s="13"/>
      <c r="UV563" s="13"/>
      <c r="UW563" s="13"/>
      <c r="UX563" s="13"/>
      <c r="UY563" s="13"/>
      <c r="UZ563" s="13"/>
      <c r="VA563" s="13"/>
      <c r="VB563" s="13"/>
      <c r="VC563" s="13"/>
      <c r="VD563" s="13"/>
      <c r="VE563" s="13"/>
      <c r="VF563" s="13"/>
      <c r="VG563" s="13"/>
      <c r="VH563" s="13"/>
      <c r="VI563" s="13"/>
      <c r="VJ563" s="13"/>
      <c r="VK563" s="13"/>
      <c r="VL563" s="13"/>
      <c r="VM563" s="13"/>
      <c r="VN563" s="13"/>
      <c r="VO563" s="13"/>
      <c r="VP563" s="13"/>
      <c r="VQ563" s="13"/>
      <c r="VR563" s="13"/>
      <c r="VS563" s="13"/>
      <c r="VT563" s="13"/>
      <c r="VU563" s="13"/>
      <c r="VV563" s="13"/>
      <c r="VW563" s="13"/>
      <c r="VX563" s="13"/>
      <c r="VY563" s="13"/>
      <c r="VZ563" s="13"/>
      <c r="WA563" s="13"/>
      <c r="WB563" s="13"/>
      <c r="WC563" s="13"/>
      <c r="WD563" s="13"/>
      <c r="WE563" s="13"/>
      <c r="WF563" s="13"/>
      <c r="WG563" s="13"/>
      <c r="WH563" s="13"/>
      <c r="WI563" s="13"/>
      <c r="WJ563" s="13"/>
      <c r="WK563" s="13"/>
      <c r="WL563" s="13"/>
      <c r="WM563" s="13"/>
      <c r="WN563" s="13"/>
      <c r="WO563" s="13"/>
      <c r="WP563" s="13"/>
      <c r="WQ563" s="13"/>
      <c r="WR563" s="13"/>
      <c r="WS563" s="13"/>
      <c r="WT563" s="13"/>
      <c r="WU563" s="13"/>
      <c r="WV563" s="13"/>
      <c r="WW563" s="13"/>
      <c r="WX563" s="13"/>
      <c r="WY563" s="13"/>
      <c r="WZ563" s="13"/>
      <c r="XA563" s="13"/>
      <c r="XB563" s="13"/>
      <c r="XC563" s="13"/>
      <c r="XD563" s="13"/>
      <c r="XE563" s="13"/>
      <c r="XF563" s="13"/>
      <c r="XG563" s="13"/>
      <c r="XH563" s="13"/>
      <c r="XI563" s="13"/>
      <c r="XJ563" s="13"/>
      <c r="XK563" s="13"/>
      <c r="XL563" s="13"/>
      <c r="XM563" s="13"/>
      <c r="XN563" s="13"/>
      <c r="XO563" s="13"/>
      <c r="XP563" s="13"/>
      <c r="XQ563" s="13"/>
      <c r="XR563" s="13"/>
      <c r="XS563" s="13"/>
      <c r="XT563" s="13"/>
      <c r="XU563" s="13"/>
      <c r="XV563" s="13"/>
      <c r="XW563" s="13"/>
      <c r="XX563" s="13"/>
      <c r="XY563" s="13"/>
      <c r="XZ563" s="13"/>
      <c r="YA563" s="13"/>
      <c r="YB563" s="13"/>
      <c r="YC563" s="13"/>
      <c r="YD563" s="13"/>
      <c r="YE563" s="13"/>
      <c r="YF563" s="13"/>
      <c r="YG563" s="13"/>
      <c r="YH563" s="13"/>
      <c r="YI563" s="13"/>
      <c r="YJ563" s="13"/>
      <c r="YK563" s="13"/>
      <c r="YL563" s="13"/>
      <c r="YM563" s="13"/>
      <c r="YN563" s="13"/>
      <c r="YO563" s="13"/>
      <c r="YP563" s="13"/>
      <c r="YQ563" s="13"/>
      <c r="YR563" s="13"/>
      <c r="YS563" s="13"/>
      <c r="YT563" s="13"/>
      <c r="YU563" s="13"/>
      <c r="YV563" s="13"/>
      <c r="YW563" s="13"/>
      <c r="YX563" s="13"/>
      <c r="YY563" s="13"/>
      <c r="YZ563" s="13"/>
      <c r="ZA563" s="13"/>
      <c r="ZB563" s="13"/>
      <c r="ZC563" s="13"/>
      <c r="ZD563" s="13"/>
      <c r="ZE563" s="13"/>
      <c r="ZF563" s="13"/>
      <c r="ZG563" s="13"/>
      <c r="ZH563" s="13"/>
      <c r="ZI563" s="13"/>
      <c r="ZJ563" s="13"/>
      <c r="ZK563" s="13"/>
      <c r="ZL563" s="13"/>
      <c r="ZM563" s="13"/>
      <c r="ZN563" s="13"/>
      <c r="ZO563" s="13"/>
      <c r="ZP563" s="13"/>
      <c r="ZQ563" s="13"/>
      <c r="ZR563" s="13"/>
      <c r="ZS563" s="13"/>
      <c r="ZT563" s="13"/>
      <c r="ZU563" s="13"/>
      <c r="ZV563" s="13"/>
      <c r="ZW563" s="13"/>
      <c r="ZX563" s="13"/>
      <c r="ZY563" s="13"/>
      <c r="ZZ563" s="13"/>
      <c r="AAA563" s="13"/>
      <c r="AAB563" s="13"/>
      <c r="AAC563" s="13"/>
      <c r="AAD563" s="13"/>
      <c r="AAE563" s="13"/>
      <c r="AAF563" s="13"/>
      <c r="AAG563" s="13"/>
      <c r="AAH563" s="13"/>
      <c r="AAI563" s="13"/>
      <c r="AAJ563" s="13"/>
      <c r="AAK563" s="13"/>
      <c r="AAL563" s="13"/>
      <c r="AAM563" s="13"/>
      <c r="AAN563" s="13"/>
      <c r="AAO563" s="13"/>
      <c r="AAP563" s="13"/>
      <c r="AAQ563" s="13"/>
      <c r="AAR563" s="13"/>
      <c r="AAS563" s="13"/>
      <c r="AAT563" s="13"/>
      <c r="AAU563" s="13"/>
      <c r="AAV563" s="13"/>
      <c r="AAW563" s="13"/>
      <c r="AAX563" s="13"/>
      <c r="AAY563" s="13"/>
      <c r="AAZ563" s="13"/>
      <c r="ABA563" s="13"/>
      <c r="ABB563" s="13"/>
      <c r="ABC563" s="13"/>
      <c r="ABD563" s="13"/>
      <c r="ABE563" s="13"/>
      <c r="ABF563" s="13"/>
      <c r="ABG563" s="13"/>
      <c r="ABH563" s="13"/>
      <c r="ABI563" s="13"/>
      <c r="ABJ563" s="13"/>
      <c r="ABK563" s="13"/>
      <c r="ABL563" s="13"/>
      <c r="ABM563" s="13"/>
      <c r="ABN563" s="13"/>
      <c r="ABO563" s="13"/>
      <c r="ABP563" s="13"/>
      <c r="ABQ563" s="13"/>
      <c r="ABR563" s="13"/>
      <c r="ABS563" s="13"/>
      <c r="ABT563" s="13"/>
      <c r="ABU563" s="13"/>
      <c r="ABV563" s="13"/>
      <c r="ABW563" s="13"/>
      <c r="ABX563" s="13"/>
      <c r="ABY563" s="13"/>
      <c r="ABZ563" s="13"/>
      <c r="ACA563" s="13"/>
      <c r="ACB563" s="13"/>
      <c r="ACC563" s="13"/>
      <c r="ACD563" s="13"/>
      <c r="ACE563" s="13"/>
      <c r="ACF563" s="13"/>
      <c r="ACG563" s="13"/>
      <c r="ACH563" s="13"/>
      <c r="ACI563" s="13"/>
      <c r="ACJ563" s="13"/>
      <c r="ACK563" s="13"/>
      <c r="ACL563" s="13"/>
      <c r="ACM563" s="13"/>
      <c r="ACN563" s="13"/>
      <c r="ACO563" s="13"/>
      <c r="ACP563" s="13"/>
      <c r="ACQ563" s="13"/>
      <c r="ACR563" s="13"/>
      <c r="ACS563" s="13"/>
      <c r="ACT563" s="13"/>
      <c r="ACU563" s="13"/>
      <c r="ACV563" s="13"/>
      <c r="ACW563" s="13"/>
      <c r="ACX563" s="13"/>
      <c r="ACY563" s="13"/>
      <c r="ACZ563" s="13"/>
      <c r="ADA563" s="13"/>
      <c r="ADB563" s="13"/>
      <c r="ADC563" s="13"/>
      <c r="ADD563" s="13"/>
      <c r="ADE563" s="13"/>
      <c r="ADF563" s="13"/>
      <c r="ADG563" s="13"/>
      <c r="ADH563" s="13"/>
      <c r="ADI563" s="13"/>
      <c r="ADJ563" s="13"/>
      <c r="ADK563" s="13"/>
      <c r="ADL563" s="13"/>
      <c r="ADM563" s="13"/>
      <c r="ADN563" s="13"/>
      <c r="ADO563" s="13"/>
      <c r="ADP563" s="13"/>
      <c r="ADQ563" s="13"/>
      <c r="ADR563" s="13"/>
      <c r="ADS563" s="13"/>
      <c r="ADT563" s="13"/>
      <c r="ADU563" s="13"/>
      <c r="ADV563" s="13"/>
      <c r="ADW563" s="13"/>
      <c r="ADX563" s="13"/>
      <c r="ADY563" s="13"/>
      <c r="ADZ563" s="13"/>
      <c r="AEA563" s="13"/>
      <c r="AEB563" s="13"/>
      <c r="AEC563" s="13"/>
      <c r="AED563" s="13"/>
      <c r="AEE563" s="13"/>
      <c r="AEF563" s="13"/>
      <c r="AEG563" s="13"/>
      <c r="AEH563" s="13"/>
      <c r="AEI563" s="13"/>
      <c r="AEJ563" s="13"/>
      <c r="AEK563" s="13"/>
      <c r="AEL563" s="13"/>
      <c r="AEM563" s="13"/>
      <c r="AEN563" s="13"/>
      <c r="AEO563" s="13"/>
      <c r="AEP563" s="13"/>
      <c r="AEQ563" s="13"/>
      <c r="AER563" s="13"/>
      <c r="AES563" s="13"/>
      <c r="AET563" s="13"/>
      <c r="AEU563" s="13"/>
      <c r="AEV563" s="13"/>
      <c r="AEW563" s="13"/>
      <c r="AEX563" s="13"/>
      <c r="AEY563" s="13"/>
      <c r="AEZ563" s="13"/>
      <c r="AFA563" s="13"/>
      <c r="AFB563" s="13"/>
      <c r="AFC563" s="13"/>
      <c r="AFD563" s="13"/>
      <c r="AFE563" s="13"/>
      <c r="AFF563" s="13"/>
      <c r="AFG563" s="13"/>
      <c r="AFH563" s="13"/>
      <c r="AFI563" s="13"/>
      <c r="AFJ563" s="13"/>
      <c r="AFK563" s="13"/>
      <c r="AFL563" s="13"/>
      <c r="AFM563" s="13"/>
      <c r="AFN563" s="13"/>
      <c r="AFO563" s="13"/>
      <c r="AFP563" s="13"/>
      <c r="AFQ563" s="13"/>
      <c r="AFR563" s="13"/>
      <c r="AFS563" s="13"/>
      <c r="AFT563" s="13"/>
      <c r="AFU563" s="13"/>
      <c r="AFV563" s="13"/>
      <c r="AFW563" s="13"/>
      <c r="AFX563" s="13"/>
      <c r="AFY563" s="13"/>
      <c r="AFZ563" s="13"/>
      <c r="AGA563" s="13"/>
      <c r="AGB563" s="13"/>
      <c r="AGC563" s="13"/>
      <c r="AGD563" s="13"/>
      <c r="AGE563" s="13"/>
      <c r="AGF563" s="13"/>
      <c r="AGG563" s="13"/>
      <c r="AGH563" s="13"/>
      <c r="AGI563" s="13"/>
      <c r="AGJ563" s="13"/>
      <c r="AGK563" s="13"/>
      <c r="AGL563" s="13"/>
      <c r="AGM563" s="13"/>
      <c r="AGN563" s="13"/>
      <c r="AGO563" s="13"/>
      <c r="AGP563" s="13"/>
      <c r="AGQ563" s="13"/>
      <c r="AGR563" s="13"/>
      <c r="AGS563" s="13"/>
      <c r="AGT563" s="13"/>
      <c r="AGU563" s="13"/>
      <c r="AGV563" s="13"/>
      <c r="AGW563" s="13"/>
      <c r="AGX563" s="13"/>
      <c r="AGY563" s="13"/>
      <c r="AGZ563" s="13"/>
      <c r="AHA563" s="13"/>
      <c r="AHB563" s="13"/>
      <c r="AHC563" s="13"/>
      <c r="AHD563" s="13"/>
      <c r="AHE563" s="13"/>
      <c r="AHF563" s="13"/>
      <c r="AHG563" s="13"/>
      <c r="AHH563" s="13"/>
      <c r="AHI563" s="13"/>
      <c r="AHJ563" s="13"/>
      <c r="AHK563" s="13"/>
      <c r="AHL563" s="13"/>
      <c r="AHM563" s="13"/>
      <c r="AHN563" s="13"/>
      <c r="AHO563" s="13"/>
      <c r="AHP563" s="13"/>
      <c r="AHQ563" s="13"/>
      <c r="AHR563" s="13"/>
      <c r="AHS563" s="13"/>
      <c r="AHT563" s="13"/>
      <c r="AHU563" s="13"/>
      <c r="AHV563" s="13"/>
      <c r="AHW563" s="13"/>
      <c r="AHX563" s="13"/>
      <c r="AHY563" s="13"/>
      <c r="AHZ563" s="13"/>
      <c r="AIA563" s="13"/>
      <c r="AIB563" s="13"/>
      <c r="AIC563" s="13"/>
      <c r="AID563" s="13"/>
      <c r="AIE563" s="13"/>
      <c r="AIF563" s="13"/>
      <c r="AIG563" s="13"/>
      <c r="AIH563" s="13"/>
      <c r="AII563" s="13"/>
      <c r="AIJ563" s="13"/>
      <c r="AIK563" s="13"/>
      <c r="AIL563" s="13"/>
      <c r="AIM563" s="13"/>
      <c r="AIN563" s="13"/>
      <c r="AIO563" s="13"/>
      <c r="AIP563" s="13"/>
      <c r="AIQ563" s="13"/>
      <c r="AIR563" s="13"/>
      <c r="AIS563" s="13"/>
      <c r="AIT563" s="13"/>
      <c r="AIU563" s="13"/>
      <c r="AIV563" s="13"/>
      <c r="AIW563" s="13"/>
      <c r="AIX563" s="13"/>
      <c r="AIY563" s="13"/>
      <c r="AIZ563" s="13"/>
      <c r="AJA563" s="13"/>
      <c r="AJB563" s="13"/>
      <c r="AJC563" s="13"/>
      <c r="AJD563" s="13"/>
      <c r="AJE563" s="13"/>
      <c r="AJF563" s="13"/>
      <c r="AJG563" s="13"/>
      <c r="AJH563" s="13"/>
      <c r="AJI563" s="13"/>
      <c r="AJJ563" s="13"/>
      <c r="AJK563" s="13"/>
      <c r="AJL563" s="13"/>
      <c r="AJM563" s="13"/>
      <c r="AJN563" s="13"/>
      <c r="AJO563" s="13"/>
      <c r="AJP563" s="13"/>
      <c r="AJQ563" s="13"/>
      <c r="AJR563" s="13"/>
      <c r="AJS563" s="13"/>
      <c r="AJT563" s="13"/>
      <c r="AJU563" s="13"/>
      <c r="AJV563" s="13"/>
      <c r="AJW563" s="13"/>
      <c r="AJX563" s="13"/>
      <c r="AJY563" s="13"/>
      <c r="AJZ563" s="13"/>
      <c r="AKA563" s="13"/>
      <c r="AKB563" s="13"/>
      <c r="AKC563" s="13"/>
      <c r="AKD563" s="13"/>
      <c r="AKE563" s="13"/>
      <c r="AKF563" s="13"/>
      <c r="AKG563" s="13"/>
      <c r="AKH563" s="13"/>
      <c r="AKI563" s="13"/>
      <c r="AKJ563" s="13"/>
      <c r="AKK563" s="13"/>
      <c r="AKL563" s="13"/>
      <c r="AKM563" s="13"/>
      <c r="AKN563" s="13"/>
      <c r="AKO563" s="13"/>
      <c r="AKP563" s="13"/>
      <c r="AKQ563" s="13"/>
      <c r="AKR563" s="13"/>
      <c r="AKS563" s="13"/>
      <c r="AKT563" s="13"/>
      <c r="AKU563" s="13"/>
      <c r="AKV563" s="13"/>
      <c r="AKW563" s="13"/>
      <c r="AKX563" s="13"/>
      <c r="AKY563" s="13"/>
      <c r="AKZ563" s="13"/>
      <c r="ALA563" s="13"/>
      <c r="ALB563" s="13"/>
      <c r="ALC563" s="13"/>
      <c r="ALD563" s="13"/>
      <c r="ALE563" s="13"/>
      <c r="ALF563" s="13"/>
      <c r="ALG563" s="13"/>
      <c r="ALH563" s="13"/>
      <c r="ALI563" s="13"/>
      <c r="ALJ563" s="13"/>
    </row>
    <row r="564" spans="1:998" s="24" customFormat="1">
      <c r="A564" s="16">
        <v>559</v>
      </c>
      <c r="B564" s="32" t="s">
        <v>357</v>
      </c>
      <c r="C564" s="32" t="s">
        <v>93</v>
      </c>
      <c r="D564" s="32" t="s">
        <v>93</v>
      </c>
      <c r="E564" s="32" t="s">
        <v>1749</v>
      </c>
      <c r="F564" s="32"/>
      <c r="G564" s="74">
        <v>45833</v>
      </c>
      <c r="H564" s="75">
        <v>0.65069444444444502</v>
      </c>
      <c r="I564" s="32" t="s">
        <v>5</v>
      </c>
      <c r="J564" s="32" t="s">
        <v>6</v>
      </c>
      <c r="K564" s="32" t="s">
        <v>5</v>
      </c>
      <c r="L564" s="32" t="s">
        <v>5</v>
      </c>
      <c r="M564" s="32" t="s">
        <v>5</v>
      </c>
      <c r="N564" s="32" t="s">
        <v>6</v>
      </c>
      <c r="O564" s="76">
        <v>1030.82156478714</v>
      </c>
      <c r="P564" s="77">
        <v>9701</v>
      </c>
      <c r="Q564" s="76">
        <v>95892</v>
      </c>
      <c r="R564" s="76">
        <v>49000</v>
      </c>
      <c r="S564" s="86">
        <f t="shared" si="74"/>
        <v>51.099153214032455</v>
      </c>
      <c r="T564" s="86">
        <f t="shared" si="75"/>
        <v>46892</v>
      </c>
      <c r="U564" s="32" t="s">
        <v>6</v>
      </c>
      <c r="V564" s="32" t="s">
        <v>6</v>
      </c>
      <c r="W564" s="79">
        <v>1</v>
      </c>
      <c r="X564" s="80">
        <v>0</v>
      </c>
      <c r="Y564" s="81">
        <f>ROUND((S564/INDICI!$B$2*10),2)</f>
        <v>5.77</v>
      </c>
      <c r="Z564" s="81">
        <f>ROUND((O564/INDICI!$B$1*25),2)</f>
        <v>2.75</v>
      </c>
      <c r="AA564" s="82">
        <f t="shared" si="67"/>
        <v>6</v>
      </c>
      <c r="AB564" s="83">
        <f t="shared" si="68"/>
        <v>14.52</v>
      </c>
      <c r="AC564" s="84"/>
      <c r="AD564" s="81" t="str">
        <f>VLOOKUP(C564, 'NORD SUD'!A:B, 2, FALSE)</f>
        <v>N</v>
      </c>
      <c r="AE564" s="85" t="str">
        <f>IF(AD564="N","",SUM(AF$5:$AF564))</f>
        <v/>
      </c>
      <c r="AF564" s="85" t="str">
        <f t="shared" si="69"/>
        <v/>
      </c>
      <c r="AG564" s="84"/>
      <c r="AH564" s="81"/>
      <c r="AI564" s="169"/>
      <c r="AJ564" s="169"/>
      <c r="AK564" s="198" t="s">
        <v>1941</v>
      </c>
      <c r="AL564" s="158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  <c r="KE564" s="13"/>
      <c r="KF564" s="13"/>
      <c r="KG564" s="13"/>
      <c r="KH564" s="13"/>
      <c r="KI564" s="13"/>
      <c r="KJ564" s="13"/>
      <c r="KK564" s="13"/>
      <c r="KL564" s="13"/>
      <c r="KM564" s="13"/>
      <c r="KN564" s="13"/>
      <c r="KO564" s="13"/>
      <c r="KP564" s="13"/>
      <c r="KQ564" s="13"/>
      <c r="KR564" s="13"/>
      <c r="KS564" s="13"/>
      <c r="KT564" s="13"/>
      <c r="KU564" s="13"/>
      <c r="KV564" s="13"/>
      <c r="KW564" s="13"/>
      <c r="KX564" s="13"/>
      <c r="KY564" s="13"/>
      <c r="KZ564" s="13"/>
      <c r="LA564" s="13"/>
      <c r="LB564" s="13"/>
      <c r="LC564" s="13"/>
      <c r="LD564" s="13"/>
      <c r="LE564" s="13"/>
      <c r="LF564" s="13"/>
      <c r="LG564" s="13"/>
      <c r="LH564" s="13"/>
      <c r="LI564" s="13"/>
      <c r="LJ564" s="13"/>
      <c r="LK564" s="13"/>
      <c r="LL564" s="13"/>
      <c r="LM564" s="13"/>
      <c r="LN564" s="13"/>
      <c r="LO564" s="13"/>
      <c r="LP564" s="13"/>
      <c r="LQ564" s="13"/>
      <c r="LR564" s="13"/>
      <c r="LS564" s="13"/>
      <c r="LT564" s="13"/>
      <c r="LU564" s="13"/>
      <c r="LV564" s="13"/>
      <c r="LW564" s="13"/>
      <c r="LX564" s="13"/>
      <c r="LY564" s="13"/>
      <c r="LZ564" s="13"/>
      <c r="MA564" s="13"/>
      <c r="MB564" s="13"/>
      <c r="MC564" s="13"/>
      <c r="MD564" s="13"/>
      <c r="ME564" s="13"/>
      <c r="MF564" s="13"/>
      <c r="MG564" s="13"/>
      <c r="MH564" s="13"/>
      <c r="MI564" s="13"/>
      <c r="MJ564" s="13"/>
      <c r="MK564" s="13"/>
      <c r="ML564" s="13"/>
      <c r="MM564" s="13"/>
      <c r="MN564" s="13"/>
      <c r="MO564" s="13"/>
      <c r="MP564" s="13"/>
      <c r="MQ564" s="13"/>
      <c r="MR564" s="13"/>
      <c r="MS564" s="13"/>
      <c r="MT564" s="13"/>
      <c r="MU564" s="13"/>
      <c r="MV564" s="13"/>
      <c r="MW564" s="13"/>
      <c r="MX564" s="13"/>
      <c r="MY564" s="13"/>
      <c r="MZ564" s="13"/>
      <c r="NA564" s="13"/>
      <c r="NB564" s="13"/>
      <c r="NC564" s="13"/>
      <c r="ND564" s="13"/>
      <c r="NE564" s="13"/>
      <c r="NF564" s="13"/>
      <c r="NG564" s="13"/>
      <c r="NH564" s="13"/>
      <c r="NI564" s="13"/>
      <c r="NJ564" s="13"/>
      <c r="NK564" s="13"/>
      <c r="NL564" s="13"/>
      <c r="NM564" s="13"/>
      <c r="NN564" s="13"/>
      <c r="NO564" s="13"/>
      <c r="NP564" s="13"/>
      <c r="NQ564" s="13"/>
      <c r="NR564" s="13"/>
      <c r="NS564" s="13"/>
      <c r="NT564" s="13"/>
      <c r="NU564" s="13"/>
      <c r="NV564" s="13"/>
      <c r="NW564" s="13"/>
      <c r="NX564" s="13"/>
      <c r="NY564" s="13"/>
      <c r="NZ564" s="13"/>
      <c r="OA564" s="13"/>
      <c r="OB564" s="13"/>
      <c r="OC564" s="13"/>
      <c r="OD564" s="13"/>
      <c r="OE564" s="13"/>
      <c r="OF564" s="13"/>
      <c r="OG564" s="13"/>
      <c r="OH564" s="13"/>
      <c r="OI564" s="13"/>
      <c r="OJ564" s="13"/>
      <c r="OK564" s="13"/>
      <c r="OL564" s="13"/>
      <c r="OM564" s="13"/>
      <c r="ON564" s="13"/>
      <c r="OO564" s="13"/>
      <c r="OP564" s="13"/>
      <c r="OQ564" s="13"/>
      <c r="OR564" s="13"/>
      <c r="OS564" s="13"/>
      <c r="OT564" s="13"/>
      <c r="OU564" s="13"/>
      <c r="OV564" s="13"/>
      <c r="OW564" s="13"/>
      <c r="OX564" s="13"/>
      <c r="OY564" s="13"/>
      <c r="OZ564" s="13"/>
      <c r="PA564" s="13"/>
      <c r="PB564" s="13"/>
      <c r="PC564" s="13"/>
      <c r="PD564" s="13"/>
      <c r="PE564" s="13"/>
      <c r="PF564" s="13"/>
      <c r="PG564" s="13"/>
      <c r="PH564" s="13"/>
      <c r="PI564" s="13"/>
      <c r="PJ564" s="13"/>
      <c r="PK564" s="13"/>
      <c r="PL564" s="13"/>
      <c r="PM564" s="13"/>
      <c r="PN564" s="13"/>
      <c r="PO564" s="13"/>
      <c r="PP564" s="13"/>
      <c r="PQ564" s="13"/>
      <c r="PR564" s="13"/>
      <c r="PS564" s="13"/>
      <c r="PT564" s="13"/>
      <c r="PU564" s="13"/>
      <c r="PV564" s="13"/>
      <c r="PW564" s="13"/>
      <c r="PX564" s="13"/>
      <c r="PY564" s="13"/>
      <c r="PZ564" s="13"/>
      <c r="QA564" s="13"/>
      <c r="QB564" s="13"/>
      <c r="QC564" s="13"/>
      <c r="QD564" s="13"/>
      <c r="QE564" s="13"/>
      <c r="QF564" s="13"/>
      <c r="QG564" s="13"/>
      <c r="QH564" s="13"/>
      <c r="QI564" s="13"/>
      <c r="QJ564" s="13"/>
      <c r="QK564" s="13"/>
      <c r="QL564" s="13"/>
      <c r="QM564" s="13"/>
      <c r="QN564" s="13"/>
      <c r="QO564" s="13"/>
      <c r="QP564" s="13"/>
      <c r="QQ564" s="13"/>
      <c r="QR564" s="13"/>
      <c r="QS564" s="13"/>
      <c r="QT564" s="13"/>
      <c r="QU564" s="13"/>
      <c r="QV564" s="13"/>
      <c r="QW564" s="13"/>
      <c r="QX564" s="13"/>
      <c r="QY564" s="13"/>
      <c r="QZ564" s="13"/>
      <c r="RA564" s="13"/>
      <c r="RB564" s="13"/>
      <c r="RC564" s="13"/>
      <c r="RD564" s="13"/>
      <c r="RE564" s="13"/>
      <c r="RF564" s="13"/>
      <c r="RG564" s="13"/>
      <c r="RH564" s="13"/>
      <c r="RI564" s="13"/>
      <c r="RJ564" s="13"/>
      <c r="RK564" s="13"/>
      <c r="RL564" s="13"/>
      <c r="RM564" s="13"/>
      <c r="RN564" s="13"/>
      <c r="RO564" s="13"/>
      <c r="RP564" s="13"/>
      <c r="RQ564" s="13"/>
      <c r="RR564" s="13"/>
      <c r="RS564" s="13"/>
      <c r="RT564" s="13"/>
      <c r="RU564" s="13"/>
      <c r="RV564" s="13"/>
      <c r="RW564" s="13"/>
      <c r="RX564" s="13"/>
      <c r="RY564" s="13"/>
      <c r="RZ564" s="13"/>
      <c r="SA564" s="13"/>
      <c r="SB564" s="13"/>
      <c r="SC564" s="13"/>
      <c r="SD564" s="13"/>
      <c r="SE564" s="13"/>
      <c r="SF564" s="13"/>
      <c r="SG564" s="13"/>
      <c r="SH564" s="13"/>
      <c r="SI564" s="13"/>
      <c r="SJ564" s="13"/>
      <c r="SK564" s="13"/>
      <c r="SL564" s="13"/>
      <c r="SM564" s="13"/>
      <c r="SN564" s="13"/>
      <c r="SO564" s="13"/>
      <c r="SP564" s="13"/>
      <c r="SQ564" s="13"/>
      <c r="SR564" s="13"/>
      <c r="SS564" s="13"/>
      <c r="ST564" s="13"/>
      <c r="SU564" s="13"/>
      <c r="SV564" s="13"/>
      <c r="SW564" s="13"/>
      <c r="SX564" s="13"/>
      <c r="SY564" s="13"/>
      <c r="SZ564" s="13"/>
      <c r="TA564" s="13"/>
      <c r="TB564" s="13"/>
      <c r="TC564" s="13"/>
      <c r="TD564" s="13"/>
      <c r="TE564" s="13"/>
      <c r="TF564" s="13"/>
      <c r="TG564" s="13"/>
      <c r="TH564" s="13"/>
      <c r="TI564" s="13"/>
      <c r="TJ564" s="13"/>
      <c r="TK564" s="13"/>
      <c r="TL564" s="13"/>
      <c r="TM564" s="13"/>
      <c r="TN564" s="13"/>
      <c r="TO564" s="13"/>
      <c r="TP564" s="13"/>
      <c r="TQ564" s="13"/>
      <c r="TR564" s="13"/>
      <c r="TS564" s="13"/>
      <c r="TT564" s="13"/>
      <c r="TU564" s="13"/>
      <c r="TV564" s="13"/>
      <c r="TW564" s="13"/>
      <c r="TX564" s="13"/>
      <c r="TY564" s="13"/>
      <c r="TZ564" s="13"/>
      <c r="UA564" s="13"/>
      <c r="UB564" s="13"/>
      <c r="UC564" s="13"/>
      <c r="UD564" s="13"/>
      <c r="UE564" s="13"/>
      <c r="UF564" s="13"/>
      <c r="UG564" s="13"/>
      <c r="UH564" s="13"/>
      <c r="UI564" s="13"/>
      <c r="UJ564" s="13"/>
      <c r="UK564" s="13"/>
      <c r="UL564" s="13"/>
      <c r="UM564" s="13"/>
      <c r="UN564" s="13"/>
      <c r="UO564" s="13"/>
      <c r="UP564" s="13"/>
      <c r="UQ564" s="13"/>
      <c r="UR564" s="13"/>
      <c r="US564" s="13"/>
      <c r="UT564" s="13"/>
      <c r="UU564" s="13"/>
      <c r="UV564" s="13"/>
      <c r="UW564" s="13"/>
      <c r="UX564" s="13"/>
      <c r="UY564" s="13"/>
      <c r="UZ564" s="13"/>
      <c r="VA564" s="13"/>
      <c r="VB564" s="13"/>
      <c r="VC564" s="13"/>
      <c r="VD564" s="13"/>
      <c r="VE564" s="13"/>
      <c r="VF564" s="13"/>
      <c r="VG564" s="13"/>
      <c r="VH564" s="13"/>
      <c r="VI564" s="13"/>
      <c r="VJ564" s="13"/>
      <c r="VK564" s="13"/>
      <c r="VL564" s="13"/>
      <c r="VM564" s="13"/>
      <c r="VN564" s="13"/>
      <c r="VO564" s="13"/>
      <c r="VP564" s="13"/>
      <c r="VQ564" s="13"/>
      <c r="VR564" s="13"/>
      <c r="VS564" s="13"/>
      <c r="VT564" s="13"/>
      <c r="VU564" s="13"/>
      <c r="VV564" s="13"/>
      <c r="VW564" s="13"/>
      <c r="VX564" s="13"/>
      <c r="VY564" s="13"/>
      <c r="VZ564" s="13"/>
      <c r="WA564" s="13"/>
      <c r="WB564" s="13"/>
      <c r="WC564" s="13"/>
      <c r="WD564" s="13"/>
      <c r="WE564" s="13"/>
      <c r="WF564" s="13"/>
      <c r="WG564" s="13"/>
      <c r="WH564" s="13"/>
      <c r="WI564" s="13"/>
      <c r="WJ564" s="13"/>
      <c r="WK564" s="13"/>
      <c r="WL564" s="13"/>
      <c r="WM564" s="13"/>
      <c r="WN564" s="13"/>
      <c r="WO564" s="13"/>
      <c r="WP564" s="13"/>
      <c r="WQ564" s="13"/>
      <c r="WR564" s="13"/>
      <c r="WS564" s="13"/>
      <c r="WT564" s="13"/>
      <c r="WU564" s="13"/>
      <c r="WV564" s="13"/>
      <c r="WW564" s="13"/>
      <c r="WX564" s="13"/>
      <c r="WY564" s="13"/>
      <c r="WZ564" s="13"/>
      <c r="XA564" s="13"/>
      <c r="XB564" s="13"/>
      <c r="XC564" s="13"/>
      <c r="XD564" s="13"/>
      <c r="XE564" s="13"/>
      <c r="XF564" s="13"/>
      <c r="XG564" s="13"/>
      <c r="XH564" s="13"/>
      <c r="XI564" s="13"/>
      <c r="XJ564" s="13"/>
      <c r="XK564" s="13"/>
      <c r="XL564" s="13"/>
      <c r="XM564" s="13"/>
      <c r="XN564" s="13"/>
      <c r="XO564" s="13"/>
      <c r="XP564" s="13"/>
      <c r="XQ564" s="13"/>
      <c r="XR564" s="13"/>
      <c r="XS564" s="13"/>
      <c r="XT564" s="13"/>
      <c r="XU564" s="13"/>
      <c r="XV564" s="13"/>
      <c r="XW564" s="13"/>
      <c r="XX564" s="13"/>
      <c r="XY564" s="13"/>
      <c r="XZ564" s="13"/>
      <c r="YA564" s="13"/>
      <c r="YB564" s="13"/>
      <c r="YC564" s="13"/>
      <c r="YD564" s="13"/>
      <c r="YE564" s="13"/>
      <c r="YF564" s="13"/>
      <c r="YG564" s="13"/>
      <c r="YH564" s="13"/>
      <c r="YI564" s="13"/>
      <c r="YJ564" s="13"/>
      <c r="YK564" s="13"/>
      <c r="YL564" s="13"/>
      <c r="YM564" s="13"/>
      <c r="YN564" s="13"/>
      <c r="YO564" s="13"/>
      <c r="YP564" s="13"/>
      <c r="YQ564" s="13"/>
      <c r="YR564" s="13"/>
      <c r="YS564" s="13"/>
      <c r="YT564" s="13"/>
      <c r="YU564" s="13"/>
      <c r="YV564" s="13"/>
      <c r="YW564" s="13"/>
      <c r="YX564" s="13"/>
      <c r="YY564" s="13"/>
      <c r="YZ564" s="13"/>
      <c r="ZA564" s="13"/>
      <c r="ZB564" s="13"/>
      <c r="ZC564" s="13"/>
      <c r="ZD564" s="13"/>
      <c r="ZE564" s="13"/>
      <c r="ZF564" s="13"/>
      <c r="ZG564" s="13"/>
      <c r="ZH564" s="13"/>
      <c r="ZI564" s="13"/>
      <c r="ZJ564" s="13"/>
      <c r="ZK564" s="13"/>
      <c r="ZL564" s="13"/>
      <c r="ZM564" s="13"/>
      <c r="ZN564" s="13"/>
      <c r="ZO564" s="13"/>
      <c r="ZP564" s="13"/>
      <c r="ZQ564" s="13"/>
      <c r="ZR564" s="13"/>
      <c r="ZS564" s="13"/>
      <c r="ZT564" s="13"/>
      <c r="ZU564" s="13"/>
      <c r="ZV564" s="13"/>
      <c r="ZW564" s="13"/>
      <c r="ZX564" s="13"/>
      <c r="ZY564" s="13"/>
      <c r="ZZ564" s="13"/>
      <c r="AAA564" s="13"/>
      <c r="AAB564" s="13"/>
      <c r="AAC564" s="13"/>
      <c r="AAD564" s="13"/>
      <c r="AAE564" s="13"/>
      <c r="AAF564" s="13"/>
      <c r="AAG564" s="13"/>
      <c r="AAH564" s="13"/>
      <c r="AAI564" s="13"/>
      <c r="AAJ564" s="13"/>
      <c r="AAK564" s="13"/>
      <c r="AAL564" s="13"/>
      <c r="AAM564" s="13"/>
      <c r="AAN564" s="13"/>
      <c r="AAO564" s="13"/>
      <c r="AAP564" s="13"/>
      <c r="AAQ564" s="13"/>
      <c r="AAR564" s="13"/>
      <c r="AAS564" s="13"/>
      <c r="AAT564" s="13"/>
      <c r="AAU564" s="13"/>
      <c r="AAV564" s="13"/>
      <c r="AAW564" s="13"/>
      <c r="AAX564" s="13"/>
      <c r="AAY564" s="13"/>
      <c r="AAZ564" s="13"/>
      <c r="ABA564" s="13"/>
      <c r="ABB564" s="13"/>
      <c r="ABC564" s="13"/>
      <c r="ABD564" s="13"/>
      <c r="ABE564" s="13"/>
      <c r="ABF564" s="13"/>
      <c r="ABG564" s="13"/>
      <c r="ABH564" s="13"/>
      <c r="ABI564" s="13"/>
      <c r="ABJ564" s="13"/>
      <c r="ABK564" s="13"/>
      <c r="ABL564" s="13"/>
      <c r="ABM564" s="13"/>
      <c r="ABN564" s="13"/>
      <c r="ABO564" s="13"/>
      <c r="ABP564" s="13"/>
      <c r="ABQ564" s="13"/>
      <c r="ABR564" s="13"/>
      <c r="ABS564" s="13"/>
      <c r="ABT564" s="13"/>
      <c r="ABU564" s="13"/>
      <c r="ABV564" s="13"/>
      <c r="ABW564" s="13"/>
      <c r="ABX564" s="13"/>
      <c r="ABY564" s="13"/>
      <c r="ABZ564" s="13"/>
      <c r="ACA564" s="13"/>
      <c r="ACB564" s="13"/>
      <c r="ACC564" s="13"/>
      <c r="ACD564" s="13"/>
      <c r="ACE564" s="13"/>
      <c r="ACF564" s="13"/>
      <c r="ACG564" s="13"/>
      <c r="ACH564" s="13"/>
      <c r="ACI564" s="13"/>
      <c r="ACJ564" s="13"/>
      <c r="ACK564" s="13"/>
      <c r="ACL564" s="13"/>
      <c r="ACM564" s="13"/>
      <c r="ACN564" s="13"/>
      <c r="ACO564" s="13"/>
      <c r="ACP564" s="13"/>
      <c r="ACQ564" s="13"/>
      <c r="ACR564" s="13"/>
      <c r="ACS564" s="13"/>
      <c r="ACT564" s="13"/>
      <c r="ACU564" s="13"/>
      <c r="ACV564" s="13"/>
      <c r="ACW564" s="13"/>
      <c r="ACX564" s="13"/>
      <c r="ACY564" s="13"/>
      <c r="ACZ564" s="13"/>
      <c r="ADA564" s="13"/>
      <c r="ADB564" s="13"/>
      <c r="ADC564" s="13"/>
      <c r="ADD564" s="13"/>
      <c r="ADE564" s="13"/>
      <c r="ADF564" s="13"/>
      <c r="ADG564" s="13"/>
      <c r="ADH564" s="13"/>
      <c r="ADI564" s="13"/>
      <c r="ADJ564" s="13"/>
      <c r="ADK564" s="13"/>
      <c r="ADL564" s="13"/>
      <c r="ADM564" s="13"/>
      <c r="ADN564" s="13"/>
      <c r="ADO564" s="13"/>
      <c r="ADP564" s="13"/>
      <c r="ADQ564" s="13"/>
      <c r="ADR564" s="13"/>
      <c r="ADS564" s="13"/>
      <c r="ADT564" s="13"/>
      <c r="ADU564" s="13"/>
      <c r="ADV564" s="13"/>
      <c r="ADW564" s="13"/>
      <c r="ADX564" s="13"/>
      <c r="ADY564" s="13"/>
      <c r="ADZ564" s="13"/>
      <c r="AEA564" s="13"/>
      <c r="AEB564" s="13"/>
      <c r="AEC564" s="13"/>
      <c r="AED564" s="13"/>
      <c r="AEE564" s="13"/>
      <c r="AEF564" s="13"/>
      <c r="AEG564" s="13"/>
      <c r="AEH564" s="13"/>
      <c r="AEI564" s="13"/>
      <c r="AEJ564" s="13"/>
      <c r="AEK564" s="13"/>
      <c r="AEL564" s="13"/>
      <c r="AEM564" s="13"/>
      <c r="AEN564" s="13"/>
      <c r="AEO564" s="13"/>
      <c r="AEP564" s="13"/>
      <c r="AEQ564" s="13"/>
      <c r="AER564" s="13"/>
      <c r="AES564" s="13"/>
      <c r="AET564" s="13"/>
      <c r="AEU564" s="13"/>
      <c r="AEV564" s="13"/>
      <c r="AEW564" s="13"/>
      <c r="AEX564" s="13"/>
      <c r="AEY564" s="13"/>
      <c r="AEZ564" s="13"/>
      <c r="AFA564" s="13"/>
      <c r="AFB564" s="13"/>
      <c r="AFC564" s="13"/>
      <c r="AFD564" s="13"/>
      <c r="AFE564" s="13"/>
      <c r="AFF564" s="13"/>
      <c r="AFG564" s="13"/>
      <c r="AFH564" s="13"/>
      <c r="AFI564" s="13"/>
      <c r="AFJ564" s="13"/>
      <c r="AFK564" s="13"/>
      <c r="AFL564" s="13"/>
      <c r="AFM564" s="13"/>
      <c r="AFN564" s="13"/>
      <c r="AFO564" s="13"/>
      <c r="AFP564" s="13"/>
      <c r="AFQ564" s="13"/>
      <c r="AFR564" s="13"/>
      <c r="AFS564" s="13"/>
      <c r="AFT564" s="13"/>
      <c r="AFU564" s="13"/>
      <c r="AFV564" s="13"/>
      <c r="AFW564" s="13"/>
      <c r="AFX564" s="13"/>
      <c r="AFY564" s="13"/>
      <c r="AFZ564" s="13"/>
      <c r="AGA564" s="13"/>
      <c r="AGB564" s="13"/>
      <c r="AGC564" s="13"/>
      <c r="AGD564" s="13"/>
      <c r="AGE564" s="13"/>
      <c r="AGF564" s="13"/>
      <c r="AGG564" s="13"/>
      <c r="AGH564" s="13"/>
      <c r="AGI564" s="13"/>
      <c r="AGJ564" s="13"/>
      <c r="AGK564" s="13"/>
      <c r="AGL564" s="13"/>
      <c r="AGM564" s="13"/>
      <c r="AGN564" s="13"/>
      <c r="AGO564" s="13"/>
      <c r="AGP564" s="13"/>
      <c r="AGQ564" s="13"/>
      <c r="AGR564" s="13"/>
      <c r="AGS564" s="13"/>
      <c r="AGT564" s="13"/>
      <c r="AGU564" s="13"/>
      <c r="AGV564" s="13"/>
      <c r="AGW564" s="13"/>
      <c r="AGX564" s="13"/>
      <c r="AGY564" s="13"/>
      <c r="AGZ564" s="13"/>
      <c r="AHA564" s="13"/>
      <c r="AHB564" s="13"/>
      <c r="AHC564" s="13"/>
      <c r="AHD564" s="13"/>
      <c r="AHE564" s="13"/>
      <c r="AHF564" s="13"/>
      <c r="AHG564" s="13"/>
      <c r="AHH564" s="13"/>
      <c r="AHI564" s="13"/>
      <c r="AHJ564" s="13"/>
      <c r="AHK564" s="13"/>
      <c r="AHL564" s="13"/>
      <c r="AHM564" s="13"/>
      <c r="AHN564" s="13"/>
      <c r="AHO564" s="13"/>
      <c r="AHP564" s="13"/>
      <c r="AHQ564" s="13"/>
      <c r="AHR564" s="13"/>
      <c r="AHS564" s="13"/>
      <c r="AHT564" s="13"/>
      <c r="AHU564" s="13"/>
      <c r="AHV564" s="13"/>
      <c r="AHW564" s="13"/>
      <c r="AHX564" s="13"/>
      <c r="AHY564" s="13"/>
      <c r="AHZ564" s="13"/>
      <c r="AIA564" s="13"/>
      <c r="AIB564" s="13"/>
      <c r="AIC564" s="13"/>
      <c r="AID564" s="13"/>
      <c r="AIE564" s="13"/>
      <c r="AIF564" s="13"/>
      <c r="AIG564" s="13"/>
      <c r="AIH564" s="13"/>
      <c r="AII564" s="13"/>
      <c r="AIJ564" s="13"/>
      <c r="AIK564" s="13"/>
      <c r="AIL564" s="13"/>
      <c r="AIM564" s="13"/>
      <c r="AIN564" s="13"/>
      <c r="AIO564" s="13"/>
      <c r="AIP564" s="13"/>
      <c r="AIQ564" s="13"/>
      <c r="AIR564" s="13"/>
      <c r="AIS564" s="13"/>
      <c r="AIT564" s="13"/>
      <c r="AIU564" s="13"/>
      <c r="AIV564" s="13"/>
      <c r="AIW564" s="13"/>
      <c r="AIX564" s="13"/>
      <c r="AIY564" s="13"/>
      <c r="AIZ564" s="13"/>
      <c r="AJA564" s="13"/>
      <c r="AJB564" s="13"/>
      <c r="AJC564" s="13"/>
      <c r="AJD564" s="13"/>
      <c r="AJE564" s="13"/>
      <c r="AJF564" s="13"/>
      <c r="AJG564" s="13"/>
      <c r="AJH564" s="13"/>
      <c r="AJI564" s="13"/>
      <c r="AJJ564" s="13"/>
      <c r="AJK564" s="13"/>
      <c r="AJL564" s="13"/>
      <c r="AJM564" s="13"/>
      <c r="AJN564" s="13"/>
      <c r="AJO564" s="13"/>
      <c r="AJP564" s="13"/>
      <c r="AJQ564" s="13"/>
      <c r="AJR564" s="13"/>
      <c r="AJS564" s="13"/>
      <c r="AJT564" s="13"/>
      <c r="AJU564" s="13"/>
      <c r="AJV564" s="13"/>
      <c r="AJW564" s="13"/>
      <c r="AJX564" s="13"/>
      <c r="AJY564" s="13"/>
      <c r="AJZ564" s="13"/>
      <c r="AKA564" s="13"/>
      <c r="AKB564" s="13"/>
      <c r="AKC564" s="13"/>
      <c r="AKD564" s="13"/>
      <c r="AKE564" s="13"/>
      <c r="AKF564" s="13"/>
      <c r="AKG564" s="13"/>
      <c r="AKH564" s="13"/>
      <c r="AKI564" s="13"/>
      <c r="AKJ564" s="13"/>
      <c r="AKK564" s="13"/>
      <c r="AKL564" s="13"/>
      <c r="AKM564" s="13"/>
      <c r="AKN564" s="13"/>
      <c r="AKO564" s="13"/>
      <c r="AKP564" s="13"/>
      <c r="AKQ564" s="13"/>
      <c r="AKR564" s="13"/>
      <c r="AKS564" s="13"/>
      <c r="AKT564" s="13"/>
      <c r="AKU564" s="13"/>
      <c r="AKV564" s="13"/>
      <c r="AKW564" s="13"/>
      <c r="AKX564" s="13"/>
      <c r="AKY564" s="13"/>
      <c r="AKZ564" s="13"/>
      <c r="ALA564" s="13"/>
      <c r="ALB564" s="13"/>
      <c r="ALC564" s="13"/>
      <c r="ALD564" s="13"/>
      <c r="ALE564" s="13"/>
      <c r="ALF564" s="13"/>
      <c r="ALG564" s="13"/>
      <c r="ALH564" s="13"/>
      <c r="ALI564" s="13"/>
      <c r="ALJ564" s="13"/>
    </row>
    <row r="565" spans="1:998" s="24" customFormat="1">
      <c r="A565" s="16">
        <v>560</v>
      </c>
      <c r="B565" s="32" t="s">
        <v>188</v>
      </c>
      <c r="C565" s="32" t="s">
        <v>1804</v>
      </c>
      <c r="D565" s="32" t="s">
        <v>1804</v>
      </c>
      <c r="E565" s="32" t="s">
        <v>1807</v>
      </c>
      <c r="F565" s="32"/>
      <c r="G565" s="74">
        <v>45819</v>
      </c>
      <c r="H565" s="75">
        <v>0.7270833333333333</v>
      </c>
      <c r="I565" s="32" t="s">
        <v>5</v>
      </c>
      <c r="J565" s="32" t="s">
        <v>6</v>
      </c>
      <c r="K565" s="32" t="s">
        <v>5</v>
      </c>
      <c r="L565" s="32" t="s">
        <v>5</v>
      </c>
      <c r="M565" s="32" t="s">
        <v>5</v>
      </c>
      <c r="N565" s="32" t="s">
        <v>6</v>
      </c>
      <c r="O565" s="76">
        <v>3187.64</v>
      </c>
      <c r="P565" s="77">
        <v>12172</v>
      </c>
      <c r="Q565" s="76">
        <v>240000</v>
      </c>
      <c r="R565" s="76">
        <v>0</v>
      </c>
      <c r="S565" s="85">
        <f t="shared" si="74"/>
        <v>0</v>
      </c>
      <c r="T565" s="85">
        <f t="shared" si="75"/>
        <v>240000</v>
      </c>
      <c r="U565" s="32" t="s">
        <v>6</v>
      </c>
      <c r="V565" s="32" t="s">
        <v>6</v>
      </c>
      <c r="W565" s="79">
        <v>2</v>
      </c>
      <c r="X565" s="80">
        <v>0</v>
      </c>
      <c r="Y565" s="81">
        <f>ROUND((S565/INDICI!$B$2*10),2)</f>
        <v>0</v>
      </c>
      <c r="Z565" s="81">
        <f>ROUND((O565/INDICI!$B$1*25),2)</f>
        <v>8.51</v>
      </c>
      <c r="AA565" s="82">
        <f t="shared" si="67"/>
        <v>6</v>
      </c>
      <c r="AB565" s="83">
        <f t="shared" si="68"/>
        <v>14.51</v>
      </c>
      <c r="AC565" s="84"/>
      <c r="AD565" s="81" t="str">
        <f>VLOOKUP(C565, 'NORD SUD'!A:B, 2, FALSE)</f>
        <v>N</v>
      </c>
      <c r="AE565" s="85" t="str">
        <f>IF(AD565="N","",SUM(AF$5:$AF565))</f>
        <v/>
      </c>
      <c r="AF565" s="85" t="str">
        <f t="shared" si="69"/>
        <v/>
      </c>
      <c r="AG565" s="84"/>
      <c r="AH565" s="81"/>
      <c r="AI565" s="169"/>
      <c r="AJ565" s="169"/>
      <c r="AK565" s="198" t="s">
        <v>1941</v>
      </c>
      <c r="AL565" s="158"/>
      <c r="AM565" s="13"/>
      <c r="AN565" s="13"/>
      <c r="AO565" s="1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  <c r="JT565" s="23"/>
      <c r="JU565" s="23"/>
      <c r="JV565" s="23"/>
      <c r="JW565" s="23"/>
      <c r="JX565" s="23"/>
      <c r="JY565" s="23"/>
      <c r="JZ565" s="23"/>
      <c r="KA565" s="23"/>
      <c r="KB565" s="23"/>
      <c r="KC565" s="23"/>
      <c r="KD565" s="23"/>
      <c r="KE565" s="23"/>
      <c r="KF565" s="23"/>
      <c r="KG565" s="23"/>
      <c r="KH565" s="23"/>
      <c r="KI565" s="23"/>
      <c r="KJ565" s="23"/>
      <c r="KK565" s="23"/>
      <c r="KL565" s="23"/>
      <c r="KM565" s="23"/>
      <c r="KN565" s="23"/>
      <c r="KO565" s="23"/>
      <c r="KP565" s="23"/>
      <c r="KQ565" s="23"/>
      <c r="KR565" s="23"/>
      <c r="KS565" s="23"/>
      <c r="KT565" s="23"/>
      <c r="KU565" s="23"/>
      <c r="KV565" s="23"/>
      <c r="KW565" s="23"/>
      <c r="KX565" s="23"/>
      <c r="KY565" s="23"/>
      <c r="KZ565" s="23"/>
      <c r="LA565" s="23"/>
      <c r="LB565" s="23"/>
      <c r="LC565" s="23"/>
      <c r="LD565" s="23"/>
      <c r="LE565" s="23"/>
      <c r="LF565" s="23"/>
      <c r="LG565" s="23"/>
      <c r="LH565" s="23"/>
      <c r="LI565" s="23"/>
      <c r="LJ565" s="23"/>
      <c r="LK565" s="23"/>
      <c r="LL565" s="23"/>
      <c r="LM565" s="23"/>
      <c r="LN565" s="23"/>
      <c r="LO565" s="23"/>
      <c r="LP565" s="23"/>
      <c r="LQ565" s="23"/>
      <c r="LR565" s="23"/>
      <c r="LS565" s="23"/>
      <c r="LT565" s="23"/>
      <c r="LU565" s="23"/>
      <c r="LV565" s="23"/>
      <c r="LW565" s="23"/>
      <c r="LX565" s="23"/>
      <c r="LY565" s="23"/>
      <c r="LZ565" s="23"/>
      <c r="MA565" s="23"/>
      <c r="MB565" s="23"/>
      <c r="MC565" s="23"/>
      <c r="MD565" s="23"/>
      <c r="ME565" s="23"/>
      <c r="MF565" s="23"/>
      <c r="MG565" s="23"/>
      <c r="MH565" s="23"/>
      <c r="MI565" s="23"/>
      <c r="MJ565" s="23"/>
      <c r="MK565" s="23"/>
      <c r="ML565" s="23"/>
      <c r="MM565" s="23"/>
      <c r="MN565" s="23"/>
      <c r="MO565" s="23"/>
      <c r="MP565" s="23"/>
      <c r="MQ565" s="23"/>
      <c r="MR565" s="23"/>
      <c r="MS565" s="23"/>
      <c r="MT565" s="23"/>
      <c r="MU565" s="23"/>
      <c r="MV565" s="23"/>
      <c r="MW565" s="23"/>
      <c r="MX565" s="23"/>
      <c r="MY565" s="23"/>
      <c r="MZ565" s="23"/>
      <c r="NA565" s="23"/>
      <c r="NB565" s="23"/>
      <c r="NC565" s="23"/>
      <c r="ND565" s="23"/>
      <c r="NE565" s="23"/>
      <c r="NF565" s="23"/>
      <c r="NG565" s="23"/>
      <c r="NH565" s="23"/>
      <c r="NI565" s="23"/>
      <c r="NJ565" s="23"/>
      <c r="NK565" s="23"/>
      <c r="NL565" s="23"/>
      <c r="NM565" s="23"/>
      <c r="NN565" s="23"/>
      <c r="NO565" s="23"/>
      <c r="NP565" s="23"/>
      <c r="NQ565" s="23"/>
      <c r="NR565" s="23"/>
      <c r="NS565" s="23"/>
      <c r="NT565" s="23"/>
      <c r="NU565" s="23"/>
      <c r="NV565" s="23"/>
      <c r="NW565" s="23"/>
      <c r="NX565" s="23"/>
      <c r="NY565" s="23"/>
      <c r="NZ565" s="23"/>
      <c r="OA565" s="23"/>
      <c r="OB565" s="23"/>
      <c r="OC565" s="23"/>
      <c r="OD565" s="23"/>
      <c r="OE565" s="23"/>
      <c r="OF565" s="23"/>
      <c r="OG565" s="23"/>
      <c r="OH565" s="23"/>
      <c r="OI565" s="23"/>
      <c r="OJ565" s="23"/>
      <c r="OK565" s="23"/>
      <c r="OL565" s="23"/>
      <c r="OM565" s="23"/>
      <c r="ON565" s="23"/>
      <c r="OO565" s="23"/>
      <c r="OP565" s="23"/>
      <c r="OQ565" s="23"/>
      <c r="OR565" s="23"/>
      <c r="OS565" s="23"/>
      <c r="OT565" s="23"/>
      <c r="OU565" s="23"/>
      <c r="OV565" s="23"/>
      <c r="OW565" s="23"/>
      <c r="OX565" s="23"/>
      <c r="OY565" s="23"/>
      <c r="OZ565" s="23"/>
      <c r="PA565" s="23"/>
      <c r="PB565" s="23"/>
      <c r="PC565" s="23"/>
      <c r="PD565" s="23"/>
      <c r="PE565" s="23"/>
      <c r="PF565" s="23"/>
      <c r="PG565" s="23"/>
      <c r="PH565" s="23"/>
      <c r="PI565" s="23"/>
      <c r="PJ565" s="23"/>
      <c r="PK565" s="23"/>
      <c r="PL565" s="23"/>
      <c r="PM565" s="23"/>
      <c r="PN565" s="23"/>
      <c r="PO565" s="23"/>
      <c r="PP565" s="23"/>
      <c r="PQ565" s="23"/>
      <c r="PR565" s="23"/>
      <c r="PS565" s="23"/>
      <c r="PT565" s="23"/>
      <c r="PU565" s="23"/>
      <c r="PV565" s="23"/>
      <c r="PW565" s="23"/>
      <c r="PX565" s="23"/>
      <c r="PY565" s="23"/>
      <c r="PZ565" s="23"/>
      <c r="QA565" s="23"/>
      <c r="QB565" s="23"/>
      <c r="QC565" s="23"/>
      <c r="QD565" s="23"/>
      <c r="QE565" s="23"/>
      <c r="QF565" s="23"/>
      <c r="QG565" s="23"/>
      <c r="QH565" s="23"/>
      <c r="QI565" s="23"/>
      <c r="QJ565" s="23"/>
      <c r="QK565" s="23"/>
      <c r="QL565" s="23"/>
      <c r="QM565" s="23"/>
      <c r="QN565" s="23"/>
      <c r="QO565" s="23"/>
      <c r="QP565" s="23"/>
      <c r="QQ565" s="23"/>
      <c r="QR565" s="23"/>
      <c r="QS565" s="23"/>
      <c r="QT565" s="23"/>
      <c r="QU565" s="23"/>
      <c r="QV565" s="23"/>
      <c r="QW565" s="23"/>
      <c r="QX565" s="23"/>
      <c r="QY565" s="23"/>
      <c r="QZ565" s="23"/>
      <c r="RA565" s="23"/>
      <c r="RB565" s="23"/>
      <c r="RC565" s="23"/>
      <c r="RD565" s="23"/>
      <c r="RE565" s="23"/>
      <c r="RF565" s="23"/>
      <c r="RG565" s="23"/>
      <c r="RH565" s="23"/>
      <c r="RI565" s="23"/>
      <c r="RJ565" s="23"/>
      <c r="RK565" s="23"/>
      <c r="RL565" s="23"/>
      <c r="RM565" s="23"/>
      <c r="RN565" s="23"/>
      <c r="RO565" s="23"/>
      <c r="RP565" s="23"/>
      <c r="RQ565" s="23"/>
      <c r="RR565" s="23"/>
      <c r="RS565" s="23"/>
      <c r="RT565" s="23"/>
      <c r="RU565" s="23"/>
      <c r="RV565" s="23"/>
      <c r="RW565" s="23"/>
      <c r="RX565" s="23"/>
      <c r="RY565" s="23"/>
      <c r="RZ565" s="23"/>
      <c r="SA565" s="23"/>
      <c r="SB565" s="23"/>
      <c r="SC565" s="23"/>
      <c r="SD565" s="23"/>
      <c r="SE565" s="23"/>
      <c r="SF565" s="23"/>
      <c r="SG565" s="23"/>
      <c r="SH565" s="23"/>
      <c r="SI565" s="23"/>
      <c r="SJ565" s="23"/>
      <c r="SK565" s="23"/>
      <c r="SL565" s="23"/>
      <c r="SM565" s="23"/>
      <c r="SN565" s="23"/>
      <c r="SO565" s="23"/>
      <c r="SP565" s="23"/>
      <c r="SQ565" s="23"/>
      <c r="SR565" s="23"/>
      <c r="SS565" s="23"/>
      <c r="ST565" s="23"/>
      <c r="SU565" s="23"/>
      <c r="SV565" s="23"/>
      <c r="SW565" s="23"/>
      <c r="SX565" s="23"/>
      <c r="SY565" s="23"/>
      <c r="SZ565" s="23"/>
      <c r="TA565" s="23"/>
      <c r="TB565" s="23"/>
      <c r="TC565" s="23"/>
      <c r="TD565" s="23"/>
      <c r="TE565" s="23"/>
      <c r="TF565" s="23"/>
      <c r="TG565" s="23"/>
      <c r="TH565" s="23"/>
      <c r="TI565" s="23"/>
      <c r="TJ565" s="23"/>
      <c r="TK565" s="23"/>
      <c r="TL565" s="23"/>
      <c r="TM565" s="23"/>
      <c r="TN565" s="23"/>
      <c r="TO565" s="23"/>
      <c r="TP565" s="23"/>
      <c r="TQ565" s="23"/>
      <c r="TR565" s="23"/>
      <c r="TS565" s="23"/>
      <c r="TT565" s="23"/>
      <c r="TU565" s="23"/>
      <c r="TV565" s="23"/>
      <c r="TW565" s="23"/>
      <c r="TX565" s="23"/>
      <c r="TY565" s="23"/>
      <c r="TZ565" s="23"/>
      <c r="UA565" s="23"/>
      <c r="UB565" s="23"/>
      <c r="UC565" s="23"/>
      <c r="UD565" s="23"/>
      <c r="UE565" s="23"/>
      <c r="UF565" s="23"/>
      <c r="UG565" s="23"/>
      <c r="UH565" s="23"/>
      <c r="UI565" s="23"/>
      <c r="UJ565" s="23"/>
      <c r="UK565" s="23"/>
      <c r="UL565" s="23"/>
      <c r="UM565" s="23"/>
      <c r="UN565" s="23"/>
      <c r="UO565" s="23"/>
      <c r="UP565" s="23"/>
      <c r="UQ565" s="23"/>
      <c r="UR565" s="23"/>
      <c r="US565" s="23"/>
      <c r="UT565" s="23"/>
      <c r="UU565" s="23"/>
      <c r="UV565" s="23"/>
      <c r="UW565" s="23"/>
      <c r="UX565" s="23"/>
      <c r="UY565" s="23"/>
      <c r="UZ565" s="23"/>
      <c r="VA565" s="23"/>
      <c r="VB565" s="23"/>
      <c r="VC565" s="23"/>
      <c r="VD565" s="23"/>
      <c r="VE565" s="23"/>
      <c r="VF565" s="23"/>
      <c r="VG565" s="23"/>
      <c r="VH565" s="23"/>
      <c r="VI565" s="23"/>
      <c r="VJ565" s="23"/>
      <c r="VK565" s="23"/>
      <c r="VL565" s="23"/>
      <c r="VM565" s="23"/>
      <c r="VN565" s="23"/>
      <c r="VO565" s="23"/>
      <c r="VP565" s="23"/>
      <c r="VQ565" s="23"/>
      <c r="VR565" s="23"/>
      <c r="VS565" s="23"/>
      <c r="VT565" s="23"/>
      <c r="VU565" s="23"/>
      <c r="VV565" s="23"/>
      <c r="VW565" s="23"/>
      <c r="VX565" s="23"/>
      <c r="VY565" s="23"/>
      <c r="VZ565" s="23"/>
      <c r="WA565" s="23"/>
      <c r="WB565" s="23"/>
      <c r="WC565" s="23"/>
      <c r="WD565" s="23"/>
      <c r="WE565" s="23"/>
      <c r="WF565" s="23"/>
      <c r="WG565" s="23"/>
      <c r="WH565" s="23"/>
      <c r="WI565" s="23"/>
      <c r="WJ565" s="23"/>
      <c r="WK565" s="23"/>
      <c r="WL565" s="23"/>
      <c r="WM565" s="23"/>
      <c r="WN565" s="23"/>
      <c r="WO565" s="23"/>
      <c r="WP565" s="23"/>
      <c r="WQ565" s="23"/>
      <c r="WR565" s="23"/>
      <c r="WS565" s="23"/>
      <c r="WT565" s="23"/>
      <c r="WU565" s="23"/>
      <c r="WV565" s="23"/>
      <c r="WW565" s="23"/>
      <c r="WX565" s="23"/>
      <c r="WY565" s="23"/>
      <c r="WZ565" s="23"/>
      <c r="XA565" s="23"/>
      <c r="XB565" s="23"/>
      <c r="XC565" s="23"/>
      <c r="XD565" s="23"/>
      <c r="XE565" s="23"/>
      <c r="XF565" s="23"/>
      <c r="XG565" s="23"/>
      <c r="XH565" s="23"/>
      <c r="XI565" s="23"/>
      <c r="XJ565" s="23"/>
      <c r="XK565" s="23"/>
      <c r="XL565" s="23"/>
      <c r="XM565" s="23"/>
      <c r="XN565" s="23"/>
      <c r="XO565" s="23"/>
      <c r="XP565" s="23"/>
      <c r="XQ565" s="23"/>
      <c r="XR565" s="23"/>
      <c r="XS565" s="23"/>
      <c r="XT565" s="23"/>
      <c r="XU565" s="23"/>
      <c r="XV565" s="23"/>
      <c r="XW565" s="23"/>
      <c r="XX565" s="23"/>
      <c r="XY565" s="23"/>
      <c r="XZ565" s="23"/>
      <c r="YA565" s="23"/>
      <c r="YB565" s="23"/>
      <c r="YC565" s="23"/>
      <c r="YD565" s="23"/>
      <c r="YE565" s="23"/>
      <c r="YF565" s="23"/>
      <c r="YG565" s="23"/>
      <c r="YH565" s="23"/>
      <c r="YI565" s="23"/>
      <c r="YJ565" s="23"/>
      <c r="YK565" s="23"/>
      <c r="YL565" s="23"/>
      <c r="YM565" s="23"/>
      <c r="YN565" s="23"/>
      <c r="YO565" s="23"/>
      <c r="YP565" s="23"/>
      <c r="YQ565" s="23"/>
      <c r="YR565" s="23"/>
      <c r="YS565" s="23"/>
      <c r="YT565" s="23"/>
      <c r="YU565" s="23"/>
      <c r="YV565" s="23"/>
      <c r="YW565" s="23"/>
      <c r="YX565" s="23"/>
      <c r="YY565" s="23"/>
      <c r="YZ565" s="23"/>
      <c r="ZA565" s="23"/>
      <c r="ZB565" s="23"/>
      <c r="ZC565" s="23"/>
      <c r="ZD565" s="23"/>
      <c r="ZE565" s="23"/>
      <c r="ZF565" s="23"/>
      <c r="ZG565" s="23"/>
      <c r="ZH565" s="23"/>
      <c r="ZI565" s="23"/>
      <c r="ZJ565" s="23"/>
      <c r="ZK565" s="23"/>
      <c r="ZL565" s="23"/>
      <c r="ZM565" s="23"/>
      <c r="ZN565" s="23"/>
      <c r="ZO565" s="23"/>
      <c r="ZP565" s="23"/>
      <c r="ZQ565" s="23"/>
      <c r="ZR565" s="23"/>
      <c r="ZS565" s="23"/>
      <c r="ZT565" s="23"/>
      <c r="ZU565" s="23"/>
      <c r="ZV565" s="23"/>
      <c r="ZW565" s="23"/>
      <c r="ZX565" s="23"/>
      <c r="ZY565" s="23"/>
      <c r="ZZ565" s="23"/>
      <c r="AAA565" s="23"/>
      <c r="AAB565" s="23"/>
      <c r="AAC565" s="23"/>
      <c r="AAD565" s="23"/>
      <c r="AAE565" s="23"/>
      <c r="AAF565" s="23"/>
      <c r="AAG565" s="23"/>
      <c r="AAH565" s="23"/>
      <c r="AAI565" s="23"/>
      <c r="AAJ565" s="23"/>
      <c r="AAK565" s="23"/>
      <c r="AAL565" s="23"/>
      <c r="AAM565" s="23"/>
      <c r="AAN565" s="23"/>
      <c r="AAO565" s="23"/>
      <c r="AAP565" s="23"/>
      <c r="AAQ565" s="23"/>
      <c r="AAR565" s="23"/>
      <c r="AAS565" s="23"/>
      <c r="AAT565" s="23"/>
      <c r="AAU565" s="23"/>
      <c r="AAV565" s="23"/>
      <c r="AAW565" s="23"/>
      <c r="AAX565" s="23"/>
      <c r="AAY565" s="23"/>
      <c r="AAZ565" s="23"/>
      <c r="ABA565" s="23"/>
      <c r="ABB565" s="23"/>
      <c r="ABC565" s="23"/>
      <c r="ABD565" s="23"/>
      <c r="ABE565" s="23"/>
      <c r="ABF565" s="23"/>
      <c r="ABG565" s="23"/>
      <c r="ABH565" s="23"/>
      <c r="ABI565" s="23"/>
      <c r="ABJ565" s="23"/>
      <c r="ABK565" s="23"/>
      <c r="ABL565" s="23"/>
      <c r="ABM565" s="23"/>
      <c r="ABN565" s="23"/>
      <c r="ABO565" s="23"/>
      <c r="ABP565" s="23"/>
      <c r="ABQ565" s="23"/>
      <c r="ABR565" s="23"/>
      <c r="ABS565" s="23"/>
      <c r="ABT565" s="23"/>
      <c r="ABU565" s="23"/>
      <c r="ABV565" s="23"/>
      <c r="ABW565" s="23"/>
      <c r="ABX565" s="23"/>
      <c r="ABY565" s="23"/>
      <c r="ABZ565" s="23"/>
      <c r="ACA565" s="23"/>
      <c r="ACB565" s="23"/>
      <c r="ACC565" s="23"/>
      <c r="ACD565" s="23"/>
      <c r="ACE565" s="23"/>
      <c r="ACF565" s="23"/>
      <c r="ACG565" s="23"/>
      <c r="ACH565" s="23"/>
      <c r="ACI565" s="23"/>
      <c r="ACJ565" s="23"/>
      <c r="ACK565" s="23"/>
      <c r="ACL565" s="23"/>
      <c r="ACM565" s="23"/>
      <c r="ACN565" s="23"/>
      <c r="ACO565" s="23"/>
      <c r="ACP565" s="23"/>
      <c r="ACQ565" s="23"/>
      <c r="ACR565" s="23"/>
      <c r="ACS565" s="23"/>
      <c r="ACT565" s="23"/>
      <c r="ACU565" s="23"/>
      <c r="ACV565" s="23"/>
      <c r="ACW565" s="23"/>
      <c r="ACX565" s="23"/>
      <c r="ACY565" s="23"/>
      <c r="ACZ565" s="23"/>
      <c r="ADA565" s="23"/>
      <c r="ADB565" s="23"/>
      <c r="ADC565" s="23"/>
      <c r="ADD565" s="23"/>
      <c r="ADE565" s="23"/>
      <c r="ADF565" s="23"/>
      <c r="ADG565" s="23"/>
      <c r="ADH565" s="23"/>
      <c r="ADI565" s="23"/>
      <c r="ADJ565" s="23"/>
      <c r="ADK565" s="23"/>
      <c r="ADL565" s="23"/>
      <c r="ADM565" s="23"/>
      <c r="ADN565" s="23"/>
      <c r="ADO565" s="23"/>
      <c r="ADP565" s="23"/>
      <c r="ADQ565" s="23"/>
      <c r="ADR565" s="23"/>
      <c r="ADS565" s="23"/>
      <c r="ADT565" s="23"/>
      <c r="ADU565" s="23"/>
      <c r="ADV565" s="23"/>
      <c r="ADW565" s="23"/>
      <c r="ADX565" s="23"/>
      <c r="ADY565" s="23"/>
      <c r="ADZ565" s="23"/>
      <c r="AEA565" s="23"/>
      <c r="AEB565" s="23"/>
      <c r="AEC565" s="23"/>
      <c r="AED565" s="23"/>
      <c r="AEE565" s="23"/>
      <c r="AEF565" s="23"/>
      <c r="AEG565" s="23"/>
      <c r="AEH565" s="23"/>
      <c r="AEI565" s="23"/>
      <c r="AEJ565" s="23"/>
      <c r="AEK565" s="23"/>
      <c r="AEL565" s="23"/>
      <c r="AEM565" s="23"/>
      <c r="AEN565" s="23"/>
      <c r="AEO565" s="23"/>
      <c r="AEP565" s="23"/>
      <c r="AEQ565" s="23"/>
      <c r="AER565" s="23"/>
      <c r="AES565" s="23"/>
      <c r="AET565" s="23"/>
      <c r="AEU565" s="23"/>
      <c r="AEV565" s="23"/>
      <c r="AEW565" s="23"/>
      <c r="AEX565" s="23"/>
      <c r="AEY565" s="23"/>
      <c r="AEZ565" s="23"/>
      <c r="AFA565" s="23"/>
      <c r="AFB565" s="23"/>
      <c r="AFC565" s="23"/>
      <c r="AFD565" s="23"/>
      <c r="AFE565" s="23"/>
      <c r="AFF565" s="23"/>
      <c r="AFG565" s="23"/>
      <c r="AFH565" s="23"/>
      <c r="AFI565" s="23"/>
      <c r="AFJ565" s="23"/>
      <c r="AFK565" s="23"/>
      <c r="AFL565" s="23"/>
      <c r="AFM565" s="23"/>
      <c r="AFN565" s="23"/>
      <c r="AFO565" s="23"/>
      <c r="AFP565" s="23"/>
      <c r="AFQ565" s="23"/>
      <c r="AFR565" s="23"/>
      <c r="AFS565" s="23"/>
      <c r="AFT565" s="23"/>
      <c r="AFU565" s="23"/>
      <c r="AFV565" s="23"/>
      <c r="AFW565" s="23"/>
      <c r="AFX565" s="23"/>
      <c r="AFY565" s="23"/>
      <c r="AFZ565" s="23"/>
      <c r="AGA565" s="23"/>
      <c r="AGB565" s="23"/>
      <c r="AGC565" s="23"/>
      <c r="AGD565" s="23"/>
      <c r="AGE565" s="23"/>
      <c r="AGF565" s="23"/>
      <c r="AGG565" s="23"/>
      <c r="AGH565" s="23"/>
      <c r="AGI565" s="23"/>
      <c r="AGJ565" s="23"/>
      <c r="AGK565" s="23"/>
      <c r="AGL565" s="23"/>
      <c r="AGM565" s="23"/>
      <c r="AGN565" s="23"/>
      <c r="AGO565" s="23"/>
      <c r="AGP565" s="23"/>
      <c r="AGQ565" s="23"/>
      <c r="AGR565" s="23"/>
      <c r="AGS565" s="23"/>
      <c r="AGT565" s="23"/>
      <c r="AGU565" s="23"/>
      <c r="AGV565" s="23"/>
      <c r="AGW565" s="23"/>
      <c r="AGX565" s="23"/>
      <c r="AGY565" s="23"/>
      <c r="AGZ565" s="23"/>
      <c r="AHA565" s="23"/>
      <c r="AHB565" s="23"/>
      <c r="AHC565" s="23"/>
      <c r="AHD565" s="23"/>
      <c r="AHE565" s="23"/>
      <c r="AHF565" s="23"/>
      <c r="AHG565" s="23"/>
      <c r="AHH565" s="23"/>
      <c r="AHI565" s="23"/>
      <c r="AHJ565" s="23"/>
      <c r="AHK565" s="23"/>
      <c r="AHL565" s="23"/>
      <c r="AHM565" s="23"/>
      <c r="AHN565" s="23"/>
      <c r="AHO565" s="23"/>
      <c r="AHP565" s="23"/>
      <c r="AHQ565" s="23"/>
      <c r="AHR565" s="23"/>
      <c r="AHS565" s="23"/>
      <c r="AHT565" s="23"/>
      <c r="AHU565" s="23"/>
      <c r="AHV565" s="23"/>
      <c r="AHW565" s="23"/>
      <c r="AHX565" s="23"/>
      <c r="AHY565" s="23"/>
      <c r="AHZ565" s="23"/>
      <c r="AIA565" s="23"/>
      <c r="AIB565" s="23"/>
      <c r="AIC565" s="23"/>
      <c r="AID565" s="23"/>
      <c r="AIE565" s="23"/>
      <c r="AIF565" s="23"/>
      <c r="AIG565" s="23"/>
      <c r="AIH565" s="23"/>
      <c r="AII565" s="23"/>
      <c r="AIJ565" s="23"/>
      <c r="AIK565" s="23"/>
      <c r="AIL565" s="23"/>
      <c r="AIM565" s="23"/>
      <c r="AIN565" s="23"/>
      <c r="AIO565" s="23"/>
      <c r="AIP565" s="23"/>
      <c r="AIQ565" s="23"/>
      <c r="AIR565" s="23"/>
      <c r="AIS565" s="23"/>
      <c r="AIT565" s="23"/>
      <c r="AIU565" s="23"/>
      <c r="AIV565" s="23"/>
      <c r="AIW565" s="23"/>
      <c r="AIX565" s="23"/>
      <c r="AIY565" s="23"/>
      <c r="AIZ565" s="23"/>
      <c r="AJA565" s="23"/>
      <c r="AJB565" s="23"/>
      <c r="AJC565" s="23"/>
      <c r="AJD565" s="23"/>
      <c r="AJE565" s="23"/>
      <c r="AJF565" s="23"/>
      <c r="AJG565" s="23"/>
      <c r="AJH565" s="23"/>
      <c r="AJI565" s="23"/>
      <c r="AJJ565" s="23"/>
      <c r="AJK565" s="23"/>
      <c r="AJL565" s="23"/>
      <c r="AJM565" s="23"/>
      <c r="AJN565" s="23"/>
      <c r="AJO565" s="23"/>
      <c r="AJP565" s="23"/>
      <c r="AJQ565" s="23"/>
      <c r="AJR565" s="23"/>
      <c r="AJS565" s="23"/>
      <c r="AJT565" s="23"/>
      <c r="AJU565" s="23"/>
      <c r="AJV565" s="23"/>
      <c r="AJW565" s="23"/>
      <c r="AJX565" s="23"/>
      <c r="AJY565" s="23"/>
      <c r="AJZ565" s="23"/>
      <c r="AKA565" s="23"/>
      <c r="AKB565" s="23"/>
      <c r="AKC565" s="23"/>
      <c r="AKD565" s="23"/>
      <c r="AKE565" s="23"/>
      <c r="AKF565" s="23"/>
      <c r="AKG565" s="23"/>
      <c r="AKH565" s="23"/>
      <c r="AKI565" s="23"/>
      <c r="AKJ565" s="23"/>
      <c r="AKK565" s="23"/>
      <c r="AKL565" s="23"/>
      <c r="AKM565" s="23"/>
      <c r="AKN565" s="23"/>
      <c r="AKO565" s="23"/>
      <c r="AKP565" s="23"/>
      <c r="AKQ565" s="23"/>
      <c r="AKR565" s="23"/>
      <c r="AKS565" s="23"/>
      <c r="AKT565" s="23"/>
      <c r="AKU565" s="23"/>
      <c r="AKV565" s="23"/>
      <c r="AKW565" s="23"/>
      <c r="AKX565" s="23"/>
      <c r="AKY565" s="23"/>
      <c r="AKZ565" s="23"/>
      <c r="ALA565" s="23"/>
      <c r="ALB565" s="23"/>
      <c r="ALC565" s="23"/>
      <c r="ALD565" s="23"/>
      <c r="ALE565" s="23"/>
      <c r="ALF565" s="23"/>
      <c r="ALG565" s="23"/>
      <c r="ALH565" s="23"/>
      <c r="ALI565" s="23"/>
      <c r="ALJ565" s="23"/>
    </row>
    <row r="566" spans="1:998" s="24" customFormat="1">
      <c r="A566" s="16">
        <v>561</v>
      </c>
      <c r="B566" s="32" t="s">
        <v>294</v>
      </c>
      <c r="C566" s="80" t="s">
        <v>73</v>
      </c>
      <c r="D566" s="32" t="s">
        <v>302</v>
      </c>
      <c r="E566" s="32" t="s">
        <v>305</v>
      </c>
      <c r="F566" s="32"/>
      <c r="G566" s="74">
        <v>45833</v>
      </c>
      <c r="H566" s="75" t="s">
        <v>306</v>
      </c>
      <c r="I566" s="32" t="s">
        <v>5</v>
      </c>
      <c r="J566" s="32" t="s">
        <v>6</v>
      </c>
      <c r="K566" s="32" t="s">
        <v>5</v>
      </c>
      <c r="L566" s="32" t="s">
        <v>5</v>
      </c>
      <c r="M566" s="32" t="s">
        <v>5</v>
      </c>
      <c r="N566" s="32" t="s">
        <v>6</v>
      </c>
      <c r="O566" s="76">
        <v>1918.12</v>
      </c>
      <c r="P566" s="77">
        <v>10479</v>
      </c>
      <c r="Q566" s="76">
        <v>33127.94</v>
      </c>
      <c r="R566" s="76">
        <v>9938.3799999999992</v>
      </c>
      <c r="S566" s="85">
        <f t="shared" si="74"/>
        <v>29.999993962799977</v>
      </c>
      <c r="T566" s="85">
        <f t="shared" si="75"/>
        <v>23189.560000000005</v>
      </c>
      <c r="U566" s="32" t="s">
        <v>6</v>
      </c>
      <c r="V566" s="32" t="s">
        <v>6</v>
      </c>
      <c r="W566" s="79">
        <v>2</v>
      </c>
      <c r="X566" s="80">
        <v>0</v>
      </c>
      <c r="Y566" s="81">
        <f>ROUND((S566/INDICI!$B$2*10),2)</f>
        <v>3.39</v>
      </c>
      <c r="Z566" s="81">
        <f>ROUND((O566/INDICI!$B$1*25),2)</f>
        <v>5.12</v>
      </c>
      <c r="AA566" s="82">
        <f t="shared" si="67"/>
        <v>6</v>
      </c>
      <c r="AB566" s="83">
        <f t="shared" si="68"/>
        <v>14.51</v>
      </c>
      <c r="AC566" s="84"/>
      <c r="AD566" s="81" t="str">
        <f>VLOOKUP(C566, 'NORD SUD'!A:B, 2, FALSE)</f>
        <v>N</v>
      </c>
      <c r="AE566" s="85" t="str">
        <f>IF(AD566="N","",SUM(AF$5:$AF566))</f>
        <v/>
      </c>
      <c r="AF566" s="85" t="str">
        <f t="shared" si="69"/>
        <v/>
      </c>
      <c r="AG566" s="84"/>
      <c r="AH566" s="81"/>
      <c r="AI566" s="169"/>
      <c r="AJ566" s="169"/>
      <c r="AK566" s="198" t="s">
        <v>1941</v>
      </c>
      <c r="AL566" s="158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  <c r="KE566" s="13"/>
      <c r="KF566" s="13"/>
      <c r="KG566" s="13"/>
      <c r="KH566" s="13"/>
      <c r="KI566" s="13"/>
      <c r="KJ566" s="13"/>
      <c r="KK566" s="13"/>
      <c r="KL566" s="13"/>
      <c r="KM566" s="13"/>
      <c r="KN566" s="13"/>
      <c r="KO566" s="13"/>
      <c r="KP566" s="13"/>
      <c r="KQ566" s="13"/>
      <c r="KR566" s="13"/>
      <c r="KS566" s="13"/>
      <c r="KT566" s="13"/>
      <c r="KU566" s="13"/>
      <c r="KV566" s="13"/>
      <c r="KW566" s="13"/>
      <c r="KX566" s="13"/>
      <c r="KY566" s="13"/>
      <c r="KZ566" s="13"/>
      <c r="LA566" s="13"/>
      <c r="LB566" s="13"/>
      <c r="LC566" s="13"/>
      <c r="LD566" s="13"/>
      <c r="LE566" s="13"/>
      <c r="LF566" s="13"/>
      <c r="LG566" s="13"/>
      <c r="LH566" s="13"/>
      <c r="LI566" s="13"/>
      <c r="LJ566" s="13"/>
      <c r="LK566" s="13"/>
      <c r="LL566" s="13"/>
      <c r="LM566" s="13"/>
      <c r="LN566" s="13"/>
      <c r="LO566" s="13"/>
      <c r="LP566" s="13"/>
      <c r="LQ566" s="13"/>
      <c r="LR566" s="13"/>
      <c r="LS566" s="13"/>
      <c r="LT566" s="13"/>
      <c r="LU566" s="13"/>
      <c r="LV566" s="13"/>
      <c r="LW566" s="13"/>
      <c r="LX566" s="13"/>
      <c r="LY566" s="13"/>
      <c r="LZ566" s="13"/>
      <c r="MA566" s="13"/>
      <c r="MB566" s="13"/>
      <c r="MC566" s="13"/>
      <c r="MD566" s="13"/>
      <c r="ME566" s="13"/>
      <c r="MF566" s="13"/>
      <c r="MG566" s="13"/>
      <c r="MH566" s="13"/>
      <c r="MI566" s="13"/>
      <c r="MJ566" s="13"/>
      <c r="MK566" s="13"/>
      <c r="ML566" s="13"/>
      <c r="MM566" s="13"/>
      <c r="MN566" s="13"/>
      <c r="MO566" s="13"/>
      <c r="MP566" s="13"/>
      <c r="MQ566" s="13"/>
      <c r="MR566" s="13"/>
      <c r="MS566" s="13"/>
      <c r="MT566" s="13"/>
      <c r="MU566" s="13"/>
      <c r="MV566" s="13"/>
      <c r="MW566" s="13"/>
      <c r="MX566" s="13"/>
      <c r="MY566" s="13"/>
      <c r="MZ566" s="13"/>
      <c r="NA566" s="13"/>
      <c r="NB566" s="13"/>
      <c r="NC566" s="13"/>
      <c r="ND566" s="13"/>
      <c r="NE566" s="13"/>
      <c r="NF566" s="13"/>
      <c r="NG566" s="13"/>
      <c r="NH566" s="13"/>
      <c r="NI566" s="13"/>
      <c r="NJ566" s="13"/>
      <c r="NK566" s="13"/>
      <c r="NL566" s="13"/>
      <c r="NM566" s="13"/>
      <c r="NN566" s="13"/>
      <c r="NO566" s="13"/>
      <c r="NP566" s="13"/>
      <c r="NQ566" s="13"/>
      <c r="NR566" s="13"/>
      <c r="NS566" s="13"/>
      <c r="NT566" s="13"/>
      <c r="NU566" s="13"/>
      <c r="NV566" s="13"/>
      <c r="NW566" s="13"/>
      <c r="NX566" s="13"/>
      <c r="NY566" s="13"/>
      <c r="NZ566" s="13"/>
      <c r="OA566" s="13"/>
      <c r="OB566" s="13"/>
      <c r="OC566" s="13"/>
      <c r="OD566" s="13"/>
      <c r="OE566" s="13"/>
      <c r="OF566" s="13"/>
      <c r="OG566" s="13"/>
      <c r="OH566" s="13"/>
      <c r="OI566" s="13"/>
      <c r="OJ566" s="13"/>
      <c r="OK566" s="13"/>
      <c r="OL566" s="13"/>
      <c r="OM566" s="13"/>
      <c r="ON566" s="13"/>
      <c r="OO566" s="13"/>
      <c r="OP566" s="13"/>
      <c r="OQ566" s="13"/>
      <c r="OR566" s="13"/>
      <c r="OS566" s="13"/>
      <c r="OT566" s="13"/>
      <c r="OU566" s="13"/>
      <c r="OV566" s="13"/>
      <c r="OW566" s="13"/>
      <c r="OX566" s="13"/>
      <c r="OY566" s="13"/>
      <c r="OZ566" s="13"/>
      <c r="PA566" s="13"/>
      <c r="PB566" s="13"/>
      <c r="PC566" s="13"/>
      <c r="PD566" s="13"/>
      <c r="PE566" s="13"/>
      <c r="PF566" s="13"/>
      <c r="PG566" s="13"/>
      <c r="PH566" s="13"/>
      <c r="PI566" s="13"/>
      <c r="PJ566" s="13"/>
      <c r="PK566" s="13"/>
      <c r="PL566" s="13"/>
      <c r="PM566" s="13"/>
      <c r="PN566" s="13"/>
      <c r="PO566" s="13"/>
      <c r="PP566" s="13"/>
      <c r="PQ566" s="13"/>
      <c r="PR566" s="13"/>
      <c r="PS566" s="13"/>
      <c r="PT566" s="13"/>
      <c r="PU566" s="13"/>
      <c r="PV566" s="13"/>
      <c r="PW566" s="13"/>
      <c r="PX566" s="13"/>
      <c r="PY566" s="13"/>
      <c r="PZ566" s="13"/>
      <c r="QA566" s="13"/>
      <c r="QB566" s="13"/>
      <c r="QC566" s="13"/>
      <c r="QD566" s="13"/>
      <c r="QE566" s="13"/>
      <c r="QF566" s="13"/>
      <c r="QG566" s="13"/>
      <c r="QH566" s="13"/>
      <c r="QI566" s="13"/>
      <c r="QJ566" s="13"/>
      <c r="QK566" s="13"/>
      <c r="QL566" s="13"/>
      <c r="QM566" s="13"/>
      <c r="QN566" s="13"/>
      <c r="QO566" s="13"/>
      <c r="QP566" s="13"/>
      <c r="QQ566" s="13"/>
      <c r="QR566" s="13"/>
      <c r="QS566" s="13"/>
      <c r="QT566" s="13"/>
      <c r="QU566" s="13"/>
      <c r="QV566" s="13"/>
      <c r="QW566" s="13"/>
      <c r="QX566" s="13"/>
      <c r="QY566" s="13"/>
      <c r="QZ566" s="13"/>
      <c r="RA566" s="13"/>
      <c r="RB566" s="13"/>
      <c r="RC566" s="13"/>
      <c r="RD566" s="13"/>
      <c r="RE566" s="13"/>
      <c r="RF566" s="13"/>
      <c r="RG566" s="13"/>
      <c r="RH566" s="13"/>
      <c r="RI566" s="13"/>
      <c r="RJ566" s="13"/>
      <c r="RK566" s="13"/>
      <c r="RL566" s="13"/>
      <c r="RM566" s="13"/>
      <c r="RN566" s="13"/>
      <c r="RO566" s="13"/>
      <c r="RP566" s="13"/>
      <c r="RQ566" s="13"/>
      <c r="RR566" s="13"/>
      <c r="RS566" s="13"/>
      <c r="RT566" s="13"/>
      <c r="RU566" s="13"/>
      <c r="RV566" s="13"/>
      <c r="RW566" s="13"/>
      <c r="RX566" s="13"/>
      <c r="RY566" s="13"/>
      <c r="RZ566" s="13"/>
      <c r="SA566" s="13"/>
      <c r="SB566" s="13"/>
      <c r="SC566" s="13"/>
      <c r="SD566" s="13"/>
      <c r="SE566" s="13"/>
      <c r="SF566" s="13"/>
      <c r="SG566" s="13"/>
      <c r="SH566" s="13"/>
      <c r="SI566" s="13"/>
      <c r="SJ566" s="13"/>
      <c r="SK566" s="13"/>
      <c r="SL566" s="13"/>
      <c r="SM566" s="13"/>
      <c r="SN566" s="13"/>
      <c r="SO566" s="13"/>
      <c r="SP566" s="13"/>
      <c r="SQ566" s="13"/>
      <c r="SR566" s="13"/>
      <c r="SS566" s="13"/>
      <c r="ST566" s="13"/>
      <c r="SU566" s="13"/>
      <c r="SV566" s="13"/>
      <c r="SW566" s="13"/>
      <c r="SX566" s="13"/>
      <c r="SY566" s="13"/>
      <c r="SZ566" s="13"/>
      <c r="TA566" s="13"/>
      <c r="TB566" s="13"/>
      <c r="TC566" s="13"/>
      <c r="TD566" s="13"/>
      <c r="TE566" s="13"/>
      <c r="TF566" s="13"/>
      <c r="TG566" s="13"/>
      <c r="TH566" s="13"/>
      <c r="TI566" s="13"/>
      <c r="TJ566" s="13"/>
      <c r="TK566" s="13"/>
      <c r="TL566" s="13"/>
      <c r="TM566" s="13"/>
      <c r="TN566" s="13"/>
      <c r="TO566" s="13"/>
      <c r="TP566" s="13"/>
      <c r="TQ566" s="13"/>
      <c r="TR566" s="13"/>
      <c r="TS566" s="13"/>
      <c r="TT566" s="13"/>
      <c r="TU566" s="13"/>
      <c r="TV566" s="13"/>
      <c r="TW566" s="13"/>
      <c r="TX566" s="13"/>
      <c r="TY566" s="13"/>
      <c r="TZ566" s="13"/>
      <c r="UA566" s="13"/>
      <c r="UB566" s="13"/>
      <c r="UC566" s="13"/>
      <c r="UD566" s="13"/>
      <c r="UE566" s="13"/>
      <c r="UF566" s="13"/>
      <c r="UG566" s="13"/>
      <c r="UH566" s="13"/>
      <c r="UI566" s="13"/>
      <c r="UJ566" s="13"/>
      <c r="UK566" s="13"/>
      <c r="UL566" s="13"/>
      <c r="UM566" s="13"/>
      <c r="UN566" s="13"/>
      <c r="UO566" s="13"/>
      <c r="UP566" s="13"/>
      <c r="UQ566" s="13"/>
      <c r="UR566" s="13"/>
      <c r="US566" s="13"/>
      <c r="UT566" s="13"/>
      <c r="UU566" s="13"/>
      <c r="UV566" s="13"/>
      <c r="UW566" s="13"/>
      <c r="UX566" s="13"/>
      <c r="UY566" s="13"/>
      <c r="UZ566" s="13"/>
      <c r="VA566" s="13"/>
      <c r="VB566" s="13"/>
      <c r="VC566" s="13"/>
      <c r="VD566" s="13"/>
      <c r="VE566" s="13"/>
      <c r="VF566" s="13"/>
      <c r="VG566" s="13"/>
      <c r="VH566" s="13"/>
      <c r="VI566" s="13"/>
      <c r="VJ566" s="13"/>
      <c r="VK566" s="13"/>
      <c r="VL566" s="13"/>
      <c r="VM566" s="13"/>
      <c r="VN566" s="13"/>
      <c r="VO566" s="13"/>
      <c r="VP566" s="13"/>
      <c r="VQ566" s="13"/>
      <c r="VR566" s="13"/>
      <c r="VS566" s="13"/>
      <c r="VT566" s="13"/>
      <c r="VU566" s="13"/>
      <c r="VV566" s="13"/>
      <c r="VW566" s="13"/>
      <c r="VX566" s="13"/>
      <c r="VY566" s="13"/>
      <c r="VZ566" s="13"/>
      <c r="WA566" s="13"/>
      <c r="WB566" s="13"/>
      <c r="WC566" s="13"/>
      <c r="WD566" s="13"/>
      <c r="WE566" s="13"/>
      <c r="WF566" s="13"/>
      <c r="WG566" s="13"/>
      <c r="WH566" s="13"/>
      <c r="WI566" s="13"/>
      <c r="WJ566" s="13"/>
      <c r="WK566" s="13"/>
      <c r="WL566" s="13"/>
      <c r="WM566" s="13"/>
      <c r="WN566" s="13"/>
      <c r="WO566" s="13"/>
      <c r="WP566" s="13"/>
      <c r="WQ566" s="13"/>
      <c r="WR566" s="13"/>
      <c r="WS566" s="13"/>
      <c r="WT566" s="13"/>
      <c r="WU566" s="13"/>
      <c r="WV566" s="13"/>
      <c r="WW566" s="13"/>
      <c r="WX566" s="13"/>
      <c r="WY566" s="13"/>
      <c r="WZ566" s="13"/>
      <c r="XA566" s="13"/>
      <c r="XB566" s="13"/>
      <c r="XC566" s="13"/>
      <c r="XD566" s="13"/>
      <c r="XE566" s="13"/>
      <c r="XF566" s="13"/>
      <c r="XG566" s="13"/>
      <c r="XH566" s="13"/>
      <c r="XI566" s="13"/>
      <c r="XJ566" s="13"/>
      <c r="XK566" s="13"/>
      <c r="XL566" s="13"/>
      <c r="XM566" s="13"/>
      <c r="XN566" s="13"/>
      <c r="XO566" s="13"/>
      <c r="XP566" s="13"/>
      <c r="XQ566" s="13"/>
      <c r="XR566" s="13"/>
      <c r="XS566" s="13"/>
      <c r="XT566" s="13"/>
      <c r="XU566" s="13"/>
      <c r="XV566" s="13"/>
      <c r="XW566" s="13"/>
      <c r="XX566" s="13"/>
      <c r="XY566" s="13"/>
      <c r="XZ566" s="13"/>
      <c r="YA566" s="13"/>
      <c r="YB566" s="13"/>
      <c r="YC566" s="13"/>
      <c r="YD566" s="13"/>
      <c r="YE566" s="13"/>
      <c r="YF566" s="13"/>
      <c r="YG566" s="13"/>
      <c r="YH566" s="13"/>
      <c r="YI566" s="13"/>
      <c r="YJ566" s="13"/>
      <c r="YK566" s="13"/>
      <c r="YL566" s="13"/>
      <c r="YM566" s="13"/>
      <c r="YN566" s="13"/>
      <c r="YO566" s="13"/>
      <c r="YP566" s="13"/>
      <c r="YQ566" s="13"/>
      <c r="YR566" s="13"/>
      <c r="YS566" s="13"/>
      <c r="YT566" s="13"/>
      <c r="YU566" s="13"/>
      <c r="YV566" s="13"/>
      <c r="YW566" s="13"/>
      <c r="YX566" s="13"/>
      <c r="YY566" s="13"/>
      <c r="YZ566" s="13"/>
      <c r="ZA566" s="13"/>
      <c r="ZB566" s="13"/>
      <c r="ZC566" s="13"/>
      <c r="ZD566" s="13"/>
      <c r="ZE566" s="13"/>
      <c r="ZF566" s="13"/>
      <c r="ZG566" s="13"/>
      <c r="ZH566" s="13"/>
      <c r="ZI566" s="13"/>
      <c r="ZJ566" s="13"/>
      <c r="ZK566" s="13"/>
      <c r="ZL566" s="13"/>
      <c r="ZM566" s="13"/>
      <c r="ZN566" s="13"/>
      <c r="ZO566" s="13"/>
      <c r="ZP566" s="13"/>
      <c r="ZQ566" s="13"/>
      <c r="ZR566" s="13"/>
      <c r="ZS566" s="13"/>
      <c r="ZT566" s="13"/>
      <c r="ZU566" s="13"/>
      <c r="ZV566" s="13"/>
      <c r="ZW566" s="13"/>
      <c r="ZX566" s="13"/>
      <c r="ZY566" s="13"/>
      <c r="ZZ566" s="13"/>
      <c r="AAA566" s="13"/>
      <c r="AAB566" s="13"/>
      <c r="AAC566" s="13"/>
      <c r="AAD566" s="13"/>
      <c r="AAE566" s="13"/>
      <c r="AAF566" s="13"/>
      <c r="AAG566" s="13"/>
      <c r="AAH566" s="13"/>
      <c r="AAI566" s="13"/>
      <c r="AAJ566" s="13"/>
      <c r="AAK566" s="13"/>
      <c r="AAL566" s="13"/>
      <c r="AAM566" s="13"/>
      <c r="AAN566" s="13"/>
      <c r="AAO566" s="13"/>
      <c r="AAP566" s="13"/>
      <c r="AAQ566" s="13"/>
      <c r="AAR566" s="13"/>
      <c r="AAS566" s="13"/>
      <c r="AAT566" s="13"/>
      <c r="AAU566" s="13"/>
      <c r="AAV566" s="13"/>
      <c r="AAW566" s="13"/>
      <c r="AAX566" s="13"/>
      <c r="AAY566" s="13"/>
      <c r="AAZ566" s="13"/>
      <c r="ABA566" s="13"/>
      <c r="ABB566" s="13"/>
      <c r="ABC566" s="13"/>
      <c r="ABD566" s="13"/>
      <c r="ABE566" s="13"/>
      <c r="ABF566" s="13"/>
      <c r="ABG566" s="13"/>
      <c r="ABH566" s="13"/>
      <c r="ABI566" s="13"/>
      <c r="ABJ566" s="13"/>
      <c r="ABK566" s="13"/>
      <c r="ABL566" s="13"/>
      <c r="ABM566" s="13"/>
      <c r="ABN566" s="13"/>
      <c r="ABO566" s="13"/>
      <c r="ABP566" s="13"/>
      <c r="ABQ566" s="13"/>
      <c r="ABR566" s="13"/>
      <c r="ABS566" s="13"/>
      <c r="ABT566" s="13"/>
      <c r="ABU566" s="13"/>
      <c r="ABV566" s="13"/>
      <c r="ABW566" s="13"/>
      <c r="ABX566" s="13"/>
      <c r="ABY566" s="13"/>
      <c r="ABZ566" s="13"/>
      <c r="ACA566" s="13"/>
      <c r="ACB566" s="13"/>
      <c r="ACC566" s="13"/>
      <c r="ACD566" s="13"/>
      <c r="ACE566" s="13"/>
      <c r="ACF566" s="13"/>
      <c r="ACG566" s="13"/>
      <c r="ACH566" s="13"/>
      <c r="ACI566" s="13"/>
      <c r="ACJ566" s="13"/>
      <c r="ACK566" s="13"/>
      <c r="ACL566" s="13"/>
      <c r="ACM566" s="13"/>
      <c r="ACN566" s="13"/>
      <c r="ACO566" s="13"/>
      <c r="ACP566" s="13"/>
      <c r="ACQ566" s="13"/>
      <c r="ACR566" s="13"/>
      <c r="ACS566" s="13"/>
      <c r="ACT566" s="13"/>
      <c r="ACU566" s="13"/>
      <c r="ACV566" s="13"/>
      <c r="ACW566" s="13"/>
      <c r="ACX566" s="13"/>
      <c r="ACY566" s="13"/>
      <c r="ACZ566" s="13"/>
      <c r="ADA566" s="13"/>
      <c r="ADB566" s="13"/>
      <c r="ADC566" s="13"/>
      <c r="ADD566" s="13"/>
      <c r="ADE566" s="13"/>
      <c r="ADF566" s="13"/>
      <c r="ADG566" s="13"/>
      <c r="ADH566" s="13"/>
      <c r="ADI566" s="13"/>
      <c r="ADJ566" s="13"/>
      <c r="ADK566" s="13"/>
      <c r="ADL566" s="13"/>
      <c r="ADM566" s="13"/>
      <c r="ADN566" s="13"/>
      <c r="ADO566" s="13"/>
      <c r="ADP566" s="13"/>
      <c r="ADQ566" s="13"/>
      <c r="ADR566" s="13"/>
      <c r="ADS566" s="13"/>
      <c r="ADT566" s="13"/>
      <c r="ADU566" s="13"/>
      <c r="ADV566" s="13"/>
      <c r="ADW566" s="13"/>
      <c r="ADX566" s="13"/>
      <c r="ADY566" s="13"/>
      <c r="ADZ566" s="13"/>
      <c r="AEA566" s="13"/>
      <c r="AEB566" s="13"/>
      <c r="AEC566" s="13"/>
      <c r="AED566" s="13"/>
      <c r="AEE566" s="13"/>
      <c r="AEF566" s="13"/>
      <c r="AEG566" s="13"/>
      <c r="AEH566" s="13"/>
      <c r="AEI566" s="13"/>
      <c r="AEJ566" s="13"/>
      <c r="AEK566" s="13"/>
      <c r="AEL566" s="13"/>
      <c r="AEM566" s="13"/>
      <c r="AEN566" s="13"/>
      <c r="AEO566" s="13"/>
      <c r="AEP566" s="13"/>
      <c r="AEQ566" s="13"/>
      <c r="AER566" s="13"/>
      <c r="AES566" s="13"/>
      <c r="AET566" s="13"/>
      <c r="AEU566" s="13"/>
      <c r="AEV566" s="13"/>
      <c r="AEW566" s="13"/>
      <c r="AEX566" s="13"/>
      <c r="AEY566" s="13"/>
      <c r="AEZ566" s="13"/>
      <c r="AFA566" s="13"/>
      <c r="AFB566" s="13"/>
      <c r="AFC566" s="13"/>
      <c r="AFD566" s="13"/>
      <c r="AFE566" s="13"/>
      <c r="AFF566" s="13"/>
      <c r="AFG566" s="13"/>
      <c r="AFH566" s="13"/>
      <c r="AFI566" s="13"/>
      <c r="AFJ566" s="13"/>
      <c r="AFK566" s="13"/>
      <c r="AFL566" s="13"/>
      <c r="AFM566" s="13"/>
      <c r="AFN566" s="13"/>
      <c r="AFO566" s="13"/>
      <c r="AFP566" s="13"/>
      <c r="AFQ566" s="13"/>
      <c r="AFR566" s="13"/>
      <c r="AFS566" s="13"/>
      <c r="AFT566" s="13"/>
      <c r="AFU566" s="13"/>
      <c r="AFV566" s="13"/>
      <c r="AFW566" s="13"/>
      <c r="AFX566" s="13"/>
      <c r="AFY566" s="13"/>
      <c r="AFZ566" s="13"/>
      <c r="AGA566" s="13"/>
      <c r="AGB566" s="13"/>
      <c r="AGC566" s="13"/>
      <c r="AGD566" s="13"/>
      <c r="AGE566" s="13"/>
      <c r="AGF566" s="13"/>
      <c r="AGG566" s="13"/>
      <c r="AGH566" s="13"/>
      <c r="AGI566" s="13"/>
      <c r="AGJ566" s="13"/>
      <c r="AGK566" s="13"/>
      <c r="AGL566" s="13"/>
      <c r="AGM566" s="13"/>
      <c r="AGN566" s="13"/>
      <c r="AGO566" s="13"/>
      <c r="AGP566" s="13"/>
      <c r="AGQ566" s="13"/>
      <c r="AGR566" s="13"/>
      <c r="AGS566" s="13"/>
      <c r="AGT566" s="13"/>
      <c r="AGU566" s="13"/>
      <c r="AGV566" s="13"/>
      <c r="AGW566" s="13"/>
      <c r="AGX566" s="13"/>
      <c r="AGY566" s="13"/>
      <c r="AGZ566" s="13"/>
      <c r="AHA566" s="13"/>
      <c r="AHB566" s="13"/>
      <c r="AHC566" s="13"/>
      <c r="AHD566" s="13"/>
      <c r="AHE566" s="13"/>
      <c r="AHF566" s="13"/>
      <c r="AHG566" s="13"/>
      <c r="AHH566" s="13"/>
      <c r="AHI566" s="13"/>
      <c r="AHJ566" s="13"/>
      <c r="AHK566" s="13"/>
      <c r="AHL566" s="13"/>
      <c r="AHM566" s="13"/>
      <c r="AHN566" s="13"/>
      <c r="AHO566" s="13"/>
      <c r="AHP566" s="13"/>
      <c r="AHQ566" s="13"/>
      <c r="AHR566" s="13"/>
      <c r="AHS566" s="13"/>
      <c r="AHT566" s="13"/>
      <c r="AHU566" s="13"/>
      <c r="AHV566" s="13"/>
      <c r="AHW566" s="13"/>
      <c r="AHX566" s="13"/>
      <c r="AHY566" s="13"/>
      <c r="AHZ566" s="13"/>
      <c r="AIA566" s="13"/>
      <c r="AIB566" s="13"/>
      <c r="AIC566" s="13"/>
      <c r="AID566" s="13"/>
      <c r="AIE566" s="13"/>
      <c r="AIF566" s="13"/>
      <c r="AIG566" s="13"/>
      <c r="AIH566" s="13"/>
      <c r="AII566" s="13"/>
      <c r="AIJ566" s="13"/>
      <c r="AIK566" s="13"/>
      <c r="AIL566" s="13"/>
      <c r="AIM566" s="13"/>
      <c r="AIN566" s="13"/>
      <c r="AIO566" s="13"/>
      <c r="AIP566" s="13"/>
      <c r="AIQ566" s="13"/>
      <c r="AIR566" s="13"/>
      <c r="AIS566" s="13"/>
      <c r="AIT566" s="13"/>
      <c r="AIU566" s="13"/>
      <c r="AIV566" s="13"/>
      <c r="AIW566" s="13"/>
      <c r="AIX566" s="13"/>
      <c r="AIY566" s="13"/>
      <c r="AIZ566" s="13"/>
      <c r="AJA566" s="13"/>
      <c r="AJB566" s="13"/>
      <c r="AJC566" s="13"/>
      <c r="AJD566" s="13"/>
      <c r="AJE566" s="13"/>
      <c r="AJF566" s="13"/>
      <c r="AJG566" s="13"/>
      <c r="AJH566" s="13"/>
      <c r="AJI566" s="13"/>
      <c r="AJJ566" s="13"/>
      <c r="AJK566" s="13"/>
      <c r="AJL566" s="13"/>
      <c r="AJM566" s="13"/>
      <c r="AJN566" s="13"/>
      <c r="AJO566" s="13"/>
      <c r="AJP566" s="13"/>
      <c r="AJQ566" s="13"/>
      <c r="AJR566" s="13"/>
      <c r="AJS566" s="13"/>
      <c r="AJT566" s="13"/>
      <c r="AJU566" s="13"/>
      <c r="AJV566" s="13"/>
      <c r="AJW566" s="13"/>
      <c r="AJX566" s="13"/>
      <c r="AJY566" s="13"/>
      <c r="AJZ566" s="13"/>
      <c r="AKA566" s="13"/>
      <c r="AKB566" s="13"/>
      <c r="AKC566" s="13"/>
      <c r="AKD566" s="13"/>
      <c r="AKE566" s="13"/>
      <c r="AKF566" s="13"/>
      <c r="AKG566" s="13"/>
      <c r="AKH566" s="13"/>
      <c r="AKI566" s="13"/>
      <c r="AKJ566" s="13"/>
      <c r="AKK566" s="13"/>
      <c r="AKL566" s="13"/>
      <c r="AKM566" s="13"/>
      <c r="AKN566" s="13"/>
      <c r="AKO566" s="13"/>
      <c r="AKP566" s="13"/>
      <c r="AKQ566" s="13"/>
      <c r="AKR566" s="13"/>
      <c r="AKS566" s="13"/>
      <c r="AKT566" s="13"/>
      <c r="AKU566" s="13"/>
      <c r="AKV566" s="13"/>
      <c r="AKW566" s="13"/>
      <c r="AKX566" s="13"/>
      <c r="AKY566" s="13"/>
      <c r="AKZ566" s="13"/>
      <c r="ALA566" s="13"/>
      <c r="ALB566" s="13"/>
      <c r="ALC566" s="13"/>
      <c r="ALD566" s="13"/>
      <c r="ALE566" s="13"/>
      <c r="ALF566" s="13"/>
      <c r="ALG566" s="13"/>
      <c r="ALH566" s="13"/>
      <c r="ALI566" s="13"/>
      <c r="ALJ566" s="13"/>
    </row>
    <row r="567" spans="1:998" s="24" customFormat="1">
      <c r="A567" s="16">
        <v>562</v>
      </c>
      <c r="B567" s="81" t="s">
        <v>250</v>
      </c>
      <c r="C567" s="81" t="s">
        <v>78</v>
      </c>
      <c r="D567" s="81" t="s">
        <v>78</v>
      </c>
      <c r="E567" s="81" t="s">
        <v>261</v>
      </c>
      <c r="F567" s="81"/>
      <c r="G567" s="74">
        <v>45799</v>
      </c>
      <c r="H567" s="75">
        <v>0.59236111111111112</v>
      </c>
      <c r="I567" s="81" t="s">
        <v>5</v>
      </c>
      <c r="J567" s="81" t="s">
        <v>6</v>
      </c>
      <c r="K567" s="81" t="s">
        <v>5</v>
      </c>
      <c r="L567" s="81" t="s">
        <v>5</v>
      </c>
      <c r="M567" s="81" t="s">
        <v>5</v>
      </c>
      <c r="N567" s="81" t="s">
        <v>6</v>
      </c>
      <c r="O567" s="76">
        <v>2434.4499999999998</v>
      </c>
      <c r="P567" s="77">
        <v>534</v>
      </c>
      <c r="Q567" s="76">
        <v>96481.15</v>
      </c>
      <c r="R567" s="76">
        <v>0</v>
      </c>
      <c r="S567" s="78">
        <f t="shared" si="74"/>
        <v>0</v>
      </c>
      <c r="T567" s="78">
        <f t="shared" si="75"/>
        <v>96481.15</v>
      </c>
      <c r="U567" s="81" t="s">
        <v>6</v>
      </c>
      <c r="V567" s="81" t="s">
        <v>6</v>
      </c>
      <c r="W567" s="81">
        <v>1</v>
      </c>
      <c r="X567" s="80">
        <v>0</v>
      </c>
      <c r="Y567" s="81">
        <f>ROUND((S567/INDICI!$B$2*10),2)</f>
        <v>0</v>
      </c>
      <c r="Z567" s="81">
        <f>ROUND((O567/INDICI!$B$1*25),2)</f>
        <v>6.5</v>
      </c>
      <c r="AA567" s="82">
        <f t="shared" si="67"/>
        <v>8</v>
      </c>
      <c r="AB567" s="83">
        <f t="shared" si="68"/>
        <v>14.5</v>
      </c>
      <c r="AC567" s="84"/>
      <c r="AD567" s="81" t="str">
        <f>VLOOKUP(C567, 'NORD SUD'!A:B, 2, FALSE)</f>
        <v>N</v>
      </c>
      <c r="AE567" s="85" t="str">
        <f>IF(AD567="N","",SUM(AF$5:$AF567))</f>
        <v/>
      </c>
      <c r="AF567" s="85" t="str">
        <f t="shared" si="69"/>
        <v/>
      </c>
      <c r="AG567" s="84"/>
      <c r="AH567" s="81"/>
      <c r="AI567" s="169"/>
      <c r="AJ567" s="169"/>
      <c r="AK567" s="198" t="s">
        <v>1941</v>
      </c>
      <c r="AL567" s="158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  <c r="KE567" s="13"/>
      <c r="KF567" s="13"/>
      <c r="KG567" s="13"/>
      <c r="KH567" s="13"/>
      <c r="KI567" s="13"/>
      <c r="KJ567" s="13"/>
      <c r="KK567" s="13"/>
      <c r="KL567" s="13"/>
      <c r="KM567" s="13"/>
      <c r="KN567" s="13"/>
      <c r="KO567" s="13"/>
      <c r="KP567" s="13"/>
      <c r="KQ567" s="13"/>
      <c r="KR567" s="13"/>
      <c r="KS567" s="13"/>
      <c r="KT567" s="13"/>
      <c r="KU567" s="13"/>
      <c r="KV567" s="13"/>
      <c r="KW567" s="13"/>
      <c r="KX567" s="13"/>
      <c r="KY567" s="13"/>
      <c r="KZ567" s="13"/>
      <c r="LA567" s="13"/>
      <c r="LB567" s="13"/>
      <c r="LC567" s="13"/>
      <c r="LD567" s="13"/>
      <c r="LE567" s="13"/>
      <c r="LF567" s="13"/>
      <c r="LG567" s="13"/>
      <c r="LH567" s="13"/>
      <c r="LI567" s="13"/>
      <c r="LJ567" s="13"/>
      <c r="LK567" s="13"/>
      <c r="LL567" s="13"/>
      <c r="LM567" s="13"/>
      <c r="LN567" s="13"/>
      <c r="LO567" s="13"/>
      <c r="LP567" s="13"/>
      <c r="LQ567" s="13"/>
      <c r="LR567" s="13"/>
      <c r="LS567" s="13"/>
      <c r="LT567" s="13"/>
      <c r="LU567" s="13"/>
      <c r="LV567" s="13"/>
      <c r="LW567" s="13"/>
      <c r="LX567" s="13"/>
      <c r="LY567" s="13"/>
      <c r="LZ567" s="13"/>
      <c r="MA567" s="13"/>
      <c r="MB567" s="13"/>
      <c r="MC567" s="13"/>
      <c r="MD567" s="13"/>
      <c r="ME567" s="13"/>
      <c r="MF567" s="13"/>
      <c r="MG567" s="13"/>
      <c r="MH567" s="13"/>
      <c r="MI567" s="13"/>
      <c r="MJ567" s="13"/>
      <c r="MK567" s="13"/>
      <c r="ML567" s="13"/>
      <c r="MM567" s="13"/>
      <c r="MN567" s="13"/>
      <c r="MO567" s="13"/>
      <c r="MP567" s="13"/>
      <c r="MQ567" s="13"/>
      <c r="MR567" s="13"/>
      <c r="MS567" s="13"/>
      <c r="MT567" s="13"/>
      <c r="MU567" s="13"/>
      <c r="MV567" s="13"/>
      <c r="MW567" s="13"/>
      <c r="MX567" s="13"/>
      <c r="MY567" s="13"/>
      <c r="MZ567" s="13"/>
      <c r="NA567" s="13"/>
      <c r="NB567" s="13"/>
      <c r="NC567" s="13"/>
      <c r="ND567" s="13"/>
      <c r="NE567" s="13"/>
      <c r="NF567" s="13"/>
      <c r="NG567" s="13"/>
      <c r="NH567" s="13"/>
      <c r="NI567" s="13"/>
      <c r="NJ567" s="13"/>
      <c r="NK567" s="13"/>
      <c r="NL567" s="13"/>
      <c r="NM567" s="13"/>
      <c r="NN567" s="13"/>
      <c r="NO567" s="13"/>
      <c r="NP567" s="13"/>
      <c r="NQ567" s="13"/>
      <c r="NR567" s="13"/>
      <c r="NS567" s="13"/>
      <c r="NT567" s="13"/>
      <c r="NU567" s="13"/>
      <c r="NV567" s="13"/>
      <c r="NW567" s="13"/>
      <c r="NX567" s="13"/>
      <c r="NY567" s="13"/>
      <c r="NZ567" s="13"/>
      <c r="OA567" s="13"/>
      <c r="OB567" s="13"/>
      <c r="OC567" s="13"/>
      <c r="OD567" s="13"/>
      <c r="OE567" s="13"/>
      <c r="OF567" s="13"/>
      <c r="OG567" s="13"/>
      <c r="OH567" s="13"/>
      <c r="OI567" s="13"/>
      <c r="OJ567" s="13"/>
      <c r="OK567" s="13"/>
      <c r="OL567" s="13"/>
      <c r="OM567" s="13"/>
      <c r="ON567" s="13"/>
      <c r="OO567" s="13"/>
      <c r="OP567" s="13"/>
      <c r="OQ567" s="13"/>
      <c r="OR567" s="13"/>
      <c r="OS567" s="13"/>
      <c r="OT567" s="13"/>
      <c r="OU567" s="13"/>
      <c r="OV567" s="13"/>
      <c r="OW567" s="13"/>
      <c r="OX567" s="13"/>
      <c r="OY567" s="13"/>
      <c r="OZ567" s="13"/>
      <c r="PA567" s="13"/>
      <c r="PB567" s="13"/>
      <c r="PC567" s="13"/>
      <c r="PD567" s="13"/>
      <c r="PE567" s="13"/>
      <c r="PF567" s="13"/>
      <c r="PG567" s="13"/>
      <c r="PH567" s="13"/>
      <c r="PI567" s="13"/>
      <c r="PJ567" s="13"/>
      <c r="PK567" s="13"/>
      <c r="PL567" s="13"/>
      <c r="PM567" s="13"/>
      <c r="PN567" s="13"/>
      <c r="PO567" s="13"/>
      <c r="PP567" s="13"/>
      <c r="PQ567" s="13"/>
      <c r="PR567" s="13"/>
      <c r="PS567" s="13"/>
      <c r="PT567" s="13"/>
      <c r="PU567" s="13"/>
      <c r="PV567" s="13"/>
      <c r="PW567" s="13"/>
      <c r="PX567" s="13"/>
      <c r="PY567" s="13"/>
      <c r="PZ567" s="13"/>
      <c r="QA567" s="13"/>
      <c r="QB567" s="13"/>
      <c r="QC567" s="13"/>
      <c r="QD567" s="13"/>
      <c r="QE567" s="13"/>
      <c r="QF567" s="13"/>
      <c r="QG567" s="13"/>
      <c r="QH567" s="13"/>
      <c r="QI567" s="13"/>
      <c r="QJ567" s="13"/>
      <c r="QK567" s="13"/>
      <c r="QL567" s="13"/>
      <c r="QM567" s="13"/>
      <c r="QN567" s="13"/>
      <c r="QO567" s="13"/>
      <c r="QP567" s="13"/>
      <c r="QQ567" s="13"/>
      <c r="QR567" s="13"/>
      <c r="QS567" s="13"/>
      <c r="QT567" s="13"/>
      <c r="QU567" s="13"/>
      <c r="QV567" s="13"/>
      <c r="QW567" s="13"/>
      <c r="QX567" s="13"/>
      <c r="QY567" s="13"/>
      <c r="QZ567" s="13"/>
      <c r="RA567" s="13"/>
      <c r="RB567" s="13"/>
      <c r="RC567" s="13"/>
      <c r="RD567" s="13"/>
      <c r="RE567" s="13"/>
      <c r="RF567" s="13"/>
      <c r="RG567" s="13"/>
      <c r="RH567" s="13"/>
      <c r="RI567" s="13"/>
      <c r="RJ567" s="13"/>
      <c r="RK567" s="13"/>
      <c r="RL567" s="13"/>
      <c r="RM567" s="13"/>
      <c r="RN567" s="13"/>
      <c r="RO567" s="13"/>
      <c r="RP567" s="13"/>
      <c r="RQ567" s="13"/>
      <c r="RR567" s="13"/>
      <c r="RS567" s="13"/>
      <c r="RT567" s="13"/>
      <c r="RU567" s="13"/>
      <c r="RV567" s="13"/>
      <c r="RW567" s="13"/>
      <c r="RX567" s="13"/>
      <c r="RY567" s="13"/>
      <c r="RZ567" s="13"/>
      <c r="SA567" s="13"/>
      <c r="SB567" s="13"/>
      <c r="SC567" s="13"/>
      <c r="SD567" s="13"/>
      <c r="SE567" s="13"/>
      <c r="SF567" s="13"/>
      <c r="SG567" s="13"/>
      <c r="SH567" s="13"/>
      <c r="SI567" s="13"/>
      <c r="SJ567" s="13"/>
      <c r="SK567" s="13"/>
      <c r="SL567" s="13"/>
      <c r="SM567" s="13"/>
      <c r="SN567" s="13"/>
      <c r="SO567" s="13"/>
      <c r="SP567" s="13"/>
      <c r="SQ567" s="13"/>
      <c r="SR567" s="13"/>
      <c r="SS567" s="13"/>
      <c r="ST567" s="13"/>
      <c r="SU567" s="13"/>
      <c r="SV567" s="13"/>
      <c r="SW567" s="13"/>
      <c r="SX567" s="13"/>
      <c r="SY567" s="13"/>
      <c r="SZ567" s="13"/>
      <c r="TA567" s="13"/>
      <c r="TB567" s="13"/>
      <c r="TC567" s="13"/>
      <c r="TD567" s="13"/>
      <c r="TE567" s="13"/>
      <c r="TF567" s="13"/>
      <c r="TG567" s="13"/>
      <c r="TH567" s="13"/>
      <c r="TI567" s="13"/>
      <c r="TJ567" s="13"/>
      <c r="TK567" s="13"/>
      <c r="TL567" s="13"/>
      <c r="TM567" s="13"/>
      <c r="TN567" s="13"/>
      <c r="TO567" s="13"/>
      <c r="TP567" s="13"/>
      <c r="TQ567" s="13"/>
      <c r="TR567" s="13"/>
      <c r="TS567" s="13"/>
      <c r="TT567" s="13"/>
      <c r="TU567" s="13"/>
      <c r="TV567" s="13"/>
      <c r="TW567" s="13"/>
      <c r="TX567" s="13"/>
      <c r="TY567" s="13"/>
      <c r="TZ567" s="13"/>
      <c r="UA567" s="13"/>
      <c r="UB567" s="13"/>
      <c r="UC567" s="13"/>
      <c r="UD567" s="13"/>
      <c r="UE567" s="13"/>
      <c r="UF567" s="13"/>
      <c r="UG567" s="13"/>
      <c r="UH567" s="13"/>
      <c r="UI567" s="13"/>
      <c r="UJ567" s="13"/>
      <c r="UK567" s="13"/>
      <c r="UL567" s="13"/>
      <c r="UM567" s="13"/>
      <c r="UN567" s="13"/>
      <c r="UO567" s="13"/>
      <c r="UP567" s="13"/>
      <c r="UQ567" s="13"/>
      <c r="UR567" s="13"/>
      <c r="US567" s="13"/>
      <c r="UT567" s="13"/>
      <c r="UU567" s="13"/>
      <c r="UV567" s="13"/>
      <c r="UW567" s="13"/>
      <c r="UX567" s="13"/>
      <c r="UY567" s="13"/>
      <c r="UZ567" s="13"/>
      <c r="VA567" s="13"/>
      <c r="VB567" s="13"/>
      <c r="VC567" s="13"/>
      <c r="VD567" s="13"/>
      <c r="VE567" s="13"/>
      <c r="VF567" s="13"/>
      <c r="VG567" s="13"/>
      <c r="VH567" s="13"/>
      <c r="VI567" s="13"/>
      <c r="VJ567" s="13"/>
      <c r="VK567" s="13"/>
      <c r="VL567" s="13"/>
      <c r="VM567" s="13"/>
      <c r="VN567" s="13"/>
      <c r="VO567" s="13"/>
      <c r="VP567" s="13"/>
      <c r="VQ567" s="13"/>
      <c r="VR567" s="13"/>
      <c r="VS567" s="13"/>
      <c r="VT567" s="13"/>
      <c r="VU567" s="13"/>
      <c r="VV567" s="13"/>
      <c r="VW567" s="13"/>
      <c r="VX567" s="13"/>
      <c r="VY567" s="13"/>
      <c r="VZ567" s="13"/>
      <c r="WA567" s="13"/>
      <c r="WB567" s="13"/>
      <c r="WC567" s="13"/>
      <c r="WD567" s="13"/>
      <c r="WE567" s="13"/>
      <c r="WF567" s="13"/>
      <c r="WG567" s="13"/>
      <c r="WH567" s="13"/>
      <c r="WI567" s="13"/>
      <c r="WJ567" s="13"/>
      <c r="WK567" s="13"/>
      <c r="WL567" s="13"/>
      <c r="WM567" s="13"/>
      <c r="WN567" s="13"/>
      <c r="WO567" s="13"/>
      <c r="WP567" s="13"/>
      <c r="WQ567" s="13"/>
      <c r="WR567" s="13"/>
      <c r="WS567" s="13"/>
      <c r="WT567" s="13"/>
      <c r="WU567" s="13"/>
      <c r="WV567" s="13"/>
      <c r="WW567" s="13"/>
      <c r="WX567" s="13"/>
      <c r="WY567" s="13"/>
      <c r="WZ567" s="13"/>
      <c r="XA567" s="13"/>
      <c r="XB567" s="13"/>
      <c r="XC567" s="13"/>
      <c r="XD567" s="13"/>
      <c r="XE567" s="13"/>
      <c r="XF567" s="13"/>
      <c r="XG567" s="13"/>
      <c r="XH567" s="13"/>
      <c r="XI567" s="13"/>
      <c r="XJ567" s="13"/>
      <c r="XK567" s="13"/>
      <c r="XL567" s="13"/>
      <c r="XM567" s="13"/>
      <c r="XN567" s="13"/>
      <c r="XO567" s="13"/>
      <c r="XP567" s="13"/>
      <c r="XQ567" s="13"/>
      <c r="XR567" s="13"/>
      <c r="XS567" s="13"/>
      <c r="XT567" s="13"/>
      <c r="XU567" s="13"/>
      <c r="XV567" s="13"/>
      <c r="XW567" s="13"/>
      <c r="XX567" s="13"/>
      <c r="XY567" s="13"/>
      <c r="XZ567" s="13"/>
      <c r="YA567" s="13"/>
      <c r="YB567" s="13"/>
      <c r="YC567" s="13"/>
      <c r="YD567" s="13"/>
      <c r="YE567" s="13"/>
      <c r="YF567" s="13"/>
      <c r="YG567" s="13"/>
      <c r="YH567" s="13"/>
      <c r="YI567" s="13"/>
      <c r="YJ567" s="13"/>
      <c r="YK567" s="13"/>
      <c r="YL567" s="13"/>
      <c r="YM567" s="13"/>
      <c r="YN567" s="13"/>
      <c r="YO567" s="13"/>
      <c r="YP567" s="13"/>
      <c r="YQ567" s="13"/>
      <c r="YR567" s="13"/>
      <c r="YS567" s="13"/>
      <c r="YT567" s="13"/>
      <c r="YU567" s="13"/>
      <c r="YV567" s="13"/>
      <c r="YW567" s="13"/>
      <c r="YX567" s="13"/>
      <c r="YY567" s="13"/>
      <c r="YZ567" s="13"/>
      <c r="ZA567" s="13"/>
      <c r="ZB567" s="13"/>
      <c r="ZC567" s="13"/>
      <c r="ZD567" s="13"/>
      <c r="ZE567" s="13"/>
      <c r="ZF567" s="13"/>
      <c r="ZG567" s="13"/>
      <c r="ZH567" s="13"/>
      <c r="ZI567" s="13"/>
      <c r="ZJ567" s="13"/>
      <c r="ZK567" s="13"/>
      <c r="ZL567" s="13"/>
      <c r="ZM567" s="13"/>
      <c r="ZN567" s="13"/>
      <c r="ZO567" s="13"/>
      <c r="ZP567" s="13"/>
      <c r="ZQ567" s="13"/>
      <c r="ZR567" s="13"/>
      <c r="ZS567" s="13"/>
      <c r="ZT567" s="13"/>
      <c r="ZU567" s="13"/>
      <c r="ZV567" s="13"/>
      <c r="ZW567" s="13"/>
      <c r="ZX567" s="13"/>
      <c r="ZY567" s="13"/>
      <c r="ZZ567" s="13"/>
      <c r="AAA567" s="13"/>
      <c r="AAB567" s="13"/>
      <c r="AAC567" s="13"/>
      <c r="AAD567" s="13"/>
      <c r="AAE567" s="13"/>
      <c r="AAF567" s="13"/>
      <c r="AAG567" s="13"/>
      <c r="AAH567" s="13"/>
      <c r="AAI567" s="13"/>
      <c r="AAJ567" s="13"/>
      <c r="AAK567" s="13"/>
      <c r="AAL567" s="13"/>
      <c r="AAM567" s="13"/>
      <c r="AAN567" s="13"/>
      <c r="AAO567" s="13"/>
      <c r="AAP567" s="13"/>
      <c r="AAQ567" s="13"/>
      <c r="AAR567" s="13"/>
      <c r="AAS567" s="13"/>
      <c r="AAT567" s="13"/>
      <c r="AAU567" s="13"/>
      <c r="AAV567" s="13"/>
      <c r="AAW567" s="13"/>
      <c r="AAX567" s="13"/>
      <c r="AAY567" s="13"/>
      <c r="AAZ567" s="13"/>
      <c r="ABA567" s="13"/>
      <c r="ABB567" s="13"/>
      <c r="ABC567" s="13"/>
      <c r="ABD567" s="13"/>
      <c r="ABE567" s="13"/>
      <c r="ABF567" s="13"/>
      <c r="ABG567" s="13"/>
      <c r="ABH567" s="13"/>
      <c r="ABI567" s="13"/>
      <c r="ABJ567" s="13"/>
      <c r="ABK567" s="13"/>
      <c r="ABL567" s="13"/>
      <c r="ABM567" s="13"/>
      <c r="ABN567" s="13"/>
      <c r="ABO567" s="13"/>
      <c r="ABP567" s="13"/>
      <c r="ABQ567" s="13"/>
      <c r="ABR567" s="13"/>
      <c r="ABS567" s="13"/>
      <c r="ABT567" s="13"/>
      <c r="ABU567" s="13"/>
      <c r="ABV567" s="13"/>
      <c r="ABW567" s="13"/>
      <c r="ABX567" s="13"/>
      <c r="ABY567" s="13"/>
      <c r="ABZ567" s="13"/>
      <c r="ACA567" s="13"/>
      <c r="ACB567" s="13"/>
      <c r="ACC567" s="13"/>
      <c r="ACD567" s="13"/>
      <c r="ACE567" s="13"/>
      <c r="ACF567" s="13"/>
      <c r="ACG567" s="13"/>
      <c r="ACH567" s="13"/>
      <c r="ACI567" s="13"/>
      <c r="ACJ567" s="13"/>
      <c r="ACK567" s="13"/>
      <c r="ACL567" s="13"/>
      <c r="ACM567" s="13"/>
      <c r="ACN567" s="13"/>
      <c r="ACO567" s="13"/>
      <c r="ACP567" s="13"/>
      <c r="ACQ567" s="13"/>
      <c r="ACR567" s="13"/>
      <c r="ACS567" s="13"/>
      <c r="ACT567" s="13"/>
      <c r="ACU567" s="13"/>
      <c r="ACV567" s="13"/>
      <c r="ACW567" s="13"/>
      <c r="ACX567" s="13"/>
      <c r="ACY567" s="13"/>
      <c r="ACZ567" s="13"/>
      <c r="ADA567" s="13"/>
      <c r="ADB567" s="13"/>
      <c r="ADC567" s="13"/>
      <c r="ADD567" s="13"/>
      <c r="ADE567" s="13"/>
      <c r="ADF567" s="13"/>
      <c r="ADG567" s="13"/>
      <c r="ADH567" s="13"/>
      <c r="ADI567" s="13"/>
      <c r="ADJ567" s="13"/>
      <c r="ADK567" s="13"/>
      <c r="ADL567" s="13"/>
      <c r="ADM567" s="13"/>
      <c r="ADN567" s="13"/>
      <c r="ADO567" s="13"/>
      <c r="ADP567" s="13"/>
      <c r="ADQ567" s="13"/>
      <c r="ADR567" s="13"/>
      <c r="ADS567" s="13"/>
      <c r="ADT567" s="13"/>
      <c r="ADU567" s="13"/>
      <c r="ADV567" s="13"/>
      <c r="ADW567" s="13"/>
      <c r="ADX567" s="13"/>
      <c r="ADY567" s="13"/>
      <c r="ADZ567" s="13"/>
      <c r="AEA567" s="13"/>
      <c r="AEB567" s="13"/>
      <c r="AEC567" s="13"/>
      <c r="AED567" s="13"/>
      <c r="AEE567" s="13"/>
      <c r="AEF567" s="13"/>
      <c r="AEG567" s="13"/>
      <c r="AEH567" s="13"/>
      <c r="AEI567" s="13"/>
      <c r="AEJ567" s="13"/>
      <c r="AEK567" s="13"/>
      <c r="AEL567" s="13"/>
      <c r="AEM567" s="13"/>
      <c r="AEN567" s="13"/>
      <c r="AEO567" s="13"/>
      <c r="AEP567" s="13"/>
      <c r="AEQ567" s="13"/>
      <c r="AER567" s="13"/>
      <c r="AES567" s="13"/>
      <c r="AET567" s="13"/>
      <c r="AEU567" s="13"/>
      <c r="AEV567" s="13"/>
      <c r="AEW567" s="13"/>
      <c r="AEX567" s="13"/>
      <c r="AEY567" s="13"/>
      <c r="AEZ567" s="13"/>
      <c r="AFA567" s="13"/>
      <c r="AFB567" s="13"/>
      <c r="AFC567" s="13"/>
      <c r="AFD567" s="13"/>
      <c r="AFE567" s="13"/>
      <c r="AFF567" s="13"/>
      <c r="AFG567" s="13"/>
      <c r="AFH567" s="13"/>
      <c r="AFI567" s="13"/>
      <c r="AFJ567" s="13"/>
      <c r="AFK567" s="13"/>
      <c r="AFL567" s="13"/>
      <c r="AFM567" s="13"/>
      <c r="AFN567" s="13"/>
      <c r="AFO567" s="13"/>
      <c r="AFP567" s="13"/>
      <c r="AFQ567" s="13"/>
      <c r="AFR567" s="13"/>
      <c r="AFS567" s="13"/>
      <c r="AFT567" s="13"/>
      <c r="AFU567" s="13"/>
      <c r="AFV567" s="13"/>
      <c r="AFW567" s="13"/>
      <c r="AFX567" s="13"/>
      <c r="AFY567" s="13"/>
      <c r="AFZ567" s="13"/>
      <c r="AGA567" s="13"/>
      <c r="AGB567" s="13"/>
      <c r="AGC567" s="13"/>
      <c r="AGD567" s="13"/>
      <c r="AGE567" s="13"/>
      <c r="AGF567" s="13"/>
      <c r="AGG567" s="13"/>
      <c r="AGH567" s="13"/>
      <c r="AGI567" s="13"/>
      <c r="AGJ567" s="13"/>
      <c r="AGK567" s="13"/>
      <c r="AGL567" s="13"/>
      <c r="AGM567" s="13"/>
      <c r="AGN567" s="13"/>
      <c r="AGO567" s="13"/>
      <c r="AGP567" s="13"/>
      <c r="AGQ567" s="13"/>
      <c r="AGR567" s="13"/>
      <c r="AGS567" s="13"/>
      <c r="AGT567" s="13"/>
      <c r="AGU567" s="13"/>
      <c r="AGV567" s="13"/>
      <c r="AGW567" s="13"/>
      <c r="AGX567" s="13"/>
      <c r="AGY567" s="13"/>
      <c r="AGZ567" s="13"/>
      <c r="AHA567" s="13"/>
      <c r="AHB567" s="13"/>
      <c r="AHC567" s="13"/>
      <c r="AHD567" s="13"/>
      <c r="AHE567" s="13"/>
      <c r="AHF567" s="13"/>
      <c r="AHG567" s="13"/>
      <c r="AHH567" s="13"/>
      <c r="AHI567" s="13"/>
      <c r="AHJ567" s="13"/>
      <c r="AHK567" s="13"/>
      <c r="AHL567" s="13"/>
      <c r="AHM567" s="13"/>
      <c r="AHN567" s="13"/>
      <c r="AHO567" s="13"/>
      <c r="AHP567" s="13"/>
      <c r="AHQ567" s="13"/>
      <c r="AHR567" s="13"/>
      <c r="AHS567" s="13"/>
      <c r="AHT567" s="13"/>
      <c r="AHU567" s="13"/>
      <c r="AHV567" s="13"/>
      <c r="AHW567" s="13"/>
      <c r="AHX567" s="13"/>
      <c r="AHY567" s="13"/>
      <c r="AHZ567" s="13"/>
      <c r="AIA567" s="13"/>
      <c r="AIB567" s="13"/>
      <c r="AIC567" s="13"/>
      <c r="AID567" s="13"/>
      <c r="AIE567" s="13"/>
      <c r="AIF567" s="13"/>
      <c r="AIG567" s="13"/>
      <c r="AIH567" s="13"/>
      <c r="AII567" s="13"/>
      <c r="AIJ567" s="13"/>
      <c r="AIK567" s="13"/>
      <c r="AIL567" s="13"/>
      <c r="AIM567" s="13"/>
      <c r="AIN567" s="13"/>
      <c r="AIO567" s="13"/>
      <c r="AIP567" s="13"/>
      <c r="AIQ567" s="13"/>
      <c r="AIR567" s="13"/>
      <c r="AIS567" s="13"/>
      <c r="AIT567" s="13"/>
      <c r="AIU567" s="13"/>
      <c r="AIV567" s="13"/>
      <c r="AIW567" s="13"/>
      <c r="AIX567" s="13"/>
      <c r="AIY567" s="13"/>
      <c r="AIZ567" s="13"/>
      <c r="AJA567" s="13"/>
      <c r="AJB567" s="13"/>
      <c r="AJC567" s="13"/>
      <c r="AJD567" s="13"/>
      <c r="AJE567" s="13"/>
      <c r="AJF567" s="13"/>
      <c r="AJG567" s="13"/>
      <c r="AJH567" s="13"/>
      <c r="AJI567" s="13"/>
      <c r="AJJ567" s="13"/>
      <c r="AJK567" s="13"/>
      <c r="AJL567" s="13"/>
      <c r="AJM567" s="13"/>
      <c r="AJN567" s="13"/>
      <c r="AJO567" s="13"/>
      <c r="AJP567" s="13"/>
      <c r="AJQ567" s="13"/>
      <c r="AJR567" s="13"/>
      <c r="AJS567" s="13"/>
      <c r="AJT567" s="13"/>
      <c r="AJU567" s="13"/>
      <c r="AJV567" s="13"/>
      <c r="AJW567" s="13"/>
      <c r="AJX567" s="13"/>
      <c r="AJY567" s="13"/>
      <c r="AJZ567" s="13"/>
      <c r="AKA567" s="13"/>
      <c r="AKB567" s="13"/>
      <c r="AKC567" s="13"/>
      <c r="AKD567" s="13"/>
      <c r="AKE567" s="13"/>
      <c r="AKF567" s="13"/>
      <c r="AKG567" s="13"/>
      <c r="AKH567" s="13"/>
      <c r="AKI567" s="13"/>
      <c r="AKJ567" s="13"/>
      <c r="AKK567" s="13"/>
      <c r="AKL567" s="13"/>
      <c r="AKM567" s="13"/>
      <c r="AKN567" s="13"/>
      <c r="AKO567" s="13"/>
      <c r="AKP567" s="13"/>
      <c r="AKQ567" s="13"/>
      <c r="AKR567" s="13"/>
      <c r="AKS567" s="13"/>
      <c r="AKT567" s="13"/>
      <c r="AKU567" s="13"/>
      <c r="AKV567" s="13"/>
      <c r="AKW567" s="13"/>
      <c r="AKX567" s="13"/>
      <c r="AKY567" s="13"/>
      <c r="AKZ567" s="13"/>
      <c r="ALA567" s="13"/>
      <c r="ALB567" s="13"/>
      <c r="ALC567" s="13"/>
      <c r="ALD567" s="13"/>
      <c r="ALE567" s="13"/>
      <c r="ALF567" s="13"/>
      <c r="ALG567" s="13"/>
      <c r="ALH567" s="13"/>
      <c r="ALI567" s="13"/>
      <c r="ALJ567" s="13"/>
    </row>
    <row r="568" spans="1:998" s="24" customFormat="1">
      <c r="A568" s="16">
        <v>563</v>
      </c>
      <c r="B568" s="32" t="s">
        <v>188</v>
      </c>
      <c r="C568" s="32" t="s">
        <v>7</v>
      </c>
      <c r="D568" s="32" t="s">
        <v>7</v>
      </c>
      <c r="E568" s="32" t="s">
        <v>774</v>
      </c>
      <c r="F568" s="32"/>
      <c r="G568" s="74">
        <v>45825</v>
      </c>
      <c r="H568" s="75">
        <v>0.54027777777777775</v>
      </c>
      <c r="I568" s="32" t="s">
        <v>5</v>
      </c>
      <c r="J568" s="32" t="s">
        <v>6</v>
      </c>
      <c r="K568" s="32" t="s">
        <v>5</v>
      </c>
      <c r="L568" s="32" t="s">
        <v>5</v>
      </c>
      <c r="M568" s="32" t="s">
        <v>5</v>
      </c>
      <c r="N568" s="32" t="s">
        <v>6</v>
      </c>
      <c r="O568" s="76">
        <v>736.65</v>
      </c>
      <c r="P568" s="77">
        <v>543</v>
      </c>
      <c r="Q568" s="76">
        <v>32691.09</v>
      </c>
      <c r="R568" s="76">
        <v>13076.44</v>
      </c>
      <c r="S568" s="85">
        <f t="shared" si="74"/>
        <v>40.000012235749864</v>
      </c>
      <c r="T568" s="85">
        <f t="shared" si="75"/>
        <v>19614.650000000001</v>
      </c>
      <c r="U568" s="32" t="s">
        <v>6</v>
      </c>
      <c r="V568" s="32" t="s">
        <v>6</v>
      </c>
      <c r="W568" s="79">
        <v>1</v>
      </c>
      <c r="X568" s="80">
        <v>0</v>
      </c>
      <c r="Y568" s="81">
        <f>ROUND((S568/INDICI!$B$2*10),2)</f>
        <v>4.5199999999999996</v>
      </c>
      <c r="Z568" s="81">
        <f>ROUND((O568/INDICI!$B$1*25),2)</f>
        <v>1.97</v>
      </c>
      <c r="AA568" s="82">
        <f t="shared" si="67"/>
        <v>8</v>
      </c>
      <c r="AB568" s="83">
        <f t="shared" si="68"/>
        <v>14.489999999999998</v>
      </c>
      <c r="AC568" s="84"/>
      <c r="AD568" s="81" t="str">
        <f>VLOOKUP(C568, 'NORD SUD'!A:B, 2, FALSE)</f>
        <v>N</v>
      </c>
      <c r="AE568" s="85" t="str">
        <f>IF(AD568="N","",SUM(AF$5:$AF568))</f>
        <v/>
      </c>
      <c r="AF568" s="85" t="str">
        <f t="shared" si="69"/>
        <v/>
      </c>
      <c r="AG568" s="84"/>
      <c r="AH568" s="81"/>
      <c r="AI568" s="169"/>
      <c r="AJ568" s="169"/>
      <c r="AK568" s="198" t="s">
        <v>1941</v>
      </c>
      <c r="AL568" s="158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  <c r="KE568" s="13"/>
      <c r="KF568" s="13"/>
      <c r="KG568" s="13"/>
      <c r="KH568" s="13"/>
      <c r="KI568" s="13"/>
      <c r="KJ568" s="13"/>
      <c r="KK568" s="13"/>
      <c r="KL568" s="13"/>
      <c r="KM568" s="13"/>
      <c r="KN568" s="13"/>
      <c r="KO568" s="13"/>
      <c r="KP568" s="13"/>
      <c r="KQ568" s="13"/>
      <c r="KR568" s="13"/>
      <c r="KS568" s="13"/>
      <c r="KT568" s="13"/>
      <c r="KU568" s="13"/>
      <c r="KV568" s="13"/>
      <c r="KW568" s="13"/>
      <c r="KX568" s="13"/>
      <c r="KY568" s="13"/>
      <c r="KZ568" s="13"/>
      <c r="LA568" s="13"/>
      <c r="LB568" s="13"/>
      <c r="LC568" s="13"/>
      <c r="LD568" s="13"/>
      <c r="LE568" s="13"/>
      <c r="LF568" s="13"/>
      <c r="LG568" s="13"/>
      <c r="LH568" s="13"/>
      <c r="LI568" s="13"/>
      <c r="LJ568" s="13"/>
      <c r="LK568" s="13"/>
      <c r="LL568" s="13"/>
      <c r="LM568" s="13"/>
      <c r="LN568" s="13"/>
      <c r="LO568" s="13"/>
      <c r="LP568" s="13"/>
      <c r="LQ568" s="13"/>
      <c r="LR568" s="13"/>
      <c r="LS568" s="13"/>
      <c r="LT568" s="13"/>
      <c r="LU568" s="13"/>
      <c r="LV568" s="13"/>
      <c r="LW568" s="13"/>
      <c r="LX568" s="13"/>
      <c r="LY568" s="13"/>
      <c r="LZ568" s="13"/>
      <c r="MA568" s="13"/>
      <c r="MB568" s="13"/>
      <c r="MC568" s="13"/>
      <c r="MD568" s="13"/>
      <c r="ME568" s="13"/>
      <c r="MF568" s="13"/>
      <c r="MG568" s="13"/>
      <c r="MH568" s="13"/>
      <c r="MI568" s="13"/>
      <c r="MJ568" s="13"/>
      <c r="MK568" s="13"/>
      <c r="ML568" s="13"/>
      <c r="MM568" s="13"/>
      <c r="MN568" s="13"/>
      <c r="MO568" s="13"/>
      <c r="MP568" s="13"/>
      <c r="MQ568" s="13"/>
      <c r="MR568" s="13"/>
      <c r="MS568" s="13"/>
      <c r="MT568" s="13"/>
      <c r="MU568" s="13"/>
      <c r="MV568" s="13"/>
      <c r="MW568" s="13"/>
      <c r="MX568" s="13"/>
      <c r="MY568" s="13"/>
      <c r="MZ568" s="13"/>
      <c r="NA568" s="13"/>
      <c r="NB568" s="13"/>
      <c r="NC568" s="13"/>
      <c r="ND568" s="13"/>
      <c r="NE568" s="13"/>
      <c r="NF568" s="13"/>
      <c r="NG568" s="13"/>
      <c r="NH568" s="13"/>
      <c r="NI568" s="13"/>
      <c r="NJ568" s="13"/>
      <c r="NK568" s="13"/>
      <c r="NL568" s="13"/>
      <c r="NM568" s="13"/>
      <c r="NN568" s="13"/>
      <c r="NO568" s="13"/>
      <c r="NP568" s="13"/>
      <c r="NQ568" s="13"/>
      <c r="NR568" s="13"/>
      <c r="NS568" s="13"/>
      <c r="NT568" s="13"/>
      <c r="NU568" s="13"/>
      <c r="NV568" s="13"/>
      <c r="NW568" s="13"/>
      <c r="NX568" s="13"/>
      <c r="NY568" s="13"/>
      <c r="NZ568" s="13"/>
      <c r="OA568" s="13"/>
      <c r="OB568" s="13"/>
      <c r="OC568" s="13"/>
      <c r="OD568" s="13"/>
      <c r="OE568" s="13"/>
      <c r="OF568" s="13"/>
      <c r="OG568" s="13"/>
      <c r="OH568" s="13"/>
      <c r="OI568" s="13"/>
      <c r="OJ568" s="13"/>
      <c r="OK568" s="13"/>
      <c r="OL568" s="13"/>
      <c r="OM568" s="13"/>
      <c r="ON568" s="13"/>
      <c r="OO568" s="13"/>
      <c r="OP568" s="13"/>
      <c r="OQ568" s="13"/>
      <c r="OR568" s="13"/>
      <c r="OS568" s="13"/>
      <c r="OT568" s="13"/>
      <c r="OU568" s="13"/>
      <c r="OV568" s="13"/>
      <c r="OW568" s="13"/>
      <c r="OX568" s="13"/>
      <c r="OY568" s="13"/>
      <c r="OZ568" s="13"/>
      <c r="PA568" s="13"/>
      <c r="PB568" s="13"/>
      <c r="PC568" s="13"/>
      <c r="PD568" s="13"/>
      <c r="PE568" s="13"/>
      <c r="PF568" s="13"/>
      <c r="PG568" s="13"/>
      <c r="PH568" s="13"/>
      <c r="PI568" s="13"/>
      <c r="PJ568" s="13"/>
      <c r="PK568" s="13"/>
      <c r="PL568" s="13"/>
      <c r="PM568" s="13"/>
      <c r="PN568" s="13"/>
      <c r="PO568" s="13"/>
      <c r="PP568" s="13"/>
      <c r="PQ568" s="13"/>
      <c r="PR568" s="13"/>
      <c r="PS568" s="13"/>
      <c r="PT568" s="13"/>
      <c r="PU568" s="13"/>
      <c r="PV568" s="13"/>
      <c r="PW568" s="13"/>
      <c r="PX568" s="13"/>
      <c r="PY568" s="13"/>
      <c r="PZ568" s="13"/>
      <c r="QA568" s="13"/>
      <c r="QB568" s="13"/>
      <c r="QC568" s="13"/>
      <c r="QD568" s="13"/>
      <c r="QE568" s="13"/>
      <c r="QF568" s="13"/>
      <c r="QG568" s="13"/>
      <c r="QH568" s="13"/>
      <c r="QI568" s="13"/>
      <c r="QJ568" s="13"/>
      <c r="QK568" s="13"/>
      <c r="QL568" s="13"/>
      <c r="QM568" s="13"/>
      <c r="QN568" s="13"/>
      <c r="QO568" s="13"/>
      <c r="QP568" s="13"/>
      <c r="QQ568" s="13"/>
      <c r="QR568" s="13"/>
      <c r="QS568" s="13"/>
      <c r="QT568" s="13"/>
      <c r="QU568" s="13"/>
      <c r="QV568" s="13"/>
      <c r="QW568" s="13"/>
      <c r="QX568" s="13"/>
      <c r="QY568" s="13"/>
      <c r="QZ568" s="13"/>
      <c r="RA568" s="13"/>
      <c r="RB568" s="13"/>
      <c r="RC568" s="13"/>
      <c r="RD568" s="13"/>
      <c r="RE568" s="13"/>
      <c r="RF568" s="13"/>
      <c r="RG568" s="13"/>
      <c r="RH568" s="13"/>
      <c r="RI568" s="13"/>
      <c r="RJ568" s="13"/>
      <c r="RK568" s="13"/>
      <c r="RL568" s="13"/>
      <c r="RM568" s="13"/>
      <c r="RN568" s="13"/>
      <c r="RO568" s="13"/>
      <c r="RP568" s="13"/>
      <c r="RQ568" s="13"/>
      <c r="RR568" s="13"/>
      <c r="RS568" s="13"/>
      <c r="RT568" s="13"/>
      <c r="RU568" s="13"/>
      <c r="RV568" s="13"/>
      <c r="RW568" s="13"/>
      <c r="RX568" s="13"/>
      <c r="RY568" s="13"/>
      <c r="RZ568" s="13"/>
      <c r="SA568" s="13"/>
      <c r="SB568" s="13"/>
      <c r="SC568" s="13"/>
      <c r="SD568" s="13"/>
      <c r="SE568" s="13"/>
      <c r="SF568" s="13"/>
      <c r="SG568" s="13"/>
      <c r="SH568" s="13"/>
      <c r="SI568" s="13"/>
      <c r="SJ568" s="13"/>
      <c r="SK568" s="13"/>
      <c r="SL568" s="13"/>
      <c r="SM568" s="13"/>
      <c r="SN568" s="13"/>
      <c r="SO568" s="13"/>
      <c r="SP568" s="13"/>
      <c r="SQ568" s="13"/>
      <c r="SR568" s="13"/>
      <c r="SS568" s="13"/>
      <c r="ST568" s="13"/>
      <c r="SU568" s="13"/>
      <c r="SV568" s="13"/>
      <c r="SW568" s="13"/>
      <c r="SX568" s="13"/>
      <c r="SY568" s="13"/>
      <c r="SZ568" s="13"/>
      <c r="TA568" s="13"/>
      <c r="TB568" s="13"/>
      <c r="TC568" s="13"/>
      <c r="TD568" s="13"/>
      <c r="TE568" s="13"/>
      <c r="TF568" s="13"/>
      <c r="TG568" s="13"/>
      <c r="TH568" s="13"/>
      <c r="TI568" s="13"/>
      <c r="TJ568" s="13"/>
      <c r="TK568" s="13"/>
      <c r="TL568" s="13"/>
      <c r="TM568" s="13"/>
      <c r="TN568" s="13"/>
      <c r="TO568" s="13"/>
      <c r="TP568" s="13"/>
      <c r="TQ568" s="13"/>
      <c r="TR568" s="13"/>
      <c r="TS568" s="13"/>
      <c r="TT568" s="13"/>
      <c r="TU568" s="13"/>
      <c r="TV568" s="13"/>
      <c r="TW568" s="13"/>
      <c r="TX568" s="13"/>
      <c r="TY568" s="13"/>
      <c r="TZ568" s="13"/>
      <c r="UA568" s="13"/>
      <c r="UB568" s="13"/>
      <c r="UC568" s="13"/>
      <c r="UD568" s="13"/>
      <c r="UE568" s="13"/>
      <c r="UF568" s="13"/>
      <c r="UG568" s="13"/>
      <c r="UH568" s="13"/>
      <c r="UI568" s="13"/>
      <c r="UJ568" s="13"/>
      <c r="UK568" s="13"/>
      <c r="UL568" s="13"/>
      <c r="UM568" s="13"/>
      <c r="UN568" s="13"/>
      <c r="UO568" s="13"/>
      <c r="UP568" s="13"/>
      <c r="UQ568" s="13"/>
      <c r="UR568" s="13"/>
      <c r="US568" s="13"/>
      <c r="UT568" s="13"/>
      <c r="UU568" s="13"/>
      <c r="UV568" s="13"/>
      <c r="UW568" s="13"/>
      <c r="UX568" s="13"/>
      <c r="UY568" s="13"/>
      <c r="UZ568" s="13"/>
      <c r="VA568" s="13"/>
      <c r="VB568" s="13"/>
      <c r="VC568" s="13"/>
      <c r="VD568" s="13"/>
      <c r="VE568" s="13"/>
      <c r="VF568" s="13"/>
      <c r="VG568" s="13"/>
      <c r="VH568" s="13"/>
      <c r="VI568" s="13"/>
      <c r="VJ568" s="13"/>
      <c r="VK568" s="13"/>
      <c r="VL568" s="13"/>
      <c r="VM568" s="13"/>
      <c r="VN568" s="13"/>
      <c r="VO568" s="13"/>
      <c r="VP568" s="13"/>
      <c r="VQ568" s="13"/>
      <c r="VR568" s="13"/>
      <c r="VS568" s="13"/>
      <c r="VT568" s="13"/>
      <c r="VU568" s="13"/>
      <c r="VV568" s="13"/>
      <c r="VW568" s="13"/>
      <c r="VX568" s="13"/>
      <c r="VY568" s="13"/>
      <c r="VZ568" s="13"/>
      <c r="WA568" s="13"/>
      <c r="WB568" s="13"/>
      <c r="WC568" s="13"/>
      <c r="WD568" s="13"/>
      <c r="WE568" s="13"/>
      <c r="WF568" s="13"/>
      <c r="WG568" s="13"/>
      <c r="WH568" s="13"/>
      <c r="WI568" s="13"/>
      <c r="WJ568" s="13"/>
      <c r="WK568" s="13"/>
      <c r="WL568" s="13"/>
      <c r="WM568" s="13"/>
      <c r="WN568" s="13"/>
      <c r="WO568" s="13"/>
      <c r="WP568" s="13"/>
      <c r="WQ568" s="13"/>
      <c r="WR568" s="13"/>
      <c r="WS568" s="13"/>
      <c r="WT568" s="13"/>
      <c r="WU568" s="13"/>
      <c r="WV568" s="13"/>
      <c r="WW568" s="13"/>
      <c r="WX568" s="13"/>
      <c r="WY568" s="13"/>
      <c r="WZ568" s="13"/>
      <c r="XA568" s="13"/>
      <c r="XB568" s="13"/>
      <c r="XC568" s="13"/>
      <c r="XD568" s="13"/>
      <c r="XE568" s="13"/>
      <c r="XF568" s="13"/>
      <c r="XG568" s="13"/>
      <c r="XH568" s="13"/>
      <c r="XI568" s="13"/>
      <c r="XJ568" s="13"/>
      <c r="XK568" s="13"/>
      <c r="XL568" s="13"/>
      <c r="XM568" s="13"/>
      <c r="XN568" s="13"/>
      <c r="XO568" s="13"/>
      <c r="XP568" s="13"/>
      <c r="XQ568" s="13"/>
      <c r="XR568" s="13"/>
      <c r="XS568" s="13"/>
      <c r="XT568" s="13"/>
      <c r="XU568" s="13"/>
      <c r="XV568" s="13"/>
      <c r="XW568" s="13"/>
      <c r="XX568" s="13"/>
      <c r="XY568" s="13"/>
      <c r="XZ568" s="13"/>
      <c r="YA568" s="13"/>
      <c r="YB568" s="13"/>
      <c r="YC568" s="13"/>
      <c r="YD568" s="13"/>
      <c r="YE568" s="13"/>
      <c r="YF568" s="13"/>
      <c r="YG568" s="13"/>
      <c r="YH568" s="13"/>
      <c r="YI568" s="13"/>
      <c r="YJ568" s="13"/>
      <c r="YK568" s="13"/>
      <c r="YL568" s="13"/>
      <c r="YM568" s="13"/>
      <c r="YN568" s="13"/>
      <c r="YO568" s="13"/>
      <c r="YP568" s="13"/>
      <c r="YQ568" s="13"/>
      <c r="YR568" s="13"/>
      <c r="YS568" s="13"/>
      <c r="YT568" s="13"/>
      <c r="YU568" s="13"/>
      <c r="YV568" s="13"/>
      <c r="YW568" s="13"/>
      <c r="YX568" s="13"/>
      <c r="YY568" s="13"/>
      <c r="YZ568" s="13"/>
      <c r="ZA568" s="13"/>
      <c r="ZB568" s="13"/>
      <c r="ZC568" s="13"/>
      <c r="ZD568" s="13"/>
      <c r="ZE568" s="13"/>
      <c r="ZF568" s="13"/>
      <c r="ZG568" s="13"/>
      <c r="ZH568" s="13"/>
      <c r="ZI568" s="13"/>
      <c r="ZJ568" s="13"/>
      <c r="ZK568" s="13"/>
      <c r="ZL568" s="13"/>
      <c r="ZM568" s="13"/>
      <c r="ZN568" s="13"/>
      <c r="ZO568" s="13"/>
      <c r="ZP568" s="13"/>
      <c r="ZQ568" s="13"/>
      <c r="ZR568" s="13"/>
      <c r="ZS568" s="13"/>
      <c r="ZT568" s="13"/>
      <c r="ZU568" s="13"/>
      <c r="ZV568" s="13"/>
      <c r="ZW568" s="13"/>
      <c r="ZX568" s="13"/>
      <c r="ZY568" s="13"/>
      <c r="ZZ568" s="13"/>
      <c r="AAA568" s="13"/>
      <c r="AAB568" s="13"/>
      <c r="AAC568" s="13"/>
      <c r="AAD568" s="13"/>
      <c r="AAE568" s="13"/>
      <c r="AAF568" s="13"/>
      <c r="AAG568" s="13"/>
      <c r="AAH568" s="13"/>
      <c r="AAI568" s="13"/>
      <c r="AAJ568" s="13"/>
      <c r="AAK568" s="13"/>
      <c r="AAL568" s="13"/>
      <c r="AAM568" s="13"/>
      <c r="AAN568" s="13"/>
      <c r="AAO568" s="13"/>
      <c r="AAP568" s="13"/>
      <c r="AAQ568" s="13"/>
      <c r="AAR568" s="13"/>
      <c r="AAS568" s="13"/>
      <c r="AAT568" s="13"/>
      <c r="AAU568" s="13"/>
      <c r="AAV568" s="13"/>
      <c r="AAW568" s="13"/>
      <c r="AAX568" s="13"/>
      <c r="AAY568" s="13"/>
      <c r="AAZ568" s="13"/>
      <c r="ABA568" s="13"/>
      <c r="ABB568" s="13"/>
      <c r="ABC568" s="13"/>
      <c r="ABD568" s="13"/>
      <c r="ABE568" s="13"/>
      <c r="ABF568" s="13"/>
      <c r="ABG568" s="13"/>
      <c r="ABH568" s="13"/>
      <c r="ABI568" s="13"/>
      <c r="ABJ568" s="13"/>
      <c r="ABK568" s="13"/>
      <c r="ABL568" s="13"/>
      <c r="ABM568" s="13"/>
      <c r="ABN568" s="13"/>
      <c r="ABO568" s="13"/>
      <c r="ABP568" s="13"/>
      <c r="ABQ568" s="13"/>
      <c r="ABR568" s="13"/>
      <c r="ABS568" s="13"/>
      <c r="ABT568" s="13"/>
      <c r="ABU568" s="13"/>
      <c r="ABV568" s="13"/>
      <c r="ABW568" s="13"/>
      <c r="ABX568" s="13"/>
      <c r="ABY568" s="13"/>
      <c r="ABZ568" s="13"/>
      <c r="ACA568" s="13"/>
      <c r="ACB568" s="13"/>
      <c r="ACC568" s="13"/>
      <c r="ACD568" s="13"/>
      <c r="ACE568" s="13"/>
      <c r="ACF568" s="13"/>
      <c r="ACG568" s="13"/>
      <c r="ACH568" s="13"/>
      <c r="ACI568" s="13"/>
      <c r="ACJ568" s="13"/>
      <c r="ACK568" s="13"/>
      <c r="ACL568" s="13"/>
      <c r="ACM568" s="13"/>
      <c r="ACN568" s="13"/>
      <c r="ACO568" s="13"/>
      <c r="ACP568" s="13"/>
      <c r="ACQ568" s="13"/>
      <c r="ACR568" s="13"/>
      <c r="ACS568" s="13"/>
      <c r="ACT568" s="13"/>
      <c r="ACU568" s="13"/>
      <c r="ACV568" s="13"/>
      <c r="ACW568" s="13"/>
      <c r="ACX568" s="13"/>
      <c r="ACY568" s="13"/>
      <c r="ACZ568" s="13"/>
      <c r="ADA568" s="13"/>
      <c r="ADB568" s="13"/>
      <c r="ADC568" s="13"/>
      <c r="ADD568" s="13"/>
      <c r="ADE568" s="13"/>
      <c r="ADF568" s="13"/>
      <c r="ADG568" s="13"/>
      <c r="ADH568" s="13"/>
      <c r="ADI568" s="13"/>
      <c r="ADJ568" s="13"/>
      <c r="ADK568" s="13"/>
      <c r="ADL568" s="13"/>
      <c r="ADM568" s="13"/>
      <c r="ADN568" s="13"/>
      <c r="ADO568" s="13"/>
      <c r="ADP568" s="13"/>
      <c r="ADQ568" s="13"/>
      <c r="ADR568" s="13"/>
      <c r="ADS568" s="13"/>
      <c r="ADT568" s="13"/>
      <c r="ADU568" s="13"/>
      <c r="ADV568" s="13"/>
      <c r="ADW568" s="13"/>
      <c r="ADX568" s="13"/>
      <c r="ADY568" s="13"/>
      <c r="ADZ568" s="13"/>
      <c r="AEA568" s="13"/>
      <c r="AEB568" s="13"/>
      <c r="AEC568" s="13"/>
      <c r="AED568" s="13"/>
      <c r="AEE568" s="13"/>
      <c r="AEF568" s="13"/>
      <c r="AEG568" s="13"/>
      <c r="AEH568" s="13"/>
      <c r="AEI568" s="13"/>
      <c r="AEJ568" s="13"/>
      <c r="AEK568" s="13"/>
      <c r="AEL568" s="13"/>
      <c r="AEM568" s="13"/>
      <c r="AEN568" s="13"/>
      <c r="AEO568" s="13"/>
      <c r="AEP568" s="13"/>
      <c r="AEQ568" s="13"/>
      <c r="AER568" s="13"/>
      <c r="AES568" s="13"/>
      <c r="AET568" s="13"/>
      <c r="AEU568" s="13"/>
      <c r="AEV568" s="13"/>
      <c r="AEW568" s="13"/>
      <c r="AEX568" s="13"/>
      <c r="AEY568" s="13"/>
      <c r="AEZ568" s="13"/>
      <c r="AFA568" s="13"/>
      <c r="AFB568" s="13"/>
      <c r="AFC568" s="13"/>
      <c r="AFD568" s="13"/>
      <c r="AFE568" s="13"/>
      <c r="AFF568" s="13"/>
      <c r="AFG568" s="13"/>
      <c r="AFH568" s="13"/>
      <c r="AFI568" s="13"/>
      <c r="AFJ568" s="13"/>
      <c r="AFK568" s="13"/>
      <c r="AFL568" s="13"/>
      <c r="AFM568" s="13"/>
      <c r="AFN568" s="13"/>
      <c r="AFO568" s="13"/>
      <c r="AFP568" s="13"/>
      <c r="AFQ568" s="13"/>
      <c r="AFR568" s="13"/>
      <c r="AFS568" s="13"/>
      <c r="AFT568" s="13"/>
      <c r="AFU568" s="13"/>
      <c r="AFV568" s="13"/>
      <c r="AFW568" s="13"/>
      <c r="AFX568" s="13"/>
      <c r="AFY568" s="13"/>
      <c r="AFZ568" s="13"/>
      <c r="AGA568" s="13"/>
      <c r="AGB568" s="13"/>
      <c r="AGC568" s="13"/>
      <c r="AGD568" s="13"/>
      <c r="AGE568" s="13"/>
      <c r="AGF568" s="13"/>
      <c r="AGG568" s="13"/>
      <c r="AGH568" s="13"/>
      <c r="AGI568" s="13"/>
      <c r="AGJ568" s="13"/>
      <c r="AGK568" s="13"/>
      <c r="AGL568" s="13"/>
      <c r="AGM568" s="13"/>
      <c r="AGN568" s="13"/>
      <c r="AGO568" s="13"/>
      <c r="AGP568" s="13"/>
      <c r="AGQ568" s="13"/>
      <c r="AGR568" s="13"/>
      <c r="AGS568" s="13"/>
      <c r="AGT568" s="13"/>
      <c r="AGU568" s="13"/>
      <c r="AGV568" s="13"/>
      <c r="AGW568" s="13"/>
      <c r="AGX568" s="13"/>
      <c r="AGY568" s="13"/>
      <c r="AGZ568" s="13"/>
      <c r="AHA568" s="13"/>
      <c r="AHB568" s="13"/>
      <c r="AHC568" s="13"/>
      <c r="AHD568" s="13"/>
      <c r="AHE568" s="13"/>
      <c r="AHF568" s="13"/>
      <c r="AHG568" s="13"/>
      <c r="AHH568" s="13"/>
      <c r="AHI568" s="13"/>
      <c r="AHJ568" s="13"/>
      <c r="AHK568" s="13"/>
      <c r="AHL568" s="13"/>
      <c r="AHM568" s="13"/>
      <c r="AHN568" s="13"/>
      <c r="AHO568" s="13"/>
      <c r="AHP568" s="13"/>
      <c r="AHQ568" s="13"/>
      <c r="AHR568" s="13"/>
      <c r="AHS568" s="13"/>
      <c r="AHT568" s="13"/>
      <c r="AHU568" s="13"/>
      <c r="AHV568" s="13"/>
      <c r="AHW568" s="13"/>
      <c r="AHX568" s="13"/>
      <c r="AHY568" s="13"/>
      <c r="AHZ568" s="13"/>
      <c r="AIA568" s="13"/>
      <c r="AIB568" s="13"/>
      <c r="AIC568" s="13"/>
      <c r="AID568" s="13"/>
      <c r="AIE568" s="13"/>
      <c r="AIF568" s="13"/>
      <c r="AIG568" s="13"/>
      <c r="AIH568" s="13"/>
      <c r="AII568" s="13"/>
      <c r="AIJ568" s="13"/>
      <c r="AIK568" s="13"/>
      <c r="AIL568" s="13"/>
      <c r="AIM568" s="13"/>
      <c r="AIN568" s="13"/>
      <c r="AIO568" s="13"/>
      <c r="AIP568" s="13"/>
      <c r="AIQ568" s="13"/>
      <c r="AIR568" s="13"/>
      <c r="AIS568" s="13"/>
      <c r="AIT568" s="13"/>
      <c r="AIU568" s="13"/>
      <c r="AIV568" s="13"/>
      <c r="AIW568" s="13"/>
      <c r="AIX568" s="13"/>
      <c r="AIY568" s="13"/>
      <c r="AIZ568" s="13"/>
      <c r="AJA568" s="13"/>
      <c r="AJB568" s="13"/>
      <c r="AJC568" s="13"/>
      <c r="AJD568" s="13"/>
      <c r="AJE568" s="13"/>
      <c r="AJF568" s="13"/>
      <c r="AJG568" s="13"/>
      <c r="AJH568" s="13"/>
      <c r="AJI568" s="13"/>
      <c r="AJJ568" s="13"/>
      <c r="AJK568" s="13"/>
      <c r="AJL568" s="13"/>
      <c r="AJM568" s="13"/>
      <c r="AJN568" s="13"/>
      <c r="AJO568" s="13"/>
      <c r="AJP568" s="13"/>
      <c r="AJQ568" s="13"/>
      <c r="AJR568" s="13"/>
      <c r="AJS568" s="13"/>
      <c r="AJT568" s="13"/>
      <c r="AJU568" s="13"/>
      <c r="AJV568" s="13"/>
      <c r="AJW568" s="13"/>
      <c r="AJX568" s="13"/>
      <c r="AJY568" s="13"/>
      <c r="AJZ568" s="13"/>
      <c r="AKA568" s="13"/>
      <c r="AKB568" s="13"/>
      <c r="AKC568" s="13"/>
      <c r="AKD568" s="13"/>
      <c r="AKE568" s="13"/>
      <c r="AKF568" s="13"/>
      <c r="AKG568" s="13"/>
      <c r="AKH568" s="13"/>
      <c r="AKI568" s="13"/>
      <c r="AKJ568" s="13"/>
      <c r="AKK568" s="13"/>
      <c r="AKL568" s="13"/>
      <c r="AKM568" s="13"/>
      <c r="AKN568" s="13"/>
      <c r="AKO568" s="13"/>
      <c r="AKP568" s="13"/>
      <c r="AKQ568" s="13"/>
      <c r="AKR568" s="13"/>
      <c r="AKS568" s="13"/>
      <c r="AKT568" s="13"/>
      <c r="AKU568" s="13"/>
      <c r="AKV568" s="13"/>
      <c r="AKW568" s="13"/>
      <c r="AKX568" s="13"/>
      <c r="AKY568" s="13"/>
      <c r="AKZ568" s="13"/>
      <c r="ALA568" s="13"/>
      <c r="ALB568" s="13"/>
      <c r="ALC568" s="13"/>
      <c r="ALD568" s="13"/>
      <c r="ALE568" s="13"/>
      <c r="ALF568" s="13"/>
      <c r="ALG568" s="13"/>
      <c r="ALH568" s="13"/>
      <c r="ALI568" s="13"/>
      <c r="ALJ568" s="13"/>
    </row>
    <row r="569" spans="1:998" s="24" customFormat="1">
      <c r="A569" s="16">
        <v>564</v>
      </c>
      <c r="B569" s="32" t="s">
        <v>174</v>
      </c>
      <c r="C569" s="32" t="s">
        <v>42</v>
      </c>
      <c r="D569" s="32" t="s">
        <v>42</v>
      </c>
      <c r="E569" s="32" t="s">
        <v>981</v>
      </c>
      <c r="F569" s="32"/>
      <c r="G569" s="74">
        <v>45832</v>
      </c>
      <c r="H569" s="75">
        <v>0.44861111111111113</v>
      </c>
      <c r="I569" s="32" t="s">
        <v>5</v>
      </c>
      <c r="J569" s="32" t="s">
        <v>6</v>
      </c>
      <c r="K569" s="32" t="s">
        <v>5</v>
      </c>
      <c r="L569" s="32" t="s">
        <v>5</v>
      </c>
      <c r="M569" s="76" t="s">
        <v>5</v>
      </c>
      <c r="N569" s="32" t="s">
        <v>6</v>
      </c>
      <c r="O569" s="76">
        <v>2245.17</v>
      </c>
      <c r="P569" s="77">
        <v>17237</v>
      </c>
      <c r="Q569" s="76">
        <v>135981.20000000001</v>
      </c>
      <c r="R569" s="76">
        <v>30000</v>
      </c>
      <c r="S569" s="85">
        <f t="shared" si="74"/>
        <v>22.061873258950502</v>
      </c>
      <c r="T569" s="85">
        <f t="shared" si="75"/>
        <v>105981.20000000001</v>
      </c>
      <c r="U569" s="32" t="s">
        <v>6</v>
      </c>
      <c r="V569" s="32" t="s">
        <v>6</v>
      </c>
      <c r="W569" s="79">
        <v>1</v>
      </c>
      <c r="X569" s="80">
        <v>0</v>
      </c>
      <c r="Y569" s="81">
        <f>ROUND((S569/INDICI!$B$2*10),2)</f>
        <v>2.4900000000000002</v>
      </c>
      <c r="Z569" s="81">
        <f>ROUND((O569/INDICI!$B$1*25),2)</f>
        <v>5.99</v>
      </c>
      <c r="AA569" s="82">
        <f t="shared" si="67"/>
        <v>6</v>
      </c>
      <c r="AB569" s="83">
        <f t="shared" si="68"/>
        <v>14.48</v>
      </c>
      <c r="AC569" s="84"/>
      <c r="AD569" s="81" t="str">
        <f>VLOOKUP(C569, 'NORD SUD'!A:B, 2, FALSE)</f>
        <v>N</v>
      </c>
      <c r="AE569" s="85" t="str">
        <f>IF(AD569="N","",SUM(AF$5:$AF569))</f>
        <v/>
      </c>
      <c r="AF569" s="85" t="str">
        <f t="shared" si="69"/>
        <v/>
      </c>
      <c r="AG569" s="84"/>
      <c r="AH569" s="81"/>
      <c r="AI569" s="169"/>
      <c r="AJ569" s="169"/>
      <c r="AK569" s="198" t="s">
        <v>1941</v>
      </c>
      <c r="AL569" s="158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  <c r="KE569" s="13"/>
      <c r="KF569" s="13"/>
      <c r="KG569" s="13"/>
      <c r="KH569" s="13"/>
      <c r="KI569" s="13"/>
      <c r="KJ569" s="13"/>
      <c r="KK569" s="13"/>
      <c r="KL569" s="13"/>
      <c r="KM569" s="13"/>
      <c r="KN569" s="13"/>
      <c r="KO569" s="13"/>
      <c r="KP569" s="13"/>
      <c r="KQ569" s="13"/>
      <c r="KR569" s="13"/>
      <c r="KS569" s="13"/>
      <c r="KT569" s="13"/>
      <c r="KU569" s="13"/>
      <c r="KV569" s="13"/>
      <c r="KW569" s="13"/>
      <c r="KX569" s="13"/>
      <c r="KY569" s="13"/>
      <c r="KZ569" s="13"/>
      <c r="LA569" s="13"/>
      <c r="LB569" s="13"/>
      <c r="LC569" s="13"/>
      <c r="LD569" s="13"/>
      <c r="LE569" s="13"/>
      <c r="LF569" s="13"/>
      <c r="LG569" s="13"/>
      <c r="LH569" s="13"/>
      <c r="LI569" s="13"/>
      <c r="LJ569" s="13"/>
      <c r="LK569" s="13"/>
      <c r="LL569" s="13"/>
      <c r="LM569" s="13"/>
      <c r="LN569" s="13"/>
      <c r="LO569" s="13"/>
      <c r="LP569" s="13"/>
      <c r="LQ569" s="13"/>
      <c r="LR569" s="13"/>
      <c r="LS569" s="13"/>
      <c r="LT569" s="13"/>
      <c r="LU569" s="13"/>
      <c r="LV569" s="13"/>
      <c r="LW569" s="13"/>
      <c r="LX569" s="13"/>
      <c r="LY569" s="13"/>
      <c r="LZ569" s="13"/>
      <c r="MA569" s="13"/>
      <c r="MB569" s="13"/>
      <c r="MC569" s="13"/>
      <c r="MD569" s="13"/>
      <c r="ME569" s="13"/>
      <c r="MF569" s="13"/>
      <c r="MG569" s="13"/>
      <c r="MH569" s="13"/>
      <c r="MI569" s="13"/>
      <c r="MJ569" s="13"/>
      <c r="MK569" s="13"/>
      <c r="ML569" s="13"/>
      <c r="MM569" s="13"/>
      <c r="MN569" s="13"/>
      <c r="MO569" s="13"/>
      <c r="MP569" s="13"/>
      <c r="MQ569" s="13"/>
      <c r="MR569" s="13"/>
      <c r="MS569" s="13"/>
      <c r="MT569" s="13"/>
      <c r="MU569" s="13"/>
      <c r="MV569" s="13"/>
      <c r="MW569" s="13"/>
      <c r="MX569" s="13"/>
      <c r="MY569" s="13"/>
      <c r="MZ569" s="13"/>
      <c r="NA569" s="13"/>
      <c r="NB569" s="13"/>
      <c r="NC569" s="13"/>
      <c r="ND569" s="13"/>
      <c r="NE569" s="13"/>
      <c r="NF569" s="13"/>
      <c r="NG569" s="13"/>
      <c r="NH569" s="13"/>
      <c r="NI569" s="13"/>
      <c r="NJ569" s="13"/>
      <c r="NK569" s="13"/>
      <c r="NL569" s="13"/>
      <c r="NM569" s="13"/>
      <c r="NN569" s="13"/>
      <c r="NO569" s="13"/>
      <c r="NP569" s="13"/>
      <c r="NQ569" s="13"/>
      <c r="NR569" s="13"/>
      <c r="NS569" s="13"/>
      <c r="NT569" s="13"/>
      <c r="NU569" s="13"/>
      <c r="NV569" s="13"/>
      <c r="NW569" s="13"/>
      <c r="NX569" s="13"/>
      <c r="NY569" s="13"/>
      <c r="NZ569" s="13"/>
      <c r="OA569" s="13"/>
      <c r="OB569" s="13"/>
      <c r="OC569" s="13"/>
      <c r="OD569" s="13"/>
      <c r="OE569" s="13"/>
      <c r="OF569" s="13"/>
      <c r="OG569" s="13"/>
      <c r="OH569" s="13"/>
      <c r="OI569" s="13"/>
      <c r="OJ569" s="13"/>
      <c r="OK569" s="13"/>
      <c r="OL569" s="13"/>
      <c r="OM569" s="13"/>
      <c r="ON569" s="13"/>
      <c r="OO569" s="13"/>
      <c r="OP569" s="13"/>
      <c r="OQ569" s="13"/>
      <c r="OR569" s="13"/>
      <c r="OS569" s="13"/>
      <c r="OT569" s="13"/>
      <c r="OU569" s="13"/>
      <c r="OV569" s="13"/>
      <c r="OW569" s="13"/>
      <c r="OX569" s="13"/>
      <c r="OY569" s="13"/>
      <c r="OZ569" s="13"/>
      <c r="PA569" s="13"/>
      <c r="PB569" s="13"/>
      <c r="PC569" s="13"/>
      <c r="PD569" s="13"/>
      <c r="PE569" s="13"/>
      <c r="PF569" s="13"/>
      <c r="PG569" s="13"/>
      <c r="PH569" s="13"/>
      <c r="PI569" s="13"/>
      <c r="PJ569" s="13"/>
      <c r="PK569" s="13"/>
      <c r="PL569" s="13"/>
      <c r="PM569" s="13"/>
      <c r="PN569" s="13"/>
      <c r="PO569" s="13"/>
      <c r="PP569" s="13"/>
      <c r="PQ569" s="13"/>
      <c r="PR569" s="13"/>
      <c r="PS569" s="13"/>
      <c r="PT569" s="13"/>
      <c r="PU569" s="13"/>
      <c r="PV569" s="13"/>
      <c r="PW569" s="13"/>
      <c r="PX569" s="13"/>
      <c r="PY569" s="13"/>
      <c r="PZ569" s="13"/>
      <c r="QA569" s="13"/>
      <c r="QB569" s="13"/>
      <c r="QC569" s="13"/>
      <c r="QD569" s="13"/>
      <c r="QE569" s="13"/>
      <c r="QF569" s="13"/>
      <c r="QG569" s="13"/>
      <c r="QH569" s="13"/>
      <c r="QI569" s="13"/>
      <c r="QJ569" s="13"/>
      <c r="QK569" s="13"/>
      <c r="QL569" s="13"/>
      <c r="QM569" s="13"/>
      <c r="QN569" s="13"/>
      <c r="QO569" s="13"/>
      <c r="QP569" s="13"/>
      <c r="QQ569" s="13"/>
      <c r="QR569" s="13"/>
      <c r="QS569" s="13"/>
      <c r="QT569" s="13"/>
      <c r="QU569" s="13"/>
      <c r="QV569" s="13"/>
      <c r="QW569" s="13"/>
      <c r="QX569" s="13"/>
      <c r="QY569" s="13"/>
      <c r="QZ569" s="13"/>
      <c r="RA569" s="13"/>
      <c r="RB569" s="13"/>
      <c r="RC569" s="13"/>
      <c r="RD569" s="13"/>
      <c r="RE569" s="13"/>
      <c r="RF569" s="13"/>
      <c r="RG569" s="13"/>
      <c r="RH569" s="13"/>
      <c r="RI569" s="13"/>
      <c r="RJ569" s="13"/>
      <c r="RK569" s="13"/>
      <c r="RL569" s="13"/>
      <c r="RM569" s="13"/>
      <c r="RN569" s="13"/>
      <c r="RO569" s="13"/>
      <c r="RP569" s="13"/>
      <c r="RQ569" s="13"/>
      <c r="RR569" s="13"/>
      <c r="RS569" s="13"/>
      <c r="RT569" s="13"/>
      <c r="RU569" s="13"/>
      <c r="RV569" s="13"/>
      <c r="RW569" s="13"/>
      <c r="RX569" s="13"/>
      <c r="RY569" s="13"/>
      <c r="RZ569" s="13"/>
      <c r="SA569" s="13"/>
      <c r="SB569" s="13"/>
      <c r="SC569" s="13"/>
      <c r="SD569" s="13"/>
      <c r="SE569" s="13"/>
      <c r="SF569" s="13"/>
      <c r="SG569" s="13"/>
      <c r="SH569" s="13"/>
      <c r="SI569" s="13"/>
      <c r="SJ569" s="13"/>
      <c r="SK569" s="13"/>
      <c r="SL569" s="13"/>
      <c r="SM569" s="13"/>
      <c r="SN569" s="13"/>
      <c r="SO569" s="13"/>
      <c r="SP569" s="13"/>
      <c r="SQ569" s="13"/>
      <c r="SR569" s="13"/>
      <c r="SS569" s="13"/>
      <c r="ST569" s="13"/>
      <c r="SU569" s="13"/>
      <c r="SV569" s="13"/>
      <c r="SW569" s="13"/>
      <c r="SX569" s="13"/>
      <c r="SY569" s="13"/>
      <c r="SZ569" s="13"/>
      <c r="TA569" s="13"/>
      <c r="TB569" s="13"/>
      <c r="TC569" s="13"/>
      <c r="TD569" s="13"/>
      <c r="TE569" s="13"/>
      <c r="TF569" s="13"/>
      <c r="TG569" s="13"/>
      <c r="TH569" s="13"/>
      <c r="TI569" s="13"/>
      <c r="TJ569" s="13"/>
      <c r="TK569" s="13"/>
      <c r="TL569" s="13"/>
      <c r="TM569" s="13"/>
      <c r="TN569" s="13"/>
      <c r="TO569" s="13"/>
      <c r="TP569" s="13"/>
      <c r="TQ569" s="13"/>
      <c r="TR569" s="13"/>
      <c r="TS569" s="13"/>
      <c r="TT569" s="13"/>
      <c r="TU569" s="13"/>
      <c r="TV569" s="13"/>
      <c r="TW569" s="13"/>
      <c r="TX569" s="13"/>
      <c r="TY569" s="13"/>
      <c r="TZ569" s="13"/>
      <c r="UA569" s="13"/>
      <c r="UB569" s="13"/>
      <c r="UC569" s="13"/>
      <c r="UD569" s="13"/>
      <c r="UE569" s="13"/>
      <c r="UF569" s="13"/>
      <c r="UG569" s="13"/>
      <c r="UH569" s="13"/>
      <c r="UI569" s="13"/>
      <c r="UJ569" s="13"/>
      <c r="UK569" s="13"/>
      <c r="UL569" s="13"/>
      <c r="UM569" s="13"/>
      <c r="UN569" s="13"/>
      <c r="UO569" s="13"/>
      <c r="UP569" s="13"/>
      <c r="UQ569" s="13"/>
      <c r="UR569" s="13"/>
      <c r="US569" s="13"/>
      <c r="UT569" s="13"/>
      <c r="UU569" s="13"/>
      <c r="UV569" s="13"/>
      <c r="UW569" s="13"/>
      <c r="UX569" s="13"/>
      <c r="UY569" s="13"/>
      <c r="UZ569" s="13"/>
      <c r="VA569" s="13"/>
      <c r="VB569" s="13"/>
      <c r="VC569" s="13"/>
      <c r="VD569" s="13"/>
      <c r="VE569" s="13"/>
      <c r="VF569" s="13"/>
      <c r="VG569" s="13"/>
      <c r="VH569" s="13"/>
      <c r="VI569" s="13"/>
      <c r="VJ569" s="13"/>
      <c r="VK569" s="13"/>
      <c r="VL569" s="13"/>
      <c r="VM569" s="13"/>
      <c r="VN569" s="13"/>
      <c r="VO569" s="13"/>
      <c r="VP569" s="13"/>
      <c r="VQ569" s="13"/>
      <c r="VR569" s="13"/>
      <c r="VS569" s="13"/>
      <c r="VT569" s="13"/>
      <c r="VU569" s="13"/>
      <c r="VV569" s="13"/>
      <c r="VW569" s="13"/>
      <c r="VX569" s="13"/>
      <c r="VY569" s="13"/>
      <c r="VZ569" s="13"/>
      <c r="WA569" s="13"/>
      <c r="WB569" s="13"/>
      <c r="WC569" s="13"/>
      <c r="WD569" s="13"/>
      <c r="WE569" s="13"/>
      <c r="WF569" s="13"/>
      <c r="WG569" s="13"/>
      <c r="WH569" s="13"/>
      <c r="WI569" s="13"/>
      <c r="WJ569" s="13"/>
      <c r="WK569" s="13"/>
      <c r="WL569" s="13"/>
      <c r="WM569" s="13"/>
      <c r="WN569" s="13"/>
      <c r="WO569" s="13"/>
      <c r="WP569" s="13"/>
      <c r="WQ569" s="13"/>
      <c r="WR569" s="13"/>
      <c r="WS569" s="13"/>
      <c r="WT569" s="13"/>
      <c r="WU569" s="13"/>
      <c r="WV569" s="13"/>
      <c r="WW569" s="13"/>
      <c r="WX569" s="13"/>
      <c r="WY569" s="13"/>
      <c r="WZ569" s="13"/>
      <c r="XA569" s="13"/>
      <c r="XB569" s="13"/>
      <c r="XC569" s="13"/>
      <c r="XD569" s="13"/>
      <c r="XE569" s="13"/>
      <c r="XF569" s="13"/>
      <c r="XG569" s="13"/>
      <c r="XH569" s="13"/>
      <c r="XI569" s="13"/>
      <c r="XJ569" s="13"/>
      <c r="XK569" s="13"/>
      <c r="XL569" s="13"/>
      <c r="XM569" s="13"/>
      <c r="XN569" s="13"/>
      <c r="XO569" s="13"/>
      <c r="XP569" s="13"/>
      <c r="XQ569" s="13"/>
      <c r="XR569" s="13"/>
      <c r="XS569" s="13"/>
      <c r="XT569" s="13"/>
      <c r="XU569" s="13"/>
      <c r="XV569" s="13"/>
      <c r="XW569" s="13"/>
      <c r="XX569" s="13"/>
      <c r="XY569" s="13"/>
      <c r="XZ569" s="13"/>
      <c r="YA569" s="13"/>
      <c r="YB569" s="13"/>
      <c r="YC569" s="13"/>
      <c r="YD569" s="13"/>
      <c r="YE569" s="13"/>
      <c r="YF569" s="13"/>
      <c r="YG569" s="13"/>
      <c r="YH569" s="13"/>
      <c r="YI569" s="13"/>
      <c r="YJ569" s="13"/>
      <c r="YK569" s="13"/>
      <c r="YL569" s="13"/>
      <c r="YM569" s="13"/>
      <c r="YN569" s="13"/>
      <c r="YO569" s="13"/>
      <c r="YP569" s="13"/>
      <c r="YQ569" s="13"/>
      <c r="YR569" s="13"/>
      <c r="YS569" s="13"/>
      <c r="YT569" s="13"/>
      <c r="YU569" s="13"/>
      <c r="YV569" s="13"/>
      <c r="YW569" s="13"/>
      <c r="YX569" s="13"/>
      <c r="YY569" s="13"/>
      <c r="YZ569" s="13"/>
      <c r="ZA569" s="13"/>
      <c r="ZB569" s="13"/>
      <c r="ZC569" s="13"/>
      <c r="ZD569" s="13"/>
      <c r="ZE569" s="13"/>
      <c r="ZF569" s="13"/>
      <c r="ZG569" s="13"/>
      <c r="ZH569" s="13"/>
      <c r="ZI569" s="13"/>
      <c r="ZJ569" s="13"/>
      <c r="ZK569" s="13"/>
      <c r="ZL569" s="13"/>
      <c r="ZM569" s="13"/>
      <c r="ZN569" s="13"/>
      <c r="ZO569" s="13"/>
      <c r="ZP569" s="13"/>
      <c r="ZQ569" s="13"/>
      <c r="ZR569" s="13"/>
      <c r="ZS569" s="13"/>
      <c r="ZT569" s="13"/>
      <c r="ZU569" s="13"/>
      <c r="ZV569" s="13"/>
      <c r="ZW569" s="13"/>
      <c r="ZX569" s="13"/>
      <c r="ZY569" s="13"/>
      <c r="ZZ569" s="13"/>
      <c r="AAA569" s="13"/>
      <c r="AAB569" s="13"/>
      <c r="AAC569" s="13"/>
      <c r="AAD569" s="13"/>
      <c r="AAE569" s="13"/>
      <c r="AAF569" s="13"/>
      <c r="AAG569" s="13"/>
      <c r="AAH569" s="13"/>
      <c r="AAI569" s="13"/>
      <c r="AAJ569" s="13"/>
      <c r="AAK569" s="13"/>
      <c r="AAL569" s="13"/>
      <c r="AAM569" s="13"/>
      <c r="AAN569" s="13"/>
      <c r="AAO569" s="13"/>
      <c r="AAP569" s="13"/>
      <c r="AAQ569" s="13"/>
      <c r="AAR569" s="13"/>
      <c r="AAS569" s="13"/>
      <c r="AAT569" s="13"/>
      <c r="AAU569" s="13"/>
      <c r="AAV569" s="13"/>
      <c r="AAW569" s="13"/>
      <c r="AAX569" s="13"/>
      <c r="AAY569" s="13"/>
      <c r="AAZ569" s="13"/>
      <c r="ABA569" s="13"/>
      <c r="ABB569" s="13"/>
      <c r="ABC569" s="13"/>
      <c r="ABD569" s="13"/>
      <c r="ABE569" s="13"/>
      <c r="ABF569" s="13"/>
      <c r="ABG569" s="13"/>
      <c r="ABH569" s="13"/>
      <c r="ABI569" s="13"/>
      <c r="ABJ569" s="13"/>
      <c r="ABK569" s="13"/>
      <c r="ABL569" s="13"/>
      <c r="ABM569" s="13"/>
      <c r="ABN569" s="13"/>
      <c r="ABO569" s="13"/>
      <c r="ABP569" s="13"/>
      <c r="ABQ569" s="13"/>
      <c r="ABR569" s="13"/>
      <c r="ABS569" s="13"/>
      <c r="ABT569" s="13"/>
      <c r="ABU569" s="13"/>
      <c r="ABV569" s="13"/>
      <c r="ABW569" s="13"/>
      <c r="ABX569" s="13"/>
      <c r="ABY569" s="13"/>
      <c r="ABZ569" s="13"/>
      <c r="ACA569" s="13"/>
      <c r="ACB569" s="13"/>
      <c r="ACC569" s="13"/>
      <c r="ACD569" s="13"/>
      <c r="ACE569" s="13"/>
      <c r="ACF569" s="13"/>
      <c r="ACG569" s="13"/>
      <c r="ACH569" s="13"/>
      <c r="ACI569" s="13"/>
      <c r="ACJ569" s="13"/>
      <c r="ACK569" s="13"/>
      <c r="ACL569" s="13"/>
      <c r="ACM569" s="13"/>
      <c r="ACN569" s="13"/>
      <c r="ACO569" s="13"/>
      <c r="ACP569" s="13"/>
      <c r="ACQ569" s="13"/>
      <c r="ACR569" s="13"/>
      <c r="ACS569" s="13"/>
      <c r="ACT569" s="13"/>
      <c r="ACU569" s="13"/>
      <c r="ACV569" s="13"/>
      <c r="ACW569" s="13"/>
      <c r="ACX569" s="13"/>
      <c r="ACY569" s="13"/>
      <c r="ACZ569" s="13"/>
      <c r="ADA569" s="13"/>
      <c r="ADB569" s="13"/>
      <c r="ADC569" s="13"/>
      <c r="ADD569" s="13"/>
      <c r="ADE569" s="13"/>
      <c r="ADF569" s="13"/>
      <c r="ADG569" s="13"/>
      <c r="ADH569" s="13"/>
      <c r="ADI569" s="13"/>
      <c r="ADJ569" s="13"/>
      <c r="ADK569" s="13"/>
      <c r="ADL569" s="13"/>
      <c r="ADM569" s="13"/>
      <c r="ADN569" s="13"/>
      <c r="ADO569" s="13"/>
      <c r="ADP569" s="13"/>
      <c r="ADQ569" s="13"/>
      <c r="ADR569" s="13"/>
      <c r="ADS569" s="13"/>
      <c r="ADT569" s="13"/>
      <c r="ADU569" s="13"/>
      <c r="ADV569" s="13"/>
      <c r="ADW569" s="13"/>
      <c r="ADX569" s="13"/>
      <c r="ADY569" s="13"/>
      <c r="ADZ569" s="13"/>
      <c r="AEA569" s="13"/>
      <c r="AEB569" s="13"/>
      <c r="AEC569" s="13"/>
      <c r="AED569" s="13"/>
      <c r="AEE569" s="13"/>
      <c r="AEF569" s="13"/>
      <c r="AEG569" s="13"/>
      <c r="AEH569" s="13"/>
      <c r="AEI569" s="13"/>
      <c r="AEJ569" s="13"/>
      <c r="AEK569" s="13"/>
      <c r="AEL569" s="13"/>
      <c r="AEM569" s="13"/>
      <c r="AEN569" s="13"/>
      <c r="AEO569" s="13"/>
      <c r="AEP569" s="13"/>
      <c r="AEQ569" s="13"/>
      <c r="AER569" s="13"/>
      <c r="AES569" s="13"/>
      <c r="AET569" s="13"/>
      <c r="AEU569" s="13"/>
      <c r="AEV569" s="13"/>
      <c r="AEW569" s="13"/>
      <c r="AEX569" s="13"/>
      <c r="AEY569" s="13"/>
      <c r="AEZ569" s="13"/>
      <c r="AFA569" s="13"/>
      <c r="AFB569" s="13"/>
      <c r="AFC569" s="13"/>
      <c r="AFD569" s="13"/>
      <c r="AFE569" s="13"/>
      <c r="AFF569" s="13"/>
      <c r="AFG569" s="13"/>
      <c r="AFH569" s="13"/>
      <c r="AFI569" s="13"/>
      <c r="AFJ569" s="13"/>
      <c r="AFK569" s="13"/>
      <c r="AFL569" s="13"/>
      <c r="AFM569" s="13"/>
      <c r="AFN569" s="13"/>
      <c r="AFO569" s="13"/>
      <c r="AFP569" s="13"/>
      <c r="AFQ569" s="13"/>
      <c r="AFR569" s="13"/>
      <c r="AFS569" s="13"/>
      <c r="AFT569" s="13"/>
      <c r="AFU569" s="13"/>
      <c r="AFV569" s="13"/>
      <c r="AFW569" s="13"/>
      <c r="AFX569" s="13"/>
      <c r="AFY569" s="13"/>
      <c r="AFZ569" s="13"/>
      <c r="AGA569" s="13"/>
      <c r="AGB569" s="13"/>
      <c r="AGC569" s="13"/>
      <c r="AGD569" s="13"/>
      <c r="AGE569" s="13"/>
      <c r="AGF569" s="13"/>
      <c r="AGG569" s="13"/>
      <c r="AGH569" s="13"/>
      <c r="AGI569" s="13"/>
      <c r="AGJ569" s="13"/>
      <c r="AGK569" s="13"/>
      <c r="AGL569" s="13"/>
      <c r="AGM569" s="13"/>
      <c r="AGN569" s="13"/>
      <c r="AGO569" s="13"/>
      <c r="AGP569" s="13"/>
      <c r="AGQ569" s="13"/>
      <c r="AGR569" s="13"/>
      <c r="AGS569" s="13"/>
      <c r="AGT569" s="13"/>
      <c r="AGU569" s="13"/>
      <c r="AGV569" s="13"/>
      <c r="AGW569" s="13"/>
      <c r="AGX569" s="13"/>
      <c r="AGY569" s="13"/>
      <c r="AGZ569" s="13"/>
      <c r="AHA569" s="13"/>
      <c r="AHB569" s="13"/>
      <c r="AHC569" s="13"/>
      <c r="AHD569" s="13"/>
      <c r="AHE569" s="13"/>
      <c r="AHF569" s="13"/>
      <c r="AHG569" s="13"/>
      <c r="AHH569" s="13"/>
      <c r="AHI569" s="13"/>
      <c r="AHJ569" s="13"/>
      <c r="AHK569" s="13"/>
      <c r="AHL569" s="13"/>
      <c r="AHM569" s="13"/>
      <c r="AHN569" s="13"/>
      <c r="AHO569" s="13"/>
      <c r="AHP569" s="13"/>
      <c r="AHQ569" s="13"/>
      <c r="AHR569" s="13"/>
      <c r="AHS569" s="13"/>
      <c r="AHT569" s="13"/>
      <c r="AHU569" s="13"/>
      <c r="AHV569" s="13"/>
      <c r="AHW569" s="13"/>
      <c r="AHX569" s="13"/>
      <c r="AHY569" s="13"/>
      <c r="AHZ569" s="13"/>
      <c r="AIA569" s="13"/>
      <c r="AIB569" s="13"/>
      <c r="AIC569" s="13"/>
      <c r="AID569" s="13"/>
      <c r="AIE569" s="13"/>
      <c r="AIF569" s="13"/>
      <c r="AIG569" s="13"/>
      <c r="AIH569" s="13"/>
      <c r="AII569" s="13"/>
      <c r="AIJ569" s="13"/>
      <c r="AIK569" s="13"/>
      <c r="AIL569" s="13"/>
      <c r="AIM569" s="13"/>
      <c r="AIN569" s="13"/>
      <c r="AIO569" s="13"/>
      <c r="AIP569" s="13"/>
      <c r="AIQ569" s="13"/>
      <c r="AIR569" s="13"/>
      <c r="AIS569" s="13"/>
      <c r="AIT569" s="13"/>
      <c r="AIU569" s="13"/>
      <c r="AIV569" s="13"/>
      <c r="AIW569" s="13"/>
      <c r="AIX569" s="13"/>
      <c r="AIY569" s="13"/>
      <c r="AIZ569" s="13"/>
      <c r="AJA569" s="13"/>
      <c r="AJB569" s="13"/>
      <c r="AJC569" s="13"/>
      <c r="AJD569" s="13"/>
      <c r="AJE569" s="13"/>
      <c r="AJF569" s="13"/>
      <c r="AJG569" s="13"/>
      <c r="AJH569" s="13"/>
      <c r="AJI569" s="13"/>
      <c r="AJJ569" s="13"/>
      <c r="AJK569" s="13"/>
      <c r="AJL569" s="13"/>
      <c r="AJM569" s="13"/>
      <c r="AJN569" s="13"/>
      <c r="AJO569" s="13"/>
      <c r="AJP569" s="13"/>
      <c r="AJQ569" s="13"/>
      <c r="AJR569" s="13"/>
      <c r="AJS569" s="13"/>
      <c r="AJT569" s="13"/>
      <c r="AJU569" s="13"/>
      <c r="AJV569" s="13"/>
      <c r="AJW569" s="13"/>
      <c r="AJX569" s="13"/>
      <c r="AJY569" s="13"/>
      <c r="AJZ569" s="13"/>
      <c r="AKA569" s="13"/>
      <c r="AKB569" s="13"/>
      <c r="AKC569" s="13"/>
      <c r="AKD569" s="13"/>
      <c r="AKE569" s="13"/>
      <c r="AKF569" s="13"/>
      <c r="AKG569" s="13"/>
      <c r="AKH569" s="13"/>
      <c r="AKI569" s="13"/>
      <c r="AKJ569" s="13"/>
      <c r="AKK569" s="13"/>
      <c r="AKL569" s="13"/>
      <c r="AKM569" s="13"/>
      <c r="AKN569" s="13"/>
      <c r="AKO569" s="13"/>
      <c r="AKP569" s="13"/>
      <c r="AKQ569" s="13"/>
      <c r="AKR569" s="13"/>
      <c r="AKS569" s="13"/>
      <c r="AKT569" s="13"/>
      <c r="AKU569" s="13"/>
      <c r="AKV569" s="13"/>
      <c r="AKW569" s="13"/>
      <c r="AKX569" s="13"/>
      <c r="AKY569" s="13"/>
      <c r="AKZ569" s="13"/>
      <c r="ALA569" s="13"/>
      <c r="ALB569" s="13"/>
      <c r="ALC569" s="13"/>
      <c r="ALD569" s="13"/>
      <c r="ALE569" s="13"/>
      <c r="ALF569" s="13"/>
      <c r="ALG569" s="13"/>
      <c r="ALH569" s="13"/>
      <c r="ALI569" s="13"/>
      <c r="ALJ569" s="13"/>
    </row>
    <row r="570" spans="1:998" s="24" customFormat="1">
      <c r="A570" s="16">
        <v>565</v>
      </c>
      <c r="B570" s="32" t="s">
        <v>967</v>
      </c>
      <c r="C570" s="32" t="s">
        <v>968</v>
      </c>
      <c r="D570" s="32" t="s">
        <v>968</v>
      </c>
      <c r="E570" s="32" t="s">
        <v>971</v>
      </c>
      <c r="F570" s="32"/>
      <c r="G570" s="74">
        <v>45825</v>
      </c>
      <c r="H570" s="75">
        <v>0.37916666666666698</v>
      </c>
      <c r="I570" s="32" t="s">
        <v>5</v>
      </c>
      <c r="J570" s="32" t="s">
        <v>289</v>
      </c>
      <c r="K570" s="32" t="s">
        <v>5</v>
      </c>
      <c r="L570" s="32" t="s">
        <v>5</v>
      </c>
      <c r="M570" s="32" t="s">
        <v>5</v>
      </c>
      <c r="N570" s="32" t="s">
        <v>289</v>
      </c>
      <c r="O570" s="76">
        <v>1900.93</v>
      </c>
      <c r="P570" s="77">
        <v>10679</v>
      </c>
      <c r="Q570" s="76">
        <v>300000</v>
      </c>
      <c r="R570" s="76">
        <v>90000</v>
      </c>
      <c r="S570" s="86">
        <f t="shared" si="74"/>
        <v>30</v>
      </c>
      <c r="T570" s="86">
        <f t="shared" si="75"/>
        <v>210000</v>
      </c>
      <c r="U570" s="32" t="s">
        <v>289</v>
      </c>
      <c r="V570" s="32" t="s">
        <v>6</v>
      </c>
      <c r="W570" s="32">
        <v>1</v>
      </c>
      <c r="X570" s="80">
        <v>0</v>
      </c>
      <c r="Y570" s="81">
        <f>ROUND((S570/INDICI!$B$2*10),2)</f>
        <v>3.39</v>
      </c>
      <c r="Z570" s="81">
        <f>ROUND((O570/INDICI!$B$1*25),2)</f>
        <v>5.08</v>
      </c>
      <c r="AA570" s="82">
        <f t="shared" si="67"/>
        <v>6</v>
      </c>
      <c r="AB570" s="83">
        <f t="shared" si="68"/>
        <v>14.47</v>
      </c>
      <c r="AC570" s="84"/>
      <c r="AD570" s="81" t="str">
        <f>VLOOKUP(C570, 'NORD SUD'!A:B, 2, FALSE)</f>
        <v>N</v>
      </c>
      <c r="AE570" s="85" t="str">
        <f>IF(AD570="N","",SUM(AF$5:$AF570))</f>
        <v/>
      </c>
      <c r="AF570" s="85" t="str">
        <f t="shared" si="69"/>
        <v/>
      </c>
      <c r="AG570" s="84"/>
      <c r="AH570" s="81"/>
      <c r="AI570" s="169"/>
      <c r="AJ570" s="169"/>
      <c r="AK570" s="198" t="s">
        <v>1941</v>
      </c>
      <c r="AL570" s="158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  <c r="KE570" s="13"/>
      <c r="KF570" s="13"/>
      <c r="KG570" s="13"/>
      <c r="KH570" s="13"/>
      <c r="KI570" s="13"/>
      <c r="KJ570" s="13"/>
      <c r="KK570" s="13"/>
      <c r="KL570" s="13"/>
      <c r="KM570" s="13"/>
      <c r="KN570" s="13"/>
      <c r="KO570" s="13"/>
      <c r="KP570" s="13"/>
      <c r="KQ570" s="13"/>
      <c r="KR570" s="13"/>
      <c r="KS570" s="13"/>
      <c r="KT570" s="13"/>
      <c r="KU570" s="13"/>
      <c r="KV570" s="13"/>
      <c r="KW570" s="13"/>
      <c r="KX570" s="13"/>
      <c r="KY570" s="13"/>
      <c r="KZ570" s="13"/>
      <c r="LA570" s="13"/>
      <c r="LB570" s="13"/>
      <c r="LC570" s="13"/>
      <c r="LD570" s="13"/>
      <c r="LE570" s="13"/>
      <c r="LF570" s="13"/>
      <c r="LG570" s="13"/>
      <c r="LH570" s="13"/>
      <c r="LI570" s="13"/>
      <c r="LJ570" s="13"/>
      <c r="LK570" s="13"/>
      <c r="LL570" s="13"/>
      <c r="LM570" s="13"/>
      <c r="LN570" s="13"/>
      <c r="LO570" s="13"/>
      <c r="LP570" s="13"/>
      <c r="LQ570" s="13"/>
      <c r="LR570" s="13"/>
      <c r="LS570" s="13"/>
      <c r="LT570" s="13"/>
      <c r="LU570" s="13"/>
      <c r="LV570" s="13"/>
      <c r="LW570" s="13"/>
      <c r="LX570" s="13"/>
      <c r="LY570" s="13"/>
      <c r="LZ570" s="13"/>
      <c r="MA570" s="13"/>
      <c r="MB570" s="13"/>
      <c r="MC570" s="13"/>
      <c r="MD570" s="13"/>
      <c r="ME570" s="13"/>
      <c r="MF570" s="13"/>
      <c r="MG570" s="13"/>
      <c r="MH570" s="13"/>
      <c r="MI570" s="13"/>
      <c r="MJ570" s="13"/>
      <c r="MK570" s="13"/>
      <c r="ML570" s="13"/>
      <c r="MM570" s="13"/>
      <c r="MN570" s="13"/>
      <c r="MO570" s="13"/>
      <c r="MP570" s="13"/>
      <c r="MQ570" s="13"/>
      <c r="MR570" s="13"/>
      <c r="MS570" s="13"/>
      <c r="MT570" s="13"/>
      <c r="MU570" s="13"/>
      <c r="MV570" s="13"/>
      <c r="MW570" s="13"/>
      <c r="MX570" s="13"/>
      <c r="MY570" s="13"/>
      <c r="MZ570" s="13"/>
      <c r="NA570" s="13"/>
      <c r="NB570" s="13"/>
      <c r="NC570" s="13"/>
      <c r="ND570" s="13"/>
      <c r="NE570" s="13"/>
      <c r="NF570" s="13"/>
      <c r="NG570" s="13"/>
      <c r="NH570" s="13"/>
      <c r="NI570" s="13"/>
      <c r="NJ570" s="13"/>
      <c r="NK570" s="13"/>
      <c r="NL570" s="13"/>
      <c r="NM570" s="13"/>
      <c r="NN570" s="13"/>
      <c r="NO570" s="13"/>
      <c r="NP570" s="13"/>
      <c r="NQ570" s="13"/>
      <c r="NR570" s="13"/>
      <c r="NS570" s="13"/>
      <c r="NT570" s="13"/>
      <c r="NU570" s="13"/>
      <c r="NV570" s="13"/>
      <c r="NW570" s="13"/>
      <c r="NX570" s="13"/>
      <c r="NY570" s="13"/>
      <c r="NZ570" s="13"/>
      <c r="OA570" s="13"/>
      <c r="OB570" s="13"/>
      <c r="OC570" s="13"/>
      <c r="OD570" s="13"/>
      <c r="OE570" s="13"/>
      <c r="OF570" s="13"/>
      <c r="OG570" s="13"/>
      <c r="OH570" s="13"/>
      <c r="OI570" s="13"/>
      <c r="OJ570" s="13"/>
      <c r="OK570" s="13"/>
      <c r="OL570" s="13"/>
      <c r="OM570" s="13"/>
      <c r="ON570" s="13"/>
      <c r="OO570" s="13"/>
      <c r="OP570" s="13"/>
      <c r="OQ570" s="13"/>
      <c r="OR570" s="13"/>
      <c r="OS570" s="13"/>
      <c r="OT570" s="13"/>
      <c r="OU570" s="13"/>
      <c r="OV570" s="13"/>
      <c r="OW570" s="13"/>
      <c r="OX570" s="13"/>
      <c r="OY570" s="13"/>
      <c r="OZ570" s="13"/>
      <c r="PA570" s="13"/>
      <c r="PB570" s="13"/>
      <c r="PC570" s="13"/>
      <c r="PD570" s="13"/>
      <c r="PE570" s="13"/>
      <c r="PF570" s="13"/>
      <c r="PG570" s="13"/>
      <c r="PH570" s="13"/>
      <c r="PI570" s="13"/>
      <c r="PJ570" s="13"/>
      <c r="PK570" s="13"/>
      <c r="PL570" s="13"/>
      <c r="PM570" s="13"/>
      <c r="PN570" s="13"/>
      <c r="PO570" s="13"/>
      <c r="PP570" s="13"/>
      <c r="PQ570" s="13"/>
      <c r="PR570" s="13"/>
      <c r="PS570" s="13"/>
      <c r="PT570" s="13"/>
      <c r="PU570" s="13"/>
      <c r="PV570" s="13"/>
      <c r="PW570" s="13"/>
      <c r="PX570" s="13"/>
      <c r="PY570" s="13"/>
      <c r="PZ570" s="13"/>
      <c r="QA570" s="13"/>
      <c r="QB570" s="13"/>
      <c r="QC570" s="13"/>
      <c r="QD570" s="13"/>
      <c r="QE570" s="13"/>
      <c r="QF570" s="13"/>
      <c r="QG570" s="13"/>
      <c r="QH570" s="13"/>
      <c r="QI570" s="13"/>
      <c r="QJ570" s="13"/>
      <c r="QK570" s="13"/>
      <c r="QL570" s="13"/>
      <c r="QM570" s="13"/>
      <c r="QN570" s="13"/>
      <c r="QO570" s="13"/>
      <c r="QP570" s="13"/>
      <c r="QQ570" s="13"/>
      <c r="QR570" s="13"/>
      <c r="QS570" s="13"/>
      <c r="QT570" s="13"/>
      <c r="QU570" s="13"/>
      <c r="QV570" s="13"/>
      <c r="QW570" s="13"/>
      <c r="QX570" s="13"/>
      <c r="QY570" s="13"/>
      <c r="QZ570" s="13"/>
      <c r="RA570" s="13"/>
      <c r="RB570" s="13"/>
      <c r="RC570" s="13"/>
      <c r="RD570" s="13"/>
      <c r="RE570" s="13"/>
      <c r="RF570" s="13"/>
      <c r="RG570" s="13"/>
      <c r="RH570" s="13"/>
      <c r="RI570" s="13"/>
      <c r="RJ570" s="13"/>
      <c r="RK570" s="13"/>
      <c r="RL570" s="13"/>
      <c r="RM570" s="13"/>
      <c r="RN570" s="13"/>
      <c r="RO570" s="13"/>
      <c r="RP570" s="13"/>
      <c r="RQ570" s="13"/>
      <c r="RR570" s="13"/>
      <c r="RS570" s="13"/>
      <c r="RT570" s="13"/>
      <c r="RU570" s="13"/>
      <c r="RV570" s="13"/>
      <c r="RW570" s="13"/>
      <c r="RX570" s="13"/>
      <c r="RY570" s="13"/>
      <c r="RZ570" s="13"/>
      <c r="SA570" s="13"/>
      <c r="SB570" s="13"/>
      <c r="SC570" s="13"/>
      <c r="SD570" s="13"/>
      <c r="SE570" s="13"/>
      <c r="SF570" s="13"/>
      <c r="SG570" s="13"/>
      <c r="SH570" s="13"/>
      <c r="SI570" s="13"/>
      <c r="SJ570" s="13"/>
      <c r="SK570" s="13"/>
      <c r="SL570" s="13"/>
      <c r="SM570" s="13"/>
      <c r="SN570" s="13"/>
      <c r="SO570" s="13"/>
      <c r="SP570" s="13"/>
      <c r="SQ570" s="13"/>
      <c r="SR570" s="13"/>
      <c r="SS570" s="13"/>
      <c r="ST570" s="13"/>
      <c r="SU570" s="13"/>
      <c r="SV570" s="13"/>
      <c r="SW570" s="13"/>
      <c r="SX570" s="13"/>
      <c r="SY570" s="13"/>
      <c r="SZ570" s="13"/>
      <c r="TA570" s="13"/>
      <c r="TB570" s="13"/>
      <c r="TC570" s="13"/>
      <c r="TD570" s="13"/>
      <c r="TE570" s="13"/>
      <c r="TF570" s="13"/>
      <c r="TG570" s="13"/>
      <c r="TH570" s="13"/>
      <c r="TI570" s="13"/>
      <c r="TJ570" s="13"/>
      <c r="TK570" s="13"/>
      <c r="TL570" s="13"/>
      <c r="TM570" s="13"/>
      <c r="TN570" s="13"/>
      <c r="TO570" s="13"/>
      <c r="TP570" s="13"/>
      <c r="TQ570" s="13"/>
      <c r="TR570" s="13"/>
      <c r="TS570" s="13"/>
      <c r="TT570" s="13"/>
      <c r="TU570" s="13"/>
      <c r="TV570" s="13"/>
      <c r="TW570" s="13"/>
      <c r="TX570" s="13"/>
      <c r="TY570" s="13"/>
      <c r="TZ570" s="13"/>
      <c r="UA570" s="13"/>
      <c r="UB570" s="13"/>
      <c r="UC570" s="13"/>
      <c r="UD570" s="13"/>
      <c r="UE570" s="13"/>
      <c r="UF570" s="13"/>
      <c r="UG570" s="13"/>
      <c r="UH570" s="13"/>
      <c r="UI570" s="13"/>
      <c r="UJ570" s="13"/>
      <c r="UK570" s="13"/>
      <c r="UL570" s="13"/>
      <c r="UM570" s="13"/>
      <c r="UN570" s="13"/>
      <c r="UO570" s="13"/>
      <c r="UP570" s="13"/>
      <c r="UQ570" s="13"/>
      <c r="UR570" s="13"/>
      <c r="US570" s="13"/>
      <c r="UT570" s="13"/>
      <c r="UU570" s="13"/>
      <c r="UV570" s="13"/>
      <c r="UW570" s="13"/>
      <c r="UX570" s="13"/>
      <c r="UY570" s="13"/>
      <c r="UZ570" s="13"/>
      <c r="VA570" s="13"/>
      <c r="VB570" s="13"/>
      <c r="VC570" s="13"/>
      <c r="VD570" s="13"/>
      <c r="VE570" s="13"/>
      <c r="VF570" s="13"/>
      <c r="VG570" s="13"/>
      <c r="VH570" s="13"/>
      <c r="VI570" s="13"/>
      <c r="VJ570" s="13"/>
      <c r="VK570" s="13"/>
      <c r="VL570" s="13"/>
      <c r="VM570" s="13"/>
      <c r="VN570" s="13"/>
      <c r="VO570" s="13"/>
      <c r="VP570" s="13"/>
      <c r="VQ570" s="13"/>
      <c r="VR570" s="13"/>
      <c r="VS570" s="13"/>
      <c r="VT570" s="13"/>
      <c r="VU570" s="13"/>
      <c r="VV570" s="13"/>
      <c r="VW570" s="13"/>
      <c r="VX570" s="13"/>
      <c r="VY570" s="13"/>
      <c r="VZ570" s="13"/>
      <c r="WA570" s="13"/>
      <c r="WB570" s="13"/>
      <c r="WC570" s="13"/>
      <c r="WD570" s="13"/>
      <c r="WE570" s="13"/>
      <c r="WF570" s="13"/>
      <c r="WG570" s="13"/>
      <c r="WH570" s="13"/>
      <c r="WI570" s="13"/>
      <c r="WJ570" s="13"/>
      <c r="WK570" s="13"/>
      <c r="WL570" s="13"/>
      <c r="WM570" s="13"/>
      <c r="WN570" s="13"/>
      <c r="WO570" s="13"/>
      <c r="WP570" s="13"/>
      <c r="WQ570" s="13"/>
      <c r="WR570" s="13"/>
      <c r="WS570" s="13"/>
      <c r="WT570" s="13"/>
      <c r="WU570" s="13"/>
      <c r="WV570" s="13"/>
      <c r="WW570" s="13"/>
      <c r="WX570" s="13"/>
      <c r="WY570" s="13"/>
      <c r="WZ570" s="13"/>
      <c r="XA570" s="13"/>
      <c r="XB570" s="13"/>
      <c r="XC570" s="13"/>
      <c r="XD570" s="13"/>
      <c r="XE570" s="13"/>
      <c r="XF570" s="13"/>
      <c r="XG570" s="13"/>
      <c r="XH570" s="13"/>
      <c r="XI570" s="13"/>
      <c r="XJ570" s="13"/>
      <c r="XK570" s="13"/>
      <c r="XL570" s="13"/>
      <c r="XM570" s="13"/>
      <c r="XN570" s="13"/>
      <c r="XO570" s="13"/>
      <c r="XP570" s="13"/>
      <c r="XQ570" s="13"/>
      <c r="XR570" s="13"/>
      <c r="XS570" s="13"/>
      <c r="XT570" s="13"/>
      <c r="XU570" s="13"/>
      <c r="XV570" s="13"/>
      <c r="XW570" s="13"/>
      <c r="XX570" s="13"/>
      <c r="XY570" s="13"/>
      <c r="XZ570" s="13"/>
      <c r="YA570" s="13"/>
      <c r="YB570" s="13"/>
      <c r="YC570" s="13"/>
      <c r="YD570" s="13"/>
      <c r="YE570" s="13"/>
      <c r="YF570" s="13"/>
      <c r="YG570" s="13"/>
      <c r="YH570" s="13"/>
      <c r="YI570" s="13"/>
      <c r="YJ570" s="13"/>
      <c r="YK570" s="13"/>
      <c r="YL570" s="13"/>
      <c r="YM570" s="13"/>
      <c r="YN570" s="13"/>
      <c r="YO570" s="13"/>
      <c r="YP570" s="13"/>
      <c r="YQ570" s="13"/>
      <c r="YR570" s="13"/>
      <c r="YS570" s="13"/>
      <c r="YT570" s="13"/>
      <c r="YU570" s="13"/>
      <c r="YV570" s="13"/>
      <c r="YW570" s="13"/>
      <c r="YX570" s="13"/>
      <c r="YY570" s="13"/>
      <c r="YZ570" s="13"/>
      <c r="ZA570" s="13"/>
      <c r="ZB570" s="13"/>
      <c r="ZC570" s="13"/>
      <c r="ZD570" s="13"/>
      <c r="ZE570" s="13"/>
      <c r="ZF570" s="13"/>
      <c r="ZG570" s="13"/>
      <c r="ZH570" s="13"/>
      <c r="ZI570" s="13"/>
      <c r="ZJ570" s="13"/>
      <c r="ZK570" s="13"/>
      <c r="ZL570" s="13"/>
      <c r="ZM570" s="13"/>
      <c r="ZN570" s="13"/>
      <c r="ZO570" s="13"/>
      <c r="ZP570" s="13"/>
      <c r="ZQ570" s="13"/>
      <c r="ZR570" s="13"/>
      <c r="ZS570" s="13"/>
      <c r="ZT570" s="13"/>
      <c r="ZU570" s="13"/>
      <c r="ZV570" s="13"/>
      <c r="ZW570" s="13"/>
      <c r="ZX570" s="13"/>
      <c r="ZY570" s="13"/>
      <c r="ZZ570" s="13"/>
      <c r="AAA570" s="13"/>
      <c r="AAB570" s="13"/>
      <c r="AAC570" s="13"/>
      <c r="AAD570" s="13"/>
      <c r="AAE570" s="13"/>
      <c r="AAF570" s="13"/>
      <c r="AAG570" s="13"/>
      <c r="AAH570" s="13"/>
      <c r="AAI570" s="13"/>
      <c r="AAJ570" s="13"/>
      <c r="AAK570" s="13"/>
      <c r="AAL570" s="13"/>
      <c r="AAM570" s="13"/>
      <c r="AAN570" s="13"/>
      <c r="AAO570" s="13"/>
      <c r="AAP570" s="13"/>
      <c r="AAQ570" s="13"/>
      <c r="AAR570" s="13"/>
      <c r="AAS570" s="13"/>
      <c r="AAT570" s="13"/>
      <c r="AAU570" s="13"/>
      <c r="AAV570" s="13"/>
      <c r="AAW570" s="13"/>
      <c r="AAX570" s="13"/>
      <c r="AAY570" s="13"/>
      <c r="AAZ570" s="13"/>
      <c r="ABA570" s="13"/>
      <c r="ABB570" s="13"/>
      <c r="ABC570" s="13"/>
      <c r="ABD570" s="13"/>
      <c r="ABE570" s="13"/>
      <c r="ABF570" s="13"/>
      <c r="ABG570" s="13"/>
      <c r="ABH570" s="13"/>
      <c r="ABI570" s="13"/>
      <c r="ABJ570" s="13"/>
      <c r="ABK570" s="13"/>
      <c r="ABL570" s="13"/>
      <c r="ABM570" s="13"/>
      <c r="ABN570" s="13"/>
      <c r="ABO570" s="13"/>
      <c r="ABP570" s="13"/>
      <c r="ABQ570" s="13"/>
      <c r="ABR570" s="13"/>
      <c r="ABS570" s="13"/>
      <c r="ABT570" s="13"/>
      <c r="ABU570" s="13"/>
      <c r="ABV570" s="13"/>
      <c r="ABW570" s="13"/>
      <c r="ABX570" s="13"/>
      <c r="ABY570" s="13"/>
      <c r="ABZ570" s="13"/>
      <c r="ACA570" s="13"/>
      <c r="ACB570" s="13"/>
      <c r="ACC570" s="13"/>
      <c r="ACD570" s="13"/>
      <c r="ACE570" s="13"/>
      <c r="ACF570" s="13"/>
      <c r="ACG570" s="13"/>
      <c r="ACH570" s="13"/>
      <c r="ACI570" s="13"/>
      <c r="ACJ570" s="13"/>
      <c r="ACK570" s="13"/>
      <c r="ACL570" s="13"/>
      <c r="ACM570" s="13"/>
      <c r="ACN570" s="13"/>
      <c r="ACO570" s="13"/>
      <c r="ACP570" s="13"/>
      <c r="ACQ570" s="13"/>
      <c r="ACR570" s="13"/>
      <c r="ACS570" s="13"/>
      <c r="ACT570" s="13"/>
      <c r="ACU570" s="13"/>
      <c r="ACV570" s="13"/>
      <c r="ACW570" s="13"/>
      <c r="ACX570" s="13"/>
      <c r="ACY570" s="13"/>
      <c r="ACZ570" s="13"/>
      <c r="ADA570" s="13"/>
      <c r="ADB570" s="13"/>
      <c r="ADC570" s="13"/>
      <c r="ADD570" s="13"/>
      <c r="ADE570" s="13"/>
      <c r="ADF570" s="13"/>
      <c r="ADG570" s="13"/>
      <c r="ADH570" s="13"/>
      <c r="ADI570" s="13"/>
      <c r="ADJ570" s="13"/>
      <c r="ADK570" s="13"/>
      <c r="ADL570" s="13"/>
      <c r="ADM570" s="13"/>
      <c r="ADN570" s="13"/>
      <c r="ADO570" s="13"/>
      <c r="ADP570" s="13"/>
      <c r="ADQ570" s="13"/>
      <c r="ADR570" s="13"/>
      <c r="ADS570" s="13"/>
      <c r="ADT570" s="13"/>
      <c r="ADU570" s="13"/>
      <c r="ADV570" s="13"/>
      <c r="ADW570" s="13"/>
      <c r="ADX570" s="13"/>
      <c r="ADY570" s="13"/>
      <c r="ADZ570" s="13"/>
      <c r="AEA570" s="13"/>
      <c r="AEB570" s="13"/>
      <c r="AEC570" s="13"/>
      <c r="AED570" s="13"/>
      <c r="AEE570" s="13"/>
      <c r="AEF570" s="13"/>
      <c r="AEG570" s="13"/>
      <c r="AEH570" s="13"/>
      <c r="AEI570" s="13"/>
      <c r="AEJ570" s="13"/>
      <c r="AEK570" s="13"/>
      <c r="AEL570" s="13"/>
      <c r="AEM570" s="13"/>
      <c r="AEN570" s="13"/>
      <c r="AEO570" s="13"/>
      <c r="AEP570" s="13"/>
      <c r="AEQ570" s="13"/>
      <c r="AER570" s="13"/>
      <c r="AES570" s="13"/>
      <c r="AET570" s="13"/>
      <c r="AEU570" s="13"/>
      <c r="AEV570" s="13"/>
      <c r="AEW570" s="13"/>
      <c r="AEX570" s="13"/>
      <c r="AEY570" s="13"/>
      <c r="AEZ570" s="13"/>
      <c r="AFA570" s="13"/>
      <c r="AFB570" s="13"/>
      <c r="AFC570" s="13"/>
      <c r="AFD570" s="13"/>
      <c r="AFE570" s="13"/>
      <c r="AFF570" s="13"/>
      <c r="AFG570" s="13"/>
      <c r="AFH570" s="13"/>
      <c r="AFI570" s="13"/>
      <c r="AFJ570" s="13"/>
      <c r="AFK570" s="13"/>
      <c r="AFL570" s="13"/>
      <c r="AFM570" s="13"/>
      <c r="AFN570" s="13"/>
      <c r="AFO570" s="13"/>
      <c r="AFP570" s="13"/>
      <c r="AFQ570" s="13"/>
      <c r="AFR570" s="13"/>
      <c r="AFS570" s="13"/>
      <c r="AFT570" s="13"/>
      <c r="AFU570" s="13"/>
      <c r="AFV570" s="13"/>
      <c r="AFW570" s="13"/>
      <c r="AFX570" s="13"/>
      <c r="AFY570" s="13"/>
      <c r="AFZ570" s="13"/>
      <c r="AGA570" s="13"/>
      <c r="AGB570" s="13"/>
      <c r="AGC570" s="13"/>
      <c r="AGD570" s="13"/>
      <c r="AGE570" s="13"/>
      <c r="AGF570" s="13"/>
      <c r="AGG570" s="13"/>
      <c r="AGH570" s="13"/>
      <c r="AGI570" s="13"/>
      <c r="AGJ570" s="13"/>
      <c r="AGK570" s="13"/>
      <c r="AGL570" s="13"/>
      <c r="AGM570" s="13"/>
      <c r="AGN570" s="13"/>
      <c r="AGO570" s="13"/>
      <c r="AGP570" s="13"/>
      <c r="AGQ570" s="13"/>
      <c r="AGR570" s="13"/>
      <c r="AGS570" s="13"/>
      <c r="AGT570" s="13"/>
      <c r="AGU570" s="13"/>
      <c r="AGV570" s="13"/>
      <c r="AGW570" s="13"/>
      <c r="AGX570" s="13"/>
      <c r="AGY570" s="13"/>
      <c r="AGZ570" s="13"/>
      <c r="AHA570" s="13"/>
      <c r="AHB570" s="13"/>
      <c r="AHC570" s="13"/>
      <c r="AHD570" s="13"/>
      <c r="AHE570" s="13"/>
      <c r="AHF570" s="13"/>
      <c r="AHG570" s="13"/>
      <c r="AHH570" s="13"/>
      <c r="AHI570" s="13"/>
      <c r="AHJ570" s="13"/>
      <c r="AHK570" s="13"/>
      <c r="AHL570" s="13"/>
      <c r="AHM570" s="13"/>
      <c r="AHN570" s="13"/>
      <c r="AHO570" s="13"/>
      <c r="AHP570" s="13"/>
      <c r="AHQ570" s="13"/>
      <c r="AHR570" s="13"/>
      <c r="AHS570" s="13"/>
      <c r="AHT570" s="13"/>
      <c r="AHU570" s="13"/>
      <c r="AHV570" s="13"/>
      <c r="AHW570" s="13"/>
      <c r="AHX570" s="13"/>
      <c r="AHY570" s="13"/>
      <c r="AHZ570" s="13"/>
      <c r="AIA570" s="13"/>
      <c r="AIB570" s="13"/>
      <c r="AIC570" s="13"/>
      <c r="AID570" s="13"/>
      <c r="AIE570" s="13"/>
      <c r="AIF570" s="13"/>
      <c r="AIG570" s="13"/>
      <c r="AIH570" s="13"/>
      <c r="AII570" s="13"/>
      <c r="AIJ570" s="13"/>
      <c r="AIK570" s="13"/>
      <c r="AIL570" s="13"/>
      <c r="AIM570" s="13"/>
      <c r="AIN570" s="13"/>
      <c r="AIO570" s="13"/>
      <c r="AIP570" s="13"/>
      <c r="AIQ570" s="13"/>
      <c r="AIR570" s="13"/>
      <c r="AIS570" s="13"/>
      <c r="AIT570" s="13"/>
      <c r="AIU570" s="13"/>
      <c r="AIV570" s="13"/>
      <c r="AIW570" s="13"/>
      <c r="AIX570" s="13"/>
      <c r="AIY570" s="13"/>
      <c r="AIZ570" s="13"/>
      <c r="AJA570" s="13"/>
      <c r="AJB570" s="13"/>
      <c r="AJC570" s="13"/>
      <c r="AJD570" s="13"/>
      <c r="AJE570" s="13"/>
      <c r="AJF570" s="13"/>
      <c r="AJG570" s="13"/>
      <c r="AJH570" s="13"/>
      <c r="AJI570" s="13"/>
      <c r="AJJ570" s="13"/>
      <c r="AJK570" s="13"/>
      <c r="AJL570" s="13"/>
      <c r="AJM570" s="13"/>
      <c r="AJN570" s="13"/>
      <c r="AJO570" s="13"/>
      <c r="AJP570" s="13"/>
      <c r="AJQ570" s="13"/>
      <c r="AJR570" s="13"/>
      <c r="AJS570" s="13"/>
      <c r="AJT570" s="13"/>
      <c r="AJU570" s="13"/>
      <c r="AJV570" s="13"/>
      <c r="AJW570" s="13"/>
      <c r="AJX570" s="13"/>
      <c r="AJY570" s="13"/>
      <c r="AJZ570" s="13"/>
      <c r="AKA570" s="13"/>
      <c r="AKB570" s="13"/>
      <c r="AKC570" s="13"/>
      <c r="AKD570" s="13"/>
      <c r="AKE570" s="13"/>
      <c r="AKF570" s="13"/>
      <c r="AKG570" s="13"/>
      <c r="AKH570" s="13"/>
      <c r="AKI570" s="13"/>
      <c r="AKJ570" s="13"/>
      <c r="AKK570" s="13"/>
      <c r="AKL570" s="13"/>
      <c r="AKM570" s="13"/>
      <c r="AKN570" s="13"/>
      <c r="AKO570" s="13"/>
      <c r="AKP570" s="13"/>
      <c r="AKQ570" s="13"/>
      <c r="AKR570" s="13"/>
      <c r="AKS570" s="13"/>
      <c r="AKT570" s="13"/>
      <c r="AKU570" s="13"/>
      <c r="AKV570" s="13"/>
      <c r="AKW570" s="13"/>
      <c r="AKX570" s="13"/>
      <c r="AKY570" s="13"/>
      <c r="AKZ570" s="13"/>
      <c r="ALA570" s="13"/>
      <c r="ALB570" s="13"/>
      <c r="ALC570" s="13"/>
      <c r="ALD570" s="13"/>
      <c r="ALE570" s="13"/>
      <c r="ALF570" s="13"/>
      <c r="ALG570" s="13"/>
      <c r="ALH570" s="13"/>
      <c r="ALI570" s="13"/>
      <c r="ALJ570" s="13"/>
    </row>
    <row r="571" spans="1:998" s="24" customFormat="1">
      <c r="A571" s="16">
        <v>566</v>
      </c>
      <c r="B571" s="32" t="s">
        <v>188</v>
      </c>
      <c r="C571" s="32" t="s">
        <v>1804</v>
      </c>
      <c r="D571" s="32" t="s">
        <v>1804</v>
      </c>
      <c r="E571" s="32" t="s">
        <v>1817</v>
      </c>
      <c r="F571" s="32"/>
      <c r="G571" s="74">
        <v>45825</v>
      </c>
      <c r="H571" s="75">
        <v>0.44861111111111113</v>
      </c>
      <c r="I571" s="32" t="s">
        <v>5</v>
      </c>
      <c r="J571" s="32" t="s">
        <v>6</v>
      </c>
      <c r="K571" s="32" t="s">
        <v>5</v>
      </c>
      <c r="L571" s="32" t="s">
        <v>5</v>
      </c>
      <c r="M571" s="32" t="s">
        <v>5</v>
      </c>
      <c r="N571" s="32" t="s">
        <v>6</v>
      </c>
      <c r="O571" s="76">
        <v>2694.43</v>
      </c>
      <c r="P571" s="77">
        <v>15031</v>
      </c>
      <c r="Q571" s="76">
        <v>282000</v>
      </c>
      <c r="R571" s="76">
        <v>32000</v>
      </c>
      <c r="S571" s="85">
        <f t="shared" si="74"/>
        <v>11.347517730496454</v>
      </c>
      <c r="T571" s="85">
        <f t="shared" si="75"/>
        <v>250000</v>
      </c>
      <c r="U571" s="32" t="s">
        <v>6</v>
      </c>
      <c r="V571" s="32" t="s">
        <v>6</v>
      </c>
      <c r="W571" s="79">
        <v>1</v>
      </c>
      <c r="X571" s="80">
        <v>0</v>
      </c>
      <c r="Y571" s="81">
        <f>ROUND((S571/INDICI!$B$2*10),2)</f>
        <v>1.28</v>
      </c>
      <c r="Z571" s="81">
        <f>ROUND((O571/INDICI!$B$1*25),2)</f>
        <v>7.19</v>
      </c>
      <c r="AA571" s="82">
        <f t="shared" si="67"/>
        <v>6</v>
      </c>
      <c r="AB571" s="83">
        <f t="shared" si="68"/>
        <v>14.47</v>
      </c>
      <c r="AC571" s="84"/>
      <c r="AD571" s="81" t="str">
        <f>VLOOKUP(C571, 'NORD SUD'!A:B, 2, FALSE)</f>
        <v>N</v>
      </c>
      <c r="AE571" s="85" t="str">
        <f>IF(AD571="N","",SUM(AF$5:$AF571))</f>
        <v/>
      </c>
      <c r="AF571" s="85" t="str">
        <f t="shared" si="69"/>
        <v/>
      </c>
      <c r="AG571" s="84"/>
      <c r="AH571" s="81"/>
      <c r="AI571" s="169"/>
      <c r="AJ571" s="169"/>
      <c r="AK571" s="198" t="s">
        <v>1941</v>
      </c>
      <c r="AL571" s="158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  <c r="KE571" s="13"/>
      <c r="KF571" s="13"/>
      <c r="KG571" s="13"/>
      <c r="KH571" s="13"/>
      <c r="KI571" s="13"/>
      <c r="KJ571" s="13"/>
      <c r="KK571" s="13"/>
      <c r="KL571" s="13"/>
      <c r="KM571" s="13"/>
      <c r="KN571" s="13"/>
      <c r="KO571" s="13"/>
      <c r="KP571" s="13"/>
      <c r="KQ571" s="13"/>
      <c r="KR571" s="13"/>
      <c r="KS571" s="13"/>
      <c r="KT571" s="13"/>
      <c r="KU571" s="13"/>
      <c r="KV571" s="13"/>
      <c r="KW571" s="13"/>
      <c r="KX571" s="13"/>
      <c r="KY571" s="13"/>
      <c r="KZ571" s="13"/>
      <c r="LA571" s="13"/>
      <c r="LB571" s="13"/>
      <c r="LC571" s="13"/>
      <c r="LD571" s="13"/>
      <c r="LE571" s="13"/>
      <c r="LF571" s="13"/>
      <c r="LG571" s="13"/>
      <c r="LH571" s="13"/>
      <c r="LI571" s="13"/>
      <c r="LJ571" s="13"/>
      <c r="LK571" s="13"/>
      <c r="LL571" s="13"/>
      <c r="LM571" s="13"/>
      <c r="LN571" s="13"/>
      <c r="LO571" s="13"/>
      <c r="LP571" s="13"/>
      <c r="LQ571" s="13"/>
      <c r="LR571" s="13"/>
      <c r="LS571" s="13"/>
      <c r="LT571" s="13"/>
      <c r="LU571" s="13"/>
      <c r="LV571" s="13"/>
      <c r="LW571" s="13"/>
      <c r="LX571" s="13"/>
      <c r="LY571" s="13"/>
      <c r="LZ571" s="13"/>
      <c r="MA571" s="13"/>
      <c r="MB571" s="13"/>
      <c r="MC571" s="13"/>
      <c r="MD571" s="13"/>
      <c r="ME571" s="13"/>
      <c r="MF571" s="13"/>
      <c r="MG571" s="13"/>
      <c r="MH571" s="13"/>
      <c r="MI571" s="13"/>
      <c r="MJ571" s="13"/>
      <c r="MK571" s="13"/>
      <c r="ML571" s="13"/>
      <c r="MM571" s="13"/>
      <c r="MN571" s="13"/>
      <c r="MO571" s="13"/>
      <c r="MP571" s="13"/>
      <c r="MQ571" s="13"/>
      <c r="MR571" s="13"/>
      <c r="MS571" s="13"/>
      <c r="MT571" s="13"/>
      <c r="MU571" s="13"/>
      <c r="MV571" s="13"/>
      <c r="MW571" s="13"/>
      <c r="MX571" s="13"/>
      <c r="MY571" s="13"/>
      <c r="MZ571" s="13"/>
      <c r="NA571" s="13"/>
      <c r="NB571" s="13"/>
      <c r="NC571" s="13"/>
      <c r="ND571" s="13"/>
      <c r="NE571" s="13"/>
      <c r="NF571" s="13"/>
      <c r="NG571" s="13"/>
      <c r="NH571" s="13"/>
      <c r="NI571" s="13"/>
      <c r="NJ571" s="13"/>
      <c r="NK571" s="13"/>
      <c r="NL571" s="13"/>
      <c r="NM571" s="13"/>
      <c r="NN571" s="13"/>
      <c r="NO571" s="13"/>
      <c r="NP571" s="13"/>
      <c r="NQ571" s="13"/>
      <c r="NR571" s="13"/>
      <c r="NS571" s="13"/>
      <c r="NT571" s="13"/>
      <c r="NU571" s="13"/>
      <c r="NV571" s="13"/>
      <c r="NW571" s="13"/>
      <c r="NX571" s="13"/>
      <c r="NY571" s="13"/>
      <c r="NZ571" s="13"/>
      <c r="OA571" s="13"/>
      <c r="OB571" s="13"/>
      <c r="OC571" s="13"/>
      <c r="OD571" s="13"/>
      <c r="OE571" s="13"/>
      <c r="OF571" s="13"/>
      <c r="OG571" s="13"/>
      <c r="OH571" s="13"/>
      <c r="OI571" s="13"/>
      <c r="OJ571" s="13"/>
      <c r="OK571" s="13"/>
      <c r="OL571" s="13"/>
      <c r="OM571" s="13"/>
      <c r="ON571" s="13"/>
      <c r="OO571" s="13"/>
      <c r="OP571" s="13"/>
      <c r="OQ571" s="13"/>
      <c r="OR571" s="13"/>
      <c r="OS571" s="13"/>
      <c r="OT571" s="13"/>
      <c r="OU571" s="13"/>
      <c r="OV571" s="13"/>
      <c r="OW571" s="13"/>
      <c r="OX571" s="13"/>
      <c r="OY571" s="13"/>
      <c r="OZ571" s="13"/>
      <c r="PA571" s="13"/>
      <c r="PB571" s="13"/>
      <c r="PC571" s="13"/>
      <c r="PD571" s="13"/>
      <c r="PE571" s="13"/>
      <c r="PF571" s="13"/>
      <c r="PG571" s="13"/>
      <c r="PH571" s="13"/>
      <c r="PI571" s="13"/>
      <c r="PJ571" s="13"/>
      <c r="PK571" s="13"/>
      <c r="PL571" s="13"/>
      <c r="PM571" s="13"/>
      <c r="PN571" s="13"/>
      <c r="PO571" s="13"/>
      <c r="PP571" s="13"/>
      <c r="PQ571" s="13"/>
      <c r="PR571" s="13"/>
      <c r="PS571" s="13"/>
      <c r="PT571" s="13"/>
      <c r="PU571" s="13"/>
      <c r="PV571" s="13"/>
      <c r="PW571" s="13"/>
      <c r="PX571" s="13"/>
      <c r="PY571" s="13"/>
      <c r="PZ571" s="13"/>
      <c r="QA571" s="13"/>
      <c r="QB571" s="13"/>
      <c r="QC571" s="13"/>
      <c r="QD571" s="13"/>
      <c r="QE571" s="13"/>
      <c r="QF571" s="13"/>
      <c r="QG571" s="13"/>
      <c r="QH571" s="13"/>
      <c r="QI571" s="13"/>
      <c r="QJ571" s="13"/>
      <c r="QK571" s="13"/>
      <c r="QL571" s="13"/>
      <c r="QM571" s="13"/>
      <c r="QN571" s="13"/>
      <c r="QO571" s="13"/>
      <c r="QP571" s="13"/>
      <c r="QQ571" s="13"/>
      <c r="QR571" s="13"/>
      <c r="QS571" s="13"/>
      <c r="QT571" s="13"/>
      <c r="QU571" s="13"/>
      <c r="QV571" s="13"/>
      <c r="QW571" s="13"/>
      <c r="QX571" s="13"/>
      <c r="QY571" s="13"/>
      <c r="QZ571" s="13"/>
      <c r="RA571" s="13"/>
      <c r="RB571" s="13"/>
      <c r="RC571" s="13"/>
      <c r="RD571" s="13"/>
      <c r="RE571" s="13"/>
      <c r="RF571" s="13"/>
      <c r="RG571" s="13"/>
      <c r="RH571" s="13"/>
      <c r="RI571" s="13"/>
      <c r="RJ571" s="13"/>
      <c r="RK571" s="13"/>
      <c r="RL571" s="13"/>
      <c r="RM571" s="13"/>
      <c r="RN571" s="13"/>
      <c r="RO571" s="13"/>
      <c r="RP571" s="13"/>
      <c r="RQ571" s="13"/>
      <c r="RR571" s="13"/>
      <c r="RS571" s="13"/>
      <c r="RT571" s="13"/>
      <c r="RU571" s="13"/>
      <c r="RV571" s="13"/>
      <c r="RW571" s="13"/>
      <c r="RX571" s="13"/>
      <c r="RY571" s="13"/>
      <c r="RZ571" s="13"/>
      <c r="SA571" s="13"/>
      <c r="SB571" s="13"/>
      <c r="SC571" s="13"/>
      <c r="SD571" s="13"/>
      <c r="SE571" s="13"/>
      <c r="SF571" s="13"/>
      <c r="SG571" s="13"/>
      <c r="SH571" s="13"/>
      <c r="SI571" s="13"/>
      <c r="SJ571" s="13"/>
      <c r="SK571" s="13"/>
      <c r="SL571" s="13"/>
      <c r="SM571" s="13"/>
      <c r="SN571" s="13"/>
      <c r="SO571" s="13"/>
      <c r="SP571" s="13"/>
      <c r="SQ571" s="13"/>
      <c r="SR571" s="13"/>
      <c r="SS571" s="13"/>
      <c r="ST571" s="13"/>
      <c r="SU571" s="13"/>
      <c r="SV571" s="13"/>
      <c r="SW571" s="13"/>
      <c r="SX571" s="13"/>
      <c r="SY571" s="13"/>
      <c r="SZ571" s="13"/>
      <c r="TA571" s="13"/>
      <c r="TB571" s="13"/>
      <c r="TC571" s="13"/>
      <c r="TD571" s="13"/>
      <c r="TE571" s="13"/>
      <c r="TF571" s="13"/>
      <c r="TG571" s="13"/>
      <c r="TH571" s="13"/>
      <c r="TI571" s="13"/>
      <c r="TJ571" s="13"/>
      <c r="TK571" s="13"/>
      <c r="TL571" s="13"/>
      <c r="TM571" s="13"/>
      <c r="TN571" s="13"/>
      <c r="TO571" s="13"/>
      <c r="TP571" s="13"/>
      <c r="TQ571" s="13"/>
      <c r="TR571" s="13"/>
      <c r="TS571" s="13"/>
      <c r="TT571" s="13"/>
      <c r="TU571" s="13"/>
      <c r="TV571" s="13"/>
      <c r="TW571" s="13"/>
      <c r="TX571" s="13"/>
      <c r="TY571" s="13"/>
      <c r="TZ571" s="13"/>
      <c r="UA571" s="13"/>
      <c r="UB571" s="13"/>
      <c r="UC571" s="13"/>
      <c r="UD571" s="13"/>
      <c r="UE571" s="13"/>
      <c r="UF571" s="13"/>
      <c r="UG571" s="13"/>
      <c r="UH571" s="13"/>
      <c r="UI571" s="13"/>
      <c r="UJ571" s="13"/>
      <c r="UK571" s="13"/>
      <c r="UL571" s="13"/>
      <c r="UM571" s="13"/>
      <c r="UN571" s="13"/>
      <c r="UO571" s="13"/>
      <c r="UP571" s="13"/>
      <c r="UQ571" s="13"/>
      <c r="UR571" s="13"/>
      <c r="US571" s="13"/>
      <c r="UT571" s="13"/>
      <c r="UU571" s="13"/>
      <c r="UV571" s="13"/>
      <c r="UW571" s="13"/>
      <c r="UX571" s="13"/>
      <c r="UY571" s="13"/>
      <c r="UZ571" s="13"/>
      <c r="VA571" s="13"/>
      <c r="VB571" s="13"/>
      <c r="VC571" s="13"/>
      <c r="VD571" s="13"/>
      <c r="VE571" s="13"/>
      <c r="VF571" s="13"/>
      <c r="VG571" s="13"/>
      <c r="VH571" s="13"/>
      <c r="VI571" s="13"/>
      <c r="VJ571" s="13"/>
      <c r="VK571" s="13"/>
      <c r="VL571" s="13"/>
      <c r="VM571" s="13"/>
      <c r="VN571" s="13"/>
      <c r="VO571" s="13"/>
      <c r="VP571" s="13"/>
      <c r="VQ571" s="13"/>
      <c r="VR571" s="13"/>
      <c r="VS571" s="13"/>
      <c r="VT571" s="13"/>
      <c r="VU571" s="13"/>
      <c r="VV571" s="13"/>
      <c r="VW571" s="13"/>
      <c r="VX571" s="13"/>
      <c r="VY571" s="13"/>
      <c r="VZ571" s="13"/>
      <c r="WA571" s="13"/>
      <c r="WB571" s="13"/>
      <c r="WC571" s="13"/>
      <c r="WD571" s="13"/>
      <c r="WE571" s="13"/>
      <c r="WF571" s="13"/>
      <c r="WG571" s="13"/>
      <c r="WH571" s="13"/>
      <c r="WI571" s="13"/>
      <c r="WJ571" s="13"/>
      <c r="WK571" s="13"/>
      <c r="WL571" s="13"/>
      <c r="WM571" s="13"/>
      <c r="WN571" s="13"/>
      <c r="WO571" s="13"/>
      <c r="WP571" s="13"/>
      <c r="WQ571" s="13"/>
      <c r="WR571" s="13"/>
      <c r="WS571" s="13"/>
      <c r="WT571" s="13"/>
      <c r="WU571" s="13"/>
      <c r="WV571" s="13"/>
      <c r="WW571" s="13"/>
      <c r="WX571" s="13"/>
      <c r="WY571" s="13"/>
      <c r="WZ571" s="13"/>
      <c r="XA571" s="13"/>
      <c r="XB571" s="13"/>
      <c r="XC571" s="13"/>
      <c r="XD571" s="13"/>
      <c r="XE571" s="13"/>
      <c r="XF571" s="13"/>
      <c r="XG571" s="13"/>
      <c r="XH571" s="13"/>
      <c r="XI571" s="13"/>
      <c r="XJ571" s="13"/>
      <c r="XK571" s="13"/>
      <c r="XL571" s="13"/>
      <c r="XM571" s="13"/>
      <c r="XN571" s="13"/>
      <c r="XO571" s="13"/>
      <c r="XP571" s="13"/>
      <c r="XQ571" s="13"/>
      <c r="XR571" s="13"/>
      <c r="XS571" s="13"/>
      <c r="XT571" s="13"/>
      <c r="XU571" s="13"/>
      <c r="XV571" s="13"/>
      <c r="XW571" s="13"/>
      <c r="XX571" s="13"/>
      <c r="XY571" s="13"/>
      <c r="XZ571" s="13"/>
      <c r="YA571" s="13"/>
      <c r="YB571" s="13"/>
      <c r="YC571" s="13"/>
      <c r="YD571" s="13"/>
      <c r="YE571" s="13"/>
      <c r="YF571" s="13"/>
      <c r="YG571" s="13"/>
      <c r="YH571" s="13"/>
      <c r="YI571" s="13"/>
      <c r="YJ571" s="13"/>
      <c r="YK571" s="13"/>
      <c r="YL571" s="13"/>
      <c r="YM571" s="13"/>
      <c r="YN571" s="13"/>
      <c r="YO571" s="13"/>
      <c r="YP571" s="13"/>
      <c r="YQ571" s="13"/>
      <c r="YR571" s="13"/>
      <c r="YS571" s="13"/>
      <c r="YT571" s="13"/>
      <c r="YU571" s="13"/>
      <c r="YV571" s="13"/>
      <c r="YW571" s="13"/>
      <c r="YX571" s="13"/>
      <c r="YY571" s="13"/>
      <c r="YZ571" s="13"/>
      <c r="ZA571" s="13"/>
      <c r="ZB571" s="13"/>
      <c r="ZC571" s="13"/>
      <c r="ZD571" s="13"/>
      <c r="ZE571" s="13"/>
      <c r="ZF571" s="13"/>
      <c r="ZG571" s="13"/>
      <c r="ZH571" s="13"/>
      <c r="ZI571" s="13"/>
      <c r="ZJ571" s="13"/>
      <c r="ZK571" s="13"/>
      <c r="ZL571" s="13"/>
      <c r="ZM571" s="13"/>
      <c r="ZN571" s="13"/>
      <c r="ZO571" s="13"/>
      <c r="ZP571" s="13"/>
      <c r="ZQ571" s="13"/>
      <c r="ZR571" s="13"/>
      <c r="ZS571" s="13"/>
      <c r="ZT571" s="13"/>
      <c r="ZU571" s="13"/>
      <c r="ZV571" s="13"/>
      <c r="ZW571" s="13"/>
      <c r="ZX571" s="13"/>
      <c r="ZY571" s="13"/>
      <c r="ZZ571" s="13"/>
      <c r="AAA571" s="13"/>
      <c r="AAB571" s="13"/>
      <c r="AAC571" s="13"/>
      <c r="AAD571" s="13"/>
      <c r="AAE571" s="13"/>
      <c r="AAF571" s="13"/>
      <c r="AAG571" s="13"/>
      <c r="AAH571" s="13"/>
      <c r="AAI571" s="13"/>
      <c r="AAJ571" s="13"/>
      <c r="AAK571" s="13"/>
      <c r="AAL571" s="13"/>
      <c r="AAM571" s="13"/>
      <c r="AAN571" s="13"/>
      <c r="AAO571" s="13"/>
      <c r="AAP571" s="13"/>
      <c r="AAQ571" s="13"/>
      <c r="AAR571" s="13"/>
      <c r="AAS571" s="13"/>
      <c r="AAT571" s="13"/>
      <c r="AAU571" s="13"/>
      <c r="AAV571" s="13"/>
      <c r="AAW571" s="13"/>
      <c r="AAX571" s="13"/>
      <c r="AAY571" s="13"/>
      <c r="AAZ571" s="13"/>
      <c r="ABA571" s="13"/>
      <c r="ABB571" s="13"/>
      <c r="ABC571" s="13"/>
      <c r="ABD571" s="13"/>
      <c r="ABE571" s="13"/>
      <c r="ABF571" s="13"/>
      <c r="ABG571" s="13"/>
      <c r="ABH571" s="13"/>
      <c r="ABI571" s="13"/>
      <c r="ABJ571" s="13"/>
      <c r="ABK571" s="13"/>
      <c r="ABL571" s="13"/>
      <c r="ABM571" s="13"/>
      <c r="ABN571" s="13"/>
      <c r="ABO571" s="13"/>
      <c r="ABP571" s="13"/>
      <c r="ABQ571" s="13"/>
      <c r="ABR571" s="13"/>
      <c r="ABS571" s="13"/>
      <c r="ABT571" s="13"/>
      <c r="ABU571" s="13"/>
      <c r="ABV571" s="13"/>
      <c r="ABW571" s="13"/>
      <c r="ABX571" s="13"/>
      <c r="ABY571" s="13"/>
      <c r="ABZ571" s="13"/>
      <c r="ACA571" s="13"/>
      <c r="ACB571" s="13"/>
      <c r="ACC571" s="13"/>
      <c r="ACD571" s="13"/>
      <c r="ACE571" s="13"/>
      <c r="ACF571" s="13"/>
      <c r="ACG571" s="13"/>
      <c r="ACH571" s="13"/>
      <c r="ACI571" s="13"/>
      <c r="ACJ571" s="13"/>
      <c r="ACK571" s="13"/>
      <c r="ACL571" s="13"/>
      <c r="ACM571" s="13"/>
      <c r="ACN571" s="13"/>
      <c r="ACO571" s="13"/>
      <c r="ACP571" s="13"/>
      <c r="ACQ571" s="13"/>
      <c r="ACR571" s="13"/>
      <c r="ACS571" s="13"/>
      <c r="ACT571" s="13"/>
      <c r="ACU571" s="13"/>
      <c r="ACV571" s="13"/>
      <c r="ACW571" s="13"/>
      <c r="ACX571" s="13"/>
      <c r="ACY571" s="13"/>
      <c r="ACZ571" s="13"/>
      <c r="ADA571" s="13"/>
      <c r="ADB571" s="13"/>
      <c r="ADC571" s="13"/>
      <c r="ADD571" s="13"/>
      <c r="ADE571" s="13"/>
      <c r="ADF571" s="13"/>
      <c r="ADG571" s="13"/>
      <c r="ADH571" s="13"/>
      <c r="ADI571" s="13"/>
      <c r="ADJ571" s="13"/>
      <c r="ADK571" s="13"/>
      <c r="ADL571" s="13"/>
      <c r="ADM571" s="13"/>
      <c r="ADN571" s="13"/>
      <c r="ADO571" s="13"/>
      <c r="ADP571" s="13"/>
      <c r="ADQ571" s="13"/>
      <c r="ADR571" s="13"/>
      <c r="ADS571" s="13"/>
      <c r="ADT571" s="13"/>
      <c r="ADU571" s="13"/>
      <c r="ADV571" s="13"/>
      <c r="ADW571" s="13"/>
      <c r="ADX571" s="13"/>
      <c r="ADY571" s="13"/>
      <c r="ADZ571" s="13"/>
      <c r="AEA571" s="13"/>
      <c r="AEB571" s="13"/>
      <c r="AEC571" s="13"/>
      <c r="AED571" s="13"/>
      <c r="AEE571" s="13"/>
      <c r="AEF571" s="13"/>
      <c r="AEG571" s="13"/>
      <c r="AEH571" s="13"/>
      <c r="AEI571" s="13"/>
      <c r="AEJ571" s="13"/>
      <c r="AEK571" s="13"/>
      <c r="AEL571" s="13"/>
      <c r="AEM571" s="13"/>
      <c r="AEN571" s="13"/>
      <c r="AEO571" s="13"/>
      <c r="AEP571" s="13"/>
      <c r="AEQ571" s="13"/>
      <c r="AER571" s="13"/>
      <c r="AES571" s="13"/>
      <c r="AET571" s="13"/>
      <c r="AEU571" s="13"/>
      <c r="AEV571" s="13"/>
      <c r="AEW571" s="13"/>
      <c r="AEX571" s="13"/>
      <c r="AEY571" s="13"/>
      <c r="AEZ571" s="13"/>
      <c r="AFA571" s="13"/>
      <c r="AFB571" s="13"/>
      <c r="AFC571" s="13"/>
      <c r="AFD571" s="13"/>
      <c r="AFE571" s="13"/>
      <c r="AFF571" s="13"/>
      <c r="AFG571" s="13"/>
      <c r="AFH571" s="13"/>
      <c r="AFI571" s="13"/>
      <c r="AFJ571" s="13"/>
      <c r="AFK571" s="13"/>
      <c r="AFL571" s="13"/>
      <c r="AFM571" s="13"/>
      <c r="AFN571" s="13"/>
      <c r="AFO571" s="13"/>
      <c r="AFP571" s="13"/>
      <c r="AFQ571" s="13"/>
      <c r="AFR571" s="13"/>
      <c r="AFS571" s="13"/>
      <c r="AFT571" s="13"/>
      <c r="AFU571" s="13"/>
      <c r="AFV571" s="13"/>
      <c r="AFW571" s="13"/>
      <c r="AFX571" s="13"/>
      <c r="AFY571" s="13"/>
      <c r="AFZ571" s="13"/>
      <c r="AGA571" s="13"/>
      <c r="AGB571" s="13"/>
      <c r="AGC571" s="13"/>
      <c r="AGD571" s="13"/>
      <c r="AGE571" s="13"/>
      <c r="AGF571" s="13"/>
      <c r="AGG571" s="13"/>
      <c r="AGH571" s="13"/>
      <c r="AGI571" s="13"/>
      <c r="AGJ571" s="13"/>
      <c r="AGK571" s="13"/>
      <c r="AGL571" s="13"/>
      <c r="AGM571" s="13"/>
      <c r="AGN571" s="13"/>
      <c r="AGO571" s="13"/>
      <c r="AGP571" s="13"/>
      <c r="AGQ571" s="13"/>
      <c r="AGR571" s="13"/>
      <c r="AGS571" s="13"/>
      <c r="AGT571" s="13"/>
      <c r="AGU571" s="13"/>
      <c r="AGV571" s="13"/>
      <c r="AGW571" s="13"/>
      <c r="AGX571" s="13"/>
      <c r="AGY571" s="13"/>
      <c r="AGZ571" s="13"/>
      <c r="AHA571" s="13"/>
      <c r="AHB571" s="13"/>
      <c r="AHC571" s="13"/>
      <c r="AHD571" s="13"/>
      <c r="AHE571" s="13"/>
      <c r="AHF571" s="13"/>
      <c r="AHG571" s="13"/>
      <c r="AHH571" s="13"/>
      <c r="AHI571" s="13"/>
      <c r="AHJ571" s="13"/>
      <c r="AHK571" s="13"/>
      <c r="AHL571" s="13"/>
      <c r="AHM571" s="13"/>
      <c r="AHN571" s="13"/>
      <c r="AHO571" s="13"/>
      <c r="AHP571" s="13"/>
      <c r="AHQ571" s="13"/>
      <c r="AHR571" s="13"/>
      <c r="AHS571" s="13"/>
      <c r="AHT571" s="13"/>
      <c r="AHU571" s="13"/>
      <c r="AHV571" s="13"/>
      <c r="AHW571" s="13"/>
      <c r="AHX571" s="13"/>
      <c r="AHY571" s="13"/>
      <c r="AHZ571" s="13"/>
      <c r="AIA571" s="13"/>
      <c r="AIB571" s="13"/>
      <c r="AIC571" s="13"/>
      <c r="AID571" s="13"/>
      <c r="AIE571" s="13"/>
      <c r="AIF571" s="13"/>
      <c r="AIG571" s="13"/>
      <c r="AIH571" s="13"/>
      <c r="AII571" s="13"/>
      <c r="AIJ571" s="13"/>
      <c r="AIK571" s="13"/>
      <c r="AIL571" s="13"/>
      <c r="AIM571" s="13"/>
      <c r="AIN571" s="13"/>
      <c r="AIO571" s="13"/>
      <c r="AIP571" s="13"/>
      <c r="AIQ571" s="13"/>
      <c r="AIR571" s="13"/>
      <c r="AIS571" s="13"/>
      <c r="AIT571" s="13"/>
      <c r="AIU571" s="13"/>
      <c r="AIV571" s="13"/>
      <c r="AIW571" s="13"/>
      <c r="AIX571" s="13"/>
      <c r="AIY571" s="13"/>
      <c r="AIZ571" s="13"/>
      <c r="AJA571" s="13"/>
      <c r="AJB571" s="13"/>
      <c r="AJC571" s="13"/>
      <c r="AJD571" s="13"/>
      <c r="AJE571" s="13"/>
      <c r="AJF571" s="13"/>
      <c r="AJG571" s="13"/>
      <c r="AJH571" s="13"/>
      <c r="AJI571" s="13"/>
      <c r="AJJ571" s="13"/>
      <c r="AJK571" s="13"/>
      <c r="AJL571" s="13"/>
      <c r="AJM571" s="13"/>
      <c r="AJN571" s="13"/>
      <c r="AJO571" s="13"/>
      <c r="AJP571" s="13"/>
      <c r="AJQ571" s="13"/>
      <c r="AJR571" s="13"/>
      <c r="AJS571" s="13"/>
      <c r="AJT571" s="13"/>
      <c r="AJU571" s="13"/>
      <c r="AJV571" s="13"/>
      <c r="AJW571" s="13"/>
      <c r="AJX571" s="13"/>
      <c r="AJY571" s="13"/>
      <c r="AJZ571" s="13"/>
      <c r="AKA571" s="13"/>
      <c r="AKB571" s="13"/>
      <c r="AKC571" s="13"/>
      <c r="AKD571" s="13"/>
      <c r="AKE571" s="13"/>
      <c r="AKF571" s="13"/>
      <c r="AKG571" s="13"/>
      <c r="AKH571" s="13"/>
      <c r="AKI571" s="13"/>
      <c r="AKJ571" s="13"/>
      <c r="AKK571" s="13"/>
      <c r="AKL571" s="13"/>
      <c r="AKM571" s="13"/>
      <c r="AKN571" s="13"/>
      <c r="AKO571" s="13"/>
      <c r="AKP571" s="13"/>
      <c r="AKQ571" s="13"/>
      <c r="AKR571" s="13"/>
      <c r="AKS571" s="13"/>
      <c r="AKT571" s="13"/>
      <c r="AKU571" s="13"/>
      <c r="AKV571" s="13"/>
      <c r="AKW571" s="13"/>
      <c r="AKX571" s="13"/>
      <c r="AKY571" s="13"/>
      <c r="AKZ571" s="13"/>
      <c r="ALA571" s="13"/>
      <c r="ALB571" s="13"/>
      <c r="ALC571" s="13"/>
      <c r="ALD571" s="13"/>
      <c r="ALE571" s="13"/>
      <c r="ALF571" s="13"/>
      <c r="ALG571" s="13"/>
      <c r="ALH571" s="13"/>
      <c r="ALI571" s="13"/>
      <c r="ALJ571" s="13"/>
    </row>
    <row r="572" spans="1:998" s="24" customFormat="1">
      <c r="A572" s="16">
        <v>567</v>
      </c>
      <c r="B572" s="32" t="s">
        <v>188</v>
      </c>
      <c r="C572" s="32" t="s">
        <v>1804</v>
      </c>
      <c r="D572" s="32" t="s">
        <v>1804</v>
      </c>
      <c r="E572" s="32" t="s">
        <v>1833</v>
      </c>
      <c r="F572" s="32"/>
      <c r="G572" s="74">
        <v>45833</v>
      </c>
      <c r="H572" s="75">
        <v>0.38819444444444445</v>
      </c>
      <c r="I572" s="32" t="s">
        <v>5</v>
      </c>
      <c r="J572" s="32" t="s">
        <v>6</v>
      </c>
      <c r="K572" s="32" t="s">
        <v>5</v>
      </c>
      <c r="L572" s="32" t="s">
        <v>5</v>
      </c>
      <c r="M572" s="32" t="s">
        <v>5</v>
      </c>
      <c r="N572" s="32" t="s">
        <v>6</v>
      </c>
      <c r="O572" s="76">
        <v>1351.35</v>
      </c>
      <c r="P572" s="77">
        <v>6068</v>
      </c>
      <c r="Q572" s="76">
        <v>83676.539999999994</v>
      </c>
      <c r="R572" s="76">
        <v>36000</v>
      </c>
      <c r="S572" s="85">
        <f t="shared" si="74"/>
        <v>43.022811411657322</v>
      </c>
      <c r="T572" s="85">
        <f t="shared" si="75"/>
        <v>47676.539999999994</v>
      </c>
      <c r="U572" s="32" t="s">
        <v>6</v>
      </c>
      <c r="V572" s="32" t="s">
        <v>6</v>
      </c>
      <c r="W572" s="79">
        <v>1</v>
      </c>
      <c r="X572" s="80">
        <v>0</v>
      </c>
      <c r="Y572" s="81">
        <f>ROUND((S572/INDICI!$B$2*10),2)</f>
        <v>4.8600000000000003</v>
      </c>
      <c r="Z572" s="81">
        <f>ROUND((O572/INDICI!$B$1*25),2)</f>
        <v>3.61</v>
      </c>
      <c r="AA572" s="82">
        <f t="shared" si="67"/>
        <v>6</v>
      </c>
      <c r="AB572" s="83">
        <f t="shared" si="68"/>
        <v>14.47</v>
      </c>
      <c r="AC572" s="84"/>
      <c r="AD572" s="81" t="str">
        <f>VLOOKUP(C572, 'NORD SUD'!A:B, 2, FALSE)</f>
        <v>N</v>
      </c>
      <c r="AE572" s="85" t="str">
        <f>IF(AD572="N","",SUM(AF$5:$AF572))</f>
        <v/>
      </c>
      <c r="AF572" s="85" t="str">
        <f t="shared" si="69"/>
        <v/>
      </c>
      <c r="AG572" s="84"/>
      <c r="AH572" s="81"/>
      <c r="AI572" s="169"/>
      <c r="AJ572" s="169"/>
      <c r="AK572" s="198" t="s">
        <v>1941</v>
      </c>
      <c r="AL572" s="158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  <c r="KE572" s="13"/>
      <c r="KF572" s="13"/>
      <c r="KG572" s="13"/>
      <c r="KH572" s="13"/>
      <c r="KI572" s="13"/>
      <c r="KJ572" s="13"/>
      <c r="KK572" s="13"/>
      <c r="KL572" s="13"/>
      <c r="KM572" s="13"/>
      <c r="KN572" s="13"/>
      <c r="KO572" s="13"/>
      <c r="KP572" s="13"/>
      <c r="KQ572" s="13"/>
      <c r="KR572" s="13"/>
      <c r="KS572" s="13"/>
      <c r="KT572" s="13"/>
      <c r="KU572" s="13"/>
      <c r="KV572" s="13"/>
      <c r="KW572" s="13"/>
      <c r="KX572" s="13"/>
      <c r="KY572" s="13"/>
      <c r="KZ572" s="13"/>
      <c r="LA572" s="13"/>
      <c r="LB572" s="13"/>
      <c r="LC572" s="13"/>
      <c r="LD572" s="13"/>
      <c r="LE572" s="13"/>
      <c r="LF572" s="13"/>
      <c r="LG572" s="13"/>
      <c r="LH572" s="13"/>
      <c r="LI572" s="13"/>
      <c r="LJ572" s="13"/>
      <c r="LK572" s="13"/>
      <c r="LL572" s="13"/>
      <c r="LM572" s="13"/>
      <c r="LN572" s="13"/>
      <c r="LO572" s="13"/>
      <c r="LP572" s="13"/>
      <c r="LQ572" s="13"/>
      <c r="LR572" s="13"/>
      <c r="LS572" s="13"/>
      <c r="LT572" s="13"/>
      <c r="LU572" s="13"/>
      <c r="LV572" s="13"/>
      <c r="LW572" s="13"/>
      <c r="LX572" s="13"/>
      <c r="LY572" s="13"/>
      <c r="LZ572" s="13"/>
      <c r="MA572" s="13"/>
      <c r="MB572" s="13"/>
      <c r="MC572" s="13"/>
      <c r="MD572" s="13"/>
      <c r="ME572" s="13"/>
      <c r="MF572" s="13"/>
      <c r="MG572" s="13"/>
      <c r="MH572" s="13"/>
      <c r="MI572" s="13"/>
      <c r="MJ572" s="13"/>
      <c r="MK572" s="13"/>
      <c r="ML572" s="13"/>
      <c r="MM572" s="13"/>
      <c r="MN572" s="13"/>
      <c r="MO572" s="13"/>
      <c r="MP572" s="13"/>
      <c r="MQ572" s="13"/>
      <c r="MR572" s="13"/>
      <c r="MS572" s="13"/>
      <c r="MT572" s="13"/>
      <c r="MU572" s="13"/>
      <c r="MV572" s="13"/>
      <c r="MW572" s="13"/>
      <c r="MX572" s="13"/>
      <c r="MY572" s="13"/>
      <c r="MZ572" s="13"/>
      <c r="NA572" s="13"/>
      <c r="NB572" s="13"/>
      <c r="NC572" s="13"/>
      <c r="ND572" s="13"/>
      <c r="NE572" s="13"/>
      <c r="NF572" s="13"/>
      <c r="NG572" s="13"/>
      <c r="NH572" s="13"/>
      <c r="NI572" s="13"/>
      <c r="NJ572" s="13"/>
      <c r="NK572" s="13"/>
      <c r="NL572" s="13"/>
      <c r="NM572" s="13"/>
      <c r="NN572" s="13"/>
      <c r="NO572" s="13"/>
      <c r="NP572" s="13"/>
      <c r="NQ572" s="13"/>
      <c r="NR572" s="13"/>
      <c r="NS572" s="13"/>
      <c r="NT572" s="13"/>
      <c r="NU572" s="13"/>
      <c r="NV572" s="13"/>
      <c r="NW572" s="13"/>
      <c r="NX572" s="13"/>
      <c r="NY572" s="13"/>
      <c r="NZ572" s="13"/>
      <c r="OA572" s="13"/>
      <c r="OB572" s="13"/>
      <c r="OC572" s="13"/>
      <c r="OD572" s="13"/>
      <c r="OE572" s="13"/>
      <c r="OF572" s="13"/>
      <c r="OG572" s="13"/>
      <c r="OH572" s="13"/>
      <c r="OI572" s="13"/>
      <c r="OJ572" s="13"/>
      <c r="OK572" s="13"/>
      <c r="OL572" s="13"/>
      <c r="OM572" s="13"/>
      <c r="ON572" s="13"/>
      <c r="OO572" s="13"/>
      <c r="OP572" s="13"/>
      <c r="OQ572" s="13"/>
      <c r="OR572" s="13"/>
      <c r="OS572" s="13"/>
      <c r="OT572" s="13"/>
      <c r="OU572" s="13"/>
      <c r="OV572" s="13"/>
      <c r="OW572" s="13"/>
      <c r="OX572" s="13"/>
      <c r="OY572" s="13"/>
      <c r="OZ572" s="13"/>
      <c r="PA572" s="13"/>
      <c r="PB572" s="13"/>
      <c r="PC572" s="13"/>
      <c r="PD572" s="13"/>
      <c r="PE572" s="13"/>
      <c r="PF572" s="13"/>
      <c r="PG572" s="13"/>
      <c r="PH572" s="13"/>
      <c r="PI572" s="13"/>
      <c r="PJ572" s="13"/>
      <c r="PK572" s="13"/>
      <c r="PL572" s="13"/>
      <c r="PM572" s="13"/>
      <c r="PN572" s="13"/>
      <c r="PO572" s="13"/>
      <c r="PP572" s="13"/>
      <c r="PQ572" s="13"/>
      <c r="PR572" s="13"/>
      <c r="PS572" s="13"/>
      <c r="PT572" s="13"/>
      <c r="PU572" s="13"/>
      <c r="PV572" s="13"/>
      <c r="PW572" s="13"/>
      <c r="PX572" s="13"/>
      <c r="PY572" s="13"/>
      <c r="PZ572" s="13"/>
      <c r="QA572" s="13"/>
      <c r="QB572" s="13"/>
      <c r="QC572" s="13"/>
      <c r="QD572" s="13"/>
      <c r="QE572" s="13"/>
      <c r="QF572" s="13"/>
      <c r="QG572" s="13"/>
      <c r="QH572" s="13"/>
      <c r="QI572" s="13"/>
      <c r="QJ572" s="13"/>
      <c r="QK572" s="13"/>
      <c r="QL572" s="13"/>
      <c r="QM572" s="13"/>
      <c r="QN572" s="13"/>
      <c r="QO572" s="13"/>
      <c r="QP572" s="13"/>
      <c r="QQ572" s="13"/>
      <c r="QR572" s="13"/>
      <c r="QS572" s="13"/>
      <c r="QT572" s="13"/>
      <c r="QU572" s="13"/>
      <c r="QV572" s="13"/>
      <c r="QW572" s="13"/>
      <c r="QX572" s="13"/>
      <c r="QY572" s="13"/>
      <c r="QZ572" s="13"/>
      <c r="RA572" s="13"/>
      <c r="RB572" s="13"/>
      <c r="RC572" s="13"/>
      <c r="RD572" s="13"/>
      <c r="RE572" s="13"/>
      <c r="RF572" s="13"/>
      <c r="RG572" s="13"/>
      <c r="RH572" s="13"/>
      <c r="RI572" s="13"/>
      <c r="RJ572" s="13"/>
      <c r="RK572" s="13"/>
      <c r="RL572" s="13"/>
      <c r="RM572" s="13"/>
      <c r="RN572" s="13"/>
      <c r="RO572" s="13"/>
      <c r="RP572" s="13"/>
      <c r="RQ572" s="13"/>
      <c r="RR572" s="13"/>
      <c r="RS572" s="13"/>
      <c r="RT572" s="13"/>
      <c r="RU572" s="13"/>
      <c r="RV572" s="13"/>
      <c r="RW572" s="13"/>
      <c r="RX572" s="13"/>
      <c r="RY572" s="13"/>
      <c r="RZ572" s="13"/>
      <c r="SA572" s="13"/>
      <c r="SB572" s="13"/>
      <c r="SC572" s="13"/>
      <c r="SD572" s="13"/>
      <c r="SE572" s="13"/>
      <c r="SF572" s="13"/>
      <c r="SG572" s="13"/>
      <c r="SH572" s="13"/>
      <c r="SI572" s="13"/>
      <c r="SJ572" s="13"/>
      <c r="SK572" s="13"/>
      <c r="SL572" s="13"/>
      <c r="SM572" s="13"/>
      <c r="SN572" s="13"/>
      <c r="SO572" s="13"/>
      <c r="SP572" s="13"/>
      <c r="SQ572" s="13"/>
      <c r="SR572" s="13"/>
      <c r="SS572" s="13"/>
      <c r="ST572" s="13"/>
      <c r="SU572" s="13"/>
      <c r="SV572" s="13"/>
      <c r="SW572" s="13"/>
      <c r="SX572" s="13"/>
      <c r="SY572" s="13"/>
      <c r="SZ572" s="13"/>
      <c r="TA572" s="13"/>
      <c r="TB572" s="13"/>
      <c r="TC572" s="13"/>
      <c r="TD572" s="13"/>
      <c r="TE572" s="13"/>
      <c r="TF572" s="13"/>
      <c r="TG572" s="13"/>
      <c r="TH572" s="13"/>
      <c r="TI572" s="13"/>
      <c r="TJ572" s="13"/>
      <c r="TK572" s="13"/>
      <c r="TL572" s="13"/>
      <c r="TM572" s="13"/>
      <c r="TN572" s="13"/>
      <c r="TO572" s="13"/>
      <c r="TP572" s="13"/>
      <c r="TQ572" s="13"/>
      <c r="TR572" s="13"/>
      <c r="TS572" s="13"/>
      <c r="TT572" s="13"/>
      <c r="TU572" s="13"/>
      <c r="TV572" s="13"/>
      <c r="TW572" s="13"/>
      <c r="TX572" s="13"/>
      <c r="TY572" s="13"/>
      <c r="TZ572" s="13"/>
      <c r="UA572" s="13"/>
      <c r="UB572" s="13"/>
      <c r="UC572" s="13"/>
      <c r="UD572" s="13"/>
      <c r="UE572" s="13"/>
      <c r="UF572" s="13"/>
      <c r="UG572" s="13"/>
      <c r="UH572" s="13"/>
      <c r="UI572" s="13"/>
      <c r="UJ572" s="13"/>
      <c r="UK572" s="13"/>
      <c r="UL572" s="13"/>
      <c r="UM572" s="13"/>
      <c r="UN572" s="13"/>
      <c r="UO572" s="13"/>
      <c r="UP572" s="13"/>
      <c r="UQ572" s="13"/>
      <c r="UR572" s="13"/>
      <c r="US572" s="13"/>
      <c r="UT572" s="13"/>
      <c r="UU572" s="13"/>
      <c r="UV572" s="13"/>
      <c r="UW572" s="13"/>
      <c r="UX572" s="13"/>
      <c r="UY572" s="13"/>
      <c r="UZ572" s="13"/>
      <c r="VA572" s="13"/>
      <c r="VB572" s="13"/>
      <c r="VC572" s="13"/>
      <c r="VD572" s="13"/>
      <c r="VE572" s="13"/>
      <c r="VF572" s="13"/>
      <c r="VG572" s="13"/>
      <c r="VH572" s="13"/>
      <c r="VI572" s="13"/>
      <c r="VJ572" s="13"/>
      <c r="VK572" s="13"/>
      <c r="VL572" s="13"/>
      <c r="VM572" s="13"/>
      <c r="VN572" s="13"/>
      <c r="VO572" s="13"/>
      <c r="VP572" s="13"/>
      <c r="VQ572" s="13"/>
      <c r="VR572" s="13"/>
      <c r="VS572" s="13"/>
      <c r="VT572" s="13"/>
      <c r="VU572" s="13"/>
      <c r="VV572" s="13"/>
      <c r="VW572" s="13"/>
      <c r="VX572" s="13"/>
      <c r="VY572" s="13"/>
      <c r="VZ572" s="13"/>
      <c r="WA572" s="13"/>
      <c r="WB572" s="13"/>
      <c r="WC572" s="13"/>
      <c r="WD572" s="13"/>
      <c r="WE572" s="13"/>
      <c r="WF572" s="13"/>
      <c r="WG572" s="13"/>
      <c r="WH572" s="13"/>
      <c r="WI572" s="13"/>
      <c r="WJ572" s="13"/>
      <c r="WK572" s="13"/>
      <c r="WL572" s="13"/>
      <c r="WM572" s="13"/>
      <c r="WN572" s="13"/>
      <c r="WO572" s="13"/>
      <c r="WP572" s="13"/>
      <c r="WQ572" s="13"/>
      <c r="WR572" s="13"/>
      <c r="WS572" s="13"/>
      <c r="WT572" s="13"/>
      <c r="WU572" s="13"/>
      <c r="WV572" s="13"/>
      <c r="WW572" s="13"/>
      <c r="WX572" s="13"/>
      <c r="WY572" s="13"/>
      <c r="WZ572" s="13"/>
      <c r="XA572" s="13"/>
      <c r="XB572" s="13"/>
      <c r="XC572" s="13"/>
      <c r="XD572" s="13"/>
      <c r="XE572" s="13"/>
      <c r="XF572" s="13"/>
      <c r="XG572" s="13"/>
      <c r="XH572" s="13"/>
      <c r="XI572" s="13"/>
      <c r="XJ572" s="13"/>
      <c r="XK572" s="13"/>
      <c r="XL572" s="13"/>
      <c r="XM572" s="13"/>
      <c r="XN572" s="13"/>
      <c r="XO572" s="13"/>
      <c r="XP572" s="13"/>
      <c r="XQ572" s="13"/>
      <c r="XR572" s="13"/>
      <c r="XS572" s="13"/>
      <c r="XT572" s="13"/>
      <c r="XU572" s="13"/>
      <c r="XV572" s="13"/>
      <c r="XW572" s="13"/>
      <c r="XX572" s="13"/>
      <c r="XY572" s="13"/>
      <c r="XZ572" s="13"/>
      <c r="YA572" s="13"/>
      <c r="YB572" s="13"/>
      <c r="YC572" s="13"/>
      <c r="YD572" s="13"/>
      <c r="YE572" s="13"/>
      <c r="YF572" s="13"/>
      <c r="YG572" s="13"/>
      <c r="YH572" s="13"/>
      <c r="YI572" s="13"/>
      <c r="YJ572" s="13"/>
      <c r="YK572" s="13"/>
      <c r="YL572" s="13"/>
      <c r="YM572" s="13"/>
      <c r="YN572" s="13"/>
      <c r="YO572" s="13"/>
      <c r="YP572" s="13"/>
      <c r="YQ572" s="13"/>
      <c r="YR572" s="13"/>
      <c r="YS572" s="13"/>
      <c r="YT572" s="13"/>
      <c r="YU572" s="13"/>
      <c r="YV572" s="13"/>
      <c r="YW572" s="13"/>
      <c r="YX572" s="13"/>
      <c r="YY572" s="13"/>
      <c r="YZ572" s="13"/>
      <c r="ZA572" s="13"/>
      <c r="ZB572" s="13"/>
      <c r="ZC572" s="13"/>
      <c r="ZD572" s="13"/>
      <c r="ZE572" s="13"/>
      <c r="ZF572" s="13"/>
      <c r="ZG572" s="13"/>
      <c r="ZH572" s="13"/>
      <c r="ZI572" s="13"/>
      <c r="ZJ572" s="13"/>
      <c r="ZK572" s="13"/>
      <c r="ZL572" s="13"/>
      <c r="ZM572" s="13"/>
      <c r="ZN572" s="13"/>
      <c r="ZO572" s="13"/>
      <c r="ZP572" s="13"/>
      <c r="ZQ572" s="13"/>
      <c r="ZR572" s="13"/>
      <c r="ZS572" s="13"/>
      <c r="ZT572" s="13"/>
      <c r="ZU572" s="13"/>
      <c r="ZV572" s="13"/>
      <c r="ZW572" s="13"/>
      <c r="ZX572" s="13"/>
      <c r="ZY572" s="13"/>
      <c r="ZZ572" s="13"/>
      <c r="AAA572" s="13"/>
      <c r="AAB572" s="13"/>
      <c r="AAC572" s="13"/>
      <c r="AAD572" s="13"/>
      <c r="AAE572" s="13"/>
      <c r="AAF572" s="13"/>
      <c r="AAG572" s="13"/>
      <c r="AAH572" s="13"/>
      <c r="AAI572" s="13"/>
      <c r="AAJ572" s="13"/>
      <c r="AAK572" s="13"/>
      <c r="AAL572" s="13"/>
      <c r="AAM572" s="13"/>
      <c r="AAN572" s="13"/>
      <c r="AAO572" s="13"/>
      <c r="AAP572" s="13"/>
      <c r="AAQ572" s="13"/>
      <c r="AAR572" s="13"/>
      <c r="AAS572" s="13"/>
      <c r="AAT572" s="13"/>
      <c r="AAU572" s="13"/>
      <c r="AAV572" s="13"/>
      <c r="AAW572" s="13"/>
      <c r="AAX572" s="13"/>
      <c r="AAY572" s="13"/>
      <c r="AAZ572" s="13"/>
      <c r="ABA572" s="13"/>
      <c r="ABB572" s="13"/>
      <c r="ABC572" s="13"/>
      <c r="ABD572" s="13"/>
      <c r="ABE572" s="13"/>
      <c r="ABF572" s="13"/>
      <c r="ABG572" s="13"/>
      <c r="ABH572" s="13"/>
      <c r="ABI572" s="13"/>
      <c r="ABJ572" s="13"/>
      <c r="ABK572" s="13"/>
      <c r="ABL572" s="13"/>
      <c r="ABM572" s="13"/>
      <c r="ABN572" s="13"/>
      <c r="ABO572" s="13"/>
      <c r="ABP572" s="13"/>
      <c r="ABQ572" s="13"/>
      <c r="ABR572" s="13"/>
      <c r="ABS572" s="13"/>
      <c r="ABT572" s="13"/>
      <c r="ABU572" s="13"/>
      <c r="ABV572" s="13"/>
      <c r="ABW572" s="13"/>
      <c r="ABX572" s="13"/>
      <c r="ABY572" s="13"/>
      <c r="ABZ572" s="13"/>
      <c r="ACA572" s="13"/>
      <c r="ACB572" s="13"/>
      <c r="ACC572" s="13"/>
      <c r="ACD572" s="13"/>
      <c r="ACE572" s="13"/>
      <c r="ACF572" s="13"/>
      <c r="ACG572" s="13"/>
      <c r="ACH572" s="13"/>
      <c r="ACI572" s="13"/>
      <c r="ACJ572" s="13"/>
      <c r="ACK572" s="13"/>
      <c r="ACL572" s="13"/>
      <c r="ACM572" s="13"/>
      <c r="ACN572" s="13"/>
      <c r="ACO572" s="13"/>
      <c r="ACP572" s="13"/>
      <c r="ACQ572" s="13"/>
      <c r="ACR572" s="13"/>
      <c r="ACS572" s="13"/>
      <c r="ACT572" s="13"/>
      <c r="ACU572" s="13"/>
      <c r="ACV572" s="13"/>
      <c r="ACW572" s="13"/>
      <c r="ACX572" s="13"/>
      <c r="ACY572" s="13"/>
      <c r="ACZ572" s="13"/>
      <c r="ADA572" s="13"/>
      <c r="ADB572" s="13"/>
      <c r="ADC572" s="13"/>
      <c r="ADD572" s="13"/>
      <c r="ADE572" s="13"/>
      <c r="ADF572" s="13"/>
      <c r="ADG572" s="13"/>
      <c r="ADH572" s="13"/>
      <c r="ADI572" s="13"/>
      <c r="ADJ572" s="13"/>
      <c r="ADK572" s="13"/>
      <c r="ADL572" s="13"/>
      <c r="ADM572" s="13"/>
      <c r="ADN572" s="13"/>
      <c r="ADO572" s="13"/>
      <c r="ADP572" s="13"/>
      <c r="ADQ572" s="13"/>
      <c r="ADR572" s="13"/>
      <c r="ADS572" s="13"/>
      <c r="ADT572" s="13"/>
      <c r="ADU572" s="13"/>
      <c r="ADV572" s="13"/>
      <c r="ADW572" s="13"/>
      <c r="ADX572" s="13"/>
      <c r="ADY572" s="13"/>
      <c r="ADZ572" s="13"/>
      <c r="AEA572" s="13"/>
      <c r="AEB572" s="13"/>
      <c r="AEC572" s="13"/>
      <c r="AED572" s="13"/>
      <c r="AEE572" s="13"/>
      <c r="AEF572" s="13"/>
      <c r="AEG572" s="13"/>
      <c r="AEH572" s="13"/>
      <c r="AEI572" s="13"/>
      <c r="AEJ572" s="13"/>
      <c r="AEK572" s="13"/>
      <c r="AEL572" s="13"/>
      <c r="AEM572" s="13"/>
      <c r="AEN572" s="13"/>
      <c r="AEO572" s="13"/>
      <c r="AEP572" s="13"/>
      <c r="AEQ572" s="13"/>
      <c r="AER572" s="13"/>
      <c r="AES572" s="13"/>
      <c r="AET572" s="13"/>
      <c r="AEU572" s="13"/>
      <c r="AEV572" s="13"/>
      <c r="AEW572" s="13"/>
      <c r="AEX572" s="13"/>
      <c r="AEY572" s="13"/>
      <c r="AEZ572" s="13"/>
      <c r="AFA572" s="13"/>
      <c r="AFB572" s="13"/>
      <c r="AFC572" s="13"/>
      <c r="AFD572" s="13"/>
      <c r="AFE572" s="13"/>
      <c r="AFF572" s="13"/>
      <c r="AFG572" s="13"/>
      <c r="AFH572" s="13"/>
      <c r="AFI572" s="13"/>
      <c r="AFJ572" s="13"/>
      <c r="AFK572" s="13"/>
      <c r="AFL572" s="13"/>
      <c r="AFM572" s="13"/>
      <c r="AFN572" s="13"/>
      <c r="AFO572" s="13"/>
      <c r="AFP572" s="13"/>
      <c r="AFQ572" s="13"/>
      <c r="AFR572" s="13"/>
      <c r="AFS572" s="13"/>
      <c r="AFT572" s="13"/>
      <c r="AFU572" s="13"/>
      <c r="AFV572" s="13"/>
      <c r="AFW572" s="13"/>
      <c r="AFX572" s="13"/>
      <c r="AFY572" s="13"/>
      <c r="AFZ572" s="13"/>
      <c r="AGA572" s="13"/>
      <c r="AGB572" s="13"/>
      <c r="AGC572" s="13"/>
      <c r="AGD572" s="13"/>
      <c r="AGE572" s="13"/>
      <c r="AGF572" s="13"/>
      <c r="AGG572" s="13"/>
      <c r="AGH572" s="13"/>
      <c r="AGI572" s="13"/>
      <c r="AGJ572" s="13"/>
      <c r="AGK572" s="13"/>
      <c r="AGL572" s="13"/>
      <c r="AGM572" s="13"/>
      <c r="AGN572" s="13"/>
      <c r="AGO572" s="13"/>
      <c r="AGP572" s="13"/>
      <c r="AGQ572" s="13"/>
      <c r="AGR572" s="13"/>
      <c r="AGS572" s="13"/>
      <c r="AGT572" s="13"/>
      <c r="AGU572" s="13"/>
      <c r="AGV572" s="13"/>
      <c r="AGW572" s="13"/>
      <c r="AGX572" s="13"/>
      <c r="AGY572" s="13"/>
      <c r="AGZ572" s="13"/>
      <c r="AHA572" s="13"/>
      <c r="AHB572" s="13"/>
      <c r="AHC572" s="13"/>
      <c r="AHD572" s="13"/>
      <c r="AHE572" s="13"/>
      <c r="AHF572" s="13"/>
      <c r="AHG572" s="13"/>
      <c r="AHH572" s="13"/>
      <c r="AHI572" s="13"/>
      <c r="AHJ572" s="13"/>
      <c r="AHK572" s="13"/>
      <c r="AHL572" s="13"/>
      <c r="AHM572" s="13"/>
      <c r="AHN572" s="13"/>
      <c r="AHO572" s="13"/>
      <c r="AHP572" s="13"/>
      <c r="AHQ572" s="13"/>
      <c r="AHR572" s="13"/>
      <c r="AHS572" s="13"/>
      <c r="AHT572" s="13"/>
      <c r="AHU572" s="13"/>
      <c r="AHV572" s="13"/>
      <c r="AHW572" s="13"/>
      <c r="AHX572" s="13"/>
      <c r="AHY572" s="13"/>
      <c r="AHZ572" s="13"/>
      <c r="AIA572" s="13"/>
      <c r="AIB572" s="13"/>
      <c r="AIC572" s="13"/>
      <c r="AID572" s="13"/>
      <c r="AIE572" s="13"/>
      <c r="AIF572" s="13"/>
      <c r="AIG572" s="13"/>
      <c r="AIH572" s="13"/>
      <c r="AII572" s="13"/>
      <c r="AIJ572" s="13"/>
      <c r="AIK572" s="13"/>
      <c r="AIL572" s="13"/>
      <c r="AIM572" s="13"/>
      <c r="AIN572" s="13"/>
      <c r="AIO572" s="13"/>
      <c r="AIP572" s="13"/>
      <c r="AIQ572" s="13"/>
      <c r="AIR572" s="13"/>
      <c r="AIS572" s="13"/>
      <c r="AIT572" s="13"/>
      <c r="AIU572" s="13"/>
      <c r="AIV572" s="13"/>
      <c r="AIW572" s="13"/>
      <c r="AIX572" s="13"/>
      <c r="AIY572" s="13"/>
      <c r="AIZ572" s="13"/>
      <c r="AJA572" s="13"/>
      <c r="AJB572" s="13"/>
      <c r="AJC572" s="13"/>
      <c r="AJD572" s="13"/>
      <c r="AJE572" s="13"/>
      <c r="AJF572" s="13"/>
      <c r="AJG572" s="13"/>
      <c r="AJH572" s="13"/>
      <c r="AJI572" s="13"/>
      <c r="AJJ572" s="13"/>
      <c r="AJK572" s="13"/>
      <c r="AJL572" s="13"/>
      <c r="AJM572" s="13"/>
      <c r="AJN572" s="13"/>
      <c r="AJO572" s="13"/>
      <c r="AJP572" s="13"/>
      <c r="AJQ572" s="13"/>
      <c r="AJR572" s="13"/>
      <c r="AJS572" s="13"/>
      <c r="AJT572" s="13"/>
      <c r="AJU572" s="13"/>
      <c r="AJV572" s="13"/>
      <c r="AJW572" s="13"/>
      <c r="AJX572" s="13"/>
      <c r="AJY572" s="13"/>
      <c r="AJZ572" s="13"/>
      <c r="AKA572" s="13"/>
      <c r="AKB572" s="13"/>
      <c r="AKC572" s="13"/>
      <c r="AKD572" s="13"/>
      <c r="AKE572" s="13"/>
      <c r="AKF572" s="13"/>
      <c r="AKG572" s="13"/>
      <c r="AKH572" s="13"/>
      <c r="AKI572" s="13"/>
      <c r="AKJ572" s="13"/>
      <c r="AKK572" s="13"/>
      <c r="AKL572" s="13"/>
      <c r="AKM572" s="13"/>
      <c r="AKN572" s="13"/>
      <c r="AKO572" s="13"/>
      <c r="AKP572" s="13"/>
      <c r="AKQ572" s="13"/>
      <c r="AKR572" s="13"/>
      <c r="AKS572" s="13"/>
      <c r="AKT572" s="13"/>
      <c r="AKU572" s="13"/>
      <c r="AKV572" s="13"/>
      <c r="AKW572" s="13"/>
      <c r="AKX572" s="13"/>
      <c r="AKY572" s="13"/>
      <c r="AKZ572" s="13"/>
      <c r="ALA572" s="13"/>
      <c r="ALB572" s="13"/>
      <c r="ALC572" s="13"/>
      <c r="ALD572" s="13"/>
      <c r="ALE572" s="13"/>
      <c r="ALF572" s="13"/>
      <c r="ALG572" s="13"/>
      <c r="ALH572" s="13"/>
      <c r="ALI572" s="13"/>
      <c r="ALJ572" s="13"/>
    </row>
    <row r="573" spans="1:998" s="24" customFormat="1">
      <c r="A573" s="16">
        <v>568</v>
      </c>
      <c r="B573" s="32" t="s">
        <v>188</v>
      </c>
      <c r="C573" s="32" t="s">
        <v>35</v>
      </c>
      <c r="D573" s="32" t="s">
        <v>35</v>
      </c>
      <c r="E573" s="32" t="s">
        <v>827</v>
      </c>
      <c r="F573" s="32"/>
      <c r="G573" s="74">
        <v>45831</v>
      </c>
      <c r="H573" s="75">
        <v>0.58680555555555558</v>
      </c>
      <c r="I573" s="32" t="s">
        <v>5</v>
      </c>
      <c r="J573" s="32" t="s">
        <v>6</v>
      </c>
      <c r="K573" s="32" t="s">
        <v>5</v>
      </c>
      <c r="L573" s="32" t="s">
        <v>5</v>
      </c>
      <c r="M573" s="32" t="s">
        <v>5</v>
      </c>
      <c r="N573" s="32" t="s">
        <v>6</v>
      </c>
      <c r="O573" s="76">
        <v>1149.42</v>
      </c>
      <c r="P573" s="77">
        <v>609</v>
      </c>
      <c r="Q573" s="76">
        <v>72869.98</v>
      </c>
      <c r="R573" s="76">
        <v>21860.99</v>
      </c>
      <c r="S573" s="85">
        <f t="shared" si="74"/>
        <v>29.999994510771106</v>
      </c>
      <c r="T573" s="85">
        <f t="shared" si="75"/>
        <v>51008.989999999991</v>
      </c>
      <c r="U573" s="32" t="s">
        <v>6</v>
      </c>
      <c r="V573" s="32" t="s">
        <v>6</v>
      </c>
      <c r="W573" s="79">
        <v>1</v>
      </c>
      <c r="X573" s="80">
        <v>0</v>
      </c>
      <c r="Y573" s="81">
        <f>ROUND((S573/INDICI!$B$2*10),2)</f>
        <v>3.39</v>
      </c>
      <c r="Z573" s="81">
        <f>ROUND((O573/INDICI!$B$1*25),2)</f>
        <v>3.07</v>
      </c>
      <c r="AA573" s="82">
        <f t="shared" si="67"/>
        <v>8</v>
      </c>
      <c r="AB573" s="83">
        <f t="shared" si="68"/>
        <v>14.46</v>
      </c>
      <c r="AC573" s="84"/>
      <c r="AD573" s="81" t="str">
        <f>VLOOKUP(C573, 'NORD SUD'!A:B, 2, FALSE)</f>
        <v>N</v>
      </c>
      <c r="AE573" s="85" t="str">
        <f>IF(AD573="N","",SUM(AF$5:$AF573))</f>
        <v/>
      </c>
      <c r="AF573" s="85" t="str">
        <f t="shared" si="69"/>
        <v/>
      </c>
      <c r="AG573" s="84"/>
      <c r="AH573" s="81"/>
      <c r="AI573" s="169"/>
      <c r="AJ573" s="169"/>
      <c r="AK573" s="198" t="s">
        <v>1941</v>
      </c>
      <c r="AL573" s="158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  <c r="KE573" s="13"/>
      <c r="KF573" s="13"/>
      <c r="KG573" s="13"/>
      <c r="KH573" s="13"/>
      <c r="KI573" s="13"/>
      <c r="KJ573" s="13"/>
      <c r="KK573" s="13"/>
      <c r="KL573" s="13"/>
      <c r="KM573" s="13"/>
      <c r="KN573" s="13"/>
      <c r="KO573" s="13"/>
      <c r="KP573" s="13"/>
      <c r="KQ573" s="13"/>
      <c r="KR573" s="13"/>
      <c r="KS573" s="13"/>
      <c r="KT573" s="13"/>
      <c r="KU573" s="13"/>
      <c r="KV573" s="13"/>
      <c r="KW573" s="13"/>
      <c r="KX573" s="13"/>
      <c r="KY573" s="13"/>
      <c r="KZ573" s="13"/>
      <c r="LA573" s="13"/>
      <c r="LB573" s="13"/>
      <c r="LC573" s="13"/>
      <c r="LD573" s="13"/>
      <c r="LE573" s="13"/>
      <c r="LF573" s="13"/>
      <c r="LG573" s="13"/>
      <c r="LH573" s="13"/>
      <c r="LI573" s="13"/>
      <c r="LJ573" s="13"/>
      <c r="LK573" s="13"/>
      <c r="LL573" s="13"/>
      <c r="LM573" s="13"/>
      <c r="LN573" s="13"/>
      <c r="LO573" s="13"/>
      <c r="LP573" s="13"/>
      <c r="LQ573" s="13"/>
      <c r="LR573" s="13"/>
      <c r="LS573" s="13"/>
      <c r="LT573" s="13"/>
      <c r="LU573" s="13"/>
      <c r="LV573" s="13"/>
      <c r="LW573" s="13"/>
      <c r="LX573" s="13"/>
      <c r="LY573" s="13"/>
      <c r="LZ573" s="13"/>
      <c r="MA573" s="13"/>
      <c r="MB573" s="13"/>
      <c r="MC573" s="13"/>
      <c r="MD573" s="13"/>
      <c r="ME573" s="13"/>
      <c r="MF573" s="13"/>
      <c r="MG573" s="13"/>
      <c r="MH573" s="13"/>
      <c r="MI573" s="13"/>
      <c r="MJ573" s="13"/>
      <c r="MK573" s="13"/>
      <c r="ML573" s="13"/>
      <c r="MM573" s="13"/>
      <c r="MN573" s="13"/>
      <c r="MO573" s="13"/>
      <c r="MP573" s="13"/>
      <c r="MQ573" s="13"/>
      <c r="MR573" s="13"/>
      <c r="MS573" s="13"/>
      <c r="MT573" s="13"/>
      <c r="MU573" s="13"/>
      <c r="MV573" s="13"/>
      <c r="MW573" s="13"/>
      <c r="MX573" s="13"/>
      <c r="MY573" s="13"/>
      <c r="MZ573" s="13"/>
      <c r="NA573" s="13"/>
      <c r="NB573" s="13"/>
      <c r="NC573" s="13"/>
      <c r="ND573" s="13"/>
      <c r="NE573" s="13"/>
      <c r="NF573" s="13"/>
      <c r="NG573" s="13"/>
      <c r="NH573" s="13"/>
      <c r="NI573" s="13"/>
      <c r="NJ573" s="13"/>
      <c r="NK573" s="13"/>
      <c r="NL573" s="13"/>
      <c r="NM573" s="13"/>
      <c r="NN573" s="13"/>
      <c r="NO573" s="13"/>
      <c r="NP573" s="13"/>
      <c r="NQ573" s="13"/>
      <c r="NR573" s="13"/>
      <c r="NS573" s="13"/>
      <c r="NT573" s="13"/>
      <c r="NU573" s="13"/>
      <c r="NV573" s="13"/>
      <c r="NW573" s="13"/>
      <c r="NX573" s="13"/>
      <c r="NY573" s="13"/>
      <c r="NZ573" s="13"/>
      <c r="OA573" s="13"/>
      <c r="OB573" s="13"/>
      <c r="OC573" s="13"/>
      <c r="OD573" s="13"/>
      <c r="OE573" s="13"/>
      <c r="OF573" s="13"/>
      <c r="OG573" s="13"/>
      <c r="OH573" s="13"/>
      <c r="OI573" s="13"/>
      <c r="OJ573" s="13"/>
      <c r="OK573" s="13"/>
      <c r="OL573" s="13"/>
      <c r="OM573" s="13"/>
      <c r="ON573" s="13"/>
      <c r="OO573" s="13"/>
      <c r="OP573" s="13"/>
      <c r="OQ573" s="13"/>
      <c r="OR573" s="13"/>
      <c r="OS573" s="13"/>
      <c r="OT573" s="13"/>
      <c r="OU573" s="13"/>
      <c r="OV573" s="13"/>
      <c r="OW573" s="13"/>
      <c r="OX573" s="13"/>
      <c r="OY573" s="13"/>
      <c r="OZ573" s="13"/>
      <c r="PA573" s="13"/>
      <c r="PB573" s="13"/>
      <c r="PC573" s="13"/>
      <c r="PD573" s="13"/>
      <c r="PE573" s="13"/>
      <c r="PF573" s="13"/>
      <c r="PG573" s="13"/>
      <c r="PH573" s="13"/>
      <c r="PI573" s="13"/>
      <c r="PJ573" s="13"/>
      <c r="PK573" s="13"/>
      <c r="PL573" s="13"/>
      <c r="PM573" s="13"/>
      <c r="PN573" s="13"/>
      <c r="PO573" s="13"/>
      <c r="PP573" s="13"/>
      <c r="PQ573" s="13"/>
      <c r="PR573" s="13"/>
      <c r="PS573" s="13"/>
      <c r="PT573" s="13"/>
      <c r="PU573" s="13"/>
      <c r="PV573" s="13"/>
      <c r="PW573" s="13"/>
      <c r="PX573" s="13"/>
      <c r="PY573" s="13"/>
      <c r="PZ573" s="13"/>
      <c r="QA573" s="13"/>
      <c r="QB573" s="13"/>
      <c r="QC573" s="13"/>
      <c r="QD573" s="13"/>
      <c r="QE573" s="13"/>
      <c r="QF573" s="13"/>
      <c r="QG573" s="13"/>
      <c r="QH573" s="13"/>
      <c r="QI573" s="13"/>
      <c r="QJ573" s="13"/>
      <c r="QK573" s="13"/>
      <c r="QL573" s="13"/>
      <c r="QM573" s="13"/>
      <c r="QN573" s="13"/>
      <c r="QO573" s="13"/>
      <c r="QP573" s="13"/>
      <c r="QQ573" s="13"/>
      <c r="QR573" s="13"/>
      <c r="QS573" s="13"/>
      <c r="QT573" s="13"/>
      <c r="QU573" s="13"/>
      <c r="QV573" s="13"/>
      <c r="QW573" s="13"/>
      <c r="QX573" s="13"/>
      <c r="QY573" s="13"/>
      <c r="QZ573" s="13"/>
      <c r="RA573" s="13"/>
      <c r="RB573" s="13"/>
      <c r="RC573" s="13"/>
      <c r="RD573" s="13"/>
      <c r="RE573" s="13"/>
      <c r="RF573" s="13"/>
      <c r="RG573" s="13"/>
      <c r="RH573" s="13"/>
      <c r="RI573" s="13"/>
      <c r="RJ573" s="13"/>
      <c r="RK573" s="13"/>
      <c r="RL573" s="13"/>
      <c r="RM573" s="13"/>
      <c r="RN573" s="13"/>
      <c r="RO573" s="13"/>
      <c r="RP573" s="13"/>
      <c r="RQ573" s="13"/>
      <c r="RR573" s="13"/>
      <c r="RS573" s="13"/>
      <c r="RT573" s="13"/>
      <c r="RU573" s="13"/>
      <c r="RV573" s="13"/>
      <c r="RW573" s="13"/>
      <c r="RX573" s="13"/>
      <c r="RY573" s="13"/>
      <c r="RZ573" s="13"/>
      <c r="SA573" s="13"/>
      <c r="SB573" s="13"/>
      <c r="SC573" s="13"/>
      <c r="SD573" s="13"/>
      <c r="SE573" s="13"/>
      <c r="SF573" s="13"/>
      <c r="SG573" s="13"/>
      <c r="SH573" s="13"/>
      <c r="SI573" s="13"/>
      <c r="SJ573" s="13"/>
      <c r="SK573" s="13"/>
      <c r="SL573" s="13"/>
      <c r="SM573" s="13"/>
      <c r="SN573" s="13"/>
      <c r="SO573" s="13"/>
      <c r="SP573" s="13"/>
      <c r="SQ573" s="13"/>
      <c r="SR573" s="13"/>
      <c r="SS573" s="13"/>
      <c r="ST573" s="13"/>
      <c r="SU573" s="13"/>
      <c r="SV573" s="13"/>
      <c r="SW573" s="13"/>
      <c r="SX573" s="13"/>
      <c r="SY573" s="13"/>
      <c r="SZ573" s="13"/>
      <c r="TA573" s="13"/>
      <c r="TB573" s="13"/>
      <c r="TC573" s="13"/>
      <c r="TD573" s="13"/>
      <c r="TE573" s="13"/>
      <c r="TF573" s="13"/>
      <c r="TG573" s="13"/>
      <c r="TH573" s="13"/>
      <c r="TI573" s="13"/>
      <c r="TJ573" s="13"/>
      <c r="TK573" s="13"/>
      <c r="TL573" s="13"/>
      <c r="TM573" s="13"/>
      <c r="TN573" s="13"/>
      <c r="TO573" s="13"/>
      <c r="TP573" s="13"/>
      <c r="TQ573" s="13"/>
      <c r="TR573" s="13"/>
      <c r="TS573" s="13"/>
      <c r="TT573" s="13"/>
      <c r="TU573" s="13"/>
      <c r="TV573" s="13"/>
      <c r="TW573" s="13"/>
      <c r="TX573" s="13"/>
      <c r="TY573" s="13"/>
      <c r="TZ573" s="13"/>
      <c r="UA573" s="13"/>
      <c r="UB573" s="13"/>
      <c r="UC573" s="13"/>
      <c r="UD573" s="13"/>
      <c r="UE573" s="13"/>
      <c r="UF573" s="13"/>
      <c r="UG573" s="13"/>
      <c r="UH573" s="13"/>
      <c r="UI573" s="13"/>
      <c r="UJ573" s="13"/>
      <c r="UK573" s="13"/>
      <c r="UL573" s="13"/>
      <c r="UM573" s="13"/>
      <c r="UN573" s="13"/>
      <c r="UO573" s="13"/>
      <c r="UP573" s="13"/>
      <c r="UQ573" s="13"/>
      <c r="UR573" s="13"/>
      <c r="US573" s="13"/>
      <c r="UT573" s="13"/>
      <c r="UU573" s="13"/>
      <c r="UV573" s="13"/>
      <c r="UW573" s="13"/>
      <c r="UX573" s="13"/>
      <c r="UY573" s="13"/>
      <c r="UZ573" s="13"/>
      <c r="VA573" s="13"/>
      <c r="VB573" s="13"/>
      <c r="VC573" s="13"/>
      <c r="VD573" s="13"/>
      <c r="VE573" s="13"/>
      <c r="VF573" s="13"/>
      <c r="VG573" s="13"/>
      <c r="VH573" s="13"/>
      <c r="VI573" s="13"/>
      <c r="VJ573" s="13"/>
      <c r="VK573" s="13"/>
      <c r="VL573" s="13"/>
      <c r="VM573" s="13"/>
      <c r="VN573" s="13"/>
      <c r="VO573" s="13"/>
      <c r="VP573" s="13"/>
      <c r="VQ573" s="13"/>
      <c r="VR573" s="13"/>
      <c r="VS573" s="13"/>
      <c r="VT573" s="13"/>
      <c r="VU573" s="13"/>
      <c r="VV573" s="13"/>
      <c r="VW573" s="13"/>
      <c r="VX573" s="13"/>
      <c r="VY573" s="13"/>
      <c r="VZ573" s="13"/>
      <c r="WA573" s="13"/>
      <c r="WB573" s="13"/>
      <c r="WC573" s="13"/>
      <c r="WD573" s="13"/>
      <c r="WE573" s="13"/>
      <c r="WF573" s="13"/>
      <c r="WG573" s="13"/>
      <c r="WH573" s="13"/>
      <c r="WI573" s="13"/>
      <c r="WJ573" s="13"/>
      <c r="WK573" s="13"/>
      <c r="WL573" s="13"/>
      <c r="WM573" s="13"/>
      <c r="WN573" s="13"/>
      <c r="WO573" s="13"/>
      <c r="WP573" s="13"/>
      <c r="WQ573" s="13"/>
      <c r="WR573" s="13"/>
      <c r="WS573" s="13"/>
      <c r="WT573" s="13"/>
      <c r="WU573" s="13"/>
      <c r="WV573" s="13"/>
      <c r="WW573" s="13"/>
      <c r="WX573" s="13"/>
      <c r="WY573" s="13"/>
      <c r="WZ573" s="13"/>
      <c r="XA573" s="13"/>
      <c r="XB573" s="13"/>
      <c r="XC573" s="13"/>
      <c r="XD573" s="13"/>
      <c r="XE573" s="13"/>
      <c r="XF573" s="13"/>
      <c r="XG573" s="13"/>
      <c r="XH573" s="13"/>
      <c r="XI573" s="13"/>
      <c r="XJ573" s="13"/>
      <c r="XK573" s="13"/>
      <c r="XL573" s="13"/>
      <c r="XM573" s="13"/>
      <c r="XN573" s="13"/>
      <c r="XO573" s="13"/>
      <c r="XP573" s="13"/>
      <c r="XQ573" s="13"/>
      <c r="XR573" s="13"/>
      <c r="XS573" s="13"/>
      <c r="XT573" s="13"/>
      <c r="XU573" s="13"/>
      <c r="XV573" s="13"/>
      <c r="XW573" s="13"/>
      <c r="XX573" s="13"/>
      <c r="XY573" s="13"/>
      <c r="XZ573" s="13"/>
      <c r="YA573" s="13"/>
      <c r="YB573" s="13"/>
      <c r="YC573" s="13"/>
      <c r="YD573" s="13"/>
      <c r="YE573" s="13"/>
      <c r="YF573" s="13"/>
      <c r="YG573" s="13"/>
      <c r="YH573" s="13"/>
      <c r="YI573" s="13"/>
      <c r="YJ573" s="13"/>
      <c r="YK573" s="13"/>
      <c r="YL573" s="13"/>
      <c r="YM573" s="13"/>
      <c r="YN573" s="13"/>
      <c r="YO573" s="13"/>
      <c r="YP573" s="13"/>
      <c r="YQ573" s="13"/>
      <c r="YR573" s="13"/>
      <c r="YS573" s="13"/>
      <c r="YT573" s="13"/>
      <c r="YU573" s="13"/>
      <c r="YV573" s="13"/>
      <c r="YW573" s="13"/>
      <c r="YX573" s="13"/>
      <c r="YY573" s="13"/>
      <c r="YZ573" s="13"/>
      <c r="ZA573" s="13"/>
      <c r="ZB573" s="13"/>
      <c r="ZC573" s="13"/>
      <c r="ZD573" s="13"/>
      <c r="ZE573" s="13"/>
      <c r="ZF573" s="13"/>
      <c r="ZG573" s="13"/>
      <c r="ZH573" s="13"/>
      <c r="ZI573" s="13"/>
      <c r="ZJ573" s="13"/>
      <c r="ZK573" s="13"/>
      <c r="ZL573" s="13"/>
      <c r="ZM573" s="13"/>
      <c r="ZN573" s="13"/>
      <c r="ZO573" s="13"/>
      <c r="ZP573" s="13"/>
      <c r="ZQ573" s="13"/>
      <c r="ZR573" s="13"/>
      <c r="ZS573" s="13"/>
      <c r="ZT573" s="13"/>
      <c r="ZU573" s="13"/>
      <c r="ZV573" s="13"/>
      <c r="ZW573" s="13"/>
      <c r="ZX573" s="13"/>
      <c r="ZY573" s="13"/>
      <c r="ZZ573" s="13"/>
      <c r="AAA573" s="13"/>
      <c r="AAB573" s="13"/>
      <c r="AAC573" s="13"/>
      <c r="AAD573" s="13"/>
      <c r="AAE573" s="13"/>
      <c r="AAF573" s="13"/>
      <c r="AAG573" s="13"/>
      <c r="AAH573" s="13"/>
      <c r="AAI573" s="13"/>
      <c r="AAJ573" s="13"/>
      <c r="AAK573" s="13"/>
      <c r="AAL573" s="13"/>
      <c r="AAM573" s="13"/>
      <c r="AAN573" s="13"/>
      <c r="AAO573" s="13"/>
      <c r="AAP573" s="13"/>
      <c r="AAQ573" s="13"/>
      <c r="AAR573" s="13"/>
      <c r="AAS573" s="13"/>
      <c r="AAT573" s="13"/>
      <c r="AAU573" s="13"/>
      <c r="AAV573" s="13"/>
      <c r="AAW573" s="13"/>
      <c r="AAX573" s="13"/>
      <c r="AAY573" s="13"/>
      <c r="AAZ573" s="13"/>
      <c r="ABA573" s="13"/>
      <c r="ABB573" s="13"/>
      <c r="ABC573" s="13"/>
      <c r="ABD573" s="13"/>
      <c r="ABE573" s="13"/>
      <c r="ABF573" s="13"/>
      <c r="ABG573" s="13"/>
      <c r="ABH573" s="13"/>
      <c r="ABI573" s="13"/>
      <c r="ABJ573" s="13"/>
      <c r="ABK573" s="13"/>
      <c r="ABL573" s="13"/>
      <c r="ABM573" s="13"/>
      <c r="ABN573" s="13"/>
      <c r="ABO573" s="13"/>
      <c r="ABP573" s="13"/>
      <c r="ABQ573" s="13"/>
      <c r="ABR573" s="13"/>
      <c r="ABS573" s="13"/>
      <c r="ABT573" s="13"/>
      <c r="ABU573" s="13"/>
      <c r="ABV573" s="13"/>
      <c r="ABW573" s="13"/>
      <c r="ABX573" s="13"/>
      <c r="ABY573" s="13"/>
      <c r="ABZ573" s="13"/>
      <c r="ACA573" s="13"/>
      <c r="ACB573" s="13"/>
      <c r="ACC573" s="13"/>
      <c r="ACD573" s="13"/>
      <c r="ACE573" s="13"/>
      <c r="ACF573" s="13"/>
      <c r="ACG573" s="13"/>
      <c r="ACH573" s="13"/>
      <c r="ACI573" s="13"/>
      <c r="ACJ573" s="13"/>
      <c r="ACK573" s="13"/>
      <c r="ACL573" s="13"/>
      <c r="ACM573" s="13"/>
      <c r="ACN573" s="13"/>
      <c r="ACO573" s="13"/>
      <c r="ACP573" s="13"/>
      <c r="ACQ573" s="13"/>
      <c r="ACR573" s="13"/>
      <c r="ACS573" s="13"/>
      <c r="ACT573" s="13"/>
      <c r="ACU573" s="13"/>
      <c r="ACV573" s="13"/>
      <c r="ACW573" s="13"/>
      <c r="ACX573" s="13"/>
      <c r="ACY573" s="13"/>
      <c r="ACZ573" s="13"/>
      <c r="ADA573" s="13"/>
      <c r="ADB573" s="13"/>
      <c r="ADC573" s="13"/>
      <c r="ADD573" s="13"/>
      <c r="ADE573" s="13"/>
      <c r="ADF573" s="13"/>
      <c r="ADG573" s="13"/>
      <c r="ADH573" s="13"/>
      <c r="ADI573" s="13"/>
      <c r="ADJ573" s="13"/>
      <c r="ADK573" s="13"/>
      <c r="ADL573" s="13"/>
      <c r="ADM573" s="13"/>
      <c r="ADN573" s="13"/>
      <c r="ADO573" s="13"/>
      <c r="ADP573" s="13"/>
      <c r="ADQ573" s="13"/>
      <c r="ADR573" s="13"/>
      <c r="ADS573" s="13"/>
      <c r="ADT573" s="13"/>
      <c r="ADU573" s="13"/>
      <c r="ADV573" s="13"/>
      <c r="ADW573" s="13"/>
      <c r="ADX573" s="13"/>
      <c r="ADY573" s="13"/>
      <c r="ADZ573" s="13"/>
      <c r="AEA573" s="13"/>
      <c r="AEB573" s="13"/>
      <c r="AEC573" s="13"/>
      <c r="AED573" s="13"/>
      <c r="AEE573" s="13"/>
      <c r="AEF573" s="13"/>
      <c r="AEG573" s="13"/>
      <c r="AEH573" s="13"/>
      <c r="AEI573" s="13"/>
      <c r="AEJ573" s="13"/>
      <c r="AEK573" s="13"/>
      <c r="AEL573" s="13"/>
      <c r="AEM573" s="13"/>
      <c r="AEN573" s="13"/>
      <c r="AEO573" s="13"/>
      <c r="AEP573" s="13"/>
      <c r="AEQ573" s="13"/>
      <c r="AER573" s="13"/>
      <c r="AES573" s="13"/>
      <c r="AET573" s="13"/>
      <c r="AEU573" s="13"/>
      <c r="AEV573" s="13"/>
      <c r="AEW573" s="13"/>
      <c r="AEX573" s="13"/>
      <c r="AEY573" s="13"/>
      <c r="AEZ573" s="13"/>
      <c r="AFA573" s="13"/>
      <c r="AFB573" s="13"/>
      <c r="AFC573" s="13"/>
      <c r="AFD573" s="13"/>
      <c r="AFE573" s="13"/>
      <c r="AFF573" s="13"/>
      <c r="AFG573" s="13"/>
      <c r="AFH573" s="13"/>
      <c r="AFI573" s="13"/>
      <c r="AFJ573" s="13"/>
      <c r="AFK573" s="13"/>
      <c r="AFL573" s="13"/>
      <c r="AFM573" s="13"/>
      <c r="AFN573" s="13"/>
      <c r="AFO573" s="13"/>
      <c r="AFP573" s="13"/>
      <c r="AFQ573" s="13"/>
      <c r="AFR573" s="13"/>
      <c r="AFS573" s="13"/>
      <c r="AFT573" s="13"/>
      <c r="AFU573" s="13"/>
      <c r="AFV573" s="13"/>
      <c r="AFW573" s="13"/>
      <c r="AFX573" s="13"/>
      <c r="AFY573" s="13"/>
      <c r="AFZ573" s="13"/>
      <c r="AGA573" s="13"/>
      <c r="AGB573" s="13"/>
      <c r="AGC573" s="13"/>
      <c r="AGD573" s="13"/>
      <c r="AGE573" s="13"/>
      <c r="AGF573" s="13"/>
      <c r="AGG573" s="13"/>
      <c r="AGH573" s="13"/>
      <c r="AGI573" s="13"/>
      <c r="AGJ573" s="13"/>
      <c r="AGK573" s="13"/>
      <c r="AGL573" s="13"/>
      <c r="AGM573" s="13"/>
      <c r="AGN573" s="13"/>
      <c r="AGO573" s="13"/>
      <c r="AGP573" s="13"/>
      <c r="AGQ573" s="13"/>
      <c r="AGR573" s="13"/>
      <c r="AGS573" s="13"/>
      <c r="AGT573" s="13"/>
      <c r="AGU573" s="13"/>
      <c r="AGV573" s="13"/>
      <c r="AGW573" s="13"/>
      <c r="AGX573" s="13"/>
      <c r="AGY573" s="13"/>
      <c r="AGZ573" s="13"/>
      <c r="AHA573" s="13"/>
      <c r="AHB573" s="13"/>
      <c r="AHC573" s="13"/>
      <c r="AHD573" s="13"/>
      <c r="AHE573" s="13"/>
      <c r="AHF573" s="13"/>
      <c r="AHG573" s="13"/>
      <c r="AHH573" s="13"/>
      <c r="AHI573" s="13"/>
      <c r="AHJ573" s="13"/>
      <c r="AHK573" s="13"/>
      <c r="AHL573" s="13"/>
      <c r="AHM573" s="13"/>
      <c r="AHN573" s="13"/>
      <c r="AHO573" s="13"/>
      <c r="AHP573" s="13"/>
      <c r="AHQ573" s="13"/>
      <c r="AHR573" s="13"/>
      <c r="AHS573" s="13"/>
      <c r="AHT573" s="13"/>
      <c r="AHU573" s="13"/>
      <c r="AHV573" s="13"/>
      <c r="AHW573" s="13"/>
      <c r="AHX573" s="13"/>
      <c r="AHY573" s="13"/>
      <c r="AHZ573" s="13"/>
      <c r="AIA573" s="13"/>
      <c r="AIB573" s="13"/>
      <c r="AIC573" s="13"/>
      <c r="AID573" s="13"/>
      <c r="AIE573" s="13"/>
      <c r="AIF573" s="13"/>
      <c r="AIG573" s="13"/>
      <c r="AIH573" s="13"/>
      <c r="AII573" s="13"/>
      <c r="AIJ573" s="13"/>
      <c r="AIK573" s="13"/>
      <c r="AIL573" s="13"/>
      <c r="AIM573" s="13"/>
      <c r="AIN573" s="13"/>
      <c r="AIO573" s="13"/>
      <c r="AIP573" s="13"/>
      <c r="AIQ573" s="13"/>
      <c r="AIR573" s="13"/>
      <c r="AIS573" s="13"/>
      <c r="AIT573" s="13"/>
      <c r="AIU573" s="13"/>
      <c r="AIV573" s="13"/>
      <c r="AIW573" s="13"/>
      <c r="AIX573" s="13"/>
      <c r="AIY573" s="13"/>
      <c r="AIZ573" s="13"/>
      <c r="AJA573" s="13"/>
      <c r="AJB573" s="13"/>
      <c r="AJC573" s="13"/>
      <c r="AJD573" s="13"/>
      <c r="AJE573" s="13"/>
      <c r="AJF573" s="13"/>
      <c r="AJG573" s="13"/>
      <c r="AJH573" s="13"/>
      <c r="AJI573" s="13"/>
      <c r="AJJ573" s="13"/>
      <c r="AJK573" s="13"/>
      <c r="AJL573" s="13"/>
      <c r="AJM573" s="13"/>
      <c r="AJN573" s="13"/>
      <c r="AJO573" s="13"/>
      <c r="AJP573" s="13"/>
      <c r="AJQ573" s="13"/>
      <c r="AJR573" s="13"/>
      <c r="AJS573" s="13"/>
      <c r="AJT573" s="13"/>
      <c r="AJU573" s="13"/>
      <c r="AJV573" s="13"/>
      <c r="AJW573" s="13"/>
      <c r="AJX573" s="13"/>
      <c r="AJY573" s="13"/>
      <c r="AJZ573" s="13"/>
      <c r="AKA573" s="13"/>
      <c r="AKB573" s="13"/>
      <c r="AKC573" s="13"/>
      <c r="AKD573" s="13"/>
      <c r="AKE573" s="13"/>
      <c r="AKF573" s="13"/>
      <c r="AKG573" s="13"/>
      <c r="AKH573" s="13"/>
      <c r="AKI573" s="13"/>
      <c r="AKJ573" s="13"/>
      <c r="AKK573" s="13"/>
      <c r="AKL573" s="13"/>
      <c r="AKM573" s="13"/>
      <c r="AKN573" s="13"/>
      <c r="AKO573" s="13"/>
      <c r="AKP573" s="13"/>
      <c r="AKQ573" s="13"/>
      <c r="AKR573" s="13"/>
      <c r="AKS573" s="13"/>
      <c r="AKT573" s="13"/>
      <c r="AKU573" s="13"/>
      <c r="AKV573" s="13"/>
      <c r="AKW573" s="13"/>
      <c r="AKX573" s="13"/>
      <c r="AKY573" s="13"/>
      <c r="AKZ573" s="13"/>
      <c r="ALA573" s="13"/>
      <c r="ALB573" s="13"/>
      <c r="ALC573" s="13"/>
      <c r="ALD573" s="13"/>
      <c r="ALE573" s="13"/>
      <c r="ALF573" s="13"/>
      <c r="ALG573" s="13"/>
      <c r="ALH573" s="13"/>
      <c r="ALI573" s="13"/>
      <c r="ALJ573" s="13"/>
    </row>
    <row r="574" spans="1:998" s="24" customFormat="1">
      <c r="A574" s="16">
        <v>569</v>
      </c>
      <c r="B574" s="32" t="s">
        <v>176</v>
      </c>
      <c r="C574" s="32" t="s">
        <v>466</v>
      </c>
      <c r="D574" s="32" t="s">
        <v>466</v>
      </c>
      <c r="E574" s="32" t="s">
        <v>470</v>
      </c>
      <c r="F574" s="32"/>
      <c r="G574" s="74">
        <v>45833</v>
      </c>
      <c r="H574" s="75">
        <v>0.57986111111111116</v>
      </c>
      <c r="I574" s="32" t="s">
        <v>5</v>
      </c>
      <c r="J574" s="32" t="s">
        <v>6</v>
      </c>
      <c r="K574" s="32" t="s">
        <v>5</v>
      </c>
      <c r="L574" s="32" t="s">
        <v>5</v>
      </c>
      <c r="M574" s="32" t="s">
        <v>5</v>
      </c>
      <c r="N574" s="32" t="s">
        <v>6</v>
      </c>
      <c r="O574" s="76">
        <v>624.69000000000005</v>
      </c>
      <c r="P574" s="77">
        <v>8004</v>
      </c>
      <c r="Q574" s="76">
        <v>79421.08</v>
      </c>
      <c r="R574" s="76">
        <v>47652.65</v>
      </c>
      <c r="S574" s="85">
        <f t="shared" si="74"/>
        <v>60.00000251822312</v>
      </c>
      <c r="T574" s="85">
        <f t="shared" si="75"/>
        <v>31768.43</v>
      </c>
      <c r="U574" s="32" t="s">
        <v>6</v>
      </c>
      <c r="V574" s="32" t="s">
        <v>6</v>
      </c>
      <c r="W574" s="32">
        <v>2</v>
      </c>
      <c r="X574" s="80">
        <v>0</v>
      </c>
      <c r="Y574" s="81">
        <f>ROUND((S574/INDICI!$B$2*10),2)</f>
        <v>6.78</v>
      </c>
      <c r="Z574" s="81">
        <f>ROUND((O574/INDICI!$B$1*25),2)</f>
        <v>1.67</v>
      </c>
      <c r="AA574" s="82">
        <f t="shared" si="67"/>
        <v>6</v>
      </c>
      <c r="AB574" s="83">
        <f t="shared" si="68"/>
        <v>14.45</v>
      </c>
      <c r="AC574" s="84"/>
      <c r="AD574" s="81" t="str">
        <f>VLOOKUP(C574, 'NORD SUD'!A:B, 2, FALSE)</f>
        <v>N</v>
      </c>
      <c r="AE574" s="85" t="str">
        <f>IF(AD574="N","",SUM(AF$5:$AF574))</f>
        <v/>
      </c>
      <c r="AF574" s="85" t="str">
        <f t="shared" si="69"/>
        <v/>
      </c>
      <c r="AG574" s="84"/>
      <c r="AH574" s="81"/>
      <c r="AI574" s="169"/>
      <c r="AJ574" s="169"/>
      <c r="AK574" s="198" t="s">
        <v>1941</v>
      </c>
      <c r="AL574" s="158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  <c r="KE574" s="13"/>
      <c r="KF574" s="13"/>
      <c r="KG574" s="13"/>
      <c r="KH574" s="13"/>
      <c r="KI574" s="13"/>
      <c r="KJ574" s="13"/>
      <c r="KK574" s="13"/>
      <c r="KL574" s="13"/>
      <c r="KM574" s="13"/>
      <c r="KN574" s="13"/>
      <c r="KO574" s="13"/>
      <c r="KP574" s="13"/>
      <c r="KQ574" s="13"/>
      <c r="KR574" s="13"/>
      <c r="KS574" s="13"/>
      <c r="KT574" s="13"/>
      <c r="KU574" s="13"/>
      <c r="KV574" s="13"/>
      <c r="KW574" s="13"/>
      <c r="KX574" s="13"/>
      <c r="KY574" s="13"/>
      <c r="KZ574" s="13"/>
      <c r="LA574" s="13"/>
      <c r="LB574" s="13"/>
      <c r="LC574" s="13"/>
      <c r="LD574" s="13"/>
      <c r="LE574" s="13"/>
      <c r="LF574" s="13"/>
      <c r="LG574" s="13"/>
      <c r="LH574" s="13"/>
      <c r="LI574" s="13"/>
      <c r="LJ574" s="13"/>
      <c r="LK574" s="13"/>
      <c r="LL574" s="13"/>
      <c r="LM574" s="13"/>
      <c r="LN574" s="13"/>
      <c r="LO574" s="13"/>
      <c r="LP574" s="13"/>
      <c r="LQ574" s="13"/>
      <c r="LR574" s="13"/>
      <c r="LS574" s="13"/>
      <c r="LT574" s="13"/>
      <c r="LU574" s="13"/>
      <c r="LV574" s="13"/>
      <c r="LW574" s="13"/>
      <c r="LX574" s="13"/>
      <c r="LY574" s="13"/>
      <c r="LZ574" s="13"/>
      <c r="MA574" s="13"/>
      <c r="MB574" s="13"/>
      <c r="MC574" s="13"/>
      <c r="MD574" s="13"/>
      <c r="ME574" s="13"/>
      <c r="MF574" s="13"/>
      <c r="MG574" s="13"/>
      <c r="MH574" s="13"/>
      <c r="MI574" s="13"/>
      <c r="MJ574" s="13"/>
      <c r="MK574" s="13"/>
      <c r="ML574" s="13"/>
      <c r="MM574" s="13"/>
      <c r="MN574" s="13"/>
      <c r="MO574" s="13"/>
      <c r="MP574" s="13"/>
      <c r="MQ574" s="13"/>
      <c r="MR574" s="13"/>
      <c r="MS574" s="13"/>
      <c r="MT574" s="13"/>
      <c r="MU574" s="13"/>
      <c r="MV574" s="13"/>
      <c r="MW574" s="13"/>
      <c r="MX574" s="13"/>
      <c r="MY574" s="13"/>
      <c r="MZ574" s="13"/>
      <c r="NA574" s="13"/>
      <c r="NB574" s="13"/>
      <c r="NC574" s="13"/>
      <c r="ND574" s="13"/>
      <c r="NE574" s="13"/>
      <c r="NF574" s="13"/>
      <c r="NG574" s="13"/>
      <c r="NH574" s="13"/>
      <c r="NI574" s="13"/>
      <c r="NJ574" s="13"/>
      <c r="NK574" s="13"/>
      <c r="NL574" s="13"/>
      <c r="NM574" s="13"/>
      <c r="NN574" s="13"/>
      <c r="NO574" s="13"/>
      <c r="NP574" s="13"/>
      <c r="NQ574" s="13"/>
      <c r="NR574" s="13"/>
      <c r="NS574" s="13"/>
      <c r="NT574" s="13"/>
      <c r="NU574" s="13"/>
      <c r="NV574" s="13"/>
      <c r="NW574" s="13"/>
      <c r="NX574" s="13"/>
      <c r="NY574" s="13"/>
      <c r="NZ574" s="13"/>
      <c r="OA574" s="13"/>
      <c r="OB574" s="13"/>
      <c r="OC574" s="13"/>
      <c r="OD574" s="13"/>
      <c r="OE574" s="13"/>
      <c r="OF574" s="13"/>
      <c r="OG574" s="13"/>
      <c r="OH574" s="13"/>
      <c r="OI574" s="13"/>
      <c r="OJ574" s="13"/>
      <c r="OK574" s="13"/>
      <c r="OL574" s="13"/>
      <c r="OM574" s="13"/>
      <c r="ON574" s="13"/>
      <c r="OO574" s="13"/>
      <c r="OP574" s="13"/>
      <c r="OQ574" s="13"/>
      <c r="OR574" s="13"/>
      <c r="OS574" s="13"/>
      <c r="OT574" s="13"/>
      <c r="OU574" s="13"/>
      <c r="OV574" s="13"/>
      <c r="OW574" s="13"/>
      <c r="OX574" s="13"/>
      <c r="OY574" s="13"/>
      <c r="OZ574" s="13"/>
      <c r="PA574" s="13"/>
      <c r="PB574" s="13"/>
      <c r="PC574" s="13"/>
      <c r="PD574" s="13"/>
      <c r="PE574" s="13"/>
      <c r="PF574" s="13"/>
      <c r="PG574" s="13"/>
      <c r="PH574" s="13"/>
      <c r="PI574" s="13"/>
      <c r="PJ574" s="13"/>
      <c r="PK574" s="13"/>
      <c r="PL574" s="13"/>
      <c r="PM574" s="13"/>
      <c r="PN574" s="13"/>
      <c r="PO574" s="13"/>
      <c r="PP574" s="13"/>
      <c r="PQ574" s="13"/>
      <c r="PR574" s="13"/>
      <c r="PS574" s="13"/>
      <c r="PT574" s="13"/>
      <c r="PU574" s="13"/>
      <c r="PV574" s="13"/>
      <c r="PW574" s="13"/>
      <c r="PX574" s="13"/>
      <c r="PY574" s="13"/>
      <c r="PZ574" s="13"/>
      <c r="QA574" s="13"/>
      <c r="QB574" s="13"/>
      <c r="QC574" s="13"/>
      <c r="QD574" s="13"/>
      <c r="QE574" s="13"/>
      <c r="QF574" s="13"/>
      <c r="QG574" s="13"/>
      <c r="QH574" s="13"/>
      <c r="QI574" s="13"/>
      <c r="QJ574" s="13"/>
      <c r="QK574" s="13"/>
      <c r="QL574" s="13"/>
      <c r="QM574" s="13"/>
      <c r="QN574" s="13"/>
      <c r="QO574" s="13"/>
      <c r="QP574" s="13"/>
      <c r="QQ574" s="13"/>
      <c r="QR574" s="13"/>
      <c r="QS574" s="13"/>
      <c r="QT574" s="13"/>
      <c r="QU574" s="13"/>
      <c r="QV574" s="13"/>
      <c r="QW574" s="13"/>
      <c r="QX574" s="13"/>
      <c r="QY574" s="13"/>
      <c r="QZ574" s="13"/>
      <c r="RA574" s="13"/>
      <c r="RB574" s="13"/>
      <c r="RC574" s="13"/>
      <c r="RD574" s="13"/>
      <c r="RE574" s="13"/>
      <c r="RF574" s="13"/>
      <c r="RG574" s="13"/>
      <c r="RH574" s="13"/>
      <c r="RI574" s="13"/>
      <c r="RJ574" s="13"/>
      <c r="RK574" s="13"/>
      <c r="RL574" s="13"/>
      <c r="RM574" s="13"/>
      <c r="RN574" s="13"/>
      <c r="RO574" s="13"/>
      <c r="RP574" s="13"/>
      <c r="RQ574" s="13"/>
      <c r="RR574" s="13"/>
      <c r="RS574" s="13"/>
      <c r="RT574" s="13"/>
      <c r="RU574" s="13"/>
      <c r="RV574" s="13"/>
      <c r="RW574" s="13"/>
      <c r="RX574" s="13"/>
      <c r="RY574" s="13"/>
      <c r="RZ574" s="13"/>
      <c r="SA574" s="13"/>
      <c r="SB574" s="13"/>
      <c r="SC574" s="13"/>
      <c r="SD574" s="13"/>
      <c r="SE574" s="13"/>
      <c r="SF574" s="13"/>
      <c r="SG574" s="13"/>
      <c r="SH574" s="13"/>
      <c r="SI574" s="13"/>
      <c r="SJ574" s="13"/>
      <c r="SK574" s="13"/>
      <c r="SL574" s="13"/>
      <c r="SM574" s="13"/>
      <c r="SN574" s="13"/>
      <c r="SO574" s="13"/>
      <c r="SP574" s="13"/>
      <c r="SQ574" s="13"/>
      <c r="SR574" s="13"/>
      <c r="SS574" s="13"/>
      <c r="ST574" s="13"/>
      <c r="SU574" s="13"/>
      <c r="SV574" s="13"/>
      <c r="SW574" s="13"/>
      <c r="SX574" s="13"/>
      <c r="SY574" s="13"/>
      <c r="SZ574" s="13"/>
      <c r="TA574" s="13"/>
      <c r="TB574" s="13"/>
      <c r="TC574" s="13"/>
      <c r="TD574" s="13"/>
      <c r="TE574" s="13"/>
      <c r="TF574" s="13"/>
      <c r="TG574" s="13"/>
      <c r="TH574" s="13"/>
      <c r="TI574" s="13"/>
      <c r="TJ574" s="13"/>
      <c r="TK574" s="13"/>
      <c r="TL574" s="13"/>
      <c r="TM574" s="13"/>
      <c r="TN574" s="13"/>
      <c r="TO574" s="13"/>
      <c r="TP574" s="13"/>
      <c r="TQ574" s="13"/>
      <c r="TR574" s="13"/>
      <c r="TS574" s="13"/>
      <c r="TT574" s="13"/>
      <c r="TU574" s="13"/>
      <c r="TV574" s="13"/>
      <c r="TW574" s="13"/>
      <c r="TX574" s="13"/>
      <c r="TY574" s="13"/>
      <c r="TZ574" s="13"/>
      <c r="UA574" s="13"/>
      <c r="UB574" s="13"/>
      <c r="UC574" s="13"/>
      <c r="UD574" s="13"/>
      <c r="UE574" s="13"/>
      <c r="UF574" s="13"/>
      <c r="UG574" s="13"/>
      <c r="UH574" s="13"/>
      <c r="UI574" s="13"/>
      <c r="UJ574" s="13"/>
      <c r="UK574" s="13"/>
      <c r="UL574" s="13"/>
      <c r="UM574" s="13"/>
      <c r="UN574" s="13"/>
      <c r="UO574" s="13"/>
      <c r="UP574" s="13"/>
      <c r="UQ574" s="13"/>
      <c r="UR574" s="13"/>
      <c r="US574" s="13"/>
      <c r="UT574" s="13"/>
      <c r="UU574" s="13"/>
      <c r="UV574" s="13"/>
      <c r="UW574" s="13"/>
      <c r="UX574" s="13"/>
      <c r="UY574" s="13"/>
      <c r="UZ574" s="13"/>
      <c r="VA574" s="13"/>
      <c r="VB574" s="13"/>
      <c r="VC574" s="13"/>
      <c r="VD574" s="13"/>
      <c r="VE574" s="13"/>
      <c r="VF574" s="13"/>
      <c r="VG574" s="13"/>
      <c r="VH574" s="13"/>
      <c r="VI574" s="13"/>
      <c r="VJ574" s="13"/>
      <c r="VK574" s="13"/>
      <c r="VL574" s="13"/>
      <c r="VM574" s="13"/>
      <c r="VN574" s="13"/>
      <c r="VO574" s="13"/>
      <c r="VP574" s="13"/>
      <c r="VQ574" s="13"/>
      <c r="VR574" s="13"/>
      <c r="VS574" s="13"/>
      <c r="VT574" s="13"/>
      <c r="VU574" s="13"/>
      <c r="VV574" s="13"/>
      <c r="VW574" s="13"/>
      <c r="VX574" s="13"/>
      <c r="VY574" s="13"/>
      <c r="VZ574" s="13"/>
      <c r="WA574" s="13"/>
      <c r="WB574" s="13"/>
      <c r="WC574" s="13"/>
      <c r="WD574" s="13"/>
      <c r="WE574" s="13"/>
      <c r="WF574" s="13"/>
      <c r="WG574" s="13"/>
      <c r="WH574" s="13"/>
      <c r="WI574" s="13"/>
      <c r="WJ574" s="13"/>
      <c r="WK574" s="13"/>
      <c r="WL574" s="13"/>
      <c r="WM574" s="13"/>
      <c r="WN574" s="13"/>
      <c r="WO574" s="13"/>
      <c r="WP574" s="13"/>
      <c r="WQ574" s="13"/>
      <c r="WR574" s="13"/>
      <c r="WS574" s="13"/>
      <c r="WT574" s="13"/>
      <c r="WU574" s="13"/>
      <c r="WV574" s="13"/>
      <c r="WW574" s="13"/>
      <c r="WX574" s="13"/>
      <c r="WY574" s="13"/>
      <c r="WZ574" s="13"/>
      <c r="XA574" s="13"/>
      <c r="XB574" s="13"/>
      <c r="XC574" s="13"/>
      <c r="XD574" s="13"/>
      <c r="XE574" s="13"/>
      <c r="XF574" s="13"/>
      <c r="XG574" s="13"/>
      <c r="XH574" s="13"/>
      <c r="XI574" s="13"/>
      <c r="XJ574" s="13"/>
      <c r="XK574" s="13"/>
      <c r="XL574" s="13"/>
      <c r="XM574" s="13"/>
      <c r="XN574" s="13"/>
      <c r="XO574" s="13"/>
      <c r="XP574" s="13"/>
      <c r="XQ574" s="13"/>
      <c r="XR574" s="13"/>
      <c r="XS574" s="13"/>
      <c r="XT574" s="13"/>
      <c r="XU574" s="13"/>
      <c r="XV574" s="13"/>
      <c r="XW574" s="13"/>
      <c r="XX574" s="13"/>
      <c r="XY574" s="13"/>
      <c r="XZ574" s="13"/>
      <c r="YA574" s="13"/>
      <c r="YB574" s="13"/>
      <c r="YC574" s="13"/>
      <c r="YD574" s="13"/>
      <c r="YE574" s="13"/>
      <c r="YF574" s="13"/>
      <c r="YG574" s="13"/>
      <c r="YH574" s="13"/>
      <c r="YI574" s="13"/>
      <c r="YJ574" s="13"/>
      <c r="YK574" s="13"/>
      <c r="YL574" s="13"/>
      <c r="YM574" s="13"/>
      <c r="YN574" s="13"/>
      <c r="YO574" s="13"/>
      <c r="YP574" s="13"/>
      <c r="YQ574" s="13"/>
      <c r="YR574" s="13"/>
      <c r="YS574" s="13"/>
      <c r="YT574" s="13"/>
      <c r="YU574" s="13"/>
      <c r="YV574" s="13"/>
      <c r="YW574" s="13"/>
      <c r="YX574" s="13"/>
      <c r="YY574" s="13"/>
      <c r="YZ574" s="13"/>
      <c r="ZA574" s="13"/>
      <c r="ZB574" s="13"/>
      <c r="ZC574" s="13"/>
      <c r="ZD574" s="13"/>
      <c r="ZE574" s="13"/>
      <c r="ZF574" s="13"/>
      <c r="ZG574" s="13"/>
      <c r="ZH574" s="13"/>
      <c r="ZI574" s="13"/>
      <c r="ZJ574" s="13"/>
      <c r="ZK574" s="13"/>
      <c r="ZL574" s="13"/>
      <c r="ZM574" s="13"/>
      <c r="ZN574" s="13"/>
      <c r="ZO574" s="13"/>
      <c r="ZP574" s="13"/>
      <c r="ZQ574" s="13"/>
      <c r="ZR574" s="13"/>
      <c r="ZS574" s="13"/>
      <c r="ZT574" s="13"/>
      <c r="ZU574" s="13"/>
      <c r="ZV574" s="13"/>
      <c r="ZW574" s="13"/>
      <c r="ZX574" s="13"/>
      <c r="ZY574" s="13"/>
      <c r="ZZ574" s="13"/>
      <c r="AAA574" s="13"/>
      <c r="AAB574" s="13"/>
      <c r="AAC574" s="13"/>
      <c r="AAD574" s="13"/>
      <c r="AAE574" s="13"/>
      <c r="AAF574" s="13"/>
      <c r="AAG574" s="13"/>
      <c r="AAH574" s="13"/>
      <c r="AAI574" s="13"/>
      <c r="AAJ574" s="13"/>
      <c r="AAK574" s="13"/>
      <c r="AAL574" s="13"/>
      <c r="AAM574" s="13"/>
      <c r="AAN574" s="13"/>
      <c r="AAO574" s="13"/>
      <c r="AAP574" s="13"/>
      <c r="AAQ574" s="13"/>
      <c r="AAR574" s="13"/>
      <c r="AAS574" s="13"/>
      <c r="AAT574" s="13"/>
      <c r="AAU574" s="13"/>
      <c r="AAV574" s="13"/>
      <c r="AAW574" s="13"/>
      <c r="AAX574" s="13"/>
      <c r="AAY574" s="13"/>
      <c r="AAZ574" s="13"/>
      <c r="ABA574" s="13"/>
      <c r="ABB574" s="13"/>
      <c r="ABC574" s="13"/>
      <c r="ABD574" s="13"/>
      <c r="ABE574" s="13"/>
      <c r="ABF574" s="13"/>
      <c r="ABG574" s="13"/>
      <c r="ABH574" s="13"/>
      <c r="ABI574" s="13"/>
      <c r="ABJ574" s="13"/>
      <c r="ABK574" s="13"/>
      <c r="ABL574" s="13"/>
      <c r="ABM574" s="13"/>
      <c r="ABN574" s="13"/>
      <c r="ABO574" s="13"/>
      <c r="ABP574" s="13"/>
      <c r="ABQ574" s="13"/>
      <c r="ABR574" s="13"/>
      <c r="ABS574" s="13"/>
      <c r="ABT574" s="13"/>
      <c r="ABU574" s="13"/>
      <c r="ABV574" s="13"/>
      <c r="ABW574" s="13"/>
      <c r="ABX574" s="13"/>
      <c r="ABY574" s="13"/>
      <c r="ABZ574" s="13"/>
      <c r="ACA574" s="13"/>
      <c r="ACB574" s="13"/>
      <c r="ACC574" s="13"/>
      <c r="ACD574" s="13"/>
      <c r="ACE574" s="13"/>
      <c r="ACF574" s="13"/>
      <c r="ACG574" s="13"/>
      <c r="ACH574" s="13"/>
      <c r="ACI574" s="13"/>
      <c r="ACJ574" s="13"/>
      <c r="ACK574" s="13"/>
      <c r="ACL574" s="13"/>
      <c r="ACM574" s="13"/>
      <c r="ACN574" s="13"/>
      <c r="ACO574" s="13"/>
      <c r="ACP574" s="13"/>
      <c r="ACQ574" s="13"/>
      <c r="ACR574" s="13"/>
      <c r="ACS574" s="13"/>
      <c r="ACT574" s="13"/>
      <c r="ACU574" s="13"/>
      <c r="ACV574" s="13"/>
      <c r="ACW574" s="13"/>
      <c r="ACX574" s="13"/>
      <c r="ACY574" s="13"/>
      <c r="ACZ574" s="13"/>
      <c r="ADA574" s="13"/>
      <c r="ADB574" s="13"/>
      <c r="ADC574" s="13"/>
      <c r="ADD574" s="13"/>
      <c r="ADE574" s="13"/>
      <c r="ADF574" s="13"/>
      <c r="ADG574" s="13"/>
      <c r="ADH574" s="13"/>
      <c r="ADI574" s="13"/>
      <c r="ADJ574" s="13"/>
      <c r="ADK574" s="13"/>
      <c r="ADL574" s="13"/>
      <c r="ADM574" s="13"/>
      <c r="ADN574" s="13"/>
      <c r="ADO574" s="13"/>
      <c r="ADP574" s="13"/>
      <c r="ADQ574" s="13"/>
      <c r="ADR574" s="13"/>
      <c r="ADS574" s="13"/>
      <c r="ADT574" s="13"/>
      <c r="ADU574" s="13"/>
      <c r="ADV574" s="13"/>
      <c r="ADW574" s="13"/>
      <c r="ADX574" s="13"/>
      <c r="ADY574" s="13"/>
      <c r="ADZ574" s="13"/>
      <c r="AEA574" s="13"/>
      <c r="AEB574" s="13"/>
      <c r="AEC574" s="13"/>
      <c r="AED574" s="13"/>
      <c r="AEE574" s="13"/>
      <c r="AEF574" s="13"/>
      <c r="AEG574" s="13"/>
      <c r="AEH574" s="13"/>
      <c r="AEI574" s="13"/>
      <c r="AEJ574" s="13"/>
      <c r="AEK574" s="13"/>
      <c r="AEL574" s="13"/>
      <c r="AEM574" s="13"/>
      <c r="AEN574" s="13"/>
      <c r="AEO574" s="13"/>
      <c r="AEP574" s="13"/>
      <c r="AEQ574" s="13"/>
      <c r="AER574" s="13"/>
      <c r="AES574" s="13"/>
      <c r="AET574" s="13"/>
      <c r="AEU574" s="13"/>
      <c r="AEV574" s="13"/>
      <c r="AEW574" s="13"/>
      <c r="AEX574" s="13"/>
      <c r="AEY574" s="13"/>
      <c r="AEZ574" s="13"/>
      <c r="AFA574" s="13"/>
      <c r="AFB574" s="13"/>
      <c r="AFC574" s="13"/>
      <c r="AFD574" s="13"/>
      <c r="AFE574" s="13"/>
      <c r="AFF574" s="13"/>
      <c r="AFG574" s="13"/>
      <c r="AFH574" s="13"/>
      <c r="AFI574" s="13"/>
      <c r="AFJ574" s="13"/>
      <c r="AFK574" s="13"/>
      <c r="AFL574" s="13"/>
      <c r="AFM574" s="13"/>
      <c r="AFN574" s="13"/>
      <c r="AFO574" s="13"/>
      <c r="AFP574" s="13"/>
      <c r="AFQ574" s="13"/>
      <c r="AFR574" s="13"/>
      <c r="AFS574" s="13"/>
      <c r="AFT574" s="13"/>
      <c r="AFU574" s="13"/>
      <c r="AFV574" s="13"/>
      <c r="AFW574" s="13"/>
      <c r="AFX574" s="13"/>
      <c r="AFY574" s="13"/>
      <c r="AFZ574" s="13"/>
      <c r="AGA574" s="13"/>
      <c r="AGB574" s="13"/>
      <c r="AGC574" s="13"/>
      <c r="AGD574" s="13"/>
      <c r="AGE574" s="13"/>
      <c r="AGF574" s="13"/>
      <c r="AGG574" s="13"/>
      <c r="AGH574" s="13"/>
      <c r="AGI574" s="13"/>
      <c r="AGJ574" s="13"/>
      <c r="AGK574" s="13"/>
      <c r="AGL574" s="13"/>
      <c r="AGM574" s="13"/>
      <c r="AGN574" s="13"/>
      <c r="AGO574" s="13"/>
      <c r="AGP574" s="13"/>
      <c r="AGQ574" s="13"/>
      <c r="AGR574" s="13"/>
      <c r="AGS574" s="13"/>
      <c r="AGT574" s="13"/>
      <c r="AGU574" s="13"/>
      <c r="AGV574" s="13"/>
      <c r="AGW574" s="13"/>
      <c r="AGX574" s="13"/>
      <c r="AGY574" s="13"/>
      <c r="AGZ574" s="13"/>
      <c r="AHA574" s="13"/>
      <c r="AHB574" s="13"/>
      <c r="AHC574" s="13"/>
      <c r="AHD574" s="13"/>
      <c r="AHE574" s="13"/>
      <c r="AHF574" s="13"/>
      <c r="AHG574" s="13"/>
      <c r="AHH574" s="13"/>
      <c r="AHI574" s="13"/>
      <c r="AHJ574" s="13"/>
      <c r="AHK574" s="13"/>
      <c r="AHL574" s="13"/>
      <c r="AHM574" s="13"/>
      <c r="AHN574" s="13"/>
      <c r="AHO574" s="13"/>
      <c r="AHP574" s="13"/>
      <c r="AHQ574" s="13"/>
      <c r="AHR574" s="13"/>
      <c r="AHS574" s="13"/>
      <c r="AHT574" s="13"/>
      <c r="AHU574" s="13"/>
      <c r="AHV574" s="13"/>
      <c r="AHW574" s="13"/>
      <c r="AHX574" s="13"/>
      <c r="AHY574" s="13"/>
      <c r="AHZ574" s="13"/>
      <c r="AIA574" s="13"/>
      <c r="AIB574" s="13"/>
      <c r="AIC574" s="13"/>
      <c r="AID574" s="13"/>
      <c r="AIE574" s="13"/>
      <c r="AIF574" s="13"/>
      <c r="AIG574" s="13"/>
      <c r="AIH574" s="13"/>
      <c r="AII574" s="13"/>
      <c r="AIJ574" s="13"/>
      <c r="AIK574" s="13"/>
      <c r="AIL574" s="13"/>
      <c r="AIM574" s="13"/>
      <c r="AIN574" s="13"/>
      <c r="AIO574" s="13"/>
      <c r="AIP574" s="13"/>
      <c r="AIQ574" s="13"/>
      <c r="AIR574" s="13"/>
      <c r="AIS574" s="13"/>
      <c r="AIT574" s="13"/>
      <c r="AIU574" s="13"/>
      <c r="AIV574" s="13"/>
      <c r="AIW574" s="13"/>
      <c r="AIX574" s="13"/>
      <c r="AIY574" s="13"/>
      <c r="AIZ574" s="13"/>
      <c r="AJA574" s="13"/>
      <c r="AJB574" s="13"/>
      <c r="AJC574" s="13"/>
      <c r="AJD574" s="13"/>
      <c r="AJE574" s="13"/>
      <c r="AJF574" s="13"/>
      <c r="AJG574" s="13"/>
      <c r="AJH574" s="13"/>
      <c r="AJI574" s="13"/>
      <c r="AJJ574" s="13"/>
      <c r="AJK574" s="13"/>
      <c r="AJL574" s="13"/>
      <c r="AJM574" s="13"/>
      <c r="AJN574" s="13"/>
      <c r="AJO574" s="13"/>
      <c r="AJP574" s="13"/>
      <c r="AJQ574" s="13"/>
      <c r="AJR574" s="13"/>
      <c r="AJS574" s="13"/>
      <c r="AJT574" s="13"/>
      <c r="AJU574" s="13"/>
      <c r="AJV574" s="13"/>
      <c r="AJW574" s="13"/>
      <c r="AJX574" s="13"/>
      <c r="AJY574" s="13"/>
      <c r="AJZ574" s="13"/>
      <c r="AKA574" s="13"/>
      <c r="AKB574" s="13"/>
      <c r="AKC574" s="13"/>
      <c r="AKD574" s="13"/>
      <c r="AKE574" s="13"/>
      <c r="AKF574" s="13"/>
      <c r="AKG574" s="13"/>
      <c r="AKH574" s="13"/>
      <c r="AKI574" s="13"/>
      <c r="AKJ574" s="13"/>
      <c r="AKK574" s="13"/>
      <c r="AKL574" s="13"/>
      <c r="AKM574" s="13"/>
      <c r="AKN574" s="13"/>
      <c r="AKO574" s="13"/>
      <c r="AKP574" s="13"/>
      <c r="AKQ574" s="13"/>
      <c r="AKR574" s="13"/>
      <c r="AKS574" s="13"/>
      <c r="AKT574" s="13"/>
      <c r="AKU574" s="13"/>
      <c r="AKV574" s="13"/>
      <c r="AKW574" s="13"/>
      <c r="AKX574" s="13"/>
      <c r="AKY574" s="13"/>
      <c r="AKZ574" s="13"/>
      <c r="ALA574" s="13"/>
      <c r="ALB574" s="13"/>
      <c r="ALC574" s="13"/>
      <c r="ALD574" s="13"/>
      <c r="ALE574" s="13"/>
      <c r="ALF574" s="13"/>
      <c r="ALG574" s="13"/>
      <c r="ALH574" s="13"/>
      <c r="ALI574" s="13"/>
      <c r="ALJ574" s="13"/>
    </row>
    <row r="575" spans="1:998" s="24" customFormat="1">
      <c r="A575" s="16">
        <v>570</v>
      </c>
      <c r="B575" s="32" t="s">
        <v>344</v>
      </c>
      <c r="C575" s="32" t="s">
        <v>96</v>
      </c>
      <c r="D575" s="32" t="s">
        <v>96</v>
      </c>
      <c r="E575" s="32" t="s">
        <v>96</v>
      </c>
      <c r="F575" s="32"/>
      <c r="G575" s="74">
        <v>45828</v>
      </c>
      <c r="H575" s="75">
        <v>0.52777777777777779</v>
      </c>
      <c r="I575" s="32" t="s">
        <v>5</v>
      </c>
      <c r="J575" s="32" t="s">
        <v>6</v>
      </c>
      <c r="K575" s="32" t="s">
        <v>5</v>
      </c>
      <c r="L575" s="32" t="s">
        <v>5</v>
      </c>
      <c r="M575" s="32" t="s">
        <v>5</v>
      </c>
      <c r="N575" s="32" t="s">
        <v>6</v>
      </c>
      <c r="O575" s="76">
        <v>2643.7</v>
      </c>
      <c r="P575" s="77">
        <v>79018</v>
      </c>
      <c r="Q575" s="76">
        <v>79890</v>
      </c>
      <c r="R575" s="76">
        <v>23967</v>
      </c>
      <c r="S575" s="85">
        <f t="shared" si="74"/>
        <v>30</v>
      </c>
      <c r="T575" s="85">
        <f t="shared" si="75"/>
        <v>55923</v>
      </c>
      <c r="U575" s="32" t="s">
        <v>6</v>
      </c>
      <c r="V575" s="32" t="s">
        <v>6</v>
      </c>
      <c r="W575" s="79">
        <v>1</v>
      </c>
      <c r="X575" s="80">
        <v>0</v>
      </c>
      <c r="Y575" s="81">
        <f>ROUND((S575/INDICI!$B$2*10),2)</f>
        <v>3.39</v>
      </c>
      <c r="Z575" s="81">
        <f>ROUND((O575/INDICI!$B$1*25),2)</f>
        <v>7.06</v>
      </c>
      <c r="AA575" s="82">
        <f t="shared" si="67"/>
        <v>4</v>
      </c>
      <c r="AB575" s="83">
        <f t="shared" si="68"/>
        <v>14.45</v>
      </c>
      <c r="AC575" s="84"/>
      <c r="AD575" s="81" t="str">
        <f>VLOOKUP(C575, 'NORD SUD'!A:B, 2, FALSE)</f>
        <v>N</v>
      </c>
      <c r="AE575" s="85" t="str">
        <f>IF(AD575="N","",SUM(AF$5:$AF575))</f>
        <v/>
      </c>
      <c r="AF575" s="85" t="str">
        <f t="shared" si="69"/>
        <v/>
      </c>
      <c r="AG575" s="84"/>
      <c r="AH575" s="81"/>
      <c r="AI575" s="169"/>
      <c r="AJ575" s="169"/>
      <c r="AK575" s="198" t="s">
        <v>1941</v>
      </c>
      <c r="AL575" s="158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  <c r="KE575" s="13"/>
      <c r="KF575" s="13"/>
      <c r="KG575" s="13"/>
      <c r="KH575" s="13"/>
      <c r="KI575" s="13"/>
      <c r="KJ575" s="13"/>
      <c r="KK575" s="13"/>
      <c r="KL575" s="13"/>
      <c r="KM575" s="13"/>
      <c r="KN575" s="13"/>
      <c r="KO575" s="13"/>
      <c r="KP575" s="13"/>
      <c r="KQ575" s="13"/>
      <c r="KR575" s="13"/>
      <c r="KS575" s="13"/>
      <c r="KT575" s="13"/>
      <c r="KU575" s="13"/>
      <c r="KV575" s="13"/>
      <c r="KW575" s="13"/>
      <c r="KX575" s="13"/>
      <c r="KY575" s="13"/>
      <c r="KZ575" s="13"/>
      <c r="LA575" s="13"/>
      <c r="LB575" s="13"/>
      <c r="LC575" s="13"/>
      <c r="LD575" s="13"/>
      <c r="LE575" s="13"/>
      <c r="LF575" s="13"/>
      <c r="LG575" s="13"/>
      <c r="LH575" s="13"/>
      <c r="LI575" s="13"/>
      <c r="LJ575" s="13"/>
      <c r="LK575" s="13"/>
      <c r="LL575" s="13"/>
      <c r="LM575" s="13"/>
      <c r="LN575" s="13"/>
      <c r="LO575" s="13"/>
      <c r="LP575" s="13"/>
      <c r="LQ575" s="13"/>
      <c r="LR575" s="13"/>
      <c r="LS575" s="13"/>
      <c r="LT575" s="13"/>
      <c r="LU575" s="13"/>
      <c r="LV575" s="13"/>
      <c r="LW575" s="13"/>
      <c r="LX575" s="13"/>
      <c r="LY575" s="13"/>
      <c r="LZ575" s="13"/>
      <c r="MA575" s="13"/>
      <c r="MB575" s="13"/>
      <c r="MC575" s="13"/>
      <c r="MD575" s="13"/>
      <c r="ME575" s="13"/>
      <c r="MF575" s="13"/>
      <c r="MG575" s="13"/>
      <c r="MH575" s="13"/>
      <c r="MI575" s="13"/>
      <c r="MJ575" s="13"/>
      <c r="MK575" s="13"/>
      <c r="ML575" s="13"/>
      <c r="MM575" s="13"/>
      <c r="MN575" s="13"/>
      <c r="MO575" s="13"/>
      <c r="MP575" s="13"/>
      <c r="MQ575" s="13"/>
      <c r="MR575" s="13"/>
      <c r="MS575" s="13"/>
      <c r="MT575" s="13"/>
      <c r="MU575" s="13"/>
      <c r="MV575" s="13"/>
      <c r="MW575" s="13"/>
      <c r="MX575" s="13"/>
      <c r="MY575" s="13"/>
      <c r="MZ575" s="13"/>
      <c r="NA575" s="13"/>
      <c r="NB575" s="13"/>
      <c r="NC575" s="13"/>
      <c r="ND575" s="13"/>
      <c r="NE575" s="13"/>
      <c r="NF575" s="13"/>
      <c r="NG575" s="13"/>
      <c r="NH575" s="13"/>
      <c r="NI575" s="13"/>
      <c r="NJ575" s="13"/>
      <c r="NK575" s="13"/>
      <c r="NL575" s="13"/>
      <c r="NM575" s="13"/>
      <c r="NN575" s="13"/>
      <c r="NO575" s="13"/>
      <c r="NP575" s="13"/>
      <c r="NQ575" s="13"/>
      <c r="NR575" s="13"/>
      <c r="NS575" s="13"/>
      <c r="NT575" s="13"/>
      <c r="NU575" s="13"/>
      <c r="NV575" s="13"/>
      <c r="NW575" s="13"/>
      <c r="NX575" s="13"/>
      <c r="NY575" s="13"/>
      <c r="NZ575" s="13"/>
      <c r="OA575" s="13"/>
      <c r="OB575" s="13"/>
      <c r="OC575" s="13"/>
      <c r="OD575" s="13"/>
      <c r="OE575" s="13"/>
      <c r="OF575" s="13"/>
      <c r="OG575" s="13"/>
      <c r="OH575" s="13"/>
      <c r="OI575" s="13"/>
      <c r="OJ575" s="13"/>
      <c r="OK575" s="13"/>
      <c r="OL575" s="13"/>
      <c r="OM575" s="13"/>
      <c r="ON575" s="13"/>
      <c r="OO575" s="13"/>
      <c r="OP575" s="13"/>
      <c r="OQ575" s="13"/>
      <c r="OR575" s="13"/>
      <c r="OS575" s="13"/>
      <c r="OT575" s="13"/>
      <c r="OU575" s="13"/>
      <c r="OV575" s="13"/>
      <c r="OW575" s="13"/>
      <c r="OX575" s="13"/>
      <c r="OY575" s="13"/>
      <c r="OZ575" s="13"/>
      <c r="PA575" s="13"/>
      <c r="PB575" s="13"/>
      <c r="PC575" s="13"/>
      <c r="PD575" s="13"/>
      <c r="PE575" s="13"/>
      <c r="PF575" s="13"/>
      <c r="PG575" s="13"/>
      <c r="PH575" s="13"/>
      <c r="PI575" s="13"/>
      <c r="PJ575" s="13"/>
      <c r="PK575" s="13"/>
      <c r="PL575" s="13"/>
      <c r="PM575" s="13"/>
      <c r="PN575" s="13"/>
      <c r="PO575" s="13"/>
      <c r="PP575" s="13"/>
      <c r="PQ575" s="13"/>
      <c r="PR575" s="13"/>
      <c r="PS575" s="13"/>
      <c r="PT575" s="13"/>
      <c r="PU575" s="13"/>
      <c r="PV575" s="13"/>
      <c r="PW575" s="13"/>
      <c r="PX575" s="13"/>
      <c r="PY575" s="13"/>
      <c r="PZ575" s="13"/>
      <c r="QA575" s="13"/>
      <c r="QB575" s="13"/>
      <c r="QC575" s="13"/>
      <c r="QD575" s="13"/>
      <c r="QE575" s="13"/>
      <c r="QF575" s="13"/>
      <c r="QG575" s="13"/>
      <c r="QH575" s="13"/>
      <c r="QI575" s="13"/>
      <c r="QJ575" s="13"/>
      <c r="QK575" s="13"/>
      <c r="QL575" s="13"/>
      <c r="QM575" s="13"/>
      <c r="QN575" s="13"/>
      <c r="QO575" s="13"/>
      <c r="QP575" s="13"/>
      <c r="QQ575" s="13"/>
      <c r="QR575" s="13"/>
      <c r="QS575" s="13"/>
      <c r="QT575" s="13"/>
      <c r="QU575" s="13"/>
      <c r="QV575" s="13"/>
      <c r="QW575" s="13"/>
      <c r="QX575" s="13"/>
      <c r="QY575" s="13"/>
      <c r="QZ575" s="13"/>
      <c r="RA575" s="13"/>
      <c r="RB575" s="13"/>
      <c r="RC575" s="13"/>
      <c r="RD575" s="13"/>
      <c r="RE575" s="13"/>
      <c r="RF575" s="13"/>
      <c r="RG575" s="13"/>
      <c r="RH575" s="13"/>
      <c r="RI575" s="13"/>
      <c r="RJ575" s="13"/>
      <c r="RK575" s="13"/>
      <c r="RL575" s="13"/>
      <c r="RM575" s="13"/>
      <c r="RN575" s="13"/>
      <c r="RO575" s="13"/>
      <c r="RP575" s="13"/>
      <c r="RQ575" s="13"/>
      <c r="RR575" s="13"/>
      <c r="RS575" s="13"/>
      <c r="RT575" s="13"/>
      <c r="RU575" s="13"/>
      <c r="RV575" s="13"/>
      <c r="RW575" s="13"/>
      <c r="RX575" s="13"/>
      <c r="RY575" s="13"/>
      <c r="RZ575" s="13"/>
      <c r="SA575" s="13"/>
      <c r="SB575" s="13"/>
      <c r="SC575" s="13"/>
      <c r="SD575" s="13"/>
      <c r="SE575" s="13"/>
      <c r="SF575" s="13"/>
      <c r="SG575" s="13"/>
      <c r="SH575" s="13"/>
      <c r="SI575" s="13"/>
      <c r="SJ575" s="13"/>
      <c r="SK575" s="13"/>
      <c r="SL575" s="13"/>
      <c r="SM575" s="13"/>
      <c r="SN575" s="13"/>
      <c r="SO575" s="13"/>
      <c r="SP575" s="13"/>
      <c r="SQ575" s="13"/>
      <c r="SR575" s="13"/>
      <c r="SS575" s="13"/>
      <c r="ST575" s="13"/>
      <c r="SU575" s="13"/>
      <c r="SV575" s="13"/>
      <c r="SW575" s="13"/>
      <c r="SX575" s="13"/>
      <c r="SY575" s="13"/>
      <c r="SZ575" s="13"/>
      <c r="TA575" s="13"/>
      <c r="TB575" s="13"/>
      <c r="TC575" s="13"/>
      <c r="TD575" s="13"/>
      <c r="TE575" s="13"/>
      <c r="TF575" s="13"/>
      <c r="TG575" s="13"/>
      <c r="TH575" s="13"/>
      <c r="TI575" s="13"/>
      <c r="TJ575" s="13"/>
      <c r="TK575" s="13"/>
      <c r="TL575" s="13"/>
      <c r="TM575" s="13"/>
      <c r="TN575" s="13"/>
      <c r="TO575" s="13"/>
      <c r="TP575" s="13"/>
      <c r="TQ575" s="13"/>
      <c r="TR575" s="13"/>
      <c r="TS575" s="13"/>
      <c r="TT575" s="13"/>
      <c r="TU575" s="13"/>
      <c r="TV575" s="13"/>
      <c r="TW575" s="13"/>
      <c r="TX575" s="13"/>
      <c r="TY575" s="13"/>
      <c r="TZ575" s="13"/>
      <c r="UA575" s="13"/>
      <c r="UB575" s="13"/>
      <c r="UC575" s="13"/>
      <c r="UD575" s="13"/>
      <c r="UE575" s="13"/>
      <c r="UF575" s="13"/>
      <c r="UG575" s="13"/>
      <c r="UH575" s="13"/>
      <c r="UI575" s="13"/>
      <c r="UJ575" s="13"/>
      <c r="UK575" s="13"/>
      <c r="UL575" s="13"/>
      <c r="UM575" s="13"/>
      <c r="UN575" s="13"/>
      <c r="UO575" s="13"/>
      <c r="UP575" s="13"/>
      <c r="UQ575" s="13"/>
      <c r="UR575" s="13"/>
      <c r="US575" s="13"/>
      <c r="UT575" s="13"/>
      <c r="UU575" s="13"/>
      <c r="UV575" s="13"/>
      <c r="UW575" s="13"/>
      <c r="UX575" s="13"/>
      <c r="UY575" s="13"/>
      <c r="UZ575" s="13"/>
      <c r="VA575" s="13"/>
      <c r="VB575" s="13"/>
      <c r="VC575" s="13"/>
      <c r="VD575" s="13"/>
      <c r="VE575" s="13"/>
      <c r="VF575" s="13"/>
      <c r="VG575" s="13"/>
      <c r="VH575" s="13"/>
      <c r="VI575" s="13"/>
      <c r="VJ575" s="13"/>
      <c r="VK575" s="13"/>
      <c r="VL575" s="13"/>
      <c r="VM575" s="13"/>
      <c r="VN575" s="13"/>
      <c r="VO575" s="13"/>
      <c r="VP575" s="13"/>
      <c r="VQ575" s="13"/>
      <c r="VR575" s="13"/>
      <c r="VS575" s="13"/>
      <c r="VT575" s="13"/>
      <c r="VU575" s="13"/>
      <c r="VV575" s="13"/>
      <c r="VW575" s="13"/>
      <c r="VX575" s="13"/>
      <c r="VY575" s="13"/>
      <c r="VZ575" s="13"/>
      <c r="WA575" s="13"/>
      <c r="WB575" s="13"/>
      <c r="WC575" s="13"/>
      <c r="WD575" s="13"/>
      <c r="WE575" s="13"/>
      <c r="WF575" s="13"/>
      <c r="WG575" s="13"/>
      <c r="WH575" s="13"/>
      <c r="WI575" s="13"/>
      <c r="WJ575" s="13"/>
      <c r="WK575" s="13"/>
      <c r="WL575" s="13"/>
      <c r="WM575" s="13"/>
      <c r="WN575" s="13"/>
      <c r="WO575" s="13"/>
      <c r="WP575" s="13"/>
      <c r="WQ575" s="13"/>
      <c r="WR575" s="13"/>
      <c r="WS575" s="13"/>
      <c r="WT575" s="13"/>
      <c r="WU575" s="13"/>
      <c r="WV575" s="13"/>
      <c r="WW575" s="13"/>
      <c r="WX575" s="13"/>
      <c r="WY575" s="13"/>
      <c r="WZ575" s="13"/>
      <c r="XA575" s="13"/>
      <c r="XB575" s="13"/>
      <c r="XC575" s="13"/>
      <c r="XD575" s="13"/>
      <c r="XE575" s="13"/>
      <c r="XF575" s="13"/>
      <c r="XG575" s="13"/>
      <c r="XH575" s="13"/>
      <c r="XI575" s="13"/>
      <c r="XJ575" s="13"/>
      <c r="XK575" s="13"/>
      <c r="XL575" s="13"/>
      <c r="XM575" s="13"/>
      <c r="XN575" s="13"/>
      <c r="XO575" s="13"/>
      <c r="XP575" s="13"/>
      <c r="XQ575" s="13"/>
      <c r="XR575" s="13"/>
      <c r="XS575" s="13"/>
      <c r="XT575" s="13"/>
      <c r="XU575" s="13"/>
      <c r="XV575" s="13"/>
      <c r="XW575" s="13"/>
      <c r="XX575" s="13"/>
      <c r="XY575" s="13"/>
      <c r="XZ575" s="13"/>
      <c r="YA575" s="13"/>
      <c r="YB575" s="13"/>
      <c r="YC575" s="13"/>
      <c r="YD575" s="13"/>
      <c r="YE575" s="13"/>
      <c r="YF575" s="13"/>
      <c r="YG575" s="13"/>
      <c r="YH575" s="13"/>
      <c r="YI575" s="13"/>
      <c r="YJ575" s="13"/>
      <c r="YK575" s="13"/>
      <c r="YL575" s="13"/>
      <c r="YM575" s="13"/>
      <c r="YN575" s="13"/>
      <c r="YO575" s="13"/>
      <c r="YP575" s="13"/>
      <c r="YQ575" s="13"/>
      <c r="YR575" s="13"/>
      <c r="YS575" s="13"/>
      <c r="YT575" s="13"/>
      <c r="YU575" s="13"/>
      <c r="YV575" s="13"/>
      <c r="YW575" s="13"/>
      <c r="YX575" s="13"/>
      <c r="YY575" s="13"/>
      <c r="YZ575" s="13"/>
      <c r="ZA575" s="13"/>
      <c r="ZB575" s="13"/>
      <c r="ZC575" s="13"/>
      <c r="ZD575" s="13"/>
      <c r="ZE575" s="13"/>
      <c r="ZF575" s="13"/>
      <c r="ZG575" s="13"/>
      <c r="ZH575" s="13"/>
      <c r="ZI575" s="13"/>
      <c r="ZJ575" s="13"/>
      <c r="ZK575" s="13"/>
      <c r="ZL575" s="13"/>
      <c r="ZM575" s="13"/>
      <c r="ZN575" s="13"/>
      <c r="ZO575" s="13"/>
      <c r="ZP575" s="13"/>
      <c r="ZQ575" s="13"/>
      <c r="ZR575" s="13"/>
      <c r="ZS575" s="13"/>
      <c r="ZT575" s="13"/>
      <c r="ZU575" s="13"/>
      <c r="ZV575" s="13"/>
      <c r="ZW575" s="13"/>
      <c r="ZX575" s="13"/>
      <c r="ZY575" s="13"/>
      <c r="ZZ575" s="13"/>
      <c r="AAA575" s="13"/>
      <c r="AAB575" s="13"/>
      <c r="AAC575" s="13"/>
      <c r="AAD575" s="13"/>
      <c r="AAE575" s="13"/>
      <c r="AAF575" s="13"/>
      <c r="AAG575" s="13"/>
      <c r="AAH575" s="13"/>
      <c r="AAI575" s="13"/>
      <c r="AAJ575" s="13"/>
      <c r="AAK575" s="13"/>
      <c r="AAL575" s="13"/>
      <c r="AAM575" s="13"/>
      <c r="AAN575" s="13"/>
      <c r="AAO575" s="13"/>
      <c r="AAP575" s="13"/>
      <c r="AAQ575" s="13"/>
      <c r="AAR575" s="13"/>
      <c r="AAS575" s="13"/>
      <c r="AAT575" s="13"/>
      <c r="AAU575" s="13"/>
      <c r="AAV575" s="13"/>
      <c r="AAW575" s="13"/>
      <c r="AAX575" s="13"/>
      <c r="AAY575" s="13"/>
      <c r="AAZ575" s="13"/>
      <c r="ABA575" s="13"/>
      <c r="ABB575" s="13"/>
      <c r="ABC575" s="13"/>
      <c r="ABD575" s="13"/>
      <c r="ABE575" s="13"/>
      <c r="ABF575" s="13"/>
      <c r="ABG575" s="13"/>
      <c r="ABH575" s="13"/>
      <c r="ABI575" s="13"/>
      <c r="ABJ575" s="13"/>
      <c r="ABK575" s="13"/>
      <c r="ABL575" s="13"/>
      <c r="ABM575" s="13"/>
      <c r="ABN575" s="13"/>
      <c r="ABO575" s="13"/>
      <c r="ABP575" s="13"/>
      <c r="ABQ575" s="13"/>
      <c r="ABR575" s="13"/>
      <c r="ABS575" s="13"/>
      <c r="ABT575" s="13"/>
      <c r="ABU575" s="13"/>
      <c r="ABV575" s="13"/>
      <c r="ABW575" s="13"/>
      <c r="ABX575" s="13"/>
      <c r="ABY575" s="13"/>
      <c r="ABZ575" s="13"/>
      <c r="ACA575" s="13"/>
      <c r="ACB575" s="13"/>
      <c r="ACC575" s="13"/>
      <c r="ACD575" s="13"/>
      <c r="ACE575" s="13"/>
      <c r="ACF575" s="13"/>
      <c r="ACG575" s="13"/>
      <c r="ACH575" s="13"/>
      <c r="ACI575" s="13"/>
      <c r="ACJ575" s="13"/>
      <c r="ACK575" s="13"/>
      <c r="ACL575" s="13"/>
      <c r="ACM575" s="13"/>
      <c r="ACN575" s="13"/>
      <c r="ACO575" s="13"/>
      <c r="ACP575" s="13"/>
      <c r="ACQ575" s="13"/>
      <c r="ACR575" s="13"/>
      <c r="ACS575" s="13"/>
      <c r="ACT575" s="13"/>
      <c r="ACU575" s="13"/>
      <c r="ACV575" s="13"/>
      <c r="ACW575" s="13"/>
      <c r="ACX575" s="13"/>
      <c r="ACY575" s="13"/>
      <c r="ACZ575" s="13"/>
      <c r="ADA575" s="13"/>
      <c r="ADB575" s="13"/>
      <c r="ADC575" s="13"/>
      <c r="ADD575" s="13"/>
      <c r="ADE575" s="13"/>
      <c r="ADF575" s="13"/>
      <c r="ADG575" s="13"/>
      <c r="ADH575" s="13"/>
      <c r="ADI575" s="13"/>
      <c r="ADJ575" s="13"/>
      <c r="ADK575" s="13"/>
      <c r="ADL575" s="13"/>
      <c r="ADM575" s="13"/>
      <c r="ADN575" s="13"/>
      <c r="ADO575" s="13"/>
      <c r="ADP575" s="13"/>
      <c r="ADQ575" s="13"/>
      <c r="ADR575" s="13"/>
      <c r="ADS575" s="13"/>
      <c r="ADT575" s="13"/>
      <c r="ADU575" s="13"/>
      <c r="ADV575" s="13"/>
      <c r="ADW575" s="13"/>
      <c r="ADX575" s="13"/>
      <c r="ADY575" s="13"/>
      <c r="ADZ575" s="13"/>
      <c r="AEA575" s="13"/>
      <c r="AEB575" s="13"/>
      <c r="AEC575" s="13"/>
      <c r="AED575" s="13"/>
      <c r="AEE575" s="13"/>
      <c r="AEF575" s="13"/>
      <c r="AEG575" s="13"/>
      <c r="AEH575" s="13"/>
      <c r="AEI575" s="13"/>
      <c r="AEJ575" s="13"/>
      <c r="AEK575" s="13"/>
      <c r="AEL575" s="13"/>
      <c r="AEM575" s="13"/>
      <c r="AEN575" s="13"/>
      <c r="AEO575" s="13"/>
      <c r="AEP575" s="13"/>
      <c r="AEQ575" s="13"/>
      <c r="AER575" s="13"/>
      <c r="AES575" s="13"/>
      <c r="AET575" s="13"/>
      <c r="AEU575" s="13"/>
      <c r="AEV575" s="13"/>
      <c r="AEW575" s="13"/>
      <c r="AEX575" s="13"/>
      <c r="AEY575" s="13"/>
      <c r="AEZ575" s="13"/>
      <c r="AFA575" s="13"/>
      <c r="AFB575" s="13"/>
      <c r="AFC575" s="13"/>
      <c r="AFD575" s="13"/>
      <c r="AFE575" s="13"/>
      <c r="AFF575" s="13"/>
      <c r="AFG575" s="13"/>
      <c r="AFH575" s="13"/>
      <c r="AFI575" s="13"/>
      <c r="AFJ575" s="13"/>
      <c r="AFK575" s="13"/>
      <c r="AFL575" s="13"/>
      <c r="AFM575" s="13"/>
      <c r="AFN575" s="13"/>
      <c r="AFO575" s="13"/>
      <c r="AFP575" s="13"/>
      <c r="AFQ575" s="13"/>
      <c r="AFR575" s="13"/>
      <c r="AFS575" s="13"/>
      <c r="AFT575" s="13"/>
      <c r="AFU575" s="13"/>
      <c r="AFV575" s="13"/>
      <c r="AFW575" s="13"/>
      <c r="AFX575" s="13"/>
      <c r="AFY575" s="13"/>
      <c r="AFZ575" s="13"/>
      <c r="AGA575" s="13"/>
      <c r="AGB575" s="13"/>
      <c r="AGC575" s="13"/>
      <c r="AGD575" s="13"/>
      <c r="AGE575" s="13"/>
      <c r="AGF575" s="13"/>
      <c r="AGG575" s="13"/>
      <c r="AGH575" s="13"/>
      <c r="AGI575" s="13"/>
      <c r="AGJ575" s="13"/>
      <c r="AGK575" s="13"/>
      <c r="AGL575" s="13"/>
      <c r="AGM575" s="13"/>
      <c r="AGN575" s="13"/>
      <c r="AGO575" s="13"/>
      <c r="AGP575" s="13"/>
      <c r="AGQ575" s="13"/>
      <c r="AGR575" s="13"/>
      <c r="AGS575" s="13"/>
      <c r="AGT575" s="13"/>
      <c r="AGU575" s="13"/>
      <c r="AGV575" s="13"/>
      <c r="AGW575" s="13"/>
      <c r="AGX575" s="13"/>
      <c r="AGY575" s="13"/>
      <c r="AGZ575" s="13"/>
      <c r="AHA575" s="13"/>
      <c r="AHB575" s="13"/>
      <c r="AHC575" s="13"/>
      <c r="AHD575" s="13"/>
      <c r="AHE575" s="13"/>
      <c r="AHF575" s="13"/>
      <c r="AHG575" s="13"/>
      <c r="AHH575" s="13"/>
      <c r="AHI575" s="13"/>
      <c r="AHJ575" s="13"/>
      <c r="AHK575" s="13"/>
      <c r="AHL575" s="13"/>
      <c r="AHM575" s="13"/>
      <c r="AHN575" s="13"/>
      <c r="AHO575" s="13"/>
      <c r="AHP575" s="13"/>
      <c r="AHQ575" s="13"/>
      <c r="AHR575" s="13"/>
      <c r="AHS575" s="13"/>
      <c r="AHT575" s="13"/>
      <c r="AHU575" s="13"/>
      <c r="AHV575" s="13"/>
      <c r="AHW575" s="13"/>
      <c r="AHX575" s="13"/>
      <c r="AHY575" s="13"/>
      <c r="AHZ575" s="13"/>
      <c r="AIA575" s="13"/>
      <c r="AIB575" s="13"/>
      <c r="AIC575" s="13"/>
      <c r="AID575" s="13"/>
      <c r="AIE575" s="13"/>
      <c r="AIF575" s="13"/>
      <c r="AIG575" s="13"/>
      <c r="AIH575" s="13"/>
      <c r="AII575" s="13"/>
      <c r="AIJ575" s="13"/>
      <c r="AIK575" s="13"/>
      <c r="AIL575" s="13"/>
      <c r="AIM575" s="13"/>
      <c r="AIN575" s="13"/>
      <c r="AIO575" s="13"/>
      <c r="AIP575" s="13"/>
      <c r="AIQ575" s="13"/>
      <c r="AIR575" s="13"/>
      <c r="AIS575" s="13"/>
      <c r="AIT575" s="13"/>
      <c r="AIU575" s="13"/>
      <c r="AIV575" s="13"/>
      <c r="AIW575" s="13"/>
      <c r="AIX575" s="13"/>
      <c r="AIY575" s="13"/>
      <c r="AIZ575" s="13"/>
      <c r="AJA575" s="13"/>
      <c r="AJB575" s="13"/>
      <c r="AJC575" s="13"/>
      <c r="AJD575" s="13"/>
      <c r="AJE575" s="13"/>
      <c r="AJF575" s="13"/>
      <c r="AJG575" s="13"/>
      <c r="AJH575" s="13"/>
      <c r="AJI575" s="13"/>
      <c r="AJJ575" s="13"/>
      <c r="AJK575" s="13"/>
      <c r="AJL575" s="13"/>
      <c r="AJM575" s="13"/>
      <c r="AJN575" s="13"/>
      <c r="AJO575" s="13"/>
      <c r="AJP575" s="13"/>
      <c r="AJQ575" s="13"/>
      <c r="AJR575" s="13"/>
      <c r="AJS575" s="13"/>
      <c r="AJT575" s="13"/>
      <c r="AJU575" s="13"/>
      <c r="AJV575" s="13"/>
      <c r="AJW575" s="13"/>
      <c r="AJX575" s="13"/>
      <c r="AJY575" s="13"/>
      <c r="AJZ575" s="13"/>
      <c r="AKA575" s="13"/>
      <c r="AKB575" s="13"/>
      <c r="AKC575" s="13"/>
      <c r="AKD575" s="13"/>
      <c r="AKE575" s="13"/>
      <c r="AKF575" s="13"/>
      <c r="AKG575" s="13"/>
      <c r="AKH575" s="13"/>
      <c r="AKI575" s="13"/>
      <c r="AKJ575" s="13"/>
      <c r="AKK575" s="13"/>
      <c r="AKL575" s="13"/>
      <c r="AKM575" s="13"/>
      <c r="AKN575" s="13"/>
      <c r="AKO575" s="13"/>
      <c r="AKP575" s="13"/>
      <c r="AKQ575" s="13"/>
      <c r="AKR575" s="13"/>
      <c r="AKS575" s="13"/>
      <c r="AKT575" s="13"/>
      <c r="AKU575" s="13"/>
      <c r="AKV575" s="13"/>
      <c r="AKW575" s="13"/>
      <c r="AKX575" s="13"/>
      <c r="AKY575" s="13"/>
      <c r="AKZ575" s="13"/>
      <c r="ALA575" s="13"/>
      <c r="ALB575" s="13"/>
      <c r="ALC575" s="13"/>
      <c r="ALD575" s="13"/>
      <c r="ALE575" s="13"/>
      <c r="ALF575" s="13"/>
      <c r="ALG575" s="13"/>
      <c r="ALH575" s="13"/>
      <c r="ALI575" s="13"/>
      <c r="ALJ575" s="13"/>
    </row>
    <row r="576" spans="1:998" s="24" customFormat="1">
      <c r="A576" s="16">
        <v>571</v>
      </c>
      <c r="B576" s="32" t="s">
        <v>692</v>
      </c>
      <c r="C576" s="32" t="s">
        <v>1391</v>
      </c>
      <c r="D576" s="32" t="s">
        <v>1391</v>
      </c>
      <c r="E576" s="32" t="s">
        <v>1394</v>
      </c>
      <c r="F576" s="32"/>
      <c r="G576" s="74">
        <v>45834</v>
      </c>
      <c r="H576" s="75">
        <v>0.53680555555555554</v>
      </c>
      <c r="I576" s="32" t="s">
        <v>5</v>
      </c>
      <c r="J576" s="32" t="s">
        <v>6</v>
      </c>
      <c r="K576" s="32" t="s">
        <v>5</v>
      </c>
      <c r="L576" s="32" t="s">
        <v>5</v>
      </c>
      <c r="M576" s="76" t="s">
        <v>5</v>
      </c>
      <c r="N576" s="32" t="s">
        <v>6</v>
      </c>
      <c r="O576" s="76">
        <v>1080.8499999999999</v>
      </c>
      <c r="P576" s="77">
        <v>2313</v>
      </c>
      <c r="Q576" s="76">
        <v>79300</v>
      </c>
      <c r="R576" s="76">
        <v>25000</v>
      </c>
      <c r="S576" s="85">
        <f t="shared" si="74"/>
        <v>31.525851197982348</v>
      </c>
      <c r="T576" s="85">
        <f t="shared" si="75"/>
        <v>54300</v>
      </c>
      <c r="U576" s="32" t="s">
        <v>6</v>
      </c>
      <c r="V576" s="32" t="s">
        <v>6</v>
      </c>
      <c r="W576" s="79">
        <v>1</v>
      </c>
      <c r="X576" s="80">
        <v>0</v>
      </c>
      <c r="Y576" s="81">
        <f>ROUND((S576/INDICI!$B$2*10),2)</f>
        <v>3.56</v>
      </c>
      <c r="Z576" s="81">
        <f>ROUND((O576/INDICI!$B$1*25),2)</f>
        <v>2.89</v>
      </c>
      <c r="AA576" s="82">
        <f t="shared" si="67"/>
        <v>8</v>
      </c>
      <c r="AB576" s="83">
        <f t="shared" si="68"/>
        <v>14.45</v>
      </c>
      <c r="AC576" s="84"/>
      <c r="AD576" s="81" t="str">
        <f>VLOOKUP(C576, 'NORD SUD'!A:B, 2, FALSE)</f>
        <v>N</v>
      </c>
      <c r="AE576" s="85" t="str">
        <f>IF(AD576="N","",SUM(AF$5:$AF576))</f>
        <v/>
      </c>
      <c r="AF576" s="85" t="str">
        <f t="shared" si="69"/>
        <v/>
      </c>
      <c r="AG576" s="84"/>
      <c r="AH576" s="81"/>
      <c r="AI576" s="169"/>
      <c r="AJ576" s="169"/>
      <c r="AK576" s="198" t="s">
        <v>1941</v>
      </c>
      <c r="AL576" s="158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  <c r="KE576" s="13"/>
      <c r="KF576" s="13"/>
      <c r="KG576" s="13"/>
      <c r="KH576" s="13"/>
      <c r="KI576" s="13"/>
      <c r="KJ576" s="13"/>
      <c r="KK576" s="13"/>
      <c r="KL576" s="13"/>
      <c r="KM576" s="13"/>
      <c r="KN576" s="13"/>
      <c r="KO576" s="13"/>
      <c r="KP576" s="13"/>
      <c r="KQ576" s="13"/>
      <c r="KR576" s="13"/>
      <c r="KS576" s="13"/>
      <c r="KT576" s="13"/>
      <c r="KU576" s="13"/>
      <c r="KV576" s="13"/>
      <c r="KW576" s="13"/>
      <c r="KX576" s="13"/>
      <c r="KY576" s="13"/>
      <c r="KZ576" s="13"/>
      <c r="LA576" s="13"/>
      <c r="LB576" s="13"/>
      <c r="LC576" s="13"/>
      <c r="LD576" s="13"/>
      <c r="LE576" s="13"/>
      <c r="LF576" s="13"/>
      <c r="LG576" s="13"/>
      <c r="LH576" s="13"/>
      <c r="LI576" s="13"/>
      <c r="LJ576" s="13"/>
      <c r="LK576" s="13"/>
      <c r="LL576" s="13"/>
      <c r="LM576" s="13"/>
      <c r="LN576" s="13"/>
      <c r="LO576" s="13"/>
      <c r="LP576" s="13"/>
      <c r="LQ576" s="13"/>
      <c r="LR576" s="13"/>
      <c r="LS576" s="13"/>
      <c r="LT576" s="13"/>
      <c r="LU576" s="13"/>
      <c r="LV576" s="13"/>
      <c r="LW576" s="13"/>
      <c r="LX576" s="13"/>
      <c r="LY576" s="13"/>
      <c r="LZ576" s="13"/>
      <c r="MA576" s="13"/>
      <c r="MB576" s="13"/>
      <c r="MC576" s="13"/>
      <c r="MD576" s="13"/>
      <c r="ME576" s="13"/>
      <c r="MF576" s="13"/>
      <c r="MG576" s="13"/>
      <c r="MH576" s="13"/>
      <c r="MI576" s="13"/>
      <c r="MJ576" s="13"/>
      <c r="MK576" s="13"/>
      <c r="ML576" s="13"/>
      <c r="MM576" s="13"/>
      <c r="MN576" s="13"/>
      <c r="MO576" s="13"/>
      <c r="MP576" s="13"/>
      <c r="MQ576" s="13"/>
      <c r="MR576" s="13"/>
      <c r="MS576" s="13"/>
      <c r="MT576" s="13"/>
      <c r="MU576" s="13"/>
      <c r="MV576" s="13"/>
      <c r="MW576" s="13"/>
      <c r="MX576" s="13"/>
      <c r="MY576" s="13"/>
      <c r="MZ576" s="13"/>
      <c r="NA576" s="13"/>
      <c r="NB576" s="13"/>
      <c r="NC576" s="13"/>
      <c r="ND576" s="13"/>
      <c r="NE576" s="13"/>
      <c r="NF576" s="13"/>
      <c r="NG576" s="13"/>
      <c r="NH576" s="13"/>
      <c r="NI576" s="13"/>
      <c r="NJ576" s="13"/>
      <c r="NK576" s="13"/>
      <c r="NL576" s="13"/>
      <c r="NM576" s="13"/>
      <c r="NN576" s="13"/>
      <c r="NO576" s="13"/>
      <c r="NP576" s="13"/>
      <c r="NQ576" s="13"/>
      <c r="NR576" s="13"/>
      <c r="NS576" s="13"/>
      <c r="NT576" s="13"/>
      <c r="NU576" s="13"/>
      <c r="NV576" s="13"/>
      <c r="NW576" s="13"/>
      <c r="NX576" s="13"/>
      <c r="NY576" s="13"/>
      <c r="NZ576" s="13"/>
      <c r="OA576" s="13"/>
      <c r="OB576" s="13"/>
      <c r="OC576" s="13"/>
      <c r="OD576" s="13"/>
      <c r="OE576" s="13"/>
      <c r="OF576" s="13"/>
      <c r="OG576" s="13"/>
      <c r="OH576" s="13"/>
      <c r="OI576" s="13"/>
      <c r="OJ576" s="13"/>
      <c r="OK576" s="13"/>
      <c r="OL576" s="13"/>
      <c r="OM576" s="13"/>
      <c r="ON576" s="13"/>
      <c r="OO576" s="13"/>
      <c r="OP576" s="13"/>
      <c r="OQ576" s="13"/>
      <c r="OR576" s="13"/>
      <c r="OS576" s="13"/>
      <c r="OT576" s="13"/>
      <c r="OU576" s="13"/>
      <c r="OV576" s="13"/>
      <c r="OW576" s="13"/>
      <c r="OX576" s="13"/>
      <c r="OY576" s="13"/>
      <c r="OZ576" s="13"/>
      <c r="PA576" s="13"/>
      <c r="PB576" s="13"/>
      <c r="PC576" s="13"/>
      <c r="PD576" s="13"/>
      <c r="PE576" s="13"/>
      <c r="PF576" s="13"/>
      <c r="PG576" s="13"/>
      <c r="PH576" s="13"/>
      <c r="PI576" s="13"/>
      <c r="PJ576" s="13"/>
      <c r="PK576" s="13"/>
      <c r="PL576" s="13"/>
      <c r="PM576" s="13"/>
      <c r="PN576" s="13"/>
      <c r="PO576" s="13"/>
      <c r="PP576" s="13"/>
      <c r="PQ576" s="13"/>
      <c r="PR576" s="13"/>
      <c r="PS576" s="13"/>
      <c r="PT576" s="13"/>
      <c r="PU576" s="13"/>
      <c r="PV576" s="13"/>
      <c r="PW576" s="13"/>
      <c r="PX576" s="13"/>
      <c r="PY576" s="13"/>
      <c r="PZ576" s="13"/>
      <c r="QA576" s="13"/>
      <c r="QB576" s="13"/>
      <c r="QC576" s="13"/>
      <c r="QD576" s="13"/>
      <c r="QE576" s="13"/>
      <c r="QF576" s="13"/>
      <c r="QG576" s="13"/>
      <c r="QH576" s="13"/>
      <c r="QI576" s="13"/>
      <c r="QJ576" s="13"/>
      <c r="QK576" s="13"/>
      <c r="QL576" s="13"/>
      <c r="QM576" s="13"/>
      <c r="QN576" s="13"/>
      <c r="QO576" s="13"/>
      <c r="QP576" s="13"/>
      <c r="QQ576" s="13"/>
      <c r="QR576" s="13"/>
      <c r="QS576" s="13"/>
      <c r="QT576" s="13"/>
      <c r="QU576" s="13"/>
      <c r="QV576" s="13"/>
      <c r="QW576" s="13"/>
      <c r="QX576" s="13"/>
      <c r="QY576" s="13"/>
      <c r="QZ576" s="13"/>
      <c r="RA576" s="13"/>
      <c r="RB576" s="13"/>
      <c r="RC576" s="13"/>
      <c r="RD576" s="13"/>
      <c r="RE576" s="13"/>
      <c r="RF576" s="13"/>
      <c r="RG576" s="13"/>
      <c r="RH576" s="13"/>
      <c r="RI576" s="13"/>
      <c r="RJ576" s="13"/>
      <c r="RK576" s="13"/>
      <c r="RL576" s="13"/>
      <c r="RM576" s="13"/>
      <c r="RN576" s="13"/>
      <c r="RO576" s="13"/>
      <c r="RP576" s="13"/>
      <c r="RQ576" s="13"/>
      <c r="RR576" s="13"/>
      <c r="RS576" s="13"/>
      <c r="RT576" s="13"/>
      <c r="RU576" s="13"/>
      <c r="RV576" s="13"/>
      <c r="RW576" s="13"/>
      <c r="RX576" s="13"/>
      <c r="RY576" s="13"/>
      <c r="RZ576" s="13"/>
      <c r="SA576" s="13"/>
      <c r="SB576" s="13"/>
      <c r="SC576" s="13"/>
      <c r="SD576" s="13"/>
      <c r="SE576" s="13"/>
      <c r="SF576" s="13"/>
      <c r="SG576" s="13"/>
      <c r="SH576" s="13"/>
      <c r="SI576" s="13"/>
      <c r="SJ576" s="13"/>
      <c r="SK576" s="13"/>
      <c r="SL576" s="13"/>
      <c r="SM576" s="13"/>
      <c r="SN576" s="13"/>
      <c r="SO576" s="13"/>
      <c r="SP576" s="13"/>
      <c r="SQ576" s="13"/>
      <c r="SR576" s="13"/>
      <c r="SS576" s="13"/>
      <c r="ST576" s="13"/>
      <c r="SU576" s="13"/>
      <c r="SV576" s="13"/>
      <c r="SW576" s="13"/>
      <c r="SX576" s="13"/>
      <c r="SY576" s="13"/>
      <c r="SZ576" s="13"/>
      <c r="TA576" s="13"/>
      <c r="TB576" s="13"/>
      <c r="TC576" s="13"/>
      <c r="TD576" s="13"/>
      <c r="TE576" s="13"/>
      <c r="TF576" s="13"/>
      <c r="TG576" s="13"/>
      <c r="TH576" s="13"/>
      <c r="TI576" s="13"/>
      <c r="TJ576" s="13"/>
      <c r="TK576" s="13"/>
      <c r="TL576" s="13"/>
      <c r="TM576" s="13"/>
      <c r="TN576" s="13"/>
      <c r="TO576" s="13"/>
      <c r="TP576" s="13"/>
      <c r="TQ576" s="13"/>
      <c r="TR576" s="13"/>
      <c r="TS576" s="13"/>
      <c r="TT576" s="13"/>
      <c r="TU576" s="13"/>
      <c r="TV576" s="13"/>
      <c r="TW576" s="13"/>
      <c r="TX576" s="13"/>
      <c r="TY576" s="13"/>
      <c r="TZ576" s="13"/>
      <c r="UA576" s="13"/>
      <c r="UB576" s="13"/>
      <c r="UC576" s="13"/>
      <c r="UD576" s="13"/>
      <c r="UE576" s="13"/>
      <c r="UF576" s="13"/>
      <c r="UG576" s="13"/>
      <c r="UH576" s="13"/>
      <c r="UI576" s="13"/>
      <c r="UJ576" s="13"/>
      <c r="UK576" s="13"/>
      <c r="UL576" s="13"/>
      <c r="UM576" s="13"/>
      <c r="UN576" s="13"/>
      <c r="UO576" s="13"/>
      <c r="UP576" s="13"/>
      <c r="UQ576" s="13"/>
      <c r="UR576" s="13"/>
      <c r="US576" s="13"/>
      <c r="UT576" s="13"/>
      <c r="UU576" s="13"/>
      <c r="UV576" s="13"/>
      <c r="UW576" s="13"/>
      <c r="UX576" s="13"/>
      <c r="UY576" s="13"/>
      <c r="UZ576" s="13"/>
      <c r="VA576" s="13"/>
      <c r="VB576" s="13"/>
      <c r="VC576" s="13"/>
      <c r="VD576" s="13"/>
      <c r="VE576" s="13"/>
      <c r="VF576" s="13"/>
      <c r="VG576" s="13"/>
      <c r="VH576" s="13"/>
      <c r="VI576" s="13"/>
      <c r="VJ576" s="13"/>
      <c r="VK576" s="13"/>
      <c r="VL576" s="13"/>
      <c r="VM576" s="13"/>
      <c r="VN576" s="13"/>
      <c r="VO576" s="13"/>
      <c r="VP576" s="13"/>
      <c r="VQ576" s="13"/>
      <c r="VR576" s="13"/>
      <c r="VS576" s="13"/>
      <c r="VT576" s="13"/>
      <c r="VU576" s="13"/>
      <c r="VV576" s="13"/>
      <c r="VW576" s="13"/>
      <c r="VX576" s="13"/>
      <c r="VY576" s="13"/>
      <c r="VZ576" s="13"/>
      <c r="WA576" s="13"/>
      <c r="WB576" s="13"/>
      <c r="WC576" s="13"/>
      <c r="WD576" s="13"/>
      <c r="WE576" s="13"/>
      <c r="WF576" s="13"/>
      <c r="WG576" s="13"/>
      <c r="WH576" s="13"/>
      <c r="WI576" s="13"/>
      <c r="WJ576" s="13"/>
      <c r="WK576" s="13"/>
      <c r="WL576" s="13"/>
      <c r="WM576" s="13"/>
      <c r="WN576" s="13"/>
      <c r="WO576" s="13"/>
      <c r="WP576" s="13"/>
      <c r="WQ576" s="13"/>
      <c r="WR576" s="13"/>
      <c r="WS576" s="13"/>
      <c r="WT576" s="13"/>
      <c r="WU576" s="13"/>
      <c r="WV576" s="13"/>
      <c r="WW576" s="13"/>
      <c r="WX576" s="13"/>
      <c r="WY576" s="13"/>
      <c r="WZ576" s="13"/>
      <c r="XA576" s="13"/>
      <c r="XB576" s="13"/>
      <c r="XC576" s="13"/>
      <c r="XD576" s="13"/>
      <c r="XE576" s="13"/>
      <c r="XF576" s="13"/>
      <c r="XG576" s="13"/>
      <c r="XH576" s="13"/>
      <c r="XI576" s="13"/>
      <c r="XJ576" s="13"/>
      <c r="XK576" s="13"/>
      <c r="XL576" s="13"/>
      <c r="XM576" s="13"/>
      <c r="XN576" s="13"/>
      <c r="XO576" s="13"/>
      <c r="XP576" s="13"/>
      <c r="XQ576" s="13"/>
      <c r="XR576" s="13"/>
      <c r="XS576" s="13"/>
      <c r="XT576" s="13"/>
      <c r="XU576" s="13"/>
      <c r="XV576" s="13"/>
      <c r="XW576" s="13"/>
      <c r="XX576" s="13"/>
      <c r="XY576" s="13"/>
      <c r="XZ576" s="13"/>
      <c r="YA576" s="13"/>
      <c r="YB576" s="13"/>
      <c r="YC576" s="13"/>
      <c r="YD576" s="13"/>
      <c r="YE576" s="13"/>
      <c r="YF576" s="13"/>
      <c r="YG576" s="13"/>
      <c r="YH576" s="13"/>
      <c r="YI576" s="13"/>
      <c r="YJ576" s="13"/>
      <c r="YK576" s="13"/>
      <c r="YL576" s="13"/>
      <c r="YM576" s="13"/>
      <c r="YN576" s="13"/>
      <c r="YO576" s="13"/>
      <c r="YP576" s="13"/>
      <c r="YQ576" s="13"/>
      <c r="YR576" s="13"/>
      <c r="YS576" s="13"/>
      <c r="YT576" s="13"/>
      <c r="YU576" s="13"/>
      <c r="YV576" s="13"/>
      <c r="YW576" s="13"/>
      <c r="YX576" s="13"/>
      <c r="YY576" s="13"/>
      <c r="YZ576" s="13"/>
      <c r="ZA576" s="13"/>
      <c r="ZB576" s="13"/>
      <c r="ZC576" s="13"/>
      <c r="ZD576" s="13"/>
      <c r="ZE576" s="13"/>
      <c r="ZF576" s="13"/>
      <c r="ZG576" s="13"/>
      <c r="ZH576" s="13"/>
      <c r="ZI576" s="13"/>
      <c r="ZJ576" s="13"/>
      <c r="ZK576" s="13"/>
      <c r="ZL576" s="13"/>
      <c r="ZM576" s="13"/>
      <c r="ZN576" s="13"/>
      <c r="ZO576" s="13"/>
      <c r="ZP576" s="13"/>
      <c r="ZQ576" s="13"/>
      <c r="ZR576" s="13"/>
      <c r="ZS576" s="13"/>
      <c r="ZT576" s="13"/>
      <c r="ZU576" s="13"/>
      <c r="ZV576" s="13"/>
      <c r="ZW576" s="13"/>
      <c r="ZX576" s="13"/>
      <c r="ZY576" s="13"/>
      <c r="ZZ576" s="13"/>
      <c r="AAA576" s="13"/>
      <c r="AAB576" s="13"/>
      <c r="AAC576" s="13"/>
      <c r="AAD576" s="13"/>
      <c r="AAE576" s="13"/>
      <c r="AAF576" s="13"/>
      <c r="AAG576" s="13"/>
      <c r="AAH576" s="13"/>
      <c r="AAI576" s="13"/>
      <c r="AAJ576" s="13"/>
      <c r="AAK576" s="13"/>
      <c r="AAL576" s="13"/>
      <c r="AAM576" s="13"/>
      <c r="AAN576" s="13"/>
      <c r="AAO576" s="13"/>
      <c r="AAP576" s="13"/>
      <c r="AAQ576" s="13"/>
      <c r="AAR576" s="13"/>
      <c r="AAS576" s="13"/>
      <c r="AAT576" s="13"/>
      <c r="AAU576" s="13"/>
      <c r="AAV576" s="13"/>
      <c r="AAW576" s="13"/>
      <c r="AAX576" s="13"/>
      <c r="AAY576" s="13"/>
      <c r="AAZ576" s="13"/>
      <c r="ABA576" s="13"/>
      <c r="ABB576" s="13"/>
      <c r="ABC576" s="13"/>
      <c r="ABD576" s="13"/>
      <c r="ABE576" s="13"/>
      <c r="ABF576" s="13"/>
      <c r="ABG576" s="13"/>
      <c r="ABH576" s="13"/>
      <c r="ABI576" s="13"/>
      <c r="ABJ576" s="13"/>
      <c r="ABK576" s="13"/>
      <c r="ABL576" s="13"/>
      <c r="ABM576" s="13"/>
      <c r="ABN576" s="13"/>
      <c r="ABO576" s="13"/>
      <c r="ABP576" s="13"/>
      <c r="ABQ576" s="13"/>
      <c r="ABR576" s="13"/>
      <c r="ABS576" s="13"/>
      <c r="ABT576" s="13"/>
      <c r="ABU576" s="13"/>
      <c r="ABV576" s="13"/>
      <c r="ABW576" s="13"/>
      <c r="ABX576" s="13"/>
      <c r="ABY576" s="13"/>
      <c r="ABZ576" s="13"/>
      <c r="ACA576" s="13"/>
      <c r="ACB576" s="13"/>
      <c r="ACC576" s="13"/>
      <c r="ACD576" s="13"/>
      <c r="ACE576" s="13"/>
      <c r="ACF576" s="13"/>
      <c r="ACG576" s="13"/>
      <c r="ACH576" s="13"/>
      <c r="ACI576" s="13"/>
      <c r="ACJ576" s="13"/>
      <c r="ACK576" s="13"/>
      <c r="ACL576" s="13"/>
      <c r="ACM576" s="13"/>
      <c r="ACN576" s="13"/>
      <c r="ACO576" s="13"/>
      <c r="ACP576" s="13"/>
      <c r="ACQ576" s="13"/>
      <c r="ACR576" s="13"/>
      <c r="ACS576" s="13"/>
      <c r="ACT576" s="13"/>
      <c r="ACU576" s="13"/>
      <c r="ACV576" s="13"/>
      <c r="ACW576" s="13"/>
      <c r="ACX576" s="13"/>
      <c r="ACY576" s="13"/>
      <c r="ACZ576" s="13"/>
      <c r="ADA576" s="13"/>
      <c r="ADB576" s="13"/>
      <c r="ADC576" s="13"/>
      <c r="ADD576" s="13"/>
      <c r="ADE576" s="13"/>
      <c r="ADF576" s="13"/>
      <c r="ADG576" s="13"/>
      <c r="ADH576" s="13"/>
      <c r="ADI576" s="13"/>
      <c r="ADJ576" s="13"/>
      <c r="ADK576" s="13"/>
      <c r="ADL576" s="13"/>
      <c r="ADM576" s="13"/>
      <c r="ADN576" s="13"/>
      <c r="ADO576" s="13"/>
      <c r="ADP576" s="13"/>
      <c r="ADQ576" s="13"/>
      <c r="ADR576" s="13"/>
      <c r="ADS576" s="13"/>
      <c r="ADT576" s="13"/>
      <c r="ADU576" s="13"/>
      <c r="ADV576" s="13"/>
      <c r="ADW576" s="13"/>
      <c r="ADX576" s="13"/>
      <c r="ADY576" s="13"/>
      <c r="ADZ576" s="13"/>
      <c r="AEA576" s="13"/>
      <c r="AEB576" s="13"/>
      <c r="AEC576" s="13"/>
      <c r="AED576" s="13"/>
      <c r="AEE576" s="13"/>
      <c r="AEF576" s="13"/>
      <c r="AEG576" s="13"/>
      <c r="AEH576" s="13"/>
      <c r="AEI576" s="13"/>
      <c r="AEJ576" s="13"/>
      <c r="AEK576" s="13"/>
      <c r="AEL576" s="13"/>
      <c r="AEM576" s="13"/>
      <c r="AEN576" s="13"/>
      <c r="AEO576" s="13"/>
      <c r="AEP576" s="13"/>
      <c r="AEQ576" s="13"/>
      <c r="AER576" s="13"/>
      <c r="AES576" s="13"/>
      <c r="AET576" s="13"/>
      <c r="AEU576" s="13"/>
      <c r="AEV576" s="13"/>
      <c r="AEW576" s="13"/>
      <c r="AEX576" s="13"/>
      <c r="AEY576" s="13"/>
      <c r="AEZ576" s="13"/>
      <c r="AFA576" s="13"/>
      <c r="AFB576" s="13"/>
      <c r="AFC576" s="13"/>
      <c r="AFD576" s="13"/>
      <c r="AFE576" s="13"/>
      <c r="AFF576" s="13"/>
      <c r="AFG576" s="13"/>
      <c r="AFH576" s="13"/>
      <c r="AFI576" s="13"/>
      <c r="AFJ576" s="13"/>
      <c r="AFK576" s="13"/>
      <c r="AFL576" s="13"/>
      <c r="AFM576" s="13"/>
      <c r="AFN576" s="13"/>
      <c r="AFO576" s="13"/>
      <c r="AFP576" s="13"/>
      <c r="AFQ576" s="13"/>
      <c r="AFR576" s="13"/>
      <c r="AFS576" s="13"/>
      <c r="AFT576" s="13"/>
      <c r="AFU576" s="13"/>
      <c r="AFV576" s="13"/>
      <c r="AFW576" s="13"/>
      <c r="AFX576" s="13"/>
      <c r="AFY576" s="13"/>
      <c r="AFZ576" s="13"/>
      <c r="AGA576" s="13"/>
      <c r="AGB576" s="13"/>
      <c r="AGC576" s="13"/>
      <c r="AGD576" s="13"/>
      <c r="AGE576" s="13"/>
      <c r="AGF576" s="13"/>
      <c r="AGG576" s="13"/>
      <c r="AGH576" s="13"/>
      <c r="AGI576" s="13"/>
      <c r="AGJ576" s="13"/>
      <c r="AGK576" s="13"/>
      <c r="AGL576" s="13"/>
      <c r="AGM576" s="13"/>
      <c r="AGN576" s="13"/>
      <c r="AGO576" s="13"/>
      <c r="AGP576" s="13"/>
      <c r="AGQ576" s="13"/>
      <c r="AGR576" s="13"/>
      <c r="AGS576" s="13"/>
      <c r="AGT576" s="13"/>
      <c r="AGU576" s="13"/>
      <c r="AGV576" s="13"/>
      <c r="AGW576" s="13"/>
      <c r="AGX576" s="13"/>
      <c r="AGY576" s="13"/>
      <c r="AGZ576" s="13"/>
      <c r="AHA576" s="13"/>
      <c r="AHB576" s="13"/>
      <c r="AHC576" s="13"/>
      <c r="AHD576" s="13"/>
      <c r="AHE576" s="13"/>
      <c r="AHF576" s="13"/>
      <c r="AHG576" s="13"/>
      <c r="AHH576" s="13"/>
      <c r="AHI576" s="13"/>
      <c r="AHJ576" s="13"/>
      <c r="AHK576" s="13"/>
      <c r="AHL576" s="13"/>
      <c r="AHM576" s="13"/>
      <c r="AHN576" s="13"/>
      <c r="AHO576" s="13"/>
      <c r="AHP576" s="13"/>
      <c r="AHQ576" s="13"/>
      <c r="AHR576" s="13"/>
      <c r="AHS576" s="13"/>
      <c r="AHT576" s="13"/>
      <c r="AHU576" s="13"/>
      <c r="AHV576" s="13"/>
      <c r="AHW576" s="13"/>
      <c r="AHX576" s="13"/>
      <c r="AHY576" s="13"/>
      <c r="AHZ576" s="13"/>
      <c r="AIA576" s="13"/>
      <c r="AIB576" s="13"/>
      <c r="AIC576" s="13"/>
      <c r="AID576" s="13"/>
      <c r="AIE576" s="13"/>
      <c r="AIF576" s="13"/>
      <c r="AIG576" s="13"/>
      <c r="AIH576" s="13"/>
      <c r="AII576" s="13"/>
      <c r="AIJ576" s="13"/>
      <c r="AIK576" s="13"/>
      <c r="AIL576" s="13"/>
      <c r="AIM576" s="13"/>
      <c r="AIN576" s="13"/>
      <c r="AIO576" s="13"/>
      <c r="AIP576" s="13"/>
      <c r="AIQ576" s="13"/>
      <c r="AIR576" s="13"/>
      <c r="AIS576" s="13"/>
      <c r="AIT576" s="13"/>
      <c r="AIU576" s="13"/>
      <c r="AIV576" s="13"/>
      <c r="AIW576" s="13"/>
      <c r="AIX576" s="13"/>
      <c r="AIY576" s="13"/>
      <c r="AIZ576" s="13"/>
      <c r="AJA576" s="13"/>
      <c r="AJB576" s="13"/>
      <c r="AJC576" s="13"/>
      <c r="AJD576" s="13"/>
      <c r="AJE576" s="13"/>
      <c r="AJF576" s="13"/>
      <c r="AJG576" s="13"/>
      <c r="AJH576" s="13"/>
      <c r="AJI576" s="13"/>
      <c r="AJJ576" s="13"/>
      <c r="AJK576" s="13"/>
      <c r="AJL576" s="13"/>
      <c r="AJM576" s="13"/>
      <c r="AJN576" s="13"/>
      <c r="AJO576" s="13"/>
      <c r="AJP576" s="13"/>
      <c r="AJQ576" s="13"/>
      <c r="AJR576" s="13"/>
      <c r="AJS576" s="13"/>
      <c r="AJT576" s="13"/>
      <c r="AJU576" s="13"/>
      <c r="AJV576" s="13"/>
      <c r="AJW576" s="13"/>
      <c r="AJX576" s="13"/>
      <c r="AJY576" s="13"/>
      <c r="AJZ576" s="13"/>
      <c r="AKA576" s="13"/>
      <c r="AKB576" s="13"/>
      <c r="AKC576" s="13"/>
      <c r="AKD576" s="13"/>
      <c r="AKE576" s="13"/>
      <c r="AKF576" s="13"/>
      <c r="AKG576" s="13"/>
      <c r="AKH576" s="13"/>
      <c r="AKI576" s="13"/>
      <c r="AKJ576" s="13"/>
      <c r="AKK576" s="13"/>
      <c r="AKL576" s="13"/>
      <c r="AKM576" s="13"/>
      <c r="AKN576" s="13"/>
      <c r="AKO576" s="13"/>
      <c r="AKP576" s="13"/>
      <c r="AKQ576" s="13"/>
      <c r="AKR576" s="13"/>
      <c r="AKS576" s="13"/>
      <c r="AKT576" s="13"/>
      <c r="AKU576" s="13"/>
      <c r="AKV576" s="13"/>
      <c r="AKW576" s="13"/>
      <c r="AKX576" s="13"/>
      <c r="AKY576" s="13"/>
      <c r="AKZ576" s="13"/>
      <c r="ALA576" s="13"/>
      <c r="ALB576" s="13"/>
      <c r="ALC576" s="13"/>
      <c r="ALD576" s="13"/>
      <c r="ALE576" s="13"/>
      <c r="ALF576" s="13"/>
      <c r="ALG576" s="13"/>
      <c r="ALH576" s="13"/>
      <c r="ALI576" s="13"/>
      <c r="ALJ576" s="13"/>
    </row>
    <row r="577" spans="1:998" s="24" customFormat="1">
      <c r="A577" s="16">
        <v>572</v>
      </c>
      <c r="B577" s="32" t="s">
        <v>188</v>
      </c>
      <c r="C577" s="32" t="s">
        <v>13</v>
      </c>
      <c r="D577" s="32" t="s">
        <v>13</v>
      </c>
      <c r="E577" s="32" t="s">
        <v>208</v>
      </c>
      <c r="F577" s="32"/>
      <c r="G577" s="74">
        <v>45832</v>
      </c>
      <c r="H577" s="75">
        <v>0.6118055555555556</v>
      </c>
      <c r="I577" s="32" t="s">
        <v>5</v>
      </c>
      <c r="J577" s="32" t="s">
        <v>6</v>
      </c>
      <c r="K577" s="32" t="s">
        <v>5</v>
      </c>
      <c r="L577" s="32" t="s">
        <v>5</v>
      </c>
      <c r="M577" s="32" t="s">
        <v>5</v>
      </c>
      <c r="N577" s="32" t="s">
        <v>6</v>
      </c>
      <c r="O577" s="76">
        <v>1093.6400000000001</v>
      </c>
      <c r="P577" s="77">
        <v>1463</v>
      </c>
      <c r="Q577" s="76">
        <v>53000</v>
      </c>
      <c r="R577" s="76">
        <v>16500</v>
      </c>
      <c r="S577" s="78">
        <f t="shared" si="74"/>
        <v>31.132075471698112</v>
      </c>
      <c r="T577" s="78">
        <f t="shared" si="75"/>
        <v>36500</v>
      </c>
      <c r="U577" s="32" t="s">
        <v>6</v>
      </c>
      <c r="V577" s="32" t="s">
        <v>6</v>
      </c>
      <c r="W577" s="79">
        <v>1</v>
      </c>
      <c r="X577" s="80">
        <v>0</v>
      </c>
      <c r="Y577" s="81">
        <f>ROUND((S577/INDICI!$B$2*10),2)</f>
        <v>3.52</v>
      </c>
      <c r="Z577" s="81">
        <f>ROUND((O577/INDICI!$B$1*25),2)</f>
        <v>2.92</v>
      </c>
      <c r="AA577" s="82">
        <f t="shared" si="67"/>
        <v>8</v>
      </c>
      <c r="AB577" s="83">
        <f t="shared" si="68"/>
        <v>14.44</v>
      </c>
      <c r="AC577" s="84"/>
      <c r="AD577" s="81" t="str">
        <f>VLOOKUP(C577, 'NORD SUD'!A:B, 2, FALSE)</f>
        <v>N</v>
      </c>
      <c r="AE577" s="85" t="str">
        <f>IF(AD577="N","",SUM(AF$5:$AF577))</f>
        <v/>
      </c>
      <c r="AF577" s="85" t="str">
        <f t="shared" si="69"/>
        <v/>
      </c>
      <c r="AG577" s="84"/>
      <c r="AH577" s="81"/>
      <c r="AI577" s="169"/>
      <c r="AJ577" s="169"/>
      <c r="AK577" s="198" t="s">
        <v>1941</v>
      </c>
      <c r="AL577" s="158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  <c r="KE577" s="13"/>
      <c r="KF577" s="13"/>
      <c r="KG577" s="13"/>
      <c r="KH577" s="13"/>
      <c r="KI577" s="13"/>
      <c r="KJ577" s="13"/>
      <c r="KK577" s="13"/>
      <c r="KL577" s="13"/>
      <c r="KM577" s="13"/>
      <c r="KN577" s="13"/>
      <c r="KO577" s="13"/>
      <c r="KP577" s="13"/>
      <c r="KQ577" s="13"/>
      <c r="KR577" s="13"/>
      <c r="KS577" s="13"/>
      <c r="KT577" s="13"/>
      <c r="KU577" s="13"/>
      <c r="KV577" s="13"/>
      <c r="KW577" s="13"/>
      <c r="KX577" s="13"/>
      <c r="KY577" s="13"/>
      <c r="KZ577" s="13"/>
      <c r="LA577" s="13"/>
      <c r="LB577" s="13"/>
      <c r="LC577" s="13"/>
      <c r="LD577" s="13"/>
      <c r="LE577" s="13"/>
      <c r="LF577" s="13"/>
      <c r="LG577" s="13"/>
      <c r="LH577" s="13"/>
      <c r="LI577" s="13"/>
      <c r="LJ577" s="13"/>
      <c r="LK577" s="13"/>
      <c r="LL577" s="13"/>
      <c r="LM577" s="13"/>
      <c r="LN577" s="13"/>
      <c r="LO577" s="13"/>
      <c r="LP577" s="13"/>
      <c r="LQ577" s="13"/>
      <c r="LR577" s="13"/>
      <c r="LS577" s="13"/>
      <c r="LT577" s="13"/>
      <c r="LU577" s="13"/>
      <c r="LV577" s="13"/>
      <c r="LW577" s="13"/>
      <c r="LX577" s="13"/>
      <c r="LY577" s="13"/>
      <c r="LZ577" s="13"/>
      <c r="MA577" s="13"/>
      <c r="MB577" s="13"/>
      <c r="MC577" s="13"/>
      <c r="MD577" s="13"/>
      <c r="ME577" s="13"/>
      <c r="MF577" s="13"/>
      <c r="MG577" s="13"/>
      <c r="MH577" s="13"/>
      <c r="MI577" s="13"/>
      <c r="MJ577" s="13"/>
      <c r="MK577" s="13"/>
      <c r="ML577" s="13"/>
      <c r="MM577" s="13"/>
      <c r="MN577" s="13"/>
      <c r="MO577" s="13"/>
      <c r="MP577" s="13"/>
      <c r="MQ577" s="13"/>
      <c r="MR577" s="13"/>
      <c r="MS577" s="13"/>
      <c r="MT577" s="13"/>
      <c r="MU577" s="13"/>
      <c r="MV577" s="13"/>
      <c r="MW577" s="13"/>
      <c r="MX577" s="13"/>
      <c r="MY577" s="13"/>
      <c r="MZ577" s="13"/>
      <c r="NA577" s="13"/>
      <c r="NB577" s="13"/>
      <c r="NC577" s="13"/>
      <c r="ND577" s="13"/>
      <c r="NE577" s="13"/>
      <c r="NF577" s="13"/>
      <c r="NG577" s="13"/>
      <c r="NH577" s="13"/>
      <c r="NI577" s="13"/>
      <c r="NJ577" s="13"/>
      <c r="NK577" s="13"/>
      <c r="NL577" s="13"/>
      <c r="NM577" s="13"/>
      <c r="NN577" s="13"/>
      <c r="NO577" s="13"/>
      <c r="NP577" s="13"/>
      <c r="NQ577" s="13"/>
      <c r="NR577" s="13"/>
      <c r="NS577" s="13"/>
      <c r="NT577" s="13"/>
      <c r="NU577" s="13"/>
      <c r="NV577" s="13"/>
      <c r="NW577" s="13"/>
      <c r="NX577" s="13"/>
      <c r="NY577" s="13"/>
      <c r="NZ577" s="13"/>
      <c r="OA577" s="13"/>
      <c r="OB577" s="13"/>
      <c r="OC577" s="13"/>
      <c r="OD577" s="13"/>
      <c r="OE577" s="13"/>
      <c r="OF577" s="13"/>
      <c r="OG577" s="13"/>
      <c r="OH577" s="13"/>
      <c r="OI577" s="13"/>
      <c r="OJ577" s="13"/>
      <c r="OK577" s="13"/>
      <c r="OL577" s="13"/>
      <c r="OM577" s="13"/>
      <c r="ON577" s="13"/>
      <c r="OO577" s="13"/>
      <c r="OP577" s="13"/>
      <c r="OQ577" s="13"/>
      <c r="OR577" s="13"/>
      <c r="OS577" s="13"/>
      <c r="OT577" s="13"/>
      <c r="OU577" s="13"/>
      <c r="OV577" s="13"/>
      <c r="OW577" s="13"/>
      <c r="OX577" s="13"/>
      <c r="OY577" s="13"/>
      <c r="OZ577" s="13"/>
      <c r="PA577" s="13"/>
      <c r="PB577" s="13"/>
      <c r="PC577" s="13"/>
      <c r="PD577" s="13"/>
      <c r="PE577" s="13"/>
      <c r="PF577" s="13"/>
      <c r="PG577" s="13"/>
      <c r="PH577" s="13"/>
      <c r="PI577" s="13"/>
      <c r="PJ577" s="13"/>
      <c r="PK577" s="13"/>
      <c r="PL577" s="13"/>
      <c r="PM577" s="13"/>
      <c r="PN577" s="13"/>
      <c r="PO577" s="13"/>
      <c r="PP577" s="13"/>
      <c r="PQ577" s="13"/>
      <c r="PR577" s="13"/>
      <c r="PS577" s="13"/>
      <c r="PT577" s="13"/>
      <c r="PU577" s="13"/>
      <c r="PV577" s="13"/>
      <c r="PW577" s="13"/>
      <c r="PX577" s="13"/>
      <c r="PY577" s="13"/>
      <c r="PZ577" s="13"/>
      <c r="QA577" s="13"/>
      <c r="QB577" s="13"/>
      <c r="QC577" s="13"/>
      <c r="QD577" s="13"/>
      <c r="QE577" s="13"/>
      <c r="QF577" s="13"/>
      <c r="QG577" s="13"/>
      <c r="QH577" s="13"/>
      <c r="QI577" s="13"/>
      <c r="QJ577" s="13"/>
      <c r="QK577" s="13"/>
      <c r="QL577" s="13"/>
      <c r="QM577" s="13"/>
      <c r="QN577" s="13"/>
      <c r="QO577" s="13"/>
      <c r="QP577" s="13"/>
      <c r="QQ577" s="13"/>
      <c r="QR577" s="13"/>
      <c r="QS577" s="13"/>
      <c r="QT577" s="13"/>
      <c r="QU577" s="13"/>
      <c r="QV577" s="13"/>
      <c r="QW577" s="13"/>
      <c r="QX577" s="13"/>
      <c r="QY577" s="13"/>
      <c r="QZ577" s="13"/>
      <c r="RA577" s="13"/>
      <c r="RB577" s="13"/>
      <c r="RC577" s="13"/>
      <c r="RD577" s="13"/>
      <c r="RE577" s="13"/>
      <c r="RF577" s="13"/>
      <c r="RG577" s="13"/>
      <c r="RH577" s="13"/>
      <c r="RI577" s="13"/>
      <c r="RJ577" s="13"/>
      <c r="RK577" s="13"/>
      <c r="RL577" s="13"/>
      <c r="RM577" s="13"/>
      <c r="RN577" s="13"/>
      <c r="RO577" s="13"/>
      <c r="RP577" s="13"/>
      <c r="RQ577" s="13"/>
      <c r="RR577" s="13"/>
      <c r="RS577" s="13"/>
      <c r="RT577" s="13"/>
      <c r="RU577" s="13"/>
      <c r="RV577" s="13"/>
      <c r="RW577" s="13"/>
      <c r="RX577" s="13"/>
      <c r="RY577" s="13"/>
      <c r="RZ577" s="13"/>
      <c r="SA577" s="13"/>
      <c r="SB577" s="13"/>
      <c r="SC577" s="13"/>
      <c r="SD577" s="13"/>
      <c r="SE577" s="13"/>
      <c r="SF577" s="13"/>
      <c r="SG577" s="13"/>
      <c r="SH577" s="13"/>
      <c r="SI577" s="13"/>
      <c r="SJ577" s="13"/>
      <c r="SK577" s="13"/>
      <c r="SL577" s="13"/>
      <c r="SM577" s="13"/>
      <c r="SN577" s="13"/>
      <c r="SO577" s="13"/>
      <c r="SP577" s="13"/>
      <c r="SQ577" s="13"/>
      <c r="SR577" s="13"/>
      <c r="SS577" s="13"/>
      <c r="ST577" s="13"/>
      <c r="SU577" s="13"/>
      <c r="SV577" s="13"/>
      <c r="SW577" s="13"/>
      <c r="SX577" s="13"/>
      <c r="SY577" s="13"/>
      <c r="SZ577" s="13"/>
      <c r="TA577" s="13"/>
      <c r="TB577" s="13"/>
      <c r="TC577" s="13"/>
      <c r="TD577" s="13"/>
      <c r="TE577" s="13"/>
      <c r="TF577" s="13"/>
      <c r="TG577" s="13"/>
      <c r="TH577" s="13"/>
      <c r="TI577" s="13"/>
      <c r="TJ577" s="13"/>
      <c r="TK577" s="13"/>
      <c r="TL577" s="13"/>
      <c r="TM577" s="13"/>
      <c r="TN577" s="13"/>
      <c r="TO577" s="13"/>
      <c r="TP577" s="13"/>
      <c r="TQ577" s="13"/>
      <c r="TR577" s="13"/>
      <c r="TS577" s="13"/>
      <c r="TT577" s="13"/>
      <c r="TU577" s="13"/>
      <c r="TV577" s="13"/>
      <c r="TW577" s="13"/>
      <c r="TX577" s="13"/>
      <c r="TY577" s="13"/>
      <c r="TZ577" s="13"/>
      <c r="UA577" s="13"/>
      <c r="UB577" s="13"/>
      <c r="UC577" s="13"/>
      <c r="UD577" s="13"/>
      <c r="UE577" s="13"/>
      <c r="UF577" s="13"/>
      <c r="UG577" s="13"/>
      <c r="UH577" s="13"/>
      <c r="UI577" s="13"/>
      <c r="UJ577" s="13"/>
      <c r="UK577" s="13"/>
      <c r="UL577" s="13"/>
      <c r="UM577" s="13"/>
      <c r="UN577" s="13"/>
      <c r="UO577" s="13"/>
      <c r="UP577" s="13"/>
      <c r="UQ577" s="13"/>
      <c r="UR577" s="13"/>
      <c r="US577" s="13"/>
      <c r="UT577" s="13"/>
      <c r="UU577" s="13"/>
      <c r="UV577" s="13"/>
      <c r="UW577" s="13"/>
      <c r="UX577" s="13"/>
      <c r="UY577" s="13"/>
      <c r="UZ577" s="13"/>
      <c r="VA577" s="13"/>
      <c r="VB577" s="13"/>
      <c r="VC577" s="13"/>
      <c r="VD577" s="13"/>
      <c r="VE577" s="13"/>
      <c r="VF577" s="13"/>
      <c r="VG577" s="13"/>
      <c r="VH577" s="13"/>
      <c r="VI577" s="13"/>
      <c r="VJ577" s="13"/>
      <c r="VK577" s="13"/>
      <c r="VL577" s="13"/>
      <c r="VM577" s="13"/>
      <c r="VN577" s="13"/>
      <c r="VO577" s="13"/>
      <c r="VP577" s="13"/>
      <c r="VQ577" s="13"/>
      <c r="VR577" s="13"/>
      <c r="VS577" s="13"/>
      <c r="VT577" s="13"/>
      <c r="VU577" s="13"/>
      <c r="VV577" s="13"/>
      <c r="VW577" s="13"/>
      <c r="VX577" s="13"/>
      <c r="VY577" s="13"/>
      <c r="VZ577" s="13"/>
      <c r="WA577" s="13"/>
      <c r="WB577" s="13"/>
      <c r="WC577" s="13"/>
      <c r="WD577" s="13"/>
      <c r="WE577" s="13"/>
      <c r="WF577" s="13"/>
      <c r="WG577" s="13"/>
      <c r="WH577" s="13"/>
      <c r="WI577" s="13"/>
      <c r="WJ577" s="13"/>
      <c r="WK577" s="13"/>
      <c r="WL577" s="13"/>
      <c r="WM577" s="13"/>
      <c r="WN577" s="13"/>
      <c r="WO577" s="13"/>
      <c r="WP577" s="13"/>
      <c r="WQ577" s="13"/>
      <c r="WR577" s="13"/>
      <c r="WS577" s="13"/>
      <c r="WT577" s="13"/>
      <c r="WU577" s="13"/>
      <c r="WV577" s="13"/>
      <c r="WW577" s="13"/>
      <c r="WX577" s="13"/>
      <c r="WY577" s="13"/>
      <c r="WZ577" s="13"/>
      <c r="XA577" s="13"/>
      <c r="XB577" s="13"/>
      <c r="XC577" s="13"/>
      <c r="XD577" s="13"/>
      <c r="XE577" s="13"/>
      <c r="XF577" s="13"/>
      <c r="XG577" s="13"/>
      <c r="XH577" s="13"/>
      <c r="XI577" s="13"/>
      <c r="XJ577" s="13"/>
      <c r="XK577" s="13"/>
      <c r="XL577" s="13"/>
      <c r="XM577" s="13"/>
      <c r="XN577" s="13"/>
      <c r="XO577" s="13"/>
      <c r="XP577" s="13"/>
      <c r="XQ577" s="13"/>
      <c r="XR577" s="13"/>
      <c r="XS577" s="13"/>
      <c r="XT577" s="13"/>
      <c r="XU577" s="13"/>
      <c r="XV577" s="13"/>
      <c r="XW577" s="13"/>
      <c r="XX577" s="13"/>
      <c r="XY577" s="13"/>
      <c r="XZ577" s="13"/>
      <c r="YA577" s="13"/>
      <c r="YB577" s="13"/>
      <c r="YC577" s="13"/>
      <c r="YD577" s="13"/>
      <c r="YE577" s="13"/>
      <c r="YF577" s="13"/>
      <c r="YG577" s="13"/>
      <c r="YH577" s="13"/>
      <c r="YI577" s="13"/>
      <c r="YJ577" s="13"/>
      <c r="YK577" s="13"/>
      <c r="YL577" s="13"/>
      <c r="YM577" s="13"/>
      <c r="YN577" s="13"/>
      <c r="YO577" s="13"/>
      <c r="YP577" s="13"/>
      <c r="YQ577" s="13"/>
      <c r="YR577" s="13"/>
      <c r="YS577" s="13"/>
      <c r="YT577" s="13"/>
      <c r="YU577" s="13"/>
      <c r="YV577" s="13"/>
      <c r="YW577" s="13"/>
      <c r="YX577" s="13"/>
      <c r="YY577" s="13"/>
      <c r="YZ577" s="13"/>
      <c r="ZA577" s="13"/>
      <c r="ZB577" s="13"/>
      <c r="ZC577" s="13"/>
      <c r="ZD577" s="13"/>
      <c r="ZE577" s="13"/>
      <c r="ZF577" s="13"/>
      <c r="ZG577" s="13"/>
      <c r="ZH577" s="13"/>
      <c r="ZI577" s="13"/>
      <c r="ZJ577" s="13"/>
      <c r="ZK577" s="13"/>
      <c r="ZL577" s="13"/>
      <c r="ZM577" s="13"/>
      <c r="ZN577" s="13"/>
      <c r="ZO577" s="13"/>
      <c r="ZP577" s="13"/>
      <c r="ZQ577" s="13"/>
      <c r="ZR577" s="13"/>
      <c r="ZS577" s="13"/>
      <c r="ZT577" s="13"/>
      <c r="ZU577" s="13"/>
      <c r="ZV577" s="13"/>
      <c r="ZW577" s="13"/>
      <c r="ZX577" s="13"/>
      <c r="ZY577" s="13"/>
      <c r="ZZ577" s="13"/>
      <c r="AAA577" s="13"/>
      <c r="AAB577" s="13"/>
      <c r="AAC577" s="13"/>
      <c r="AAD577" s="13"/>
      <c r="AAE577" s="13"/>
      <c r="AAF577" s="13"/>
      <c r="AAG577" s="13"/>
      <c r="AAH577" s="13"/>
      <c r="AAI577" s="13"/>
      <c r="AAJ577" s="13"/>
      <c r="AAK577" s="13"/>
      <c r="AAL577" s="13"/>
      <c r="AAM577" s="13"/>
      <c r="AAN577" s="13"/>
      <c r="AAO577" s="13"/>
      <c r="AAP577" s="13"/>
      <c r="AAQ577" s="13"/>
      <c r="AAR577" s="13"/>
      <c r="AAS577" s="13"/>
      <c r="AAT577" s="13"/>
      <c r="AAU577" s="13"/>
      <c r="AAV577" s="13"/>
      <c r="AAW577" s="13"/>
      <c r="AAX577" s="13"/>
      <c r="AAY577" s="13"/>
      <c r="AAZ577" s="13"/>
      <c r="ABA577" s="13"/>
      <c r="ABB577" s="13"/>
      <c r="ABC577" s="13"/>
      <c r="ABD577" s="13"/>
      <c r="ABE577" s="13"/>
      <c r="ABF577" s="13"/>
      <c r="ABG577" s="13"/>
      <c r="ABH577" s="13"/>
      <c r="ABI577" s="13"/>
      <c r="ABJ577" s="13"/>
      <c r="ABK577" s="13"/>
      <c r="ABL577" s="13"/>
      <c r="ABM577" s="13"/>
      <c r="ABN577" s="13"/>
      <c r="ABO577" s="13"/>
      <c r="ABP577" s="13"/>
      <c r="ABQ577" s="13"/>
      <c r="ABR577" s="13"/>
      <c r="ABS577" s="13"/>
      <c r="ABT577" s="13"/>
      <c r="ABU577" s="13"/>
      <c r="ABV577" s="13"/>
      <c r="ABW577" s="13"/>
      <c r="ABX577" s="13"/>
      <c r="ABY577" s="13"/>
      <c r="ABZ577" s="13"/>
      <c r="ACA577" s="13"/>
      <c r="ACB577" s="13"/>
      <c r="ACC577" s="13"/>
      <c r="ACD577" s="13"/>
      <c r="ACE577" s="13"/>
      <c r="ACF577" s="13"/>
      <c r="ACG577" s="13"/>
      <c r="ACH577" s="13"/>
      <c r="ACI577" s="13"/>
      <c r="ACJ577" s="13"/>
      <c r="ACK577" s="13"/>
      <c r="ACL577" s="13"/>
      <c r="ACM577" s="13"/>
      <c r="ACN577" s="13"/>
      <c r="ACO577" s="13"/>
      <c r="ACP577" s="13"/>
      <c r="ACQ577" s="13"/>
      <c r="ACR577" s="13"/>
      <c r="ACS577" s="13"/>
      <c r="ACT577" s="13"/>
      <c r="ACU577" s="13"/>
      <c r="ACV577" s="13"/>
      <c r="ACW577" s="13"/>
      <c r="ACX577" s="13"/>
      <c r="ACY577" s="13"/>
      <c r="ACZ577" s="13"/>
      <c r="ADA577" s="13"/>
      <c r="ADB577" s="13"/>
      <c r="ADC577" s="13"/>
      <c r="ADD577" s="13"/>
      <c r="ADE577" s="13"/>
      <c r="ADF577" s="13"/>
      <c r="ADG577" s="13"/>
      <c r="ADH577" s="13"/>
      <c r="ADI577" s="13"/>
      <c r="ADJ577" s="13"/>
      <c r="ADK577" s="13"/>
      <c r="ADL577" s="13"/>
      <c r="ADM577" s="13"/>
      <c r="ADN577" s="13"/>
      <c r="ADO577" s="13"/>
      <c r="ADP577" s="13"/>
      <c r="ADQ577" s="13"/>
      <c r="ADR577" s="13"/>
      <c r="ADS577" s="13"/>
      <c r="ADT577" s="13"/>
      <c r="ADU577" s="13"/>
      <c r="ADV577" s="13"/>
      <c r="ADW577" s="13"/>
      <c r="ADX577" s="13"/>
      <c r="ADY577" s="13"/>
      <c r="ADZ577" s="13"/>
      <c r="AEA577" s="13"/>
      <c r="AEB577" s="13"/>
      <c r="AEC577" s="13"/>
      <c r="AED577" s="13"/>
      <c r="AEE577" s="13"/>
      <c r="AEF577" s="13"/>
      <c r="AEG577" s="13"/>
      <c r="AEH577" s="13"/>
      <c r="AEI577" s="13"/>
      <c r="AEJ577" s="13"/>
      <c r="AEK577" s="13"/>
      <c r="AEL577" s="13"/>
      <c r="AEM577" s="13"/>
      <c r="AEN577" s="13"/>
      <c r="AEO577" s="13"/>
      <c r="AEP577" s="13"/>
      <c r="AEQ577" s="13"/>
      <c r="AER577" s="13"/>
      <c r="AES577" s="13"/>
      <c r="AET577" s="13"/>
      <c r="AEU577" s="13"/>
      <c r="AEV577" s="13"/>
      <c r="AEW577" s="13"/>
      <c r="AEX577" s="13"/>
      <c r="AEY577" s="13"/>
      <c r="AEZ577" s="13"/>
      <c r="AFA577" s="13"/>
      <c r="AFB577" s="13"/>
      <c r="AFC577" s="13"/>
      <c r="AFD577" s="13"/>
      <c r="AFE577" s="13"/>
      <c r="AFF577" s="13"/>
      <c r="AFG577" s="13"/>
      <c r="AFH577" s="13"/>
      <c r="AFI577" s="13"/>
      <c r="AFJ577" s="13"/>
      <c r="AFK577" s="13"/>
      <c r="AFL577" s="13"/>
      <c r="AFM577" s="13"/>
      <c r="AFN577" s="13"/>
      <c r="AFO577" s="13"/>
      <c r="AFP577" s="13"/>
      <c r="AFQ577" s="13"/>
      <c r="AFR577" s="13"/>
      <c r="AFS577" s="13"/>
      <c r="AFT577" s="13"/>
      <c r="AFU577" s="13"/>
      <c r="AFV577" s="13"/>
      <c r="AFW577" s="13"/>
      <c r="AFX577" s="13"/>
      <c r="AFY577" s="13"/>
      <c r="AFZ577" s="13"/>
      <c r="AGA577" s="13"/>
      <c r="AGB577" s="13"/>
      <c r="AGC577" s="13"/>
      <c r="AGD577" s="13"/>
      <c r="AGE577" s="13"/>
      <c r="AGF577" s="13"/>
      <c r="AGG577" s="13"/>
      <c r="AGH577" s="13"/>
      <c r="AGI577" s="13"/>
      <c r="AGJ577" s="13"/>
      <c r="AGK577" s="13"/>
      <c r="AGL577" s="13"/>
      <c r="AGM577" s="13"/>
      <c r="AGN577" s="13"/>
      <c r="AGO577" s="13"/>
      <c r="AGP577" s="13"/>
      <c r="AGQ577" s="13"/>
      <c r="AGR577" s="13"/>
      <c r="AGS577" s="13"/>
      <c r="AGT577" s="13"/>
      <c r="AGU577" s="13"/>
      <c r="AGV577" s="13"/>
      <c r="AGW577" s="13"/>
      <c r="AGX577" s="13"/>
      <c r="AGY577" s="13"/>
      <c r="AGZ577" s="13"/>
      <c r="AHA577" s="13"/>
      <c r="AHB577" s="13"/>
      <c r="AHC577" s="13"/>
      <c r="AHD577" s="13"/>
      <c r="AHE577" s="13"/>
      <c r="AHF577" s="13"/>
      <c r="AHG577" s="13"/>
      <c r="AHH577" s="13"/>
      <c r="AHI577" s="13"/>
      <c r="AHJ577" s="13"/>
      <c r="AHK577" s="13"/>
      <c r="AHL577" s="13"/>
      <c r="AHM577" s="13"/>
      <c r="AHN577" s="13"/>
      <c r="AHO577" s="13"/>
      <c r="AHP577" s="13"/>
      <c r="AHQ577" s="13"/>
      <c r="AHR577" s="13"/>
      <c r="AHS577" s="13"/>
      <c r="AHT577" s="13"/>
      <c r="AHU577" s="13"/>
      <c r="AHV577" s="13"/>
      <c r="AHW577" s="13"/>
      <c r="AHX577" s="13"/>
      <c r="AHY577" s="13"/>
      <c r="AHZ577" s="13"/>
      <c r="AIA577" s="13"/>
      <c r="AIB577" s="13"/>
      <c r="AIC577" s="13"/>
      <c r="AID577" s="13"/>
      <c r="AIE577" s="13"/>
      <c r="AIF577" s="13"/>
      <c r="AIG577" s="13"/>
      <c r="AIH577" s="13"/>
      <c r="AII577" s="13"/>
      <c r="AIJ577" s="13"/>
      <c r="AIK577" s="13"/>
      <c r="AIL577" s="13"/>
      <c r="AIM577" s="13"/>
      <c r="AIN577" s="13"/>
      <c r="AIO577" s="13"/>
      <c r="AIP577" s="13"/>
      <c r="AIQ577" s="13"/>
      <c r="AIR577" s="13"/>
      <c r="AIS577" s="13"/>
      <c r="AIT577" s="13"/>
      <c r="AIU577" s="13"/>
      <c r="AIV577" s="13"/>
      <c r="AIW577" s="13"/>
      <c r="AIX577" s="13"/>
      <c r="AIY577" s="13"/>
      <c r="AIZ577" s="13"/>
      <c r="AJA577" s="13"/>
      <c r="AJB577" s="13"/>
      <c r="AJC577" s="13"/>
      <c r="AJD577" s="13"/>
      <c r="AJE577" s="13"/>
      <c r="AJF577" s="13"/>
      <c r="AJG577" s="13"/>
      <c r="AJH577" s="13"/>
      <c r="AJI577" s="13"/>
      <c r="AJJ577" s="13"/>
      <c r="AJK577" s="13"/>
      <c r="AJL577" s="13"/>
      <c r="AJM577" s="13"/>
      <c r="AJN577" s="13"/>
      <c r="AJO577" s="13"/>
      <c r="AJP577" s="13"/>
      <c r="AJQ577" s="13"/>
      <c r="AJR577" s="13"/>
      <c r="AJS577" s="13"/>
      <c r="AJT577" s="13"/>
      <c r="AJU577" s="13"/>
      <c r="AJV577" s="13"/>
      <c r="AJW577" s="13"/>
      <c r="AJX577" s="13"/>
      <c r="AJY577" s="13"/>
      <c r="AJZ577" s="13"/>
      <c r="AKA577" s="13"/>
      <c r="AKB577" s="13"/>
      <c r="AKC577" s="13"/>
      <c r="AKD577" s="13"/>
      <c r="AKE577" s="13"/>
      <c r="AKF577" s="13"/>
      <c r="AKG577" s="13"/>
      <c r="AKH577" s="13"/>
      <c r="AKI577" s="13"/>
      <c r="AKJ577" s="13"/>
      <c r="AKK577" s="13"/>
      <c r="AKL577" s="13"/>
      <c r="AKM577" s="13"/>
      <c r="AKN577" s="13"/>
      <c r="AKO577" s="13"/>
      <c r="AKP577" s="13"/>
      <c r="AKQ577" s="13"/>
      <c r="AKR577" s="13"/>
      <c r="AKS577" s="13"/>
      <c r="AKT577" s="13"/>
      <c r="AKU577" s="13"/>
      <c r="AKV577" s="13"/>
      <c r="AKW577" s="13"/>
      <c r="AKX577" s="13"/>
      <c r="AKY577" s="13"/>
      <c r="AKZ577" s="13"/>
      <c r="ALA577" s="13"/>
      <c r="ALB577" s="13"/>
      <c r="ALC577" s="13"/>
      <c r="ALD577" s="13"/>
      <c r="ALE577" s="13"/>
      <c r="ALF577" s="13"/>
      <c r="ALG577" s="13"/>
      <c r="ALH577" s="13"/>
      <c r="ALI577" s="13"/>
      <c r="ALJ577" s="13"/>
    </row>
    <row r="578" spans="1:998" s="24" customFormat="1">
      <c r="A578" s="16">
        <v>573</v>
      </c>
      <c r="B578" s="32" t="s">
        <v>294</v>
      </c>
      <c r="C578" s="32" t="s">
        <v>11</v>
      </c>
      <c r="D578" s="32" t="s">
        <v>11</v>
      </c>
      <c r="E578" s="32" t="s">
        <v>578</v>
      </c>
      <c r="F578" s="32"/>
      <c r="G578" s="74">
        <v>45828</v>
      </c>
      <c r="H578" s="75">
        <v>0.54861111111111105</v>
      </c>
      <c r="I578" s="32" t="s">
        <v>5</v>
      </c>
      <c r="J578" s="32" t="s">
        <v>6</v>
      </c>
      <c r="K578" s="32" t="s">
        <v>5</v>
      </c>
      <c r="L578" s="32" t="s">
        <v>5</v>
      </c>
      <c r="M578" s="32" t="s">
        <v>5</v>
      </c>
      <c r="N578" s="32" t="s">
        <v>6</v>
      </c>
      <c r="O578" s="76">
        <v>1038.0899999999999</v>
      </c>
      <c r="P578" s="77">
        <v>11945</v>
      </c>
      <c r="Q578" s="76">
        <v>117200.52</v>
      </c>
      <c r="R578" s="76">
        <v>58600.26</v>
      </c>
      <c r="S578" s="85">
        <f t="shared" si="74"/>
        <v>50</v>
      </c>
      <c r="T578" s="85">
        <f t="shared" si="75"/>
        <v>58600.26</v>
      </c>
      <c r="U578" s="32" t="s">
        <v>6</v>
      </c>
      <c r="V578" s="32" t="s">
        <v>6</v>
      </c>
      <c r="W578" s="79">
        <v>1</v>
      </c>
      <c r="X578" s="80">
        <v>0</v>
      </c>
      <c r="Y578" s="81">
        <f>ROUND((S578/INDICI!$B$2*10),2)</f>
        <v>5.65</v>
      </c>
      <c r="Z578" s="81">
        <f>ROUND((O578/INDICI!$B$1*25),2)</f>
        <v>2.77</v>
      </c>
      <c r="AA578" s="82">
        <f t="shared" si="67"/>
        <v>6</v>
      </c>
      <c r="AB578" s="83">
        <f t="shared" si="68"/>
        <v>14.42</v>
      </c>
      <c r="AC578" s="84"/>
      <c r="AD578" s="81" t="str">
        <f>VLOOKUP(C578, 'NORD SUD'!A:B, 2, FALSE)</f>
        <v>N</v>
      </c>
      <c r="AE578" s="85" t="str">
        <f>IF(AD578="N","",SUM(AF$5:$AF578))</f>
        <v/>
      </c>
      <c r="AF578" s="85" t="str">
        <f t="shared" si="69"/>
        <v/>
      </c>
      <c r="AG578" s="84"/>
      <c r="AH578" s="81"/>
      <c r="AI578" s="169"/>
      <c r="AJ578" s="169"/>
      <c r="AK578" s="198" t="s">
        <v>1941</v>
      </c>
      <c r="AL578" s="158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  <c r="KE578" s="13"/>
      <c r="KF578" s="13"/>
      <c r="KG578" s="13"/>
      <c r="KH578" s="13"/>
      <c r="KI578" s="13"/>
      <c r="KJ578" s="13"/>
      <c r="KK578" s="13"/>
      <c r="KL578" s="13"/>
      <c r="KM578" s="13"/>
      <c r="KN578" s="13"/>
      <c r="KO578" s="13"/>
      <c r="KP578" s="13"/>
      <c r="KQ578" s="13"/>
      <c r="KR578" s="13"/>
      <c r="KS578" s="13"/>
      <c r="KT578" s="13"/>
      <c r="KU578" s="13"/>
      <c r="KV578" s="13"/>
      <c r="KW578" s="13"/>
      <c r="KX578" s="13"/>
      <c r="KY578" s="13"/>
      <c r="KZ578" s="13"/>
      <c r="LA578" s="13"/>
      <c r="LB578" s="13"/>
      <c r="LC578" s="13"/>
      <c r="LD578" s="13"/>
      <c r="LE578" s="13"/>
      <c r="LF578" s="13"/>
      <c r="LG578" s="13"/>
      <c r="LH578" s="13"/>
      <c r="LI578" s="13"/>
      <c r="LJ578" s="13"/>
      <c r="LK578" s="13"/>
      <c r="LL578" s="13"/>
      <c r="LM578" s="13"/>
      <c r="LN578" s="13"/>
      <c r="LO578" s="13"/>
      <c r="LP578" s="13"/>
      <c r="LQ578" s="13"/>
      <c r="LR578" s="13"/>
      <c r="LS578" s="13"/>
      <c r="LT578" s="13"/>
      <c r="LU578" s="13"/>
      <c r="LV578" s="13"/>
      <c r="LW578" s="13"/>
      <c r="LX578" s="13"/>
      <c r="LY578" s="13"/>
      <c r="LZ578" s="13"/>
      <c r="MA578" s="13"/>
      <c r="MB578" s="13"/>
      <c r="MC578" s="13"/>
      <c r="MD578" s="13"/>
      <c r="ME578" s="13"/>
      <c r="MF578" s="13"/>
      <c r="MG578" s="13"/>
      <c r="MH578" s="13"/>
      <c r="MI578" s="13"/>
      <c r="MJ578" s="13"/>
      <c r="MK578" s="13"/>
      <c r="ML578" s="13"/>
      <c r="MM578" s="13"/>
      <c r="MN578" s="13"/>
      <c r="MO578" s="13"/>
      <c r="MP578" s="13"/>
      <c r="MQ578" s="13"/>
      <c r="MR578" s="13"/>
      <c r="MS578" s="13"/>
      <c r="MT578" s="13"/>
      <c r="MU578" s="13"/>
      <c r="MV578" s="13"/>
      <c r="MW578" s="13"/>
      <c r="MX578" s="13"/>
      <c r="MY578" s="13"/>
      <c r="MZ578" s="13"/>
      <c r="NA578" s="13"/>
      <c r="NB578" s="13"/>
      <c r="NC578" s="13"/>
      <c r="ND578" s="13"/>
      <c r="NE578" s="13"/>
      <c r="NF578" s="13"/>
      <c r="NG578" s="13"/>
      <c r="NH578" s="13"/>
      <c r="NI578" s="13"/>
      <c r="NJ578" s="13"/>
      <c r="NK578" s="13"/>
      <c r="NL578" s="13"/>
      <c r="NM578" s="13"/>
      <c r="NN578" s="13"/>
      <c r="NO578" s="13"/>
      <c r="NP578" s="13"/>
      <c r="NQ578" s="13"/>
      <c r="NR578" s="13"/>
      <c r="NS578" s="13"/>
      <c r="NT578" s="13"/>
      <c r="NU578" s="13"/>
      <c r="NV578" s="13"/>
      <c r="NW578" s="13"/>
      <c r="NX578" s="13"/>
      <c r="NY578" s="13"/>
      <c r="NZ578" s="13"/>
      <c r="OA578" s="13"/>
      <c r="OB578" s="13"/>
      <c r="OC578" s="13"/>
      <c r="OD578" s="13"/>
      <c r="OE578" s="13"/>
      <c r="OF578" s="13"/>
      <c r="OG578" s="13"/>
      <c r="OH578" s="13"/>
      <c r="OI578" s="13"/>
      <c r="OJ578" s="13"/>
      <c r="OK578" s="13"/>
      <c r="OL578" s="13"/>
      <c r="OM578" s="13"/>
      <c r="ON578" s="13"/>
      <c r="OO578" s="13"/>
      <c r="OP578" s="13"/>
      <c r="OQ578" s="13"/>
      <c r="OR578" s="13"/>
      <c r="OS578" s="13"/>
      <c r="OT578" s="13"/>
      <c r="OU578" s="13"/>
      <c r="OV578" s="13"/>
      <c r="OW578" s="13"/>
      <c r="OX578" s="13"/>
      <c r="OY578" s="13"/>
      <c r="OZ578" s="13"/>
      <c r="PA578" s="13"/>
      <c r="PB578" s="13"/>
      <c r="PC578" s="13"/>
      <c r="PD578" s="13"/>
      <c r="PE578" s="13"/>
      <c r="PF578" s="13"/>
      <c r="PG578" s="13"/>
      <c r="PH578" s="13"/>
      <c r="PI578" s="13"/>
      <c r="PJ578" s="13"/>
      <c r="PK578" s="13"/>
      <c r="PL578" s="13"/>
      <c r="PM578" s="13"/>
      <c r="PN578" s="13"/>
      <c r="PO578" s="13"/>
      <c r="PP578" s="13"/>
      <c r="PQ578" s="13"/>
      <c r="PR578" s="13"/>
      <c r="PS578" s="13"/>
      <c r="PT578" s="13"/>
      <c r="PU578" s="13"/>
      <c r="PV578" s="13"/>
      <c r="PW578" s="13"/>
      <c r="PX578" s="13"/>
      <c r="PY578" s="13"/>
      <c r="PZ578" s="13"/>
      <c r="QA578" s="13"/>
      <c r="QB578" s="13"/>
      <c r="QC578" s="13"/>
      <c r="QD578" s="13"/>
      <c r="QE578" s="13"/>
      <c r="QF578" s="13"/>
      <c r="QG578" s="13"/>
      <c r="QH578" s="13"/>
      <c r="QI578" s="13"/>
      <c r="QJ578" s="13"/>
      <c r="QK578" s="13"/>
      <c r="QL578" s="13"/>
      <c r="QM578" s="13"/>
      <c r="QN578" s="13"/>
      <c r="QO578" s="13"/>
      <c r="QP578" s="13"/>
      <c r="QQ578" s="13"/>
      <c r="QR578" s="13"/>
      <c r="QS578" s="13"/>
      <c r="QT578" s="13"/>
      <c r="QU578" s="13"/>
      <c r="QV578" s="13"/>
      <c r="QW578" s="13"/>
      <c r="QX578" s="13"/>
      <c r="QY578" s="13"/>
      <c r="QZ578" s="13"/>
      <c r="RA578" s="13"/>
      <c r="RB578" s="13"/>
      <c r="RC578" s="13"/>
      <c r="RD578" s="13"/>
      <c r="RE578" s="13"/>
      <c r="RF578" s="13"/>
      <c r="RG578" s="13"/>
      <c r="RH578" s="13"/>
      <c r="RI578" s="13"/>
      <c r="RJ578" s="13"/>
      <c r="RK578" s="13"/>
      <c r="RL578" s="13"/>
      <c r="RM578" s="13"/>
      <c r="RN578" s="13"/>
      <c r="RO578" s="13"/>
      <c r="RP578" s="13"/>
      <c r="RQ578" s="13"/>
      <c r="RR578" s="13"/>
      <c r="RS578" s="13"/>
      <c r="RT578" s="13"/>
      <c r="RU578" s="13"/>
      <c r="RV578" s="13"/>
      <c r="RW578" s="13"/>
      <c r="RX578" s="13"/>
      <c r="RY578" s="13"/>
      <c r="RZ578" s="13"/>
      <c r="SA578" s="13"/>
      <c r="SB578" s="13"/>
      <c r="SC578" s="13"/>
      <c r="SD578" s="13"/>
      <c r="SE578" s="13"/>
      <c r="SF578" s="13"/>
      <c r="SG578" s="13"/>
      <c r="SH578" s="13"/>
      <c r="SI578" s="13"/>
      <c r="SJ578" s="13"/>
      <c r="SK578" s="13"/>
      <c r="SL578" s="13"/>
      <c r="SM578" s="13"/>
      <c r="SN578" s="13"/>
      <c r="SO578" s="13"/>
      <c r="SP578" s="13"/>
      <c r="SQ578" s="13"/>
      <c r="SR578" s="13"/>
      <c r="SS578" s="13"/>
      <c r="ST578" s="13"/>
      <c r="SU578" s="13"/>
      <c r="SV578" s="13"/>
      <c r="SW578" s="13"/>
      <c r="SX578" s="13"/>
      <c r="SY578" s="13"/>
      <c r="SZ578" s="13"/>
      <c r="TA578" s="13"/>
      <c r="TB578" s="13"/>
      <c r="TC578" s="13"/>
      <c r="TD578" s="13"/>
      <c r="TE578" s="13"/>
      <c r="TF578" s="13"/>
      <c r="TG578" s="13"/>
      <c r="TH578" s="13"/>
      <c r="TI578" s="13"/>
      <c r="TJ578" s="13"/>
      <c r="TK578" s="13"/>
      <c r="TL578" s="13"/>
      <c r="TM578" s="13"/>
      <c r="TN578" s="13"/>
      <c r="TO578" s="13"/>
      <c r="TP578" s="13"/>
      <c r="TQ578" s="13"/>
      <c r="TR578" s="13"/>
      <c r="TS578" s="13"/>
      <c r="TT578" s="13"/>
      <c r="TU578" s="13"/>
      <c r="TV578" s="13"/>
      <c r="TW578" s="13"/>
      <c r="TX578" s="13"/>
      <c r="TY578" s="13"/>
      <c r="TZ578" s="13"/>
      <c r="UA578" s="13"/>
      <c r="UB578" s="13"/>
      <c r="UC578" s="13"/>
      <c r="UD578" s="13"/>
      <c r="UE578" s="13"/>
      <c r="UF578" s="13"/>
      <c r="UG578" s="13"/>
      <c r="UH578" s="13"/>
      <c r="UI578" s="13"/>
      <c r="UJ578" s="13"/>
      <c r="UK578" s="13"/>
      <c r="UL578" s="13"/>
      <c r="UM578" s="13"/>
      <c r="UN578" s="13"/>
      <c r="UO578" s="13"/>
      <c r="UP578" s="13"/>
      <c r="UQ578" s="13"/>
      <c r="UR578" s="13"/>
      <c r="US578" s="13"/>
      <c r="UT578" s="13"/>
      <c r="UU578" s="13"/>
      <c r="UV578" s="13"/>
      <c r="UW578" s="13"/>
      <c r="UX578" s="13"/>
      <c r="UY578" s="13"/>
      <c r="UZ578" s="13"/>
      <c r="VA578" s="13"/>
      <c r="VB578" s="13"/>
      <c r="VC578" s="13"/>
      <c r="VD578" s="13"/>
      <c r="VE578" s="13"/>
      <c r="VF578" s="13"/>
      <c r="VG578" s="13"/>
      <c r="VH578" s="13"/>
      <c r="VI578" s="13"/>
      <c r="VJ578" s="13"/>
      <c r="VK578" s="13"/>
      <c r="VL578" s="13"/>
      <c r="VM578" s="13"/>
      <c r="VN578" s="13"/>
      <c r="VO578" s="13"/>
      <c r="VP578" s="13"/>
      <c r="VQ578" s="13"/>
      <c r="VR578" s="13"/>
      <c r="VS578" s="13"/>
      <c r="VT578" s="13"/>
      <c r="VU578" s="13"/>
      <c r="VV578" s="13"/>
      <c r="VW578" s="13"/>
      <c r="VX578" s="13"/>
      <c r="VY578" s="13"/>
      <c r="VZ578" s="13"/>
      <c r="WA578" s="13"/>
      <c r="WB578" s="13"/>
      <c r="WC578" s="13"/>
      <c r="WD578" s="13"/>
      <c r="WE578" s="13"/>
      <c r="WF578" s="13"/>
      <c r="WG578" s="13"/>
      <c r="WH578" s="13"/>
      <c r="WI578" s="13"/>
      <c r="WJ578" s="13"/>
      <c r="WK578" s="13"/>
      <c r="WL578" s="13"/>
      <c r="WM578" s="13"/>
      <c r="WN578" s="13"/>
      <c r="WO578" s="13"/>
      <c r="WP578" s="13"/>
      <c r="WQ578" s="13"/>
      <c r="WR578" s="13"/>
      <c r="WS578" s="13"/>
      <c r="WT578" s="13"/>
      <c r="WU578" s="13"/>
      <c r="WV578" s="13"/>
      <c r="WW578" s="13"/>
      <c r="WX578" s="13"/>
      <c r="WY578" s="13"/>
      <c r="WZ578" s="13"/>
      <c r="XA578" s="13"/>
      <c r="XB578" s="13"/>
      <c r="XC578" s="13"/>
      <c r="XD578" s="13"/>
      <c r="XE578" s="13"/>
      <c r="XF578" s="13"/>
      <c r="XG578" s="13"/>
      <c r="XH578" s="13"/>
      <c r="XI578" s="13"/>
      <c r="XJ578" s="13"/>
      <c r="XK578" s="13"/>
      <c r="XL578" s="13"/>
      <c r="XM578" s="13"/>
      <c r="XN578" s="13"/>
      <c r="XO578" s="13"/>
      <c r="XP578" s="13"/>
      <c r="XQ578" s="13"/>
      <c r="XR578" s="13"/>
      <c r="XS578" s="13"/>
      <c r="XT578" s="13"/>
      <c r="XU578" s="13"/>
      <c r="XV578" s="13"/>
      <c r="XW578" s="13"/>
      <c r="XX578" s="13"/>
      <c r="XY578" s="13"/>
      <c r="XZ578" s="13"/>
      <c r="YA578" s="13"/>
      <c r="YB578" s="13"/>
      <c r="YC578" s="13"/>
      <c r="YD578" s="13"/>
      <c r="YE578" s="13"/>
      <c r="YF578" s="13"/>
      <c r="YG578" s="13"/>
      <c r="YH578" s="13"/>
      <c r="YI578" s="13"/>
      <c r="YJ578" s="13"/>
      <c r="YK578" s="13"/>
      <c r="YL578" s="13"/>
      <c r="YM578" s="13"/>
      <c r="YN578" s="13"/>
      <c r="YO578" s="13"/>
      <c r="YP578" s="13"/>
      <c r="YQ578" s="13"/>
      <c r="YR578" s="13"/>
      <c r="YS578" s="13"/>
      <c r="YT578" s="13"/>
      <c r="YU578" s="13"/>
      <c r="YV578" s="13"/>
      <c r="YW578" s="13"/>
      <c r="YX578" s="13"/>
      <c r="YY578" s="13"/>
      <c r="YZ578" s="13"/>
      <c r="ZA578" s="13"/>
      <c r="ZB578" s="13"/>
      <c r="ZC578" s="13"/>
      <c r="ZD578" s="13"/>
      <c r="ZE578" s="13"/>
      <c r="ZF578" s="13"/>
      <c r="ZG578" s="13"/>
      <c r="ZH578" s="13"/>
      <c r="ZI578" s="13"/>
      <c r="ZJ578" s="13"/>
      <c r="ZK578" s="13"/>
      <c r="ZL578" s="13"/>
      <c r="ZM578" s="13"/>
      <c r="ZN578" s="13"/>
      <c r="ZO578" s="13"/>
      <c r="ZP578" s="13"/>
      <c r="ZQ578" s="13"/>
      <c r="ZR578" s="13"/>
      <c r="ZS578" s="13"/>
      <c r="ZT578" s="13"/>
      <c r="ZU578" s="13"/>
      <c r="ZV578" s="13"/>
      <c r="ZW578" s="13"/>
      <c r="ZX578" s="13"/>
      <c r="ZY578" s="13"/>
      <c r="ZZ578" s="13"/>
      <c r="AAA578" s="13"/>
      <c r="AAB578" s="13"/>
      <c r="AAC578" s="13"/>
      <c r="AAD578" s="13"/>
      <c r="AAE578" s="13"/>
      <c r="AAF578" s="13"/>
      <c r="AAG578" s="13"/>
      <c r="AAH578" s="13"/>
      <c r="AAI578" s="13"/>
      <c r="AAJ578" s="13"/>
      <c r="AAK578" s="13"/>
      <c r="AAL578" s="13"/>
      <c r="AAM578" s="13"/>
      <c r="AAN578" s="13"/>
      <c r="AAO578" s="13"/>
      <c r="AAP578" s="13"/>
      <c r="AAQ578" s="13"/>
      <c r="AAR578" s="13"/>
      <c r="AAS578" s="13"/>
      <c r="AAT578" s="13"/>
      <c r="AAU578" s="13"/>
      <c r="AAV578" s="13"/>
      <c r="AAW578" s="13"/>
      <c r="AAX578" s="13"/>
      <c r="AAY578" s="13"/>
      <c r="AAZ578" s="13"/>
      <c r="ABA578" s="13"/>
      <c r="ABB578" s="13"/>
      <c r="ABC578" s="13"/>
      <c r="ABD578" s="13"/>
      <c r="ABE578" s="13"/>
      <c r="ABF578" s="13"/>
      <c r="ABG578" s="13"/>
      <c r="ABH578" s="13"/>
      <c r="ABI578" s="13"/>
      <c r="ABJ578" s="13"/>
      <c r="ABK578" s="13"/>
      <c r="ABL578" s="13"/>
      <c r="ABM578" s="13"/>
      <c r="ABN578" s="13"/>
      <c r="ABO578" s="13"/>
      <c r="ABP578" s="13"/>
      <c r="ABQ578" s="13"/>
      <c r="ABR578" s="13"/>
      <c r="ABS578" s="13"/>
      <c r="ABT578" s="13"/>
      <c r="ABU578" s="13"/>
      <c r="ABV578" s="13"/>
      <c r="ABW578" s="13"/>
      <c r="ABX578" s="13"/>
      <c r="ABY578" s="13"/>
      <c r="ABZ578" s="13"/>
      <c r="ACA578" s="13"/>
      <c r="ACB578" s="13"/>
      <c r="ACC578" s="13"/>
      <c r="ACD578" s="13"/>
      <c r="ACE578" s="13"/>
      <c r="ACF578" s="13"/>
      <c r="ACG578" s="13"/>
      <c r="ACH578" s="13"/>
      <c r="ACI578" s="13"/>
      <c r="ACJ578" s="13"/>
      <c r="ACK578" s="13"/>
      <c r="ACL578" s="13"/>
      <c r="ACM578" s="13"/>
      <c r="ACN578" s="13"/>
      <c r="ACO578" s="13"/>
      <c r="ACP578" s="13"/>
      <c r="ACQ578" s="13"/>
      <c r="ACR578" s="13"/>
      <c r="ACS578" s="13"/>
      <c r="ACT578" s="13"/>
      <c r="ACU578" s="13"/>
      <c r="ACV578" s="13"/>
      <c r="ACW578" s="13"/>
      <c r="ACX578" s="13"/>
      <c r="ACY578" s="13"/>
      <c r="ACZ578" s="13"/>
      <c r="ADA578" s="13"/>
      <c r="ADB578" s="13"/>
      <c r="ADC578" s="13"/>
      <c r="ADD578" s="13"/>
      <c r="ADE578" s="13"/>
      <c r="ADF578" s="13"/>
      <c r="ADG578" s="13"/>
      <c r="ADH578" s="13"/>
      <c r="ADI578" s="13"/>
      <c r="ADJ578" s="13"/>
      <c r="ADK578" s="13"/>
      <c r="ADL578" s="13"/>
      <c r="ADM578" s="13"/>
      <c r="ADN578" s="13"/>
      <c r="ADO578" s="13"/>
      <c r="ADP578" s="13"/>
      <c r="ADQ578" s="13"/>
      <c r="ADR578" s="13"/>
      <c r="ADS578" s="13"/>
      <c r="ADT578" s="13"/>
      <c r="ADU578" s="13"/>
      <c r="ADV578" s="13"/>
      <c r="ADW578" s="13"/>
      <c r="ADX578" s="13"/>
      <c r="ADY578" s="13"/>
      <c r="ADZ578" s="13"/>
      <c r="AEA578" s="13"/>
      <c r="AEB578" s="13"/>
      <c r="AEC578" s="13"/>
      <c r="AED578" s="13"/>
      <c r="AEE578" s="13"/>
      <c r="AEF578" s="13"/>
      <c r="AEG578" s="13"/>
      <c r="AEH578" s="13"/>
      <c r="AEI578" s="13"/>
      <c r="AEJ578" s="13"/>
      <c r="AEK578" s="13"/>
      <c r="AEL578" s="13"/>
      <c r="AEM578" s="13"/>
      <c r="AEN578" s="13"/>
      <c r="AEO578" s="13"/>
      <c r="AEP578" s="13"/>
      <c r="AEQ578" s="13"/>
      <c r="AER578" s="13"/>
      <c r="AES578" s="13"/>
      <c r="AET578" s="13"/>
      <c r="AEU578" s="13"/>
      <c r="AEV578" s="13"/>
      <c r="AEW578" s="13"/>
      <c r="AEX578" s="13"/>
      <c r="AEY578" s="13"/>
      <c r="AEZ578" s="13"/>
      <c r="AFA578" s="13"/>
      <c r="AFB578" s="13"/>
      <c r="AFC578" s="13"/>
      <c r="AFD578" s="13"/>
      <c r="AFE578" s="13"/>
      <c r="AFF578" s="13"/>
      <c r="AFG578" s="13"/>
      <c r="AFH578" s="13"/>
      <c r="AFI578" s="13"/>
      <c r="AFJ578" s="13"/>
      <c r="AFK578" s="13"/>
      <c r="AFL578" s="13"/>
      <c r="AFM578" s="13"/>
      <c r="AFN578" s="13"/>
      <c r="AFO578" s="13"/>
      <c r="AFP578" s="13"/>
      <c r="AFQ578" s="13"/>
      <c r="AFR578" s="13"/>
      <c r="AFS578" s="13"/>
      <c r="AFT578" s="13"/>
      <c r="AFU578" s="13"/>
      <c r="AFV578" s="13"/>
      <c r="AFW578" s="13"/>
      <c r="AFX578" s="13"/>
      <c r="AFY578" s="13"/>
      <c r="AFZ578" s="13"/>
      <c r="AGA578" s="13"/>
      <c r="AGB578" s="13"/>
      <c r="AGC578" s="13"/>
      <c r="AGD578" s="13"/>
      <c r="AGE578" s="13"/>
      <c r="AGF578" s="13"/>
      <c r="AGG578" s="13"/>
      <c r="AGH578" s="13"/>
      <c r="AGI578" s="13"/>
      <c r="AGJ578" s="13"/>
      <c r="AGK578" s="13"/>
      <c r="AGL578" s="13"/>
      <c r="AGM578" s="13"/>
      <c r="AGN578" s="13"/>
      <c r="AGO578" s="13"/>
      <c r="AGP578" s="13"/>
      <c r="AGQ578" s="13"/>
      <c r="AGR578" s="13"/>
      <c r="AGS578" s="13"/>
      <c r="AGT578" s="13"/>
      <c r="AGU578" s="13"/>
      <c r="AGV578" s="13"/>
      <c r="AGW578" s="13"/>
      <c r="AGX578" s="13"/>
      <c r="AGY578" s="13"/>
      <c r="AGZ578" s="13"/>
      <c r="AHA578" s="13"/>
      <c r="AHB578" s="13"/>
      <c r="AHC578" s="13"/>
      <c r="AHD578" s="13"/>
      <c r="AHE578" s="13"/>
      <c r="AHF578" s="13"/>
      <c r="AHG578" s="13"/>
      <c r="AHH578" s="13"/>
      <c r="AHI578" s="13"/>
      <c r="AHJ578" s="13"/>
      <c r="AHK578" s="13"/>
      <c r="AHL578" s="13"/>
      <c r="AHM578" s="13"/>
      <c r="AHN578" s="13"/>
      <c r="AHO578" s="13"/>
      <c r="AHP578" s="13"/>
      <c r="AHQ578" s="13"/>
      <c r="AHR578" s="13"/>
      <c r="AHS578" s="13"/>
      <c r="AHT578" s="13"/>
      <c r="AHU578" s="13"/>
      <c r="AHV578" s="13"/>
      <c r="AHW578" s="13"/>
      <c r="AHX578" s="13"/>
      <c r="AHY578" s="13"/>
      <c r="AHZ578" s="13"/>
      <c r="AIA578" s="13"/>
      <c r="AIB578" s="13"/>
      <c r="AIC578" s="13"/>
      <c r="AID578" s="13"/>
      <c r="AIE578" s="13"/>
      <c r="AIF578" s="13"/>
      <c r="AIG578" s="13"/>
      <c r="AIH578" s="13"/>
      <c r="AII578" s="13"/>
      <c r="AIJ578" s="13"/>
      <c r="AIK578" s="13"/>
      <c r="AIL578" s="13"/>
      <c r="AIM578" s="13"/>
      <c r="AIN578" s="13"/>
      <c r="AIO578" s="13"/>
      <c r="AIP578" s="13"/>
      <c r="AIQ578" s="13"/>
      <c r="AIR578" s="13"/>
      <c r="AIS578" s="13"/>
      <c r="AIT578" s="13"/>
      <c r="AIU578" s="13"/>
      <c r="AIV578" s="13"/>
      <c r="AIW578" s="13"/>
      <c r="AIX578" s="13"/>
      <c r="AIY578" s="13"/>
      <c r="AIZ578" s="13"/>
      <c r="AJA578" s="13"/>
      <c r="AJB578" s="13"/>
      <c r="AJC578" s="13"/>
      <c r="AJD578" s="13"/>
      <c r="AJE578" s="13"/>
      <c r="AJF578" s="13"/>
      <c r="AJG578" s="13"/>
      <c r="AJH578" s="13"/>
      <c r="AJI578" s="13"/>
      <c r="AJJ578" s="13"/>
      <c r="AJK578" s="13"/>
      <c r="AJL578" s="13"/>
      <c r="AJM578" s="13"/>
      <c r="AJN578" s="13"/>
      <c r="AJO578" s="13"/>
      <c r="AJP578" s="13"/>
      <c r="AJQ578" s="13"/>
      <c r="AJR578" s="13"/>
      <c r="AJS578" s="13"/>
      <c r="AJT578" s="13"/>
      <c r="AJU578" s="13"/>
      <c r="AJV578" s="13"/>
      <c r="AJW578" s="13"/>
      <c r="AJX578" s="13"/>
      <c r="AJY578" s="13"/>
      <c r="AJZ578" s="13"/>
      <c r="AKA578" s="13"/>
      <c r="AKB578" s="13"/>
      <c r="AKC578" s="13"/>
      <c r="AKD578" s="13"/>
      <c r="AKE578" s="13"/>
      <c r="AKF578" s="13"/>
      <c r="AKG578" s="13"/>
      <c r="AKH578" s="13"/>
      <c r="AKI578" s="13"/>
      <c r="AKJ578" s="13"/>
      <c r="AKK578" s="13"/>
      <c r="AKL578" s="13"/>
      <c r="AKM578" s="13"/>
      <c r="AKN578" s="13"/>
      <c r="AKO578" s="13"/>
      <c r="AKP578" s="13"/>
      <c r="AKQ578" s="13"/>
      <c r="AKR578" s="13"/>
      <c r="AKS578" s="13"/>
      <c r="AKT578" s="13"/>
      <c r="AKU578" s="13"/>
      <c r="AKV578" s="13"/>
      <c r="AKW578" s="13"/>
      <c r="AKX578" s="13"/>
      <c r="AKY578" s="13"/>
      <c r="AKZ578" s="13"/>
      <c r="ALA578" s="13"/>
      <c r="ALB578" s="13"/>
      <c r="ALC578" s="13"/>
      <c r="ALD578" s="13"/>
      <c r="ALE578" s="13"/>
      <c r="ALF578" s="13"/>
      <c r="ALG578" s="13"/>
      <c r="ALH578" s="13"/>
      <c r="ALI578" s="13"/>
      <c r="ALJ578" s="13"/>
    </row>
    <row r="579" spans="1:998" s="24" customFormat="1">
      <c r="A579" s="16">
        <v>574</v>
      </c>
      <c r="B579" s="32" t="s">
        <v>357</v>
      </c>
      <c r="C579" s="32" t="s">
        <v>99</v>
      </c>
      <c r="D579" s="32" t="s">
        <v>99</v>
      </c>
      <c r="E579" s="32" t="s">
        <v>1797</v>
      </c>
      <c r="F579" s="32"/>
      <c r="G579" s="74">
        <v>45833</v>
      </c>
      <c r="H579" s="75">
        <v>0.37222222222222223</v>
      </c>
      <c r="I579" s="32" t="s">
        <v>5</v>
      </c>
      <c r="J579" s="32" t="s">
        <v>6</v>
      </c>
      <c r="K579" s="32" t="s">
        <v>5</v>
      </c>
      <c r="L579" s="32" t="s">
        <v>5</v>
      </c>
      <c r="M579" s="32" t="s">
        <v>5</v>
      </c>
      <c r="N579" s="32" t="s">
        <v>6</v>
      </c>
      <c r="O579" s="76">
        <v>1037.02</v>
      </c>
      <c r="P579" s="77">
        <v>8968</v>
      </c>
      <c r="Q579" s="76">
        <v>95000</v>
      </c>
      <c r="R579" s="76">
        <v>47500</v>
      </c>
      <c r="S579" s="85">
        <f t="shared" si="74"/>
        <v>50</v>
      </c>
      <c r="T579" s="85">
        <f t="shared" si="75"/>
        <v>47500</v>
      </c>
      <c r="U579" s="32" t="s">
        <v>6</v>
      </c>
      <c r="V579" s="32" t="s">
        <v>6</v>
      </c>
      <c r="W579" s="79">
        <v>1</v>
      </c>
      <c r="X579" s="80">
        <v>0</v>
      </c>
      <c r="Y579" s="81">
        <f>ROUND((S579/INDICI!$B$2*10),2)</f>
        <v>5.65</v>
      </c>
      <c r="Z579" s="81">
        <f>ROUND((O579/INDICI!$B$1*25),2)</f>
        <v>2.77</v>
      </c>
      <c r="AA579" s="82">
        <f t="shared" si="67"/>
        <v>6</v>
      </c>
      <c r="AB579" s="83">
        <f t="shared" si="68"/>
        <v>14.42</v>
      </c>
      <c r="AC579" s="84"/>
      <c r="AD579" s="81" t="str">
        <f>VLOOKUP(C579, 'NORD SUD'!A:B, 2, FALSE)</f>
        <v>N</v>
      </c>
      <c r="AE579" s="85" t="str">
        <f>IF(AD579="N","",SUM(AF$5:$AF579))</f>
        <v/>
      </c>
      <c r="AF579" s="85" t="str">
        <f t="shared" si="69"/>
        <v/>
      </c>
      <c r="AG579" s="84"/>
      <c r="AH579" s="119"/>
      <c r="AI579" s="170"/>
      <c r="AJ579" s="170"/>
      <c r="AK579" s="198" t="s">
        <v>1941</v>
      </c>
      <c r="AL579" s="159"/>
      <c r="AM579" s="23"/>
      <c r="AN579" s="23"/>
      <c r="AO579" s="2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  <c r="KE579" s="13"/>
      <c r="KF579" s="13"/>
      <c r="KG579" s="13"/>
      <c r="KH579" s="13"/>
      <c r="KI579" s="13"/>
      <c r="KJ579" s="13"/>
      <c r="KK579" s="13"/>
      <c r="KL579" s="13"/>
      <c r="KM579" s="13"/>
      <c r="KN579" s="13"/>
      <c r="KO579" s="13"/>
      <c r="KP579" s="13"/>
      <c r="KQ579" s="13"/>
      <c r="KR579" s="13"/>
      <c r="KS579" s="13"/>
      <c r="KT579" s="13"/>
      <c r="KU579" s="13"/>
      <c r="KV579" s="13"/>
      <c r="KW579" s="13"/>
      <c r="KX579" s="13"/>
      <c r="KY579" s="13"/>
      <c r="KZ579" s="13"/>
      <c r="LA579" s="13"/>
      <c r="LB579" s="13"/>
      <c r="LC579" s="13"/>
      <c r="LD579" s="13"/>
      <c r="LE579" s="13"/>
      <c r="LF579" s="13"/>
      <c r="LG579" s="13"/>
      <c r="LH579" s="13"/>
      <c r="LI579" s="13"/>
      <c r="LJ579" s="13"/>
      <c r="LK579" s="13"/>
      <c r="LL579" s="13"/>
      <c r="LM579" s="13"/>
      <c r="LN579" s="13"/>
      <c r="LO579" s="13"/>
      <c r="LP579" s="13"/>
      <c r="LQ579" s="13"/>
      <c r="LR579" s="13"/>
      <c r="LS579" s="13"/>
      <c r="LT579" s="13"/>
      <c r="LU579" s="13"/>
      <c r="LV579" s="13"/>
      <c r="LW579" s="13"/>
      <c r="LX579" s="13"/>
      <c r="LY579" s="13"/>
      <c r="LZ579" s="13"/>
      <c r="MA579" s="13"/>
      <c r="MB579" s="13"/>
      <c r="MC579" s="13"/>
      <c r="MD579" s="13"/>
      <c r="ME579" s="13"/>
      <c r="MF579" s="13"/>
      <c r="MG579" s="13"/>
      <c r="MH579" s="13"/>
      <c r="MI579" s="13"/>
      <c r="MJ579" s="13"/>
      <c r="MK579" s="13"/>
      <c r="ML579" s="13"/>
      <c r="MM579" s="13"/>
      <c r="MN579" s="13"/>
      <c r="MO579" s="13"/>
      <c r="MP579" s="13"/>
      <c r="MQ579" s="13"/>
      <c r="MR579" s="13"/>
      <c r="MS579" s="13"/>
      <c r="MT579" s="13"/>
      <c r="MU579" s="13"/>
      <c r="MV579" s="13"/>
      <c r="MW579" s="13"/>
      <c r="MX579" s="13"/>
      <c r="MY579" s="13"/>
      <c r="MZ579" s="13"/>
      <c r="NA579" s="13"/>
      <c r="NB579" s="13"/>
      <c r="NC579" s="13"/>
      <c r="ND579" s="13"/>
      <c r="NE579" s="13"/>
      <c r="NF579" s="13"/>
      <c r="NG579" s="13"/>
      <c r="NH579" s="13"/>
      <c r="NI579" s="13"/>
      <c r="NJ579" s="13"/>
      <c r="NK579" s="13"/>
      <c r="NL579" s="13"/>
      <c r="NM579" s="13"/>
      <c r="NN579" s="13"/>
      <c r="NO579" s="13"/>
      <c r="NP579" s="13"/>
      <c r="NQ579" s="13"/>
      <c r="NR579" s="13"/>
      <c r="NS579" s="13"/>
      <c r="NT579" s="13"/>
      <c r="NU579" s="13"/>
      <c r="NV579" s="13"/>
      <c r="NW579" s="13"/>
      <c r="NX579" s="13"/>
      <c r="NY579" s="13"/>
      <c r="NZ579" s="13"/>
      <c r="OA579" s="13"/>
      <c r="OB579" s="13"/>
      <c r="OC579" s="13"/>
      <c r="OD579" s="13"/>
      <c r="OE579" s="13"/>
      <c r="OF579" s="13"/>
      <c r="OG579" s="13"/>
      <c r="OH579" s="13"/>
      <c r="OI579" s="13"/>
      <c r="OJ579" s="13"/>
      <c r="OK579" s="13"/>
      <c r="OL579" s="13"/>
      <c r="OM579" s="13"/>
      <c r="ON579" s="13"/>
      <c r="OO579" s="13"/>
      <c r="OP579" s="13"/>
      <c r="OQ579" s="13"/>
      <c r="OR579" s="13"/>
      <c r="OS579" s="13"/>
      <c r="OT579" s="13"/>
      <c r="OU579" s="13"/>
      <c r="OV579" s="13"/>
      <c r="OW579" s="13"/>
      <c r="OX579" s="13"/>
      <c r="OY579" s="13"/>
      <c r="OZ579" s="13"/>
      <c r="PA579" s="13"/>
      <c r="PB579" s="13"/>
      <c r="PC579" s="13"/>
      <c r="PD579" s="13"/>
      <c r="PE579" s="13"/>
      <c r="PF579" s="13"/>
      <c r="PG579" s="13"/>
      <c r="PH579" s="13"/>
      <c r="PI579" s="13"/>
      <c r="PJ579" s="13"/>
      <c r="PK579" s="13"/>
      <c r="PL579" s="13"/>
      <c r="PM579" s="13"/>
      <c r="PN579" s="13"/>
      <c r="PO579" s="13"/>
      <c r="PP579" s="13"/>
      <c r="PQ579" s="13"/>
      <c r="PR579" s="13"/>
      <c r="PS579" s="13"/>
      <c r="PT579" s="13"/>
      <c r="PU579" s="13"/>
      <c r="PV579" s="13"/>
      <c r="PW579" s="13"/>
      <c r="PX579" s="13"/>
      <c r="PY579" s="13"/>
      <c r="PZ579" s="13"/>
      <c r="QA579" s="13"/>
      <c r="QB579" s="13"/>
      <c r="QC579" s="13"/>
      <c r="QD579" s="13"/>
      <c r="QE579" s="13"/>
      <c r="QF579" s="13"/>
      <c r="QG579" s="13"/>
      <c r="QH579" s="13"/>
      <c r="QI579" s="13"/>
      <c r="QJ579" s="13"/>
      <c r="QK579" s="13"/>
      <c r="QL579" s="13"/>
      <c r="QM579" s="13"/>
      <c r="QN579" s="13"/>
      <c r="QO579" s="13"/>
      <c r="QP579" s="13"/>
      <c r="QQ579" s="13"/>
      <c r="QR579" s="13"/>
      <c r="QS579" s="13"/>
      <c r="QT579" s="13"/>
      <c r="QU579" s="13"/>
      <c r="QV579" s="13"/>
      <c r="QW579" s="13"/>
      <c r="QX579" s="13"/>
      <c r="QY579" s="13"/>
      <c r="QZ579" s="13"/>
      <c r="RA579" s="13"/>
      <c r="RB579" s="13"/>
      <c r="RC579" s="13"/>
      <c r="RD579" s="13"/>
      <c r="RE579" s="13"/>
      <c r="RF579" s="13"/>
      <c r="RG579" s="13"/>
      <c r="RH579" s="13"/>
      <c r="RI579" s="13"/>
      <c r="RJ579" s="13"/>
      <c r="RK579" s="13"/>
      <c r="RL579" s="13"/>
      <c r="RM579" s="13"/>
      <c r="RN579" s="13"/>
      <c r="RO579" s="13"/>
      <c r="RP579" s="13"/>
      <c r="RQ579" s="13"/>
      <c r="RR579" s="13"/>
      <c r="RS579" s="13"/>
      <c r="RT579" s="13"/>
      <c r="RU579" s="13"/>
      <c r="RV579" s="13"/>
      <c r="RW579" s="13"/>
      <c r="RX579" s="13"/>
      <c r="RY579" s="13"/>
      <c r="RZ579" s="13"/>
      <c r="SA579" s="13"/>
      <c r="SB579" s="13"/>
      <c r="SC579" s="13"/>
      <c r="SD579" s="13"/>
      <c r="SE579" s="13"/>
      <c r="SF579" s="13"/>
      <c r="SG579" s="13"/>
      <c r="SH579" s="13"/>
      <c r="SI579" s="13"/>
      <c r="SJ579" s="13"/>
      <c r="SK579" s="13"/>
      <c r="SL579" s="13"/>
      <c r="SM579" s="13"/>
      <c r="SN579" s="13"/>
      <c r="SO579" s="13"/>
      <c r="SP579" s="13"/>
      <c r="SQ579" s="13"/>
      <c r="SR579" s="13"/>
      <c r="SS579" s="13"/>
      <c r="ST579" s="13"/>
      <c r="SU579" s="13"/>
      <c r="SV579" s="13"/>
      <c r="SW579" s="13"/>
      <c r="SX579" s="13"/>
      <c r="SY579" s="13"/>
      <c r="SZ579" s="13"/>
      <c r="TA579" s="13"/>
      <c r="TB579" s="13"/>
      <c r="TC579" s="13"/>
      <c r="TD579" s="13"/>
      <c r="TE579" s="13"/>
      <c r="TF579" s="13"/>
      <c r="TG579" s="13"/>
      <c r="TH579" s="13"/>
      <c r="TI579" s="13"/>
      <c r="TJ579" s="13"/>
      <c r="TK579" s="13"/>
      <c r="TL579" s="13"/>
      <c r="TM579" s="13"/>
      <c r="TN579" s="13"/>
      <c r="TO579" s="13"/>
      <c r="TP579" s="13"/>
      <c r="TQ579" s="13"/>
      <c r="TR579" s="13"/>
      <c r="TS579" s="13"/>
      <c r="TT579" s="13"/>
      <c r="TU579" s="13"/>
      <c r="TV579" s="13"/>
      <c r="TW579" s="13"/>
      <c r="TX579" s="13"/>
      <c r="TY579" s="13"/>
      <c r="TZ579" s="13"/>
      <c r="UA579" s="13"/>
      <c r="UB579" s="13"/>
      <c r="UC579" s="13"/>
      <c r="UD579" s="13"/>
      <c r="UE579" s="13"/>
      <c r="UF579" s="13"/>
      <c r="UG579" s="13"/>
      <c r="UH579" s="13"/>
      <c r="UI579" s="13"/>
      <c r="UJ579" s="13"/>
      <c r="UK579" s="13"/>
      <c r="UL579" s="13"/>
      <c r="UM579" s="13"/>
      <c r="UN579" s="13"/>
      <c r="UO579" s="13"/>
      <c r="UP579" s="13"/>
      <c r="UQ579" s="13"/>
      <c r="UR579" s="13"/>
      <c r="US579" s="13"/>
      <c r="UT579" s="13"/>
      <c r="UU579" s="13"/>
      <c r="UV579" s="13"/>
      <c r="UW579" s="13"/>
      <c r="UX579" s="13"/>
      <c r="UY579" s="13"/>
      <c r="UZ579" s="13"/>
      <c r="VA579" s="13"/>
      <c r="VB579" s="13"/>
      <c r="VC579" s="13"/>
      <c r="VD579" s="13"/>
      <c r="VE579" s="13"/>
      <c r="VF579" s="13"/>
      <c r="VG579" s="13"/>
      <c r="VH579" s="13"/>
      <c r="VI579" s="13"/>
      <c r="VJ579" s="13"/>
      <c r="VK579" s="13"/>
      <c r="VL579" s="13"/>
      <c r="VM579" s="13"/>
      <c r="VN579" s="13"/>
      <c r="VO579" s="13"/>
      <c r="VP579" s="13"/>
      <c r="VQ579" s="13"/>
      <c r="VR579" s="13"/>
      <c r="VS579" s="13"/>
      <c r="VT579" s="13"/>
      <c r="VU579" s="13"/>
      <c r="VV579" s="13"/>
      <c r="VW579" s="13"/>
      <c r="VX579" s="13"/>
      <c r="VY579" s="13"/>
      <c r="VZ579" s="13"/>
      <c r="WA579" s="13"/>
      <c r="WB579" s="13"/>
      <c r="WC579" s="13"/>
      <c r="WD579" s="13"/>
      <c r="WE579" s="13"/>
      <c r="WF579" s="13"/>
      <c r="WG579" s="13"/>
      <c r="WH579" s="13"/>
      <c r="WI579" s="13"/>
      <c r="WJ579" s="13"/>
      <c r="WK579" s="13"/>
      <c r="WL579" s="13"/>
      <c r="WM579" s="13"/>
      <c r="WN579" s="13"/>
      <c r="WO579" s="13"/>
      <c r="WP579" s="13"/>
      <c r="WQ579" s="13"/>
      <c r="WR579" s="13"/>
      <c r="WS579" s="13"/>
      <c r="WT579" s="13"/>
      <c r="WU579" s="13"/>
      <c r="WV579" s="13"/>
      <c r="WW579" s="13"/>
      <c r="WX579" s="13"/>
      <c r="WY579" s="13"/>
      <c r="WZ579" s="13"/>
      <c r="XA579" s="13"/>
      <c r="XB579" s="13"/>
      <c r="XC579" s="13"/>
      <c r="XD579" s="13"/>
      <c r="XE579" s="13"/>
      <c r="XF579" s="13"/>
      <c r="XG579" s="13"/>
      <c r="XH579" s="13"/>
      <c r="XI579" s="13"/>
      <c r="XJ579" s="13"/>
      <c r="XK579" s="13"/>
      <c r="XL579" s="13"/>
      <c r="XM579" s="13"/>
      <c r="XN579" s="13"/>
      <c r="XO579" s="13"/>
      <c r="XP579" s="13"/>
      <c r="XQ579" s="13"/>
      <c r="XR579" s="13"/>
      <c r="XS579" s="13"/>
      <c r="XT579" s="13"/>
      <c r="XU579" s="13"/>
      <c r="XV579" s="13"/>
      <c r="XW579" s="13"/>
      <c r="XX579" s="13"/>
      <c r="XY579" s="13"/>
      <c r="XZ579" s="13"/>
      <c r="YA579" s="13"/>
      <c r="YB579" s="13"/>
      <c r="YC579" s="13"/>
      <c r="YD579" s="13"/>
      <c r="YE579" s="13"/>
      <c r="YF579" s="13"/>
      <c r="YG579" s="13"/>
      <c r="YH579" s="13"/>
      <c r="YI579" s="13"/>
      <c r="YJ579" s="13"/>
      <c r="YK579" s="13"/>
      <c r="YL579" s="13"/>
      <c r="YM579" s="13"/>
      <c r="YN579" s="13"/>
      <c r="YO579" s="13"/>
      <c r="YP579" s="13"/>
      <c r="YQ579" s="13"/>
      <c r="YR579" s="13"/>
      <c r="YS579" s="13"/>
      <c r="YT579" s="13"/>
      <c r="YU579" s="13"/>
      <c r="YV579" s="13"/>
      <c r="YW579" s="13"/>
      <c r="YX579" s="13"/>
      <c r="YY579" s="13"/>
      <c r="YZ579" s="13"/>
      <c r="ZA579" s="13"/>
      <c r="ZB579" s="13"/>
      <c r="ZC579" s="13"/>
      <c r="ZD579" s="13"/>
      <c r="ZE579" s="13"/>
      <c r="ZF579" s="13"/>
      <c r="ZG579" s="13"/>
      <c r="ZH579" s="13"/>
      <c r="ZI579" s="13"/>
      <c r="ZJ579" s="13"/>
      <c r="ZK579" s="13"/>
      <c r="ZL579" s="13"/>
      <c r="ZM579" s="13"/>
      <c r="ZN579" s="13"/>
      <c r="ZO579" s="13"/>
      <c r="ZP579" s="13"/>
      <c r="ZQ579" s="13"/>
      <c r="ZR579" s="13"/>
      <c r="ZS579" s="13"/>
      <c r="ZT579" s="13"/>
      <c r="ZU579" s="13"/>
      <c r="ZV579" s="13"/>
      <c r="ZW579" s="13"/>
      <c r="ZX579" s="13"/>
      <c r="ZY579" s="13"/>
      <c r="ZZ579" s="13"/>
      <c r="AAA579" s="13"/>
      <c r="AAB579" s="13"/>
      <c r="AAC579" s="13"/>
      <c r="AAD579" s="13"/>
      <c r="AAE579" s="13"/>
      <c r="AAF579" s="13"/>
      <c r="AAG579" s="13"/>
      <c r="AAH579" s="13"/>
      <c r="AAI579" s="13"/>
      <c r="AAJ579" s="13"/>
      <c r="AAK579" s="13"/>
      <c r="AAL579" s="13"/>
      <c r="AAM579" s="13"/>
      <c r="AAN579" s="13"/>
      <c r="AAO579" s="13"/>
      <c r="AAP579" s="13"/>
      <c r="AAQ579" s="13"/>
      <c r="AAR579" s="13"/>
      <c r="AAS579" s="13"/>
      <c r="AAT579" s="13"/>
      <c r="AAU579" s="13"/>
      <c r="AAV579" s="13"/>
      <c r="AAW579" s="13"/>
      <c r="AAX579" s="13"/>
      <c r="AAY579" s="13"/>
      <c r="AAZ579" s="13"/>
      <c r="ABA579" s="13"/>
      <c r="ABB579" s="13"/>
      <c r="ABC579" s="13"/>
      <c r="ABD579" s="13"/>
      <c r="ABE579" s="13"/>
      <c r="ABF579" s="13"/>
      <c r="ABG579" s="13"/>
      <c r="ABH579" s="13"/>
      <c r="ABI579" s="13"/>
      <c r="ABJ579" s="13"/>
      <c r="ABK579" s="13"/>
      <c r="ABL579" s="13"/>
      <c r="ABM579" s="13"/>
      <c r="ABN579" s="13"/>
      <c r="ABO579" s="13"/>
      <c r="ABP579" s="13"/>
      <c r="ABQ579" s="13"/>
      <c r="ABR579" s="13"/>
      <c r="ABS579" s="13"/>
      <c r="ABT579" s="13"/>
      <c r="ABU579" s="13"/>
      <c r="ABV579" s="13"/>
      <c r="ABW579" s="13"/>
      <c r="ABX579" s="13"/>
      <c r="ABY579" s="13"/>
      <c r="ABZ579" s="13"/>
      <c r="ACA579" s="13"/>
      <c r="ACB579" s="13"/>
      <c r="ACC579" s="13"/>
      <c r="ACD579" s="13"/>
      <c r="ACE579" s="13"/>
      <c r="ACF579" s="13"/>
      <c r="ACG579" s="13"/>
      <c r="ACH579" s="13"/>
      <c r="ACI579" s="13"/>
      <c r="ACJ579" s="13"/>
      <c r="ACK579" s="13"/>
      <c r="ACL579" s="13"/>
      <c r="ACM579" s="13"/>
      <c r="ACN579" s="13"/>
      <c r="ACO579" s="13"/>
      <c r="ACP579" s="13"/>
      <c r="ACQ579" s="13"/>
      <c r="ACR579" s="13"/>
      <c r="ACS579" s="13"/>
      <c r="ACT579" s="13"/>
      <c r="ACU579" s="13"/>
      <c r="ACV579" s="13"/>
      <c r="ACW579" s="13"/>
      <c r="ACX579" s="13"/>
      <c r="ACY579" s="13"/>
      <c r="ACZ579" s="13"/>
      <c r="ADA579" s="13"/>
      <c r="ADB579" s="13"/>
      <c r="ADC579" s="13"/>
      <c r="ADD579" s="13"/>
      <c r="ADE579" s="13"/>
      <c r="ADF579" s="13"/>
      <c r="ADG579" s="13"/>
      <c r="ADH579" s="13"/>
      <c r="ADI579" s="13"/>
      <c r="ADJ579" s="13"/>
      <c r="ADK579" s="13"/>
      <c r="ADL579" s="13"/>
      <c r="ADM579" s="13"/>
      <c r="ADN579" s="13"/>
      <c r="ADO579" s="13"/>
      <c r="ADP579" s="13"/>
      <c r="ADQ579" s="13"/>
      <c r="ADR579" s="13"/>
      <c r="ADS579" s="13"/>
      <c r="ADT579" s="13"/>
      <c r="ADU579" s="13"/>
      <c r="ADV579" s="13"/>
      <c r="ADW579" s="13"/>
      <c r="ADX579" s="13"/>
      <c r="ADY579" s="13"/>
      <c r="ADZ579" s="13"/>
      <c r="AEA579" s="13"/>
      <c r="AEB579" s="13"/>
      <c r="AEC579" s="13"/>
      <c r="AED579" s="13"/>
      <c r="AEE579" s="13"/>
      <c r="AEF579" s="13"/>
      <c r="AEG579" s="13"/>
      <c r="AEH579" s="13"/>
      <c r="AEI579" s="13"/>
      <c r="AEJ579" s="13"/>
      <c r="AEK579" s="13"/>
      <c r="AEL579" s="13"/>
      <c r="AEM579" s="13"/>
      <c r="AEN579" s="13"/>
      <c r="AEO579" s="13"/>
      <c r="AEP579" s="13"/>
      <c r="AEQ579" s="13"/>
      <c r="AER579" s="13"/>
      <c r="AES579" s="13"/>
      <c r="AET579" s="13"/>
      <c r="AEU579" s="13"/>
      <c r="AEV579" s="13"/>
      <c r="AEW579" s="13"/>
      <c r="AEX579" s="13"/>
      <c r="AEY579" s="13"/>
      <c r="AEZ579" s="13"/>
      <c r="AFA579" s="13"/>
      <c r="AFB579" s="13"/>
      <c r="AFC579" s="13"/>
      <c r="AFD579" s="13"/>
      <c r="AFE579" s="13"/>
      <c r="AFF579" s="13"/>
      <c r="AFG579" s="13"/>
      <c r="AFH579" s="13"/>
      <c r="AFI579" s="13"/>
      <c r="AFJ579" s="13"/>
      <c r="AFK579" s="13"/>
      <c r="AFL579" s="13"/>
      <c r="AFM579" s="13"/>
      <c r="AFN579" s="13"/>
      <c r="AFO579" s="13"/>
      <c r="AFP579" s="13"/>
      <c r="AFQ579" s="13"/>
      <c r="AFR579" s="13"/>
      <c r="AFS579" s="13"/>
      <c r="AFT579" s="13"/>
      <c r="AFU579" s="13"/>
      <c r="AFV579" s="13"/>
      <c r="AFW579" s="13"/>
      <c r="AFX579" s="13"/>
      <c r="AFY579" s="13"/>
      <c r="AFZ579" s="13"/>
      <c r="AGA579" s="13"/>
      <c r="AGB579" s="13"/>
      <c r="AGC579" s="13"/>
      <c r="AGD579" s="13"/>
      <c r="AGE579" s="13"/>
      <c r="AGF579" s="13"/>
      <c r="AGG579" s="13"/>
      <c r="AGH579" s="13"/>
      <c r="AGI579" s="13"/>
      <c r="AGJ579" s="13"/>
      <c r="AGK579" s="13"/>
      <c r="AGL579" s="13"/>
      <c r="AGM579" s="13"/>
      <c r="AGN579" s="13"/>
      <c r="AGO579" s="13"/>
      <c r="AGP579" s="13"/>
      <c r="AGQ579" s="13"/>
      <c r="AGR579" s="13"/>
      <c r="AGS579" s="13"/>
      <c r="AGT579" s="13"/>
      <c r="AGU579" s="13"/>
      <c r="AGV579" s="13"/>
      <c r="AGW579" s="13"/>
      <c r="AGX579" s="13"/>
      <c r="AGY579" s="13"/>
      <c r="AGZ579" s="13"/>
      <c r="AHA579" s="13"/>
      <c r="AHB579" s="13"/>
      <c r="AHC579" s="13"/>
      <c r="AHD579" s="13"/>
      <c r="AHE579" s="13"/>
      <c r="AHF579" s="13"/>
      <c r="AHG579" s="13"/>
      <c r="AHH579" s="13"/>
      <c r="AHI579" s="13"/>
      <c r="AHJ579" s="13"/>
      <c r="AHK579" s="13"/>
      <c r="AHL579" s="13"/>
      <c r="AHM579" s="13"/>
      <c r="AHN579" s="13"/>
      <c r="AHO579" s="13"/>
      <c r="AHP579" s="13"/>
      <c r="AHQ579" s="13"/>
      <c r="AHR579" s="13"/>
      <c r="AHS579" s="13"/>
      <c r="AHT579" s="13"/>
      <c r="AHU579" s="13"/>
      <c r="AHV579" s="13"/>
      <c r="AHW579" s="13"/>
      <c r="AHX579" s="13"/>
      <c r="AHY579" s="13"/>
      <c r="AHZ579" s="13"/>
      <c r="AIA579" s="13"/>
      <c r="AIB579" s="13"/>
      <c r="AIC579" s="13"/>
      <c r="AID579" s="13"/>
      <c r="AIE579" s="13"/>
      <c r="AIF579" s="13"/>
      <c r="AIG579" s="13"/>
      <c r="AIH579" s="13"/>
      <c r="AII579" s="13"/>
      <c r="AIJ579" s="13"/>
      <c r="AIK579" s="13"/>
      <c r="AIL579" s="13"/>
      <c r="AIM579" s="13"/>
      <c r="AIN579" s="13"/>
      <c r="AIO579" s="13"/>
      <c r="AIP579" s="13"/>
      <c r="AIQ579" s="13"/>
      <c r="AIR579" s="13"/>
      <c r="AIS579" s="13"/>
      <c r="AIT579" s="13"/>
      <c r="AIU579" s="13"/>
      <c r="AIV579" s="13"/>
      <c r="AIW579" s="13"/>
      <c r="AIX579" s="13"/>
      <c r="AIY579" s="13"/>
      <c r="AIZ579" s="13"/>
      <c r="AJA579" s="13"/>
      <c r="AJB579" s="13"/>
      <c r="AJC579" s="13"/>
      <c r="AJD579" s="13"/>
      <c r="AJE579" s="13"/>
      <c r="AJF579" s="13"/>
      <c r="AJG579" s="13"/>
      <c r="AJH579" s="13"/>
      <c r="AJI579" s="13"/>
      <c r="AJJ579" s="13"/>
      <c r="AJK579" s="13"/>
      <c r="AJL579" s="13"/>
      <c r="AJM579" s="13"/>
      <c r="AJN579" s="13"/>
      <c r="AJO579" s="13"/>
      <c r="AJP579" s="13"/>
      <c r="AJQ579" s="13"/>
      <c r="AJR579" s="13"/>
      <c r="AJS579" s="13"/>
      <c r="AJT579" s="13"/>
      <c r="AJU579" s="13"/>
      <c r="AJV579" s="13"/>
      <c r="AJW579" s="13"/>
      <c r="AJX579" s="13"/>
      <c r="AJY579" s="13"/>
      <c r="AJZ579" s="13"/>
      <c r="AKA579" s="13"/>
      <c r="AKB579" s="13"/>
      <c r="AKC579" s="13"/>
      <c r="AKD579" s="13"/>
      <c r="AKE579" s="13"/>
      <c r="AKF579" s="13"/>
      <c r="AKG579" s="13"/>
      <c r="AKH579" s="13"/>
      <c r="AKI579" s="13"/>
      <c r="AKJ579" s="13"/>
      <c r="AKK579" s="13"/>
      <c r="AKL579" s="13"/>
      <c r="AKM579" s="13"/>
      <c r="AKN579" s="13"/>
      <c r="AKO579" s="13"/>
      <c r="AKP579" s="13"/>
      <c r="AKQ579" s="13"/>
      <c r="AKR579" s="13"/>
      <c r="AKS579" s="13"/>
      <c r="AKT579" s="13"/>
      <c r="AKU579" s="13"/>
      <c r="AKV579" s="13"/>
      <c r="AKW579" s="13"/>
      <c r="AKX579" s="13"/>
      <c r="AKY579" s="13"/>
      <c r="AKZ579" s="13"/>
      <c r="ALA579" s="13"/>
      <c r="ALB579" s="13"/>
      <c r="ALC579" s="13"/>
      <c r="ALD579" s="13"/>
      <c r="ALE579" s="13"/>
      <c r="ALF579" s="13"/>
      <c r="ALG579" s="13"/>
      <c r="ALH579" s="13"/>
      <c r="ALI579" s="13"/>
      <c r="ALJ579" s="13"/>
    </row>
    <row r="580" spans="1:998" s="24" customFormat="1">
      <c r="A580" s="16">
        <v>575</v>
      </c>
      <c r="B580" s="32" t="s">
        <v>188</v>
      </c>
      <c r="C580" s="32" t="s">
        <v>1804</v>
      </c>
      <c r="D580" s="32" t="s">
        <v>1804</v>
      </c>
      <c r="E580" s="32" t="s">
        <v>1846</v>
      </c>
      <c r="F580" s="32"/>
      <c r="G580" s="74">
        <v>45832</v>
      </c>
      <c r="H580" s="75">
        <v>0.60486111111111118</v>
      </c>
      <c r="I580" s="32" t="s">
        <v>5</v>
      </c>
      <c r="J580" s="32" t="s">
        <v>6</v>
      </c>
      <c r="K580" s="32" t="s">
        <v>5</v>
      </c>
      <c r="L580" s="32" t="s">
        <v>5</v>
      </c>
      <c r="M580" s="32" t="s">
        <v>5</v>
      </c>
      <c r="N580" s="32" t="s">
        <v>6</v>
      </c>
      <c r="O580" s="76">
        <v>1458.64</v>
      </c>
      <c r="P580" s="77">
        <v>10215</v>
      </c>
      <c r="Q580" s="76">
        <v>149622.26999999999</v>
      </c>
      <c r="R580" s="76">
        <v>59848.91</v>
      </c>
      <c r="S580" s="85">
        <f t="shared" si="74"/>
        <v>40.000001336699412</v>
      </c>
      <c r="T580" s="85">
        <f t="shared" si="75"/>
        <v>89773.359999999986</v>
      </c>
      <c r="U580" s="32" t="s">
        <v>6</v>
      </c>
      <c r="V580" s="32" t="s">
        <v>6</v>
      </c>
      <c r="W580" s="79">
        <v>1</v>
      </c>
      <c r="X580" s="80">
        <v>0</v>
      </c>
      <c r="Y580" s="81">
        <f>ROUND((S580/INDICI!$B$2*10),2)</f>
        <v>4.5199999999999996</v>
      </c>
      <c r="Z580" s="81">
        <f>ROUND((O580/INDICI!$B$1*25),2)</f>
        <v>3.89</v>
      </c>
      <c r="AA580" s="82">
        <f t="shared" si="67"/>
        <v>6</v>
      </c>
      <c r="AB580" s="83">
        <f t="shared" si="68"/>
        <v>14.41</v>
      </c>
      <c r="AC580" s="84"/>
      <c r="AD580" s="81" t="str">
        <f>VLOOKUP(C580, 'NORD SUD'!A:B, 2, FALSE)</f>
        <v>N</v>
      </c>
      <c r="AE580" s="85" t="str">
        <f>IF(AD580="N","",SUM(AF$5:$AF580))</f>
        <v/>
      </c>
      <c r="AF580" s="85" t="str">
        <f t="shared" si="69"/>
        <v/>
      </c>
      <c r="AG580" s="84"/>
      <c r="AH580" s="81"/>
      <c r="AI580" s="169"/>
      <c r="AJ580" s="169"/>
      <c r="AK580" s="198" t="s">
        <v>1941</v>
      </c>
      <c r="AL580" s="158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  <c r="KE580" s="13"/>
      <c r="KF580" s="13"/>
      <c r="KG580" s="13"/>
      <c r="KH580" s="13"/>
      <c r="KI580" s="13"/>
      <c r="KJ580" s="13"/>
      <c r="KK580" s="13"/>
      <c r="KL580" s="13"/>
      <c r="KM580" s="13"/>
      <c r="KN580" s="13"/>
      <c r="KO580" s="13"/>
      <c r="KP580" s="13"/>
      <c r="KQ580" s="13"/>
      <c r="KR580" s="13"/>
      <c r="KS580" s="13"/>
      <c r="KT580" s="13"/>
      <c r="KU580" s="13"/>
      <c r="KV580" s="13"/>
      <c r="KW580" s="13"/>
      <c r="KX580" s="13"/>
      <c r="KY580" s="13"/>
      <c r="KZ580" s="13"/>
      <c r="LA580" s="13"/>
      <c r="LB580" s="13"/>
      <c r="LC580" s="13"/>
      <c r="LD580" s="13"/>
      <c r="LE580" s="13"/>
      <c r="LF580" s="13"/>
      <c r="LG580" s="13"/>
      <c r="LH580" s="13"/>
      <c r="LI580" s="13"/>
      <c r="LJ580" s="13"/>
      <c r="LK580" s="13"/>
      <c r="LL580" s="13"/>
      <c r="LM580" s="13"/>
      <c r="LN580" s="13"/>
      <c r="LO580" s="13"/>
      <c r="LP580" s="13"/>
      <c r="LQ580" s="13"/>
      <c r="LR580" s="13"/>
      <c r="LS580" s="13"/>
      <c r="LT580" s="13"/>
      <c r="LU580" s="13"/>
      <c r="LV580" s="13"/>
      <c r="LW580" s="13"/>
      <c r="LX580" s="13"/>
      <c r="LY580" s="13"/>
      <c r="LZ580" s="13"/>
      <c r="MA580" s="13"/>
      <c r="MB580" s="13"/>
      <c r="MC580" s="13"/>
      <c r="MD580" s="13"/>
      <c r="ME580" s="13"/>
      <c r="MF580" s="13"/>
      <c r="MG580" s="13"/>
      <c r="MH580" s="13"/>
      <c r="MI580" s="13"/>
      <c r="MJ580" s="13"/>
      <c r="MK580" s="13"/>
      <c r="ML580" s="13"/>
      <c r="MM580" s="13"/>
      <c r="MN580" s="13"/>
      <c r="MO580" s="13"/>
      <c r="MP580" s="13"/>
      <c r="MQ580" s="13"/>
      <c r="MR580" s="13"/>
      <c r="MS580" s="13"/>
      <c r="MT580" s="13"/>
      <c r="MU580" s="13"/>
      <c r="MV580" s="13"/>
      <c r="MW580" s="13"/>
      <c r="MX580" s="13"/>
      <c r="MY580" s="13"/>
      <c r="MZ580" s="13"/>
      <c r="NA580" s="13"/>
      <c r="NB580" s="13"/>
      <c r="NC580" s="13"/>
      <c r="ND580" s="13"/>
      <c r="NE580" s="13"/>
      <c r="NF580" s="13"/>
      <c r="NG580" s="13"/>
      <c r="NH580" s="13"/>
      <c r="NI580" s="13"/>
      <c r="NJ580" s="13"/>
      <c r="NK580" s="13"/>
      <c r="NL580" s="13"/>
      <c r="NM580" s="13"/>
      <c r="NN580" s="13"/>
      <c r="NO580" s="13"/>
      <c r="NP580" s="13"/>
      <c r="NQ580" s="13"/>
      <c r="NR580" s="13"/>
      <c r="NS580" s="13"/>
      <c r="NT580" s="13"/>
      <c r="NU580" s="13"/>
      <c r="NV580" s="13"/>
      <c r="NW580" s="13"/>
      <c r="NX580" s="13"/>
      <c r="NY580" s="13"/>
      <c r="NZ580" s="13"/>
      <c r="OA580" s="13"/>
      <c r="OB580" s="13"/>
      <c r="OC580" s="13"/>
      <c r="OD580" s="13"/>
      <c r="OE580" s="13"/>
      <c r="OF580" s="13"/>
      <c r="OG580" s="13"/>
      <c r="OH580" s="13"/>
      <c r="OI580" s="13"/>
      <c r="OJ580" s="13"/>
      <c r="OK580" s="13"/>
      <c r="OL580" s="13"/>
      <c r="OM580" s="13"/>
      <c r="ON580" s="13"/>
      <c r="OO580" s="13"/>
      <c r="OP580" s="13"/>
      <c r="OQ580" s="13"/>
      <c r="OR580" s="13"/>
      <c r="OS580" s="13"/>
      <c r="OT580" s="13"/>
      <c r="OU580" s="13"/>
      <c r="OV580" s="13"/>
      <c r="OW580" s="13"/>
      <c r="OX580" s="13"/>
      <c r="OY580" s="13"/>
      <c r="OZ580" s="13"/>
      <c r="PA580" s="13"/>
      <c r="PB580" s="13"/>
      <c r="PC580" s="13"/>
      <c r="PD580" s="13"/>
      <c r="PE580" s="13"/>
      <c r="PF580" s="13"/>
      <c r="PG580" s="13"/>
      <c r="PH580" s="13"/>
      <c r="PI580" s="13"/>
      <c r="PJ580" s="13"/>
      <c r="PK580" s="13"/>
      <c r="PL580" s="13"/>
      <c r="PM580" s="13"/>
      <c r="PN580" s="13"/>
      <c r="PO580" s="13"/>
      <c r="PP580" s="13"/>
      <c r="PQ580" s="13"/>
      <c r="PR580" s="13"/>
      <c r="PS580" s="13"/>
      <c r="PT580" s="13"/>
      <c r="PU580" s="13"/>
      <c r="PV580" s="13"/>
      <c r="PW580" s="13"/>
      <c r="PX580" s="13"/>
      <c r="PY580" s="13"/>
      <c r="PZ580" s="13"/>
      <c r="QA580" s="13"/>
      <c r="QB580" s="13"/>
      <c r="QC580" s="13"/>
      <c r="QD580" s="13"/>
      <c r="QE580" s="13"/>
      <c r="QF580" s="13"/>
      <c r="QG580" s="13"/>
      <c r="QH580" s="13"/>
      <c r="QI580" s="13"/>
      <c r="QJ580" s="13"/>
      <c r="QK580" s="13"/>
      <c r="QL580" s="13"/>
      <c r="QM580" s="13"/>
      <c r="QN580" s="13"/>
      <c r="QO580" s="13"/>
      <c r="QP580" s="13"/>
      <c r="QQ580" s="13"/>
      <c r="QR580" s="13"/>
      <c r="QS580" s="13"/>
      <c r="QT580" s="13"/>
      <c r="QU580" s="13"/>
      <c r="QV580" s="13"/>
      <c r="QW580" s="13"/>
      <c r="QX580" s="13"/>
      <c r="QY580" s="13"/>
      <c r="QZ580" s="13"/>
      <c r="RA580" s="13"/>
      <c r="RB580" s="13"/>
      <c r="RC580" s="13"/>
      <c r="RD580" s="13"/>
      <c r="RE580" s="13"/>
      <c r="RF580" s="13"/>
      <c r="RG580" s="13"/>
      <c r="RH580" s="13"/>
      <c r="RI580" s="13"/>
      <c r="RJ580" s="13"/>
      <c r="RK580" s="13"/>
      <c r="RL580" s="13"/>
      <c r="RM580" s="13"/>
      <c r="RN580" s="13"/>
      <c r="RO580" s="13"/>
      <c r="RP580" s="13"/>
      <c r="RQ580" s="13"/>
      <c r="RR580" s="13"/>
      <c r="RS580" s="13"/>
      <c r="RT580" s="13"/>
      <c r="RU580" s="13"/>
      <c r="RV580" s="13"/>
      <c r="RW580" s="13"/>
      <c r="RX580" s="13"/>
      <c r="RY580" s="13"/>
      <c r="RZ580" s="13"/>
      <c r="SA580" s="13"/>
      <c r="SB580" s="13"/>
      <c r="SC580" s="13"/>
      <c r="SD580" s="13"/>
      <c r="SE580" s="13"/>
      <c r="SF580" s="13"/>
      <c r="SG580" s="13"/>
      <c r="SH580" s="13"/>
      <c r="SI580" s="13"/>
      <c r="SJ580" s="13"/>
      <c r="SK580" s="13"/>
      <c r="SL580" s="13"/>
      <c r="SM580" s="13"/>
      <c r="SN580" s="13"/>
      <c r="SO580" s="13"/>
      <c r="SP580" s="13"/>
      <c r="SQ580" s="13"/>
      <c r="SR580" s="13"/>
      <c r="SS580" s="13"/>
      <c r="ST580" s="13"/>
      <c r="SU580" s="13"/>
      <c r="SV580" s="13"/>
      <c r="SW580" s="13"/>
      <c r="SX580" s="13"/>
      <c r="SY580" s="13"/>
      <c r="SZ580" s="13"/>
      <c r="TA580" s="13"/>
      <c r="TB580" s="13"/>
      <c r="TC580" s="13"/>
      <c r="TD580" s="13"/>
      <c r="TE580" s="13"/>
      <c r="TF580" s="13"/>
      <c r="TG580" s="13"/>
      <c r="TH580" s="13"/>
      <c r="TI580" s="13"/>
      <c r="TJ580" s="13"/>
      <c r="TK580" s="13"/>
      <c r="TL580" s="13"/>
      <c r="TM580" s="13"/>
      <c r="TN580" s="13"/>
      <c r="TO580" s="13"/>
      <c r="TP580" s="13"/>
      <c r="TQ580" s="13"/>
      <c r="TR580" s="13"/>
      <c r="TS580" s="13"/>
      <c r="TT580" s="13"/>
      <c r="TU580" s="13"/>
      <c r="TV580" s="13"/>
      <c r="TW580" s="13"/>
      <c r="TX580" s="13"/>
      <c r="TY580" s="13"/>
      <c r="TZ580" s="13"/>
      <c r="UA580" s="13"/>
      <c r="UB580" s="13"/>
      <c r="UC580" s="13"/>
      <c r="UD580" s="13"/>
      <c r="UE580" s="13"/>
      <c r="UF580" s="13"/>
      <c r="UG580" s="13"/>
      <c r="UH580" s="13"/>
      <c r="UI580" s="13"/>
      <c r="UJ580" s="13"/>
      <c r="UK580" s="13"/>
      <c r="UL580" s="13"/>
      <c r="UM580" s="13"/>
      <c r="UN580" s="13"/>
      <c r="UO580" s="13"/>
      <c r="UP580" s="13"/>
      <c r="UQ580" s="13"/>
      <c r="UR580" s="13"/>
      <c r="US580" s="13"/>
      <c r="UT580" s="13"/>
      <c r="UU580" s="13"/>
      <c r="UV580" s="13"/>
      <c r="UW580" s="13"/>
      <c r="UX580" s="13"/>
      <c r="UY580" s="13"/>
      <c r="UZ580" s="13"/>
      <c r="VA580" s="13"/>
      <c r="VB580" s="13"/>
      <c r="VC580" s="13"/>
      <c r="VD580" s="13"/>
      <c r="VE580" s="13"/>
      <c r="VF580" s="13"/>
      <c r="VG580" s="13"/>
      <c r="VH580" s="13"/>
      <c r="VI580" s="13"/>
      <c r="VJ580" s="13"/>
      <c r="VK580" s="13"/>
      <c r="VL580" s="13"/>
      <c r="VM580" s="13"/>
      <c r="VN580" s="13"/>
      <c r="VO580" s="13"/>
      <c r="VP580" s="13"/>
      <c r="VQ580" s="13"/>
      <c r="VR580" s="13"/>
      <c r="VS580" s="13"/>
      <c r="VT580" s="13"/>
      <c r="VU580" s="13"/>
      <c r="VV580" s="13"/>
      <c r="VW580" s="13"/>
      <c r="VX580" s="13"/>
      <c r="VY580" s="13"/>
      <c r="VZ580" s="13"/>
      <c r="WA580" s="13"/>
      <c r="WB580" s="13"/>
      <c r="WC580" s="13"/>
      <c r="WD580" s="13"/>
      <c r="WE580" s="13"/>
      <c r="WF580" s="13"/>
      <c r="WG580" s="13"/>
      <c r="WH580" s="13"/>
      <c r="WI580" s="13"/>
      <c r="WJ580" s="13"/>
      <c r="WK580" s="13"/>
      <c r="WL580" s="13"/>
      <c r="WM580" s="13"/>
      <c r="WN580" s="13"/>
      <c r="WO580" s="13"/>
      <c r="WP580" s="13"/>
      <c r="WQ580" s="13"/>
      <c r="WR580" s="13"/>
      <c r="WS580" s="13"/>
      <c r="WT580" s="13"/>
      <c r="WU580" s="13"/>
      <c r="WV580" s="13"/>
      <c r="WW580" s="13"/>
      <c r="WX580" s="13"/>
      <c r="WY580" s="13"/>
      <c r="WZ580" s="13"/>
      <c r="XA580" s="13"/>
      <c r="XB580" s="13"/>
      <c r="XC580" s="13"/>
      <c r="XD580" s="13"/>
      <c r="XE580" s="13"/>
      <c r="XF580" s="13"/>
      <c r="XG580" s="13"/>
      <c r="XH580" s="13"/>
      <c r="XI580" s="13"/>
      <c r="XJ580" s="13"/>
      <c r="XK580" s="13"/>
      <c r="XL580" s="13"/>
      <c r="XM580" s="13"/>
      <c r="XN580" s="13"/>
      <c r="XO580" s="13"/>
      <c r="XP580" s="13"/>
      <c r="XQ580" s="13"/>
      <c r="XR580" s="13"/>
      <c r="XS580" s="13"/>
      <c r="XT580" s="13"/>
      <c r="XU580" s="13"/>
      <c r="XV580" s="13"/>
      <c r="XW580" s="13"/>
      <c r="XX580" s="13"/>
      <c r="XY580" s="13"/>
      <c r="XZ580" s="13"/>
      <c r="YA580" s="13"/>
      <c r="YB580" s="13"/>
      <c r="YC580" s="13"/>
      <c r="YD580" s="13"/>
      <c r="YE580" s="13"/>
      <c r="YF580" s="13"/>
      <c r="YG580" s="13"/>
      <c r="YH580" s="13"/>
      <c r="YI580" s="13"/>
      <c r="YJ580" s="13"/>
      <c r="YK580" s="13"/>
      <c r="YL580" s="13"/>
      <c r="YM580" s="13"/>
      <c r="YN580" s="13"/>
      <c r="YO580" s="13"/>
      <c r="YP580" s="13"/>
      <c r="YQ580" s="13"/>
      <c r="YR580" s="13"/>
      <c r="YS580" s="13"/>
      <c r="YT580" s="13"/>
      <c r="YU580" s="13"/>
      <c r="YV580" s="13"/>
      <c r="YW580" s="13"/>
      <c r="YX580" s="13"/>
      <c r="YY580" s="13"/>
      <c r="YZ580" s="13"/>
      <c r="ZA580" s="13"/>
      <c r="ZB580" s="13"/>
      <c r="ZC580" s="13"/>
      <c r="ZD580" s="13"/>
      <c r="ZE580" s="13"/>
      <c r="ZF580" s="13"/>
      <c r="ZG580" s="13"/>
      <c r="ZH580" s="13"/>
      <c r="ZI580" s="13"/>
      <c r="ZJ580" s="13"/>
      <c r="ZK580" s="13"/>
      <c r="ZL580" s="13"/>
      <c r="ZM580" s="13"/>
      <c r="ZN580" s="13"/>
      <c r="ZO580" s="13"/>
      <c r="ZP580" s="13"/>
      <c r="ZQ580" s="13"/>
      <c r="ZR580" s="13"/>
      <c r="ZS580" s="13"/>
      <c r="ZT580" s="13"/>
      <c r="ZU580" s="13"/>
      <c r="ZV580" s="13"/>
      <c r="ZW580" s="13"/>
      <c r="ZX580" s="13"/>
      <c r="ZY580" s="13"/>
      <c r="ZZ580" s="13"/>
      <c r="AAA580" s="13"/>
      <c r="AAB580" s="13"/>
      <c r="AAC580" s="13"/>
      <c r="AAD580" s="13"/>
      <c r="AAE580" s="13"/>
      <c r="AAF580" s="13"/>
      <c r="AAG580" s="13"/>
      <c r="AAH580" s="13"/>
      <c r="AAI580" s="13"/>
      <c r="AAJ580" s="13"/>
      <c r="AAK580" s="13"/>
      <c r="AAL580" s="13"/>
      <c r="AAM580" s="13"/>
      <c r="AAN580" s="13"/>
      <c r="AAO580" s="13"/>
      <c r="AAP580" s="13"/>
      <c r="AAQ580" s="13"/>
      <c r="AAR580" s="13"/>
      <c r="AAS580" s="13"/>
      <c r="AAT580" s="13"/>
      <c r="AAU580" s="13"/>
      <c r="AAV580" s="13"/>
      <c r="AAW580" s="13"/>
      <c r="AAX580" s="13"/>
      <c r="AAY580" s="13"/>
      <c r="AAZ580" s="13"/>
      <c r="ABA580" s="13"/>
      <c r="ABB580" s="13"/>
      <c r="ABC580" s="13"/>
      <c r="ABD580" s="13"/>
      <c r="ABE580" s="13"/>
      <c r="ABF580" s="13"/>
      <c r="ABG580" s="13"/>
      <c r="ABH580" s="13"/>
      <c r="ABI580" s="13"/>
      <c r="ABJ580" s="13"/>
      <c r="ABK580" s="13"/>
      <c r="ABL580" s="13"/>
      <c r="ABM580" s="13"/>
      <c r="ABN580" s="13"/>
      <c r="ABO580" s="13"/>
      <c r="ABP580" s="13"/>
      <c r="ABQ580" s="13"/>
      <c r="ABR580" s="13"/>
      <c r="ABS580" s="13"/>
      <c r="ABT580" s="13"/>
      <c r="ABU580" s="13"/>
      <c r="ABV580" s="13"/>
      <c r="ABW580" s="13"/>
      <c r="ABX580" s="13"/>
      <c r="ABY580" s="13"/>
      <c r="ABZ580" s="13"/>
      <c r="ACA580" s="13"/>
      <c r="ACB580" s="13"/>
      <c r="ACC580" s="13"/>
      <c r="ACD580" s="13"/>
      <c r="ACE580" s="13"/>
      <c r="ACF580" s="13"/>
      <c r="ACG580" s="13"/>
      <c r="ACH580" s="13"/>
      <c r="ACI580" s="13"/>
      <c r="ACJ580" s="13"/>
      <c r="ACK580" s="13"/>
      <c r="ACL580" s="13"/>
      <c r="ACM580" s="13"/>
      <c r="ACN580" s="13"/>
      <c r="ACO580" s="13"/>
      <c r="ACP580" s="13"/>
      <c r="ACQ580" s="13"/>
      <c r="ACR580" s="13"/>
      <c r="ACS580" s="13"/>
      <c r="ACT580" s="13"/>
      <c r="ACU580" s="13"/>
      <c r="ACV580" s="13"/>
      <c r="ACW580" s="13"/>
      <c r="ACX580" s="13"/>
      <c r="ACY580" s="13"/>
      <c r="ACZ580" s="13"/>
      <c r="ADA580" s="13"/>
      <c r="ADB580" s="13"/>
      <c r="ADC580" s="13"/>
      <c r="ADD580" s="13"/>
      <c r="ADE580" s="13"/>
      <c r="ADF580" s="13"/>
      <c r="ADG580" s="13"/>
      <c r="ADH580" s="13"/>
      <c r="ADI580" s="13"/>
      <c r="ADJ580" s="13"/>
      <c r="ADK580" s="13"/>
      <c r="ADL580" s="13"/>
      <c r="ADM580" s="13"/>
      <c r="ADN580" s="13"/>
      <c r="ADO580" s="13"/>
      <c r="ADP580" s="13"/>
      <c r="ADQ580" s="13"/>
      <c r="ADR580" s="13"/>
      <c r="ADS580" s="13"/>
      <c r="ADT580" s="13"/>
      <c r="ADU580" s="13"/>
      <c r="ADV580" s="13"/>
      <c r="ADW580" s="13"/>
      <c r="ADX580" s="13"/>
      <c r="ADY580" s="13"/>
      <c r="ADZ580" s="13"/>
      <c r="AEA580" s="13"/>
      <c r="AEB580" s="13"/>
      <c r="AEC580" s="13"/>
      <c r="AED580" s="13"/>
      <c r="AEE580" s="13"/>
      <c r="AEF580" s="13"/>
      <c r="AEG580" s="13"/>
      <c r="AEH580" s="13"/>
      <c r="AEI580" s="13"/>
      <c r="AEJ580" s="13"/>
      <c r="AEK580" s="13"/>
      <c r="AEL580" s="13"/>
      <c r="AEM580" s="13"/>
      <c r="AEN580" s="13"/>
      <c r="AEO580" s="13"/>
      <c r="AEP580" s="13"/>
      <c r="AEQ580" s="13"/>
      <c r="AER580" s="13"/>
      <c r="AES580" s="13"/>
      <c r="AET580" s="13"/>
      <c r="AEU580" s="13"/>
      <c r="AEV580" s="13"/>
      <c r="AEW580" s="13"/>
      <c r="AEX580" s="13"/>
      <c r="AEY580" s="13"/>
      <c r="AEZ580" s="13"/>
      <c r="AFA580" s="13"/>
      <c r="AFB580" s="13"/>
      <c r="AFC580" s="13"/>
      <c r="AFD580" s="13"/>
      <c r="AFE580" s="13"/>
      <c r="AFF580" s="13"/>
      <c r="AFG580" s="13"/>
      <c r="AFH580" s="13"/>
      <c r="AFI580" s="13"/>
      <c r="AFJ580" s="13"/>
      <c r="AFK580" s="13"/>
      <c r="AFL580" s="13"/>
      <c r="AFM580" s="13"/>
      <c r="AFN580" s="13"/>
      <c r="AFO580" s="13"/>
      <c r="AFP580" s="13"/>
      <c r="AFQ580" s="13"/>
      <c r="AFR580" s="13"/>
      <c r="AFS580" s="13"/>
      <c r="AFT580" s="13"/>
      <c r="AFU580" s="13"/>
      <c r="AFV580" s="13"/>
      <c r="AFW580" s="13"/>
      <c r="AFX580" s="13"/>
      <c r="AFY580" s="13"/>
      <c r="AFZ580" s="13"/>
      <c r="AGA580" s="13"/>
      <c r="AGB580" s="13"/>
      <c r="AGC580" s="13"/>
      <c r="AGD580" s="13"/>
      <c r="AGE580" s="13"/>
      <c r="AGF580" s="13"/>
      <c r="AGG580" s="13"/>
      <c r="AGH580" s="13"/>
      <c r="AGI580" s="13"/>
      <c r="AGJ580" s="13"/>
      <c r="AGK580" s="13"/>
      <c r="AGL580" s="13"/>
      <c r="AGM580" s="13"/>
      <c r="AGN580" s="13"/>
      <c r="AGO580" s="13"/>
      <c r="AGP580" s="13"/>
      <c r="AGQ580" s="13"/>
      <c r="AGR580" s="13"/>
      <c r="AGS580" s="13"/>
      <c r="AGT580" s="13"/>
      <c r="AGU580" s="13"/>
      <c r="AGV580" s="13"/>
      <c r="AGW580" s="13"/>
      <c r="AGX580" s="13"/>
      <c r="AGY580" s="13"/>
      <c r="AGZ580" s="13"/>
      <c r="AHA580" s="13"/>
      <c r="AHB580" s="13"/>
      <c r="AHC580" s="13"/>
      <c r="AHD580" s="13"/>
      <c r="AHE580" s="13"/>
      <c r="AHF580" s="13"/>
      <c r="AHG580" s="13"/>
      <c r="AHH580" s="13"/>
      <c r="AHI580" s="13"/>
      <c r="AHJ580" s="13"/>
      <c r="AHK580" s="13"/>
      <c r="AHL580" s="13"/>
      <c r="AHM580" s="13"/>
      <c r="AHN580" s="13"/>
      <c r="AHO580" s="13"/>
      <c r="AHP580" s="13"/>
      <c r="AHQ580" s="13"/>
      <c r="AHR580" s="13"/>
      <c r="AHS580" s="13"/>
      <c r="AHT580" s="13"/>
      <c r="AHU580" s="13"/>
      <c r="AHV580" s="13"/>
      <c r="AHW580" s="13"/>
      <c r="AHX580" s="13"/>
      <c r="AHY580" s="13"/>
      <c r="AHZ580" s="13"/>
      <c r="AIA580" s="13"/>
      <c r="AIB580" s="13"/>
      <c r="AIC580" s="13"/>
      <c r="AID580" s="13"/>
      <c r="AIE580" s="13"/>
      <c r="AIF580" s="13"/>
      <c r="AIG580" s="13"/>
      <c r="AIH580" s="13"/>
      <c r="AII580" s="13"/>
      <c r="AIJ580" s="13"/>
      <c r="AIK580" s="13"/>
      <c r="AIL580" s="13"/>
      <c r="AIM580" s="13"/>
      <c r="AIN580" s="13"/>
      <c r="AIO580" s="13"/>
      <c r="AIP580" s="13"/>
      <c r="AIQ580" s="13"/>
      <c r="AIR580" s="13"/>
      <c r="AIS580" s="13"/>
      <c r="AIT580" s="13"/>
      <c r="AIU580" s="13"/>
      <c r="AIV580" s="13"/>
      <c r="AIW580" s="13"/>
      <c r="AIX580" s="13"/>
      <c r="AIY580" s="13"/>
      <c r="AIZ580" s="13"/>
      <c r="AJA580" s="13"/>
      <c r="AJB580" s="13"/>
      <c r="AJC580" s="13"/>
      <c r="AJD580" s="13"/>
      <c r="AJE580" s="13"/>
      <c r="AJF580" s="13"/>
      <c r="AJG580" s="13"/>
      <c r="AJH580" s="13"/>
      <c r="AJI580" s="13"/>
      <c r="AJJ580" s="13"/>
      <c r="AJK580" s="13"/>
      <c r="AJL580" s="13"/>
      <c r="AJM580" s="13"/>
      <c r="AJN580" s="13"/>
      <c r="AJO580" s="13"/>
      <c r="AJP580" s="13"/>
      <c r="AJQ580" s="13"/>
      <c r="AJR580" s="13"/>
      <c r="AJS580" s="13"/>
      <c r="AJT580" s="13"/>
      <c r="AJU580" s="13"/>
      <c r="AJV580" s="13"/>
      <c r="AJW580" s="13"/>
      <c r="AJX580" s="13"/>
      <c r="AJY580" s="13"/>
      <c r="AJZ580" s="13"/>
      <c r="AKA580" s="13"/>
      <c r="AKB580" s="13"/>
      <c r="AKC580" s="13"/>
      <c r="AKD580" s="13"/>
      <c r="AKE580" s="13"/>
      <c r="AKF580" s="13"/>
      <c r="AKG580" s="13"/>
      <c r="AKH580" s="13"/>
      <c r="AKI580" s="13"/>
      <c r="AKJ580" s="13"/>
      <c r="AKK580" s="13"/>
      <c r="AKL580" s="13"/>
      <c r="AKM580" s="13"/>
      <c r="AKN580" s="13"/>
      <c r="AKO580" s="13"/>
      <c r="AKP580" s="13"/>
      <c r="AKQ580" s="13"/>
      <c r="AKR580" s="13"/>
      <c r="AKS580" s="13"/>
      <c r="AKT580" s="13"/>
      <c r="AKU580" s="13"/>
      <c r="AKV580" s="13"/>
      <c r="AKW580" s="13"/>
      <c r="AKX580" s="13"/>
      <c r="AKY580" s="13"/>
      <c r="AKZ580" s="13"/>
      <c r="ALA580" s="13"/>
      <c r="ALB580" s="13"/>
      <c r="ALC580" s="13"/>
      <c r="ALD580" s="13"/>
      <c r="ALE580" s="13"/>
      <c r="ALF580" s="13"/>
      <c r="ALG580" s="13"/>
      <c r="ALH580" s="13"/>
      <c r="ALI580" s="13"/>
      <c r="ALJ580" s="13"/>
    </row>
    <row r="581" spans="1:998" s="13" customFormat="1">
      <c r="A581" s="16">
        <v>576</v>
      </c>
      <c r="B581" s="32" t="s">
        <v>357</v>
      </c>
      <c r="C581" s="32" t="s">
        <v>99</v>
      </c>
      <c r="D581" s="32" t="s">
        <v>99</v>
      </c>
      <c r="E581" s="32" t="s">
        <v>1800</v>
      </c>
      <c r="F581" s="32"/>
      <c r="G581" s="74">
        <v>45825</v>
      </c>
      <c r="H581" s="75">
        <v>0.48819444444444443</v>
      </c>
      <c r="I581" s="32" t="s">
        <v>5</v>
      </c>
      <c r="J581" s="32" t="s">
        <v>6</v>
      </c>
      <c r="K581" s="32" t="s">
        <v>5</v>
      </c>
      <c r="L581" s="32" t="s">
        <v>5</v>
      </c>
      <c r="M581" s="32" t="s">
        <v>5</v>
      </c>
      <c r="N581" s="32" t="s">
        <v>6</v>
      </c>
      <c r="O581" s="76">
        <v>1495.33</v>
      </c>
      <c r="P581" s="77">
        <v>11770</v>
      </c>
      <c r="Q581" s="76">
        <v>410000</v>
      </c>
      <c r="R581" s="76">
        <v>160000</v>
      </c>
      <c r="S581" s="85">
        <f t="shared" si="74"/>
        <v>39.024390243902438</v>
      </c>
      <c r="T581" s="85">
        <f t="shared" si="75"/>
        <v>250000</v>
      </c>
      <c r="U581" s="32" t="s">
        <v>6</v>
      </c>
      <c r="V581" s="32" t="s">
        <v>6</v>
      </c>
      <c r="W581" s="79">
        <v>1</v>
      </c>
      <c r="X581" s="80">
        <v>0</v>
      </c>
      <c r="Y581" s="81">
        <f>ROUND((S581/INDICI!$B$2*10),2)</f>
        <v>4.41</v>
      </c>
      <c r="Z581" s="81">
        <f>ROUND((O581/INDICI!$B$1*25),2)</f>
        <v>3.99</v>
      </c>
      <c r="AA581" s="82">
        <f t="shared" si="67"/>
        <v>6</v>
      </c>
      <c r="AB581" s="83">
        <f t="shared" si="68"/>
        <v>14.4</v>
      </c>
      <c r="AC581" s="84"/>
      <c r="AD581" s="81" t="str">
        <f>VLOOKUP(C581, 'NORD SUD'!A:B, 2, FALSE)</f>
        <v>N</v>
      </c>
      <c r="AE581" s="85" t="str">
        <f>IF(AD581="N","",SUM(AF$5:$AF581))</f>
        <v/>
      </c>
      <c r="AF581" s="85" t="str">
        <f t="shared" si="69"/>
        <v/>
      </c>
      <c r="AG581" s="84"/>
      <c r="AH581" s="81"/>
      <c r="AI581" s="169"/>
      <c r="AJ581" s="169"/>
      <c r="AK581" s="198" t="s">
        <v>1941</v>
      </c>
      <c r="AL581" s="158"/>
    </row>
    <row r="582" spans="1:998" s="13" customFormat="1">
      <c r="A582" s="16">
        <v>577</v>
      </c>
      <c r="B582" s="32" t="s">
        <v>188</v>
      </c>
      <c r="C582" s="32" t="s">
        <v>97</v>
      </c>
      <c r="D582" s="32" t="s">
        <v>97</v>
      </c>
      <c r="E582" s="32" t="s">
        <v>521</v>
      </c>
      <c r="F582" s="32"/>
      <c r="G582" s="74">
        <v>45832</v>
      </c>
      <c r="H582" s="75">
        <v>0.39999999999999997</v>
      </c>
      <c r="I582" s="32" t="s">
        <v>5</v>
      </c>
      <c r="J582" s="32" t="s">
        <v>6</v>
      </c>
      <c r="K582" s="32" t="s">
        <v>5</v>
      </c>
      <c r="L582" s="32" t="s">
        <v>5</v>
      </c>
      <c r="M582" s="32" t="s">
        <v>5</v>
      </c>
      <c r="N582" s="32" t="s">
        <v>6</v>
      </c>
      <c r="O582" s="76">
        <v>280.11</v>
      </c>
      <c r="P582" s="77">
        <v>714</v>
      </c>
      <c r="Q582" s="76">
        <v>33001</v>
      </c>
      <c r="R582" s="76">
        <v>16500.5</v>
      </c>
      <c r="S582" s="85">
        <f t="shared" si="74"/>
        <v>50</v>
      </c>
      <c r="T582" s="85">
        <f t="shared" si="75"/>
        <v>16500.5</v>
      </c>
      <c r="U582" s="32" t="s">
        <v>6</v>
      </c>
      <c r="V582" s="32" t="s">
        <v>6</v>
      </c>
      <c r="W582" s="79">
        <v>1</v>
      </c>
      <c r="X582" s="80">
        <v>0</v>
      </c>
      <c r="Y582" s="81">
        <f>ROUND((S582/INDICI!$B$2*10),2)</f>
        <v>5.65</v>
      </c>
      <c r="Z582" s="81">
        <f>ROUND((O582/INDICI!$B$1*25),2)</f>
        <v>0.75</v>
      </c>
      <c r="AA582" s="82">
        <f t="shared" si="67"/>
        <v>8</v>
      </c>
      <c r="AB582" s="83">
        <f t="shared" si="68"/>
        <v>14.4</v>
      </c>
      <c r="AC582" s="84"/>
      <c r="AD582" s="81" t="str">
        <f>VLOOKUP(C582, 'NORD SUD'!A:B, 2, FALSE)</f>
        <v>N</v>
      </c>
      <c r="AE582" s="85" t="str">
        <f>IF(AD582="N","",SUM(AF$5:$AF582))</f>
        <v/>
      </c>
      <c r="AF582" s="85" t="str">
        <f t="shared" si="69"/>
        <v/>
      </c>
      <c r="AG582" s="84"/>
      <c r="AH582" s="81"/>
      <c r="AI582" s="169"/>
      <c r="AJ582" s="169"/>
      <c r="AK582" s="198" t="s">
        <v>1941</v>
      </c>
      <c r="AL582" s="158"/>
    </row>
    <row r="583" spans="1:998" s="13" customFormat="1">
      <c r="A583" s="16">
        <v>578</v>
      </c>
      <c r="B583" s="32" t="s">
        <v>344</v>
      </c>
      <c r="C583" s="32" t="s">
        <v>52</v>
      </c>
      <c r="D583" s="32" t="s">
        <v>52</v>
      </c>
      <c r="E583" s="32" t="s">
        <v>394</v>
      </c>
      <c r="F583" s="32"/>
      <c r="G583" s="74">
        <v>45833</v>
      </c>
      <c r="H583" s="75">
        <v>0.58472222222222225</v>
      </c>
      <c r="I583" s="32" t="s">
        <v>5</v>
      </c>
      <c r="J583" s="32" t="s">
        <v>6</v>
      </c>
      <c r="K583" s="32" t="s">
        <v>5</v>
      </c>
      <c r="L583" s="32" t="s">
        <v>5</v>
      </c>
      <c r="M583" s="32" t="s">
        <v>5</v>
      </c>
      <c r="N583" s="32" t="s">
        <v>6</v>
      </c>
      <c r="O583" s="76">
        <v>1912.97</v>
      </c>
      <c r="P583" s="77">
        <v>15787</v>
      </c>
      <c r="Q583" s="76">
        <v>67100</v>
      </c>
      <c r="R583" s="76">
        <v>19459</v>
      </c>
      <c r="S583" s="78">
        <f t="shared" si="74"/>
        <v>28.999999999999996</v>
      </c>
      <c r="T583" s="78">
        <f t="shared" si="75"/>
        <v>47641</v>
      </c>
      <c r="U583" s="32" t="s">
        <v>6</v>
      </c>
      <c r="V583" s="32" t="s">
        <v>6</v>
      </c>
      <c r="W583" s="79">
        <v>2</v>
      </c>
      <c r="X583" s="80">
        <v>0</v>
      </c>
      <c r="Y583" s="81">
        <f>ROUND((S583/INDICI!$B$2*10),2)</f>
        <v>3.28</v>
      </c>
      <c r="Z583" s="81">
        <f>ROUND((O583/INDICI!$B$1*25),2)</f>
        <v>5.1100000000000003</v>
      </c>
      <c r="AA583" s="82">
        <f t="shared" si="67"/>
        <v>6</v>
      </c>
      <c r="AB583" s="83">
        <f t="shared" si="68"/>
        <v>14.39</v>
      </c>
      <c r="AC583" s="84"/>
      <c r="AD583" s="81" t="str">
        <f>VLOOKUP(C583, 'NORD SUD'!A:B, 2, FALSE)</f>
        <v>N</v>
      </c>
      <c r="AE583" s="85" t="str">
        <f>IF(AD583="N","",SUM(AF$5:$AF583))</f>
        <v/>
      </c>
      <c r="AF583" s="85" t="str">
        <f t="shared" si="69"/>
        <v/>
      </c>
      <c r="AG583" s="84"/>
      <c r="AH583" s="81"/>
      <c r="AI583" s="169"/>
      <c r="AJ583" s="169"/>
      <c r="AK583" s="198" t="s">
        <v>1941</v>
      </c>
      <c r="AL583" s="158"/>
    </row>
    <row r="584" spans="1:998" s="13" customFormat="1">
      <c r="A584" s="16">
        <v>579</v>
      </c>
      <c r="B584" s="32" t="s">
        <v>188</v>
      </c>
      <c r="C584" s="32" t="s">
        <v>7</v>
      </c>
      <c r="D584" s="32" t="s">
        <v>7</v>
      </c>
      <c r="E584" s="32" t="s">
        <v>757</v>
      </c>
      <c r="F584" s="32"/>
      <c r="G584" s="74">
        <v>45834</v>
      </c>
      <c r="H584" s="75">
        <v>0.50555555555555554</v>
      </c>
      <c r="I584" s="32" t="s">
        <v>5</v>
      </c>
      <c r="J584" s="32" t="s">
        <v>6</v>
      </c>
      <c r="K584" s="32" t="s">
        <v>5</v>
      </c>
      <c r="L584" s="32" t="s">
        <v>5</v>
      </c>
      <c r="M584" s="32" t="s">
        <v>5</v>
      </c>
      <c r="N584" s="32" t="s">
        <v>6</v>
      </c>
      <c r="O584" s="76">
        <v>1123.5999999999999</v>
      </c>
      <c r="P584" s="77">
        <v>178</v>
      </c>
      <c r="Q584" s="76">
        <v>27650</v>
      </c>
      <c r="R584" s="76">
        <v>8295.15</v>
      </c>
      <c r="S584" s="85">
        <f t="shared" si="74"/>
        <v>30.000542495479205</v>
      </c>
      <c r="T584" s="85">
        <f t="shared" si="75"/>
        <v>19354.849999999999</v>
      </c>
      <c r="U584" s="32" t="s">
        <v>6</v>
      </c>
      <c r="V584" s="32" t="s">
        <v>6</v>
      </c>
      <c r="W584" s="79">
        <v>2</v>
      </c>
      <c r="X584" s="80">
        <v>0</v>
      </c>
      <c r="Y584" s="81">
        <f>ROUND((S584/INDICI!$B$2*10),2)</f>
        <v>3.39</v>
      </c>
      <c r="Z584" s="81">
        <f>ROUND((O584/INDICI!$B$1*25),2)</f>
        <v>3</v>
      </c>
      <c r="AA584" s="82">
        <f t="shared" si="67"/>
        <v>8</v>
      </c>
      <c r="AB584" s="83">
        <f t="shared" si="68"/>
        <v>14.39</v>
      </c>
      <c r="AC584" s="84"/>
      <c r="AD584" s="81" t="str">
        <f>VLOOKUP(C584, 'NORD SUD'!A:B, 2, FALSE)</f>
        <v>N</v>
      </c>
      <c r="AE584" s="85" t="str">
        <f>IF(AD584="N","",SUM(AF$5:$AF584))</f>
        <v/>
      </c>
      <c r="AF584" s="85" t="str">
        <f t="shared" si="69"/>
        <v/>
      </c>
      <c r="AG584" s="84"/>
      <c r="AH584" s="81"/>
      <c r="AI584" s="169"/>
      <c r="AJ584" s="169"/>
      <c r="AK584" s="198" t="s">
        <v>1941</v>
      </c>
      <c r="AL584" s="15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  <c r="QN584" s="28"/>
      <c r="QO584" s="28"/>
      <c r="QP584" s="28"/>
      <c r="QQ584" s="28"/>
      <c r="QR584" s="28"/>
      <c r="QS584" s="28"/>
      <c r="QT584" s="28"/>
      <c r="QU584" s="28"/>
      <c r="QV584" s="28"/>
      <c r="QW584" s="28"/>
      <c r="QX584" s="28"/>
      <c r="QY584" s="28"/>
      <c r="QZ584" s="28"/>
      <c r="RA584" s="28"/>
      <c r="RB584" s="28"/>
      <c r="RC584" s="28"/>
      <c r="RD584" s="28"/>
      <c r="RE584" s="28"/>
      <c r="RF584" s="28"/>
      <c r="RG584" s="28"/>
      <c r="RH584" s="28"/>
      <c r="RI584" s="28"/>
      <c r="RJ584" s="28"/>
      <c r="RK584" s="28"/>
      <c r="RL584" s="28"/>
      <c r="RM584" s="28"/>
      <c r="RN584" s="28"/>
      <c r="RO584" s="28"/>
      <c r="RP584" s="28"/>
      <c r="RQ584" s="28"/>
      <c r="RR584" s="28"/>
      <c r="RS584" s="28"/>
      <c r="RT584" s="28"/>
      <c r="RU584" s="28"/>
      <c r="RV584" s="28"/>
      <c r="RW584" s="28"/>
      <c r="RX584" s="28"/>
      <c r="RY584" s="28"/>
      <c r="RZ584" s="28"/>
      <c r="SA584" s="28"/>
      <c r="SB584" s="28"/>
      <c r="SC584" s="28"/>
      <c r="SD584" s="28"/>
      <c r="SE584" s="28"/>
      <c r="SF584" s="28"/>
      <c r="SG584" s="28"/>
      <c r="SH584" s="28"/>
      <c r="SI584" s="28"/>
      <c r="SJ584" s="28"/>
      <c r="SK584" s="28"/>
      <c r="SL584" s="28"/>
      <c r="SM584" s="28"/>
      <c r="SN584" s="28"/>
      <c r="SO584" s="28"/>
      <c r="SP584" s="28"/>
      <c r="SQ584" s="28"/>
      <c r="SR584" s="28"/>
      <c r="SS584" s="28"/>
      <c r="ST584" s="28"/>
      <c r="SU584" s="28"/>
      <c r="SV584" s="28"/>
      <c r="SW584" s="28"/>
      <c r="SX584" s="28"/>
      <c r="SY584" s="28"/>
      <c r="SZ584" s="28"/>
      <c r="TA584" s="28"/>
      <c r="TB584" s="28"/>
      <c r="TC584" s="28"/>
      <c r="TD584" s="28"/>
      <c r="TE584" s="28"/>
      <c r="TF584" s="28"/>
      <c r="TG584" s="28"/>
      <c r="TH584" s="28"/>
      <c r="TI584" s="28"/>
      <c r="TJ584" s="28"/>
      <c r="TK584" s="28"/>
      <c r="TL584" s="28"/>
      <c r="TM584" s="28"/>
      <c r="TN584" s="28"/>
      <c r="TO584" s="28"/>
      <c r="TP584" s="28"/>
      <c r="TQ584" s="28"/>
      <c r="TR584" s="28"/>
      <c r="TS584" s="28"/>
      <c r="TT584" s="28"/>
      <c r="TU584" s="28"/>
      <c r="TV584" s="28"/>
      <c r="TW584" s="28"/>
      <c r="TX584" s="28"/>
      <c r="TY584" s="28"/>
      <c r="TZ584" s="28"/>
      <c r="UA584" s="28"/>
      <c r="UB584" s="28"/>
      <c r="UC584" s="28"/>
      <c r="UD584" s="28"/>
      <c r="UE584" s="28"/>
      <c r="UF584" s="28"/>
      <c r="UG584" s="28"/>
      <c r="UH584" s="28"/>
      <c r="UI584" s="28"/>
      <c r="UJ584" s="28"/>
      <c r="UK584" s="28"/>
      <c r="UL584" s="28"/>
      <c r="UM584" s="28"/>
      <c r="UN584" s="28"/>
      <c r="UO584" s="28"/>
      <c r="UP584" s="28"/>
      <c r="UQ584" s="28"/>
      <c r="UR584" s="28"/>
      <c r="US584" s="28"/>
      <c r="UT584" s="28"/>
      <c r="UU584" s="28"/>
      <c r="UV584" s="28"/>
      <c r="UW584" s="28"/>
      <c r="UX584" s="28"/>
      <c r="UY584" s="28"/>
      <c r="UZ584" s="28"/>
      <c r="VA584" s="28"/>
      <c r="VB584" s="28"/>
      <c r="VC584" s="28"/>
      <c r="VD584" s="28"/>
      <c r="VE584" s="28"/>
      <c r="VF584" s="28"/>
      <c r="VG584" s="28"/>
      <c r="VH584" s="28"/>
      <c r="VI584" s="28"/>
      <c r="VJ584" s="28"/>
      <c r="VK584" s="28"/>
      <c r="VL584" s="28"/>
      <c r="VM584" s="28"/>
      <c r="VN584" s="28"/>
      <c r="VO584" s="28"/>
      <c r="VP584" s="28"/>
      <c r="VQ584" s="28"/>
      <c r="VR584" s="28"/>
      <c r="VS584" s="28"/>
      <c r="VT584" s="28"/>
      <c r="VU584" s="28"/>
      <c r="VV584" s="28"/>
      <c r="VW584" s="28"/>
      <c r="VX584" s="28"/>
      <c r="VY584" s="28"/>
      <c r="VZ584" s="28"/>
      <c r="WA584" s="28"/>
      <c r="WB584" s="28"/>
      <c r="WC584" s="28"/>
      <c r="WD584" s="28"/>
      <c r="WE584" s="28"/>
      <c r="WF584" s="28"/>
      <c r="WG584" s="28"/>
      <c r="WH584" s="28"/>
      <c r="WI584" s="28"/>
      <c r="WJ584" s="28"/>
      <c r="WK584" s="28"/>
      <c r="WL584" s="28"/>
      <c r="WM584" s="28"/>
      <c r="WN584" s="28"/>
      <c r="WO584" s="28"/>
      <c r="WP584" s="28"/>
      <c r="WQ584" s="28"/>
      <c r="WR584" s="28"/>
      <c r="WS584" s="28"/>
      <c r="WT584" s="28"/>
      <c r="WU584" s="28"/>
      <c r="WV584" s="28"/>
      <c r="WW584" s="28"/>
      <c r="WX584" s="28"/>
      <c r="WY584" s="28"/>
      <c r="WZ584" s="28"/>
      <c r="XA584" s="28"/>
      <c r="XB584" s="28"/>
      <c r="XC584" s="28"/>
      <c r="XD584" s="28"/>
      <c r="XE584" s="28"/>
      <c r="XF584" s="28"/>
      <c r="XG584" s="28"/>
      <c r="XH584" s="28"/>
      <c r="XI584" s="28"/>
      <c r="XJ584" s="28"/>
      <c r="XK584" s="28"/>
      <c r="XL584" s="28"/>
      <c r="XM584" s="28"/>
      <c r="XN584" s="28"/>
      <c r="XO584" s="28"/>
      <c r="XP584" s="28"/>
      <c r="XQ584" s="28"/>
      <c r="XR584" s="28"/>
      <c r="XS584" s="28"/>
      <c r="XT584" s="28"/>
      <c r="XU584" s="28"/>
      <c r="XV584" s="28"/>
      <c r="XW584" s="28"/>
      <c r="XX584" s="28"/>
      <c r="XY584" s="28"/>
      <c r="XZ584" s="28"/>
      <c r="YA584" s="28"/>
      <c r="YB584" s="28"/>
      <c r="YC584" s="28"/>
      <c r="YD584" s="28"/>
      <c r="YE584" s="28"/>
      <c r="YF584" s="28"/>
      <c r="YG584" s="28"/>
      <c r="YH584" s="28"/>
      <c r="YI584" s="28"/>
      <c r="YJ584" s="28"/>
      <c r="YK584" s="28"/>
      <c r="YL584" s="28"/>
      <c r="YM584" s="28"/>
      <c r="YN584" s="28"/>
      <c r="YO584" s="28"/>
      <c r="YP584" s="28"/>
      <c r="YQ584" s="28"/>
      <c r="YR584" s="28"/>
      <c r="YS584" s="28"/>
      <c r="YT584" s="28"/>
      <c r="YU584" s="28"/>
      <c r="YV584" s="28"/>
      <c r="YW584" s="28"/>
      <c r="YX584" s="28"/>
      <c r="YY584" s="28"/>
      <c r="YZ584" s="28"/>
      <c r="ZA584" s="28"/>
      <c r="ZB584" s="28"/>
      <c r="ZC584" s="28"/>
      <c r="ZD584" s="28"/>
      <c r="ZE584" s="28"/>
      <c r="ZF584" s="28"/>
      <c r="ZG584" s="28"/>
      <c r="ZH584" s="28"/>
      <c r="ZI584" s="28"/>
      <c r="ZJ584" s="28"/>
      <c r="ZK584" s="28"/>
      <c r="ZL584" s="28"/>
      <c r="ZM584" s="28"/>
      <c r="ZN584" s="28"/>
      <c r="ZO584" s="28"/>
      <c r="ZP584" s="28"/>
      <c r="ZQ584" s="28"/>
      <c r="ZR584" s="28"/>
      <c r="ZS584" s="28"/>
      <c r="ZT584" s="28"/>
      <c r="ZU584" s="28"/>
      <c r="ZV584" s="28"/>
      <c r="ZW584" s="28"/>
      <c r="ZX584" s="28"/>
      <c r="ZY584" s="28"/>
      <c r="ZZ584" s="28"/>
      <c r="AAA584" s="28"/>
      <c r="AAB584" s="28"/>
      <c r="AAC584" s="28"/>
      <c r="AAD584" s="28"/>
      <c r="AAE584" s="28"/>
      <c r="AAF584" s="28"/>
      <c r="AAG584" s="28"/>
      <c r="AAH584" s="28"/>
      <c r="AAI584" s="28"/>
      <c r="AAJ584" s="28"/>
      <c r="AAK584" s="28"/>
      <c r="AAL584" s="28"/>
      <c r="AAM584" s="28"/>
      <c r="AAN584" s="28"/>
      <c r="AAO584" s="28"/>
      <c r="AAP584" s="28"/>
      <c r="AAQ584" s="28"/>
      <c r="AAR584" s="28"/>
      <c r="AAS584" s="28"/>
      <c r="AAT584" s="28"/>
      <c r="AAU584" s="28"/>
      <c r="AAV584" s="28"/>
      <c r="AAW584" s="28"/>
      <c r="AAX584" s="28"/>
      <c r="AAY584" s="28"/>
      <c r="AAZ584" s="28"/>
      <c r="ABA584" s="28"/>
      <c r="ABB584" s="28"/>
      <c r="ABC584" s="28"/>
      <c r="ABD584" s="28"/>
      <c r="ABE584" s="28"/>
      <c r="ABF584" s="28"/>
      <c r="ABG584" s="28"/>
      <c r="ABH584" s="28"/>
      <c r="ABI584" s="28"/>
      <c r="ABJ584" s="28"/>
      <c r="ABK584" s="28"/>
      <c r="ABL584" s="28"/>
      <c r="ABM584" s="28"/>
      <c r="ABN584" s="28"/>
      <c r="ABO584" s="28"/>
      <c r="ABP584" s="28"/>
      <c r="ABQ584" s="28"/>
      <c r="ABR584" s="28"/>
      <c r="ABS584" s="28"/>
      <c r="ABT584" s="28"/>
      <c r="ABU584" s="28"/>
      <c r="ABV584" s="28"/>
      <c r="ABW584" s="28"/>
      <c r="ABX584" s="28"/>
      <c r="ABY584" s="28"/>
      <c r="ABZ584" s="28"/>
      <c r="ACA584" s="28"/>
      <c r="ACB584" s="28"/>
      <c r="ACC584" s="28"/>
      <c r="ACD584" s="28"/>
      <c r="ACE584" s="28"/>
      <c r="ACF584" s="28"/>
      <c r="ACG584" s="28"/>
      <c r="ACH584" s="28"/>
      <c r="ACI584" s="28"/>
      <c r="ACJ584" s="28"/>
      <c r="ACK584" s="28"/>
      <c r="ACL584" s="28"/>
      <c r="ACM584" s="28"/>
      <c r="ACN584" s="28"/>
      <c r="ACO584" s="28"/>
      <c r="ACP584" s="28"/>
      <c r="ACQ584" s="28"/>
      <c r="ACR584" s="28"/>
      <c r="ACS584" s="28"/>
      <c r="ACT584" s="28"/>
      <c r="ACU584" s="28"/>
      <c r="ACV584" s="28"/>
      <c r="ACW584" s="28"/>
      <c r="ACX584" s="28"/>
      <c r="ACY584" s="28"/>
      <c r="ACZ584" s="28"/>
      <c r="ADA584" s="28"/>
      <c r="ADB584" s="28"/>
      <c r="ADC584" s="28"/>
      <c r="ADD584" s="28"/>
      <c r="ADE584" s="28"/>
      <c r="ADF584" s="28"/>
      <c r="ADG584" s="28"/>
      <c r="ADH584" s="28"/>
      <c r="ADI584" s="28"/>
      <c r="ADJ584" s="28"/>
      <c r="ADK584" s="28"/>
      <c r="ADL584" s="28"/>
      <c r="ADM584" s="28"/>
      <c r="ADN584" s="28"/>
      <c r="ADO584" s="28"/>
      <c r="ADP584" s="28"/>
      <c r="ADQ584" s="28"/>
      <c r="ADR584" s="28"/>
      <c r="ADS584" s="28"/>
      <c r="ADT584" s="28"/>
      <c r="ADU584" s="28"/>
      <c r="ADV584" s="28"/>
      <c r="ADW584" s="28"/>
      <c r="ADX584" s="28"/>
      <c r="ADY584" s="28"/>
      <c r="ADZ584" s="28"/>
      <c r="AEA584" s="28"/>
      <c r="AEB584" s="28"/>
      <c r="AEC584" s="28"/>
      <c r="AED584" s="28"/>
      <c r="AEE584" s="28"/>
      <c r="AEF584" s="28"/>
      <c r="AEG584" s="28"/>
      <c r="AEH584" s="28"/>
      <c r="AEI584" s="28"/>
      <c r="AEJ584" s="28"/>
      <c r="AEK584" s="28"/>
      <c r="AEL584" s="28"/>
      <c r="AEM584" s="28"/>
      <c r="AEN584" s="28"/>
      <c r="AEO584" s="28"/>
      <c r="AEP584" s="28"/>
      <c r="AEQ584" s="28"/>
      <c r="AER584" s="28"/>
      <c r="AES584" s="28"/>
      <c r="AET584" s="28"/>
      <c r="AEU584" s="28"/>
      <c r="AEV584" s="28"/>
      <c r="AEW584" s="28"/>
      <c r="AEX584" s="28"/>
      <c r="AEY584" s="28"/>
      <c r="AEZ584" s="28"/>
      <c r="AFA584" s="28"/>
      <c r="AFB584" s="28"/>
      <c r="AFC584" s="28"/>
      <c r="AFD584" s="28"/>
      <c r="AFE584" s="28"/>
      <c r="AFF584" s="28"/>
      <c r="AFG584" s="28"/>
      <c r="AFH584" s="28"/>
      <c r="AFI584" s="28"/>
      <c r="AFJ584" s="28"/>
      <c r="AFK584" s="28"/>
      <c r="AFL584" s="28"/>
      <c r="AFM584" s="28"/>
      <c r="AFN584" s="28"/>
      <c r="AFO584" s="28"/>
      <c r="AFP584" s="28"/>
      <c r="AFQ584" s="28"/>
      <c r="AFR584" s="28"/>
      <c r="AFS584" s="28"/>
      <c r="AFT584" s="28"/>
      <c r="AFU584" s="28"/>
      <c r="AFV584" s="28"/>
      <c r="AFW584" s="28"/>
      <c r="AFX584" s="28"/>
      <c r="AFY584" s="28"/>
      <c r="AFZ584" s="28"/>
      <c r="AGA584" s="28"/>
      <c r="AGB584" s="28"/>
      <c r="AGC584" s="28"/>
      <c r="AGD584" s="28"/>
      <c r="AGE584" s="28"/>
      <c r="AGF584" s="28"/>
      <c r="AGG584" s="28"/>
      <c r="AGH584" s="28"/>
      <c r="AGI584" s="28"/>
      <c r="AGJ584" s="28"/>
      <c r="AGK584" s="28"/>
      <c r="AGL584" s="28"/>
      <c r="AGM584" s="28"/>
      <c r="AGN584" s="28"/>
      <c r="AGO584" s="28"/>
      <c r="AGP584" s="28"/>
      <c r="AGQ584" s="28"/>
      <c r="AGR584" s="28"/>
      <c r="AGS584" s="28"/>
      <c r="AGT584" s="28"/>
      <c r="AGU584" s="28"/>
      <c r="AGV584" s="28"/>
      <c r="AGW584" s="28"/>
      <c r="AGX584" s="28"/>
      <c r="AGY584" s="28"/>
      <c r="AGZ584" s="28"/>
      <c r="AHA584" s="28"/>
      <c r="AHB584" s="28"/>
      <c r="AHC584" s="28"/>
      <c r="AHD584" s="28"/>
      <c r="AHE584" s="28"/>
      <c r="AHF584" s="28"/>
      <c r="AHG584" s="28"/>
      <c r="AHH584" s="28"/>
      <c r="AHI584" s="28"/>
      <c r="AHJ584" s="28"/>
      <c r="AHK584" s="28"/>
      <c r="AHL584" s="28"/>
      <c r="AHM584" s="28"/>
      <c r="AHN584" s="28"/>
      <c r="AHO584" s="28"/>
      <c r="AHP584" s="28"/>
      <c r="AHQ584" s="28"/>
      <c r="AHR584" s="28"/>
      <c r="AHS584" s="28"/>
      <c r="AHT584" s="28"/>
      <c r="AHU584" s="28"/>
      <c r="AHV584" s="28"/>
      <c r="AHW584" s="28"/>
      <c r="AHX584" s="28"/>
      <c r="AHY584" s="28"/>
      <c r="AHZ584" s="28"/>
      <c r="AIA584" s="28"/>
      <c r="AIB584" s="28"/>
      <c r="AIC584" s="28"/>
      <c r="AID584" s="28"/>
      <c r="AIE584" s="28"/>
      <c r="AIF584" s="28"/>
      <c r="AIG584" s="28"/>
      <c r="AIH584" s="28"/>
      <c r="AII584" s="28"/>
      <c r="AIJ584" s="28"/>
      <c r="AIK584" s="28"/>
      <c r="AIL584" s="28"/>
      <c r="AIM584" s="28"/>
      <c r="AIN584" s="28"/>
      <c r="AIO584" s="28"/>
      <c r="AIP584" s="28"/>
      <c r="AIQ584" s="28"/>
      <c r="AIR584" s="28"/>
      <c r="AIS584" s="28"/>
      <c r="AIT584" s="28"/>
      <c r="AIU584" s="28"/>
      <c r="AIV584" s="28"/>
      <c r="AIW584" s="28"/>
      <c r="AIX584" s="28"/>
      <c r="AIY584" s="28"/>
      <c r="AIZ584" s="28"/>
      <c r="AJA584" s="28"/>
      <c r="AJB584" s="28"/>
      <c r="AJC584" s="28"/>
      <c r="AJD584" s="28"/>
      <c r="AJE584" s="28"/>
      <c r="AJF584" s="28"/>
      <c r="AJG584" s="28"/>
      <c r="AJH584" s="28"/>
      <c r="AJI584" s="28"/>
      <c r="AJJ584" s="28"/>
      <c r="AJK584" s="28"/>
      <c r="AJL584" s="28"/>
      <c r="AJM584" s="28"/>
      <c r="AJN584" s="28"/>
      <c r="AJO584" s="28"/>
      <c r="AJP584" s="28"/>
      <c r="AJQ584" s="28"/>
      <c r="AJR584" s="28"/>
      <c r="AJS584" s="28"/>
      <c r="AJT584" s="28"/>
      <c r="AJU584" s="28"/>
      <c r="AJV584" s="28"/>
      <c r="AJW584" s="28"/>
      <c r="AJX584" s="28"/>
      <c r="AJY584" s="28"/>
      <c r="AJZ584" s="28"/>
      <c r="AKA584" s="28"/>
      <c r="AKB584" s="28"/>
      <c r="AKC584" s="28"/>
      <c r="AKD584" s="28"/>
      <c r="AKE584" s="28"/>
      <c r="AKF584" s="28"/>
      <c r="AKG584" s="28"/>
      <c r="AKH584" s="28"/>
      <c r="AKI584" s="28"/>
      <c r="AKJ584" s="28"/>
      <c r="AKK584" s="28"/>
      <c r="AKL584" s="28"/>
      <c r="AKM584" s="28"/>
      <c r="AKN584" s="28"/>
      <c r="AKO584" s="28"/>
      <c r="AKP584" s="28"/>
      <c r="AKQ584" s="28"/>
      <c r="AKR584" s="28"/>
      <c r="AKS584" s="28"/>
      <c r="AKT584" s="28"/>
      <c r="AKU584" s="28"/>
      <c r="AKV584" s="28"/>
      <c r="AKW584" s="28"/>
      <c r="AKX584" s="28"/>
      <c r="AKY584" s="28"/>
      <c r="AKZ584" s="28"/>
      <c r="ALA584" s="28"/>
      <c r="ALB584" s="28"/>
      <c r="ALC584" s="28"/>
      <c r="ALD584" s="28"/>
      <c r="ALE584" s="28"/>
      <c r="ALF584" s="28"/>
      <c r="ALG584" s="28"/>
      <c r="ALH584" s="28"/>
      <c r="ALI584" s="28"/>
      <c r="ALJ584" s="28"/>
    </row>
    <row r="585" spans="1:998" s="13" customFormat="1">
      <c r="A585" s="16">
        <v>580</v>
      </c>
      <c r="B585" s="32" t="s">
        <v>344</v>
      </c>
      <c r="C585" s="32" t="s">
        <v>67</v>
      </c>
      <c r="D585" s="32" t="s">
        <v>67</v>
      </c>
      <c r="E585" s="32" t="s">
        <v>668</v>
      </c>
      <c r="F585" s="32"/>
      <c r="G585" s="74">
        <v>45834</v>
      </c>
      <c r="H585" s="75">
        <v>0.49236111111111108</v>
      </c>
      <c r="I585" s="32" t="s">
        <v>5</v>
      </c>
      <c r="J585" s="32" t="s">
        <v>6</v>
      </c>
      <c r="K585" s="32" t="s">
        <v>5</v>
      </c>
      <c r="L585" s="32" t="s">
        <v>5</v>
      </c>
      <c r="M585" s="32" t="s">
        <v>5</v>
      </c>
      <c r="N585" s="32" t="s">
        <v>6</v>
      </c>
      <c r="O585" s="76">
        <v>1115.6199999999999</v>
      </c>
      <c r="P585" s="77">
        <v>986</v>
      </c>
      <c r="Q585" s="76">
        <v>63600</v>
      </c>
      <c r="R585" s="76">
        <v>19080</v>
      </c>
      <c r="S585" s="85">
        <f t="shared" si="74"/>
        <v>30</v>
      </c>
      <c r="T585" s="85">
        <f t="shared" si="75"/>
        <v>44520</v>
      </c>
      <c r="U585" s="32" t="s">
        <v>6</v>
      </c>
      <c r="V585" s="32" t="s">
        <v>6</v>
      </c>
      <c r="W585" s="79">
        <v>2</v>
      </c>
      <c r="X585" s="80">
        <v>0</v>
      </c>
      <c r="Y585" s="81">
        <f>ROUND((S585/INDICI!$B$2*10),2)</f>
        <v>3.39</v>
      </c>
      <c r="Z585" s="81">
        <f>ROUND((O585/INDICI!$B$1*25),2)</f>
        <v>2.98</v>
      </c>
      <c r="AA585" s="82">
        <f t="shared" si="67"/>
        <v>8</v>
      </c>
      <c r="AB585" s="83">
        <f t="shared" si="68"/>
        <v>14.370000000000001</v>
      </c>
      <c r="AC585" s="84"/>
      <c r="AD585" s="81" t="str">
        <f>VLOOKUP(C585, 'NORD SUD'!A:B, 2, FALSE)</f>
        <v>N</v>
      </c>
      <c r="AE585" s="85" t="str">
        <f>IF(AD585="N","",SUM(AF$5:$AF585))</f>
        <v/>
      </c>
      <c r="AF585" s="85" t="str">
        <f t="shared" si="69"/>
        <v/>
      </c>
      <c r="AG585" s="84"/>
      <c r="AH585" s="81"/>
      <c r="AI585" s="169"/>
      <c r="AJ585" s="169"/>
      <c r="AK585" s="198" t="s">
        <v>1941</v>
      </c>
      <c r="AL585" s="158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  <c r="QN585" s="27"/>
      <c r="QO585" s="27"/>
      <c r="QP585" s="27"/>
      <c r="QQ585" s="27"/>
      <c r="QR585" s="27"/>
      <c r="QS585" s="27"/>
      <c r="QT585" s="27"/>
      <c r="QU585" s="27"/>
      <c r="QV585" s="27"/>
      <c r="QW585" s="27"/>
      <c r="QX585" s="27"/>
      <c r="QY585" s="27"/>
      <c r="QZ585" s="27"/>
      <c r="RA585" s="27"/>
      <c r="RB585" s="27"/>
      <c r="RC585" s="27"/>
      <c r="RD585" s="27"/>
      <c r="RE585" s="27"/>
      <c r="RF585" s="27"/>
      <c r="RG585" s="27"/>
      <c r="RH585" s="27"/>
      <c r="RI585" s="27"/>
      <c r="RJ585" s="27"/>
      <c r="RK585" s="27"/>
      <c r="RL585" s="27"/>
      <c r="RM585" s="27"/>
      <c r="RN585" s="27"/>
      <c r="RO585" s="27"/>
      <c r="RP585" s="27"/>
      <c r="RQ585" s="27"/>
      <c r="RR585" s="27"/>
      <c r="RS585" s="27"/>
      <c r="RT585" s="27"/>
      <c r="RU585" s="27"/>
      <c r="RV585" s="27"/>
      <c r="RW585" s="27"/>
      <c r="RX585" s="27"/>
      <c r="RY585" s="27"/>
      <c r="RZ585" s="27"/>
      <c r="SA585" s="27"/>
      <c r="SB585" s="27"/>
      <c r="SC585" s="27"/>
      <c r="SD585" s="27"/>
      <c r="SE585" s="27"/>
      <c r="SF585" s="27"/>
      <c r="SG585" s="27"/>
      <c r="SH585" s="27"/>
      <c r="SI585" s="27"/>
      <c r="SJ585" s="27"/>
      <c r="SK585" s="27"/>
      <c r="SL585" s="27"/>
      <c r="SM585" s="27"/>
      <c r="SN585" s="27"/>
      <c r="SO585" s="27"/>
      <c r="SP585" s="27"/>
      <c r="SQ585" s="27"/>
      <c r="SR585" s="27"/>
      <c r="SS585" s="27"/>
      <c r="ST585" s="27"/>
      <c r="SU585" s="27"/>
      <c r="SV585" s="27"/>
      <c r="SW585" s="27"/>
      <c r="SX585" s="27"/>
      <c r="SY585" s="27"/>
      <c r="SZ585" s="27"/>
      <c r="TA585" s="27"/>
      <c r="TB585" s="27"/>
      <c r="TC585" s="27"/>
      <c r="TD585" s="27"/>
      <c r="TE585" s="27"/>
      <c r="TF585" s="27"/>
      <c r="TG585" s="27"/>
      <c r="TH585" s="27"/>
      <c r="TI585" s="27"/>
      <c r="TJ585" s="27"/>
      <c r="TK585" s="27"/>
      <c r="TL585" s="27"/>
      <c r="TM585" s="27"/>
      <c r="TN585" s="27"/>
      <c r="TO585" s="27"/>
      <c r="TP585" s="27"/>
      <c r="TQ585" s="27"/>
      <c r="TR585" s="27"/>
      <c r="TS585" s="27"/>
      <c r="TT585" s="27"/>
      <c r="TU585" s="27"/>
      <c r="TV585" s="27"/>
      <c r="TW585" s="27"/>
      <c r="TX585" s="27"/>
      <c r="TY585" s="27"/>
      <c r="TZ585" s="27"/>
      <c r="UA585" s="27"/>
      <c r="UB585" s="27"/>
      <c r="UC585" s="27"/>
      <c r="UD585" s="27"/>
      <c r="UE585" s="27"/>
      <c r="UF585" s="27"/>
      <c r="UG585" s="27"/>
      <c r="UH585" s="27"/>
      <c r="UI585" s="27"/>
      <c r="UJ585" s="27"/>
      <c r="UK585" s="27"/>
      <c r="UL585" s="27"/>
      <c r="UM585" s="27"/>
      <c r="UN585" s="27"/>
      <c r="UO585" s="27"/>
      <c r="UP585" s="27"/>
      <c r="UQ585" s="27"/>
      <c r="UR585" s="27"/>
      <c r="US585" s="27"/>
      <c r="UT585" s="27"/>
      <c r="UU585" s="27"/>
      <c r="UV585" s="27"/>
      <c r="UW585" s="27"/>
      <c r="UX585" s="27"/>
      <c r="UY585" s="27"/>
      <c r="UZ585" s="27"/>
      <c r="VA585" s="27"/>
      <c r="VB585" s="27"/>
      <c r="VC585" s="27"/>
      <c r="VD585" s="27"/>
      <c r="VE585" s="27"/>
      <c r="VF585" s="27"/>
      <c r="VG585" s="27"/>
      <c r="VH585" s="27"/>
      <c r="VI585" s="27"/>
      <c r="VJ585" s="27"/>
      <c r="VK585" s="27"/>
      <c r="VL585" s="27"/>
      <c r="VM585" s="27"/>
      <c r="VN585" s="27"/>
      <c r="VO585" s="27"/>
      <c r="VP585" s="27"/>
      <c r="VQ585" s="27"/>
      <c r="VR585" s="27"/>
      <c r="VS585" s="27"/>
      <c r="VT585" s="27"/>
      <c r="VU585" s="27"/>
      <c r="VV585" s="27"/>
      <c r="VW585" s="27"/>
      <c r="VX585" s="27"/>
      <c r="VY585" s="27"/>
      <c r="VZ585" s="27"/>
      <c r="WA585" s="27"/>
      <c r="WB585" s="27"/>
      <c r="WC585" s="27"/>
      <c r="WD585" s="27"/>
      <c r="WE585" s="27"/>
      <c r="WF585" s="27"/>
      <c r="WG585" s="27"/>
      <c r="WH585" s="27"/>
      <c r="WI585" s="27"/>
      <c r="WJ585" s="27"/>
      <c r="WK585" s="27"/>
      <c r="WL585" s="27"/>
      <c r="WM585" s="27"/>
      <c r="WN585" s="27"/>
      <c r="WO585" s="27"/>
      <c r="WP585" s="27"/>
      <c r="WQ585" s="27"/>
      <c r="WR585" s="27"/>
      <c r="WS585" s="27"/>
      <c r="WT585" s="27"/>
      <c r="WU585" s="27"/>
      <c r="WV585" s="27"/>
      <c r="WW585" s="27"/>
      <c r="WX585" s="27"/>
      <c r="WY585" s="27"/>
      <c r="WZ585" s="27"/>
      <c r="XA585" s="27"/>
      <c r="XB585" s="27"/>
      <c r="XC585" s="27"/>
      <c r="XD585" s="27"/>
      <c r="XE585" s="27"/>
      <c r="XF585" s="27"/>
      <c r="XG585" s="27"/>
      <c r="XH585" s="27"/>
      <c r="XI585" s="27"/>
      <c r="XJ585" s="27"/>
      <c r="XK585" s="27"/>
      <c r="XL585" s="27"/>
      <c r="XM585" s="27"/>
      <c r="XN585" s="27"/>
      <c r="XO585" s="27"/>
      <c r="XP585" s="27"/>
      <c r="XQ585" s="27"/>
      <c r="XR585" s="27"/>
      <c r="XS585" s="27"/>
      <c r="XT585" s="27"/>
      <c r="XU585" s="27"/>
      <c r="XV585" s="27"/>
      <c r="XW585" s="27"/>
      <c r="XX585" s="27"/>
      <c r="XY585" s="27"/>
      <c r="XZ585" s="27"/>
      <c r="YA585" s="27"/>
      <c r="YB585" s="27"/>
      <c r="YC585" s="27"/>
      <c r="YD585" s="27"/>
      <c r="YE585" s="27"/>
      <c r="YF585" s="27"/>
      <c r="YG585" s="27"/>
      <c r="YH585" s="27"/>
      <c r="YI585" s="27"/>
      <c r="YJ585" s="27"/>
      <c r="YK585" s="27"/>
      <c r="YL585" s="27"/>
      <c r="YM585" s="27"/>
      <c r="YN585" s="27"/>
      <c r="YO585" s="27"/>
      <c r="YP585" s="27"/>
      <c r="YQ585" s="27"/>
      <c r="YR585" s="27"/>
      <c r="YS585" s="27"/>
      <c r="YT585" s="27"/>
      <c r="YU585" s="27"/>
      <c r="YV585" s="27"/>
      <c r="YW585" s="27"/>
      <c r="YX585" s="27"/>
      <c r="YY585" s="27"/>
      <c r="YZ585" s="27"/>
      <c r="ZA585" s="27"/>
      <c r="ZB585" s="27"/>
      <c r="ZC585" s="27"/>
      <c r="ZD585" s="27"/>
      <c r="ZE585" s="27"/>
      <c r="ZF585" s="27"/>
      <c r="ZG585" s="27"/>
      <c r="ZH585" s="27"/>
      <c r="ZI585" s="27"/>
      <c r="ZJ585" s="27"/>
      <c r="ZK585" s="27"/>
      <c r="ZL585" s="27"/>
      <c r="ZM585" s="27"/>
      <c r="ZN585" s="27"/>
      <c r="ZO585" s="27"/>
      <c r="ZP585" s="27"/>
      <c r="ZQ585" s="27"/>
      <c r="ZR585" s="27"/>
      <c r="ZS585" s="27"/>
      <c r="ZT585" s="27"/>
      <c r="ZU585" s="27"/>
      <c r="ZV585" s="27"/>
      <c r="ZW585" s="27"/>
      <c r="ZX585" s="27"/>
      <c r="ZY585" s="27"/>
      <c r="ZZ585" s="27"/>
      <c r="AAA585" s="27"/>
      <c r="AAB585" s="27"/>
      <c r="AAC585" s="27"/>
      <c r="AAD585" s="27"/>
      <c r="AAE585" s="27"/>
      <c r="AAF585" s="27"/>
      <c r="AAG585" s="27"/>
      <c r="AAH585" s="27"/>
      <c r="AAI585" s="27"/>
      <c r="AAJ585" s="27"/>
      <c r="AAK585" s="27"/>
      <c r="AAL585" s="27"/>
      <c r="AAM585" s="27"/>
      <c r="AAN585" s="27"/>
      <c r="AAO585" s="27"/>
      <c r="AAP585" s="27"/>
      <c r="AAQ585" s="27"/>
      <c r="AAR585" s="27"/>
      <c r="AAS585" s="27"/>
      <c r="AAT585" s="27"/>
      <c r="AAU585" s="27"/>
      <c r="AAV585" s="27"/>
      <c r="AAW585" s="27"/>
      <c r="AAX585" s="27"/>
      <c r="AAY585" s="27"/>
      <c r="AAZ585" s="27"/>
      <c r="ABA585" s="27"/>
      <c r="ABB585" s="27"/>
      <c r="ABC585" s="27"/>
      <c r="ABD585" s="27"/>
      <c r="ABE585" s="27"/>
      <c r="ABF585" s="27"/>
      <c r="ABG585" s="27"/>
      <c r="ABH585" s="27"/>
      <c r="ABI585" s="27"/>
      <c r="ABJ585" s="27"/>
      <c r="ABK585" s="27"/>
      <c r="ABL585" s="27"/>
      <c r="ABM585" s="27"/>
      <c r="ABN585" s="27"/>
      <c r="ABO585" s="27"/>
      <c r="ABP585" s="27"/>
      <c r="ABQ585" s="27"/>
      <c r="ABR585" s="27"/>
      <c r="ABS585" s="27"/>
      <c r="ABT585" s="27"/>
      <c r="ABU585" s="27"/>
      <c r="ABV585" s="27"/>
      <c r="ABW585" s="27"/>
      <c r="ABX585" s="27"/>
      <c r="ABY585" s="27"/>
      <c r="ABZ585" s="27"/>
      <c r="ACA585" s="27"/>
      <c r="ACB585" s="27"/>
      <c r="ACC585" s="27"/>
      <c r="ACD585" s="27"/>
      <c r="ACE585" s="27"/>
      <c r="ACF585" s="27"/>
      <c r="ACG585" s="27"/>
      <c r="ACH585" s="27"/>
      <c r="ACI585" s="27"/>
      <c r="ACJ585" s="27"/>
      <c r="ACK585" s="27"/>
      <c r="ACL585" s="27"/>
      <c r="ACM585" s="27"/>
      <c r="ACN585" s="27"/>
      <c r="ACO585" s="27"/>
      <c r="ACP585" s="27"/>
      <c r="ACQ585" s="27"/>
      <c r="ACR585" s="27"/>
      <c r="ACS585" s="27"/>
      <c r="ACT585" s="27"/>
      <c r="ACU585" s="27"/>
      <c r="ACV585" s="27"/>
      <c r="ACW585" s="27"/>
      <c r="ACX585" s="27"/>
      <c r="ACY585" s="27"/>
      <c r="ACZ585" s="27"/>
      <c r="ADA585" s="27"/>
      <c r="ADB585" s="27"/>
      <c r="ADC585" s="27"/>
      <c r="ADD585" s="27"/>
      <c r="ADE585" s="27"/>
      <c r="ADF585" s="27"/>
      <c r="ADG585" s="27"/>
      <c r="ADH585" s="27"/>
      <c r="ADI585" s="27"/>
      <c r="ADJ585" s="27"/>
      <c r="ADK585" s="27"/>
      <c r="ADL585" s="27"/>
      <c r="ADM585" s="27"/>
      <c r="ADN585" s="27"/>
      <c r="ADO585" s="27"/>
      <c r="ADP585" s="27"/>
      <c r="ADQ585" s="27"/>
      <c r="ADR585" s="27"/>
      <c r="ADS585" s="27"/>
      <c r="ADT585" s="27"/>
      <c r="ADU585" s="27"/>
      <c r="ADV585" s="27"/>
      <c r="ADW585" s="27"/>
      <c r="ADX585" s="27"/>
      <c r="ADY585" s="27"/>
      <c r="ADZ585" s="27"/>
      <c r="AEA585" s="27"/>
      <c r="AEB585" s="27"/>
      <c r="AEC585" s="27"/>
      <c r="AED585" s="27"/>
      <c r="AEE585" s="27"/>
      <c r="AEF585" s="27"/>
      <c r="AEG585" s="27"/>
      <c r="AEH585" s="27"/>
      <c r="AEI585" s="27"/>
      <c r="AEJ585" s="27"/>
      <c r="AEK585" s="27"/>
      <c r="AEL585" s="27"/>
      <c r="AEM585" s="27"/>
      <c r="AEN585" s="27"/>
      <c r="AEO585" s="27"/>
      <c r="AEP585" s="27"/>
      <c r="AEQ585" s="27"/>
      <c r="AER585" s="27"/>
      <c r="AES585" s="27"/>
      <c r="AET585" s="27"/>
      <c r="AEU585" s="27"/>
      <c r="AEV585" s="27"/>
      <c r="AEW585" s="27"/>
      <c r="AEX585" s="27"/>
      <c r="AEY585" s="27"/>
      <c r="AEZ585" s="27"/>
      <c r="AFA585" s="27"/>
      <c r="AFB585" s="27"/>
      <c r="AFC585" s="27"/>
      <c r="AFD585" s="27"/>
      <c r="AFE585" s="27"/>
      <c r="AFF585" s="27"/>
      <c r="AFG585" s="27"/>
      <c r="AFH585" s="27"/>
      <c r="AFI585" s="27"/>
      <c r="AFJ585" s="27"/>
      <c r="AFK585" s="27"/>
      <c r="AFL585" s="27"/>
      <c r="AFM585" s="27"/>
      <c r="AFN585" s="27"/>
      <c r="AFO585" s="27"/>
      <c r="AFP585" s="27"/>
      <c r="AFQ585" s="27"/>
      <c r="AFR585" s="27"/>
      <c r="AFS585" s="27"/>
      <c r="AFT585" s="27"/>
      <c r="AFU585" s="27"/>
      <c r="AFV585" s="27"/>
      <c r="AFW585" s="27"/>
      <c r="AFX585" s="27"/>
      <c r="AFY585" s="27"/>
      <c r="AFZ585" s="27"/>
      <c r="AGA585" s="27"/>
      <c r="AGB585" s="27"/>
      <c r="AGC585" s="27"/>
      <c r="AGD585" s="27"/>
      <c r="AGE585" s="27"/>
      <c r="AGF585" s="27"/>
      <c r="AGG585" s="27"/>
      <c r="AGH585" s="27"/>
      <c r="AGI585" s="27"/>
      <c r="AGJ585" s="27"/>
      <c r="AGK585" s="27"/>
      <c r="AGL585" s="27"/>
      <c r="AGM585" s="27"/>
      <c r="AGN585" s="27"/>
      <c r="AGO585" s="27"/>
      <c r="AGP585" s="27"/>
      <c r="AGQ585" s="27"/>
      <c r="AGR585" s="27"/>
      <c r="AGS585" s="27"/>
      <c r="AGT585" s="27"/>
      <c r="AGU585" s="27"/>
      <c r="AGV585" s="27"/>
      <c r="AGW585" s="27"/>
      <c r="AGX585" s="27"/>
      <c r="AGY585" s="27"/>
      <c r="AGZ585" s="27"/>
      <c r="AHA585" s="27"/>
      <c r="AHB585" s="27"/>
      <c r="AHC585" s="27"/>
      <c r="AHD585" s="27"/>
      <c r="AHE585" s="27"/>
      <c r="AHF585" s="27"/>
      <c r="AHG585" s="27"/>
      <c r="AHH585" s="27"/>
      <c r="AHI585" s="27"/>
      <c r="AHJ585" s="27"/>
      <c r="AHK585" s="27"/>
      <c r="AHL585" s="27"/>
      <c r="AHM585" s="27"/>
      <c r="AHN585" s="27"/>
      <c r="AHO585" s="27"/>
      <c r="AHP585" s="27"/>
      <c r="AHQ585" s="27"/>
      <c r="AHR585" s="27"/>
      <c r="AHS585" s="27"/>
      <c r="AHT585" s="27"/>
      <c r="AHU585" s="27"/>
      <c r="AHV585" s="27"/>
      <c r="AHW585" s="27"/>
      <c r="AHX585" s="27"/>
      <c r="AHY585" s="27"/>
      <c r="AHZ585" s="27"/>
      <c r="AIA585" s="27"/>
      <c r="AIB585" s="27"/>
      <c r="AIC585" s="27"/>
      <c r="AID585" s="27"/>
      <c r="AIE585" s="27"/>
      <c r="AIF585" s="27"/>
      <c r="AIG585" s="27"/>
      <c r="AIH585" s="27"/>
      <c r="AII585" s="27"/>
      <c r="AIJ585" s="27"/>
      <c r="AIK585" s="27"/>
      <c r="AIL585" s="27"/>
      <c r="AIM585" s="27"/>
      <c r="AIN585" s="27"/>
      <c r="AIO585" s="27"/>
      <c r="AIP585" s="27"/>
      <c r="AIQ585" s="27"/>
      <c r="AIR585" s="27"/>
      <c r="AIS585" s="27"/>
      <c r="AIT585" s="27"/>
      <c r="AIU585" s="27"/>
      <c r="AIV585" s="27"/>
      <c r="AIW585" s="27"/>
      <c r="AIX585" s="27"/>
      <c r="AIY585" s="27"/>
      <c r="AIZ585" s="27"/>
      <c r="AJA585" s="27"/>
      <c r="AJB585" s="27"/>
      <c r="AJC585" s="27"/>
      <c r="AJD585" s="27"/>
      <c r="AJE585" s="27"/>
      <c r="AJF585" s="27"/>
      <c r="AJG585" s="27"/>
      <c r="AJH585" s="27"/>
      <c r="AJI585" s="27"/>
      <c r="AJJ585" s="27"/>
      <c r="AJK585" s="27"/>
      <c r="AJL585" s="27"/>
      <c r="AJM585" s="27"/>
      <c r="AJN585" s="27"/>
      <c r="AJO585" s="27"/>
      <c r="AJP585" s="27"/>
      <c r="AJQ585" s="27"/>
      <c r="AJR585" s="27"/>
      <c r="AJS585" s="27"/>
      <c r="AJT585" s="27"/>
      <c r="AJU585" s="27"/>
      <c r="AJV585" s="27"/>
      <c r="AJW585" s="27"/>
      <c r="AJX585" s="27"/>
      <c r="AJY585" s="27"/>
      <c r="AJZ585" s="27"/>
      <c r="AKA585" s="27"/>
      <c r="AKB585" s="27"/>
      <c r="AKC585" s="27"/>
      <c r="AKD585" s="27"/>
      <c r="AKE585" s="27"/>
      <c r="AKF585" s="27"/>
      <c r="AKG585" s="27"/>
      <c r="AKH585" s="27"/>
      <c r="AKI585" s="27"/>
      <c r="AKJ585" s="27"/>
      <c r="AKK585" s="27"/>
      <c r="AKL585" s="27"/>
      <c r="AKM585" s="27"/>
      <c r="AKN585" s="27"/>
      <c r="AKO585" s="27"/>
      <c r="AKP585" s="27"/>
      <c r="AKQ585" s="27"/>
      <c r="AKR585" s="27"/>
      <c r="AKS585" s="27"/>
      <c r="AKT585" s="27"/>
      <c r="AKU585" s="27"/>
      <c r="AKV585" s="27"/>
      <c r="AKW585" s="27"/>
      <c r="AKX585" s="27"/>
      <c r="AKY585" s="27"/>
      <c r="AKZ585" s="27"/>
      <c r="ALA585" s="27"/>
      <c r="ALB585" s="27"/>
      <c r="ALC585" s="27"/>
      <c r="ALD585" s="27"/>
      <c r="ALE585" s="27"/>
      <c r="ALF585" s="27"/>
      <c r="ALG585" s="27"/>
      <c r="ALH585" s="27"/>
      <c r="ALI585" s="27"/>
      <c r="ALJ585" s="27"/>
    </row>
    <row r="586" spans="1:998" s="13" customFormat="1">
      <c r="A586" s="16">
        <v>581</v>
      </c>
      <c r="B586" s="32" t="s">
        <v>357</v>
      </c>
      <c r="C586" s="32" t="s">
        <v>63</v>
      </c>
      <c r="D586" s="32" t="s">
        <v>63</v>
      </c>
      <c r="E586" s="32" t="s">
        <v>1322</v>
      </c>
      <c r="F586" s="32"/>
      <c r="G586" s="74">
        <v>45824</v>
      </c>
      <c r="H586" s="75">
        <v>0.62083333333333335</v>
      </c>
      <c r="I586" s="32" t="s">
        <v>5</v>
      </c>
      <c r="J586" s="32" t="s">
        <v>6</v>
      </c>
      <c r="K586" s="32" t="s">
        <v>5</v>
      </c>
      <c r="L586" s="32" t="s">
        <v>5</v>
      </c>
      <c r="M586" s="32" t="s">
        <v>5</v>
      </c>
      <c r="N586" s="32" t="s">
        <v>6</v>
      </c>
      <c r="O586" s="76">
        <v>1852.02</v>
      </c>
      <c r="P586" s="77">
        <v>11069</v>
      </c>
      <c r="Q586" s="76">
        <v>41480</v>
      </c>
      <c r="R586" s="76">
        <v>12444</v>
      </c>
      <c r="S586" s="85">
        <f t="shared" si="74"/>
        <v>30</v>
      </c>
      <c r="T586" s="85">
        <f t="shared" si="75"/>
        <v>29036</v>
      </c>
      <c r="U586" s="32" t="s">
        <v>6</v>
      </c>
      <c r="V586" s="32" t="s">
        <v>6</v>
      </c>
      <c r="W586" s="79">
        <v>2</v>
      </c>
      <c r="X586" s="80">
        <v>0</v>
      </c>
      <c r="Y586" s="81">
        <f>ROUND((S586/INDICI!$B$2*10),2)</f>
        <v>3.39</v>
      </c>
      <c r="Z586" s="81">
        <f>ROUND((O586/INDICI!$B$1*25),2)</f>
        <v>4.9400000000000004</v>
      </c>
      <c r="AA586" s="82">
        <f t="shared" si="67"/>
        <v>6</v>
      </c>
      <c r="AB586" s="83">
        <f t="shared" si="68"/>
        <v>14.33</v>
      </c>
      <c r="AC586" s="84"/>
      <c r="AD586" s="81" t="str">
        <f>VLOOKUP(C586, 'NORD SUD'!A:B, 2, FALSE)</f>
        <v>N</v>
      </c>
      <c r="AE586" s="85" t="str">
        <f>IF(AD586="N","",SUM(AF$5:$AF586))</f>
        <v/>
      </c>
      <c r="AF586" s="85" t="str">
        <f t="shared" si="69"/>
        <v/>
      </c>
      <c r="AG586" s="84"/>
      <c r="AH586" s="81"/>
      <c r="AI586" s="169"/>
      <c r="AJ586" s="169"/>
      <c r="AK586" s="198" t="s">
        <v>1941</v>
      </c>
      <c r="AL586" s="158"/>
    </row>
    <row r="587" spans="1:998" s="13" customFormat="1">
      <c r="A587" s="16">
        <v>582</v>
      </c>
      <c r="B587" s="32" t="s">
        <v>176</v>
      </c>
      <c r="C587" s="32" t="s">
        <v>37</v>
      </c>
      <c r="D587" s="32" t="s">
        <v>37</v>
      </c>
      <c r="E587" s="32" t="s">
        <v>400</v>
      </c>
      <c r="F587" s="32"/>
      <c r="G587" s="74">
        <v>45834</v>
      </c>
      <c r="H587" s="75">
        <v>0.5493055555555556</v>
      </c>
      <c r="I587" s="32" t="s">
        <v>5</v>
      </c>
      <c r="J587" s="32" t="s">
        <v>6</v>
      </c>
      <c r="K587" s="32" t="s">
        <v>5</v>
      </c>
      <c r="L587" s="32" t="s">
        <v>5</v>
      </c>
      <c r="M587" s="32" t="s">
        <v>5</v>
      </c>
      <c r="N587" s="32" t="s">
        <v>6</v>
      </c>
      <c r="O587" s="76">
        <v>675.78</v>
      </c>
      <c r="P587" s="77">
        <v>1924</v>
      </c>
      <c r="Q587" s="76">
        <v>41480</v>
      </c>
      <c r="R587" s="76">
        <v>16596.150000000001</v>
      </c>
      <c r="S587" s="78">
        <f t="shared" si="74"/>
        <v>40.010004821600774</v>
      </c>
      <c r="T587" s="78">
        <f t="shared" si="75"/>
        <v>24883.85</v>
      </c>
      <c r="U587" s="32" t="s">
        <v>6</v>
      </c>
      <c r="V587" s="32" t="s">
        <v>6</v>
      </c>
      <c r="W587" s="79">
        <v>1</v>
      </c>
      <c r="X587" s="80">
        <v>0</v>
      </c>
      <c r="Y587" s="81">
        <f>ROUND((S587/INDICI!$B$2*10),2)</f>
        <v>4.5199999999999996</v>
      </c>
      <c r="Z587" s="81">
        <f>ROUND((O587/INDICI!$B$1*25),2)</f>
        <v>1.8</v>
      </c>
      <c r="AA587" s="82">
        <f t="shared" si="67"/>
        <v>8</v>
      </c>
      <c r="AB587" s="83">
        <f t="shared" si="68"/>
        <v>14.32</v>
      </c>
      <c r="AC587" s="84"/>
      <c r="AD587" s="81" t="str">
        <f>VLOOKUP(C587, 'NORD SUD'!A:B, 2, FALSE)</f>
        <v>N</v>
      </c>
      <c r="AE587" s="85" t="str">
        <f>IF(AD587="N","",SUM(AF$5:$AF587))</f>
        <v/>
      </c>
      <c r="AF587" s="85" t="str">
        <f t="shared" si="69"/>
        <v/>
      </c>
      <c r="AG587" s="84"/>
      <c r="AH587" s="81"/>
      <c r="AI587" s="169"/>
      <c r="AJ587" s="169"/>
      <c r="AK587" s="198" t="s">
        <v>1941</v>
      </c>
      <c r="AL587" s="158"/>
    </row>
    <row r="588" spans="1:998" s="13" customFormat="1">
      <c r="A588" s="16">
        <v>583</v>
      </c>
      <c r="B588" s="32" t="s">
        <v>188</v>
      </c>
      <c r="C588" s="32" t="s">
        <v>1804</v>
      </c>
      <c r="D588" s="32" t="s">
        <v>1804</v>
      </c>
      <c r="E588" s="32" t="s">
        <v>1855</v>
      </c>
      <c r="F588" s="32"/>
      <c r="G588" s="74">
        <v>45833</v>
      </c>
      <c r="H588" s="75">
        <v>0.43958333333333338</v>
      </c>
      <c r="I588" s="32" t="s">
        <v>5</v>
      </c>
      <c r="J588" s="32" t="s">
        <v>6</v>
      </c>
      <c r="K588" s="32" t="s">
        <v>5</v>
      </c>
      <c r="L588" s="32" t="s">
        <v>5</v>
      </c>
      <c r="M588" s="32" t="s">
        <v>5</v>
      </c>
      <c r="N588" s="32" t="s">
        <v>6</v>
      </c>
      <c r="O588" s="76">
        <v>584.11</v>
      </c>
      <c r="P588" s="77">
        <v>1712</v>
      </c>
      <c r="Q588" s="76">
        <v>102000</v>
      </c>
      <c r="R588" s="76">
        <v>42840</v>
      </c>
      <c r="S588" s="85">
        <f t="shared" si="74"/>
        <v>42</v>
      </c>
      <c r="T588" s="85">
        <f t="shared" si="75"/>
        <v>59160</v>
      </c>
      <c r="U588" s="32" t="s">
        <v>6</v>
      </c>
      <c r="V588" s="32" t="s">
        <v>6</v>
      </c>
      <c r="W588" s="79">
        <v>2</v>
      </c>
      <c r="X588" s="80">
        <v>0</v>
      </c>
      <c r="Y588" s="81">
        <f>ROUND((S588/INDICI!$B$2*10),2)</f>
        <v>4.75</v>
      </c>
      <c r="Z588" s="81">
        <f>ROUND((O588/INDICI!$B$1*25),2)</f>
        <v>1.56</v>
      </c>
      <c r="AA588" s="82">
        <f t="shared" si="67"/>
        <v>8</v>
      </c>
      <c r="AB588" s="83">
        <f t="shared" si="68"/>
        <v>14.31</v>
      </c>
      <c r="AC588" s="84"/>
      <c r="AD588" s="81" t="str">
        <f>VLOOKUP(C588, 'NORD SUD'!A:B, 2, FALSE)</f>
        <v>N</v>
      </c>
      <c r="AE588" s="85" t="str">
        <f>IF(AD588="N","",SUM(AF$5:$AF588))</f>
        <v/>
      </c>
      <c r="AF588" s="85" t="str">
        <f t="shared" si="69"/>
        <v/>
      </c>
      <c r="AG588" s="84"/>
      <c r="AH588" s="81"/>
      <c r="AI588" s="169"/>
      <c r="AJ588" s="169"/>
      <c r="AK588" s="198" t="s">
        <v>1941</v>
      </c>
      <c r="AL588" s="158"/>
    </row>
    <row r="589" spans="1:998" s="13" customFormat="1">
      <c r="A589" s="16">
        <v>584</v>
      </c>
      <c r="B589" s="32" t="s">
        <v>967</v>
      </c>
      <c r="C589" s="32" t="s">
        <v>71</v>
      </c>
      <c r="D589" s="32" t="s">
        <v>71</v>
      </c>
      <c r="E589" s="32" t="s">
        <v>986</v>
      </c>
      <c r="F589" s="32"/>
      <c r="G589" s="74">
        <v>45824</v>
      </c>
      <c r="H589" s="75">
        <v>0.63263888888888886</v>
      </c>
      <c r="I589" s="32" t="s">
        <v>5</v>
      </c>
      <c r="J589" s="32" t="s">
        <v>6</v>
      </c>
      <c r="K589" s="32" t="s">
        <v>5</v>
      </c>
      <c r="L589" s="32" t="s">
        <v>5</v>
      </c>
      <c r="M589" s="32" t="s">
        <v>5</v>
      </c>
      <c r="N589" s="32" t="s">
        <v>6</v>
      </c>
      <c r="O589" s="76">
        <v>995.6</v>
      </c>
      <c r="P589" s="77">
        <v>7734</v>
      </c>
      <c r="Q589" s="76">
        <v>55300</v>
      </c>
      <c r="R589" s="76">
        <v>27650</v>
      </c>
      <c r="S589" s="85">
        <f t="shared" si="74"/>
        <v>50</v>
      </c>
      <c r="T589" s="85">
        <f t="shared" si="75"/>
        <v>27650</v>
      </c>
      <c r="U589" s="32" t="s">
        <v>6</v>
      </c>
      <c r="V589" s="32" t="s">
        <v>6</v>
      </c>
      <c r="W589" s="79">
        <v>1</v>
      </c>
      <c r="X589" s="80">
        <v>0</v>
      </c>
      <c r="Y589" s="81">
        <f>ROUND((S589/INDICI!$B$2*10),2)</f>
        <v>5.65</v>
      </c>
      <c r="Z589" s="81">
        <f>ROUND((O589/INDICI!$B$1*25),2)</f>
        <v>2.66</v>
      </c>
      <c r="AA589" s="82">
        <f t="shared" si="67"/>
        <v>6</v>
      </c>
      <c r="AB589" s="83">
        <f t="shared" si="68"/>
        <v>14.31</v>
      </c>
      <c r="AC589" s="84"/>
      <c r="AD589" s="81" t="str">
        <f>VLOOKUP(C589, 'NORD SUD'!A:B, 2, FALSE)</f>
        <v>N</v>
      </c>
      <c r="AE589" s="85" t="str">
        <f>IF(AD589="N","",SUM(AF$5:$AF589))</f>
        <v/>
      </c>
      <c r="AF589" s="85" t="str">
        <f t="shared" si="69"/>
        <v/>
      </c>
      <c r="AG589" s="84"/>
      <c r="AH589" s="81"/>
      <c r="AI589" s="169"/>
      <c r="AJ589" s="169"/>
      <c r="AK589" s="198" t="s">
        <v>1941</v>
      </c>
      <c r="AL589" s="158"/>
    </row>
    <row r="590" spans="1:998" s="13" customFormat="1">
      <c r="A590" s="16">
        <v>585</v>
      </c>
      <c r="B590" s="32" t="s">
        <v>188</v>
      </c>
      <c r="C590" s="32" t="s">
        <v>61</v>
      </c>
      <c r="D590" s="32" t="s">
        <v>61</v>
      </c>
      <c r="E590" s="32" t="s">
        <v>1721</v>
      </c>
      <c r="F590" s="32"/>
      <c r="G590" s="74">
        <v>45815</v>
      </c>
      <c r="H590" s="75">
        <v>0.68402777777777779</v>
      </c>
      <c r="I590" s="32" t="s">
        <v>5</v>
      </c>
      <c r="J590" s="32" t="s">
        <v>6</v>
      </c>
      <c r="K590" s="32" t="s">
        <v>5</v>
      </c>
      <c r="L590" s="32" t="s">
        <v>5</v>
      </c>
      <c r="M590" s="87" t="s">
        <v>5</v>
      </c>
      <c r="N590" s="32" t="s">
        <v>6</v>
      </c>
      <c r="O590" s="76">
        <v>662.57</v>
      </c>
      <c r="P590" s="77">
        <v>2113</v>
      </c>
      <c r="Q590" s="76">
        <v>42000</v>
      </c>
      <c r="R590" s="76">
        <v>16800</v>
      </c>
      <c r="S590" s="85">
        <f t="shared" si="74"/>
        <v>40</v>
      </c>
      <c r="T590" s="85">
        <f t="shared" si="75"/>
        <v>25200</v>
      </c>
      <c r="U590" s="32" t="s">
        <v>6</v>
      </c>
      <c r="V590" s="32" t="s">
        <v>6</v>
      </c>
      <c r="W590" s="79">
        <v>1</v>
      </c>
      <c r="X590" s="80">
        <v>0</v>
      </c>
      <c r="Y590" s="81">
        <f>ROUND((S590/INDICI!$B$2*10),2)</f>
        <v>4.5199999999999996</v>
      </c>
      <c r="Z590" s="81">
        <f>ROUND((O590/INDICI!$B$1*25),2)</f>
        <v>1.77</v>
      </c>
      <c r="AA590" s="82">
        <f t="shared" si="67"/>
        <v>8</v>
      </c>
      <c r="AB590" s="83">
        <f t="shared" si="68"/>
        <v>14.29</v>
      </c>
      <c r="AC590" s="84"/>
      <c r="AD590" s="81" t="str">
        <f>VLOOKUP(C590, 'NORD SUD'!A:B, 2, FALSE)</f>
        <v>N</v>
      </c>
      <c r="AE590" s="85" t="str">
        <f>IF(AD590="N","",SUM(AF$5:$AF590))</f>
        <v/>
      </c>
      <c r="AF590" s="85" t="str">
        <f t="shared" si="69"/>
        <v/>
      </c>
      <c r="AG590" s="84"/>
      <c r="AH590" s="81"/>
      <c r="AI590" s="169"/>
      <c r="AJ590" s="169"/>
      <c r="AK590" s="198" t="s">
        <v>1941</v>
      </c>
      <c r="AL590" s="158"/>
    </row>
    <row r="591" spans="1:998" s="13" customFormat="1">
      <c r="A591" s="16">
        <v>586</v>
      </c>
      <c r="B591" s="32" t="s">
        <v>344</v>
      </c>
      <c r="C591" s="32" t="s">
        <v>1122</v>
      </c>
      <c r="D591" s="32" t="s">
        <v>1122</v>
      </c>
      <c r="E591" s="32" t="s">
        <v>1130</v>
      </c>
      <c r="F591" s="32"/>
      <c r="G591" s="74">
        <v>45828</v>
      </c>
      <c r="H591" s="75">
        <v>0.39513888888888887</v>
      </c>
      <c r="I591" s="32" t="s">
        <v>5</v>
      </c>
      <c r="J591" s="32" t="s">
        <v>6</v>
      </c>
      <c r="K591" s="32" t="s">
        <v>5</v>
      </c>
      <c r="L591" s="32" t="s">
        <v>5</v>
      </c>
      <c r="M591" s="32" t="s">
        <v>5</v>
      </c>
      <c r="N591" s="32" t="s">
        <v>6</v>
      </c>
      <c r="O591" s="76">
        <v>2785.12</v>
      </c>
      <c r="P591" s="77">
        <v>7181</v>
      </c>
      <c r="Q591" s="76">
        <v>107319.74</v>
      </c>
      <c r="R591" s="76">
        <v>7991</v>
      </c>
      <c r="S591" s="85">
        <f t="shared" si="74"/>
        <v>7.4459740584537375</v>
      </c>
      <c r="T591" s="85">
        <f t="shared" si="75"/>
        <v>99328.74</v>
      </c>
      <c r="U591" s="32" t="s">
        <v>6</v>
      </c>
      <c r="V591" s="32" t="s">
        <v>6</v>
      </c>
      <c r="W591" s="79">
        <v>2</v>
      </c>
      <c r="X591" s="80">
        <v>0</v>
      </c>
      <c r="Y591" s="81">
        <f>ROUND((S591/INDICI!$B$2*10),2)</f>
        <v>0.84</v>
      </c>
      <c r="Z591" s="81">
        <f>ROUND((O591/INDICI!$B$1*25),2)</f>
        <v>7.44</v>
      </c>
      <c r="AA591" s="82">
        <f t="shared" si="67"/>
        <v>6</v>
      </c>
      <c r="AB591" s="83">
        <f t="shared" si="68"/>
        <v>14.280000000000001</v>
      </c>
      <c r="AC591" s="84"/>
      <c r="AD591" s="81" t="str">
        <f>VLOOKUP(C591, 'NORD SUD'!A:B, 2, FALSE)</f>
        <v>N</v>
      </c>
      <c r="AE591" s="85" t="str">
        <f>IF(AD591="N","",SUM(AF$5:$AF591))</f>
        <v/>
      </c>
      <c r="AF591" s="85" t="str">
        <f t="shared" si="69"/>
        <v/>
      </c>
      <c r="AG591" s="84"/>
      <c r="AH591" s="81"/>
      <c r="AI591" s="169"/>
      <c r="AJ591" s="169"/>
      <c r="AK591" s="198" t="s">
        <v>1941</v>
      </c>
      <c r="AL591" s="158"/>
    </row>
    <row r="592" spans="1:998" s="13" customFormat="1">
      <c r="A592" s="16">
        <v>587</v>
      </c>
      <c r="B592" s="32" t="s">
        <v>967</v>
      </c>
      <c r="C592" s="32" t="s">
        <v>71</v>
      </c>
      <c r="D592" s="32" t="s">
        <v>71</v>
      </c>
      <c r="E592" s="32" t="s">
        <v>987</v>
      </c>
      <c r="F592" s="32"/>
      <c r="G592" s="74">
        <v>45819</v>
      </c>
      <c r="H592" s="75">
        <v>0.36249999999999999</v>
      </c>
      <c r="I592" s="32" t="s">
        <v>5</v>
      </c>
      <c r="J592" s="32" t="s">
        <v>6</v>
      </c>
      <c r="K592" s="32" t="s">
        <v>5</v>
      </c>
      <c r="L592" s="32" t="s">
        <v>5</v>
      </c>
      <c r="M592" s="32" t="s">
        <v>5</v>
      </c>
      <c r="N592" s="32" t="s">
        <v>6</v>
      </c>
      <c r="O592" s="76">
        <v>1288.05</v>
      </c>
      <c r="P592" s="77">
        <v>854</v>
      </c>
      <c r="Q592" s="76">
        <v>11521.31</v>
      </c>
      <c r="R592" s="76">
        <v>2880.33</v>
      </c>
      <c r="S592" s="85">
        <f t="shared" si="74"/>
        <v>25.000021698921394</v>
      </c>
      <c r="T592" s="85">
        <f t="shared" si="75"/>
        <v>8640.98</v>
      </c>
      <c r="U592" s="32" t="s">
        <v>6</v>
      </c>
      <c r="V592" s="32" t="s">
        <v>6</v>
      </c>
      <c r="W592" s="79">
        <v>1</v>
      </c>
      <c r="X592" s="80">
        <v>0</v>
      </c>
      <c r="Y592" s="81">
        <f>ROUND((S592/INDICI!$B$2*10),2)</f>
        <v>2.83</v>
      </c>
      <c r="Z592" s="81">
        <f>ROUND((O592/INDICI!$B$1*25),2)</f>
        <v>3.44</v>
      </c>
      <c r="AA592" s="82">
        <f t="shared" si="67"/>
        <v>8</v>
      </c>
      <c r="AB592" s="83">
        <f t="shared" si="68"/>
        <v>14.27</v>
      </c>
      <c r="AC592" s="84"/>
      <c r="AD592" s="81" t="str">
        <f>VLOOKUP(C592, 'NORD SUD'!A:B, 2, FALSE)</f>
        <v>N</v>
      </c>
      <c r="AE592" s="85" t="str">
        <f>IF(AD592="N","",SUM(AF$5:$AF592))</f>
        <v/>
      </c>
      <c r="AF592" s="85" t="str">
        <f t="shared" si="69"/>
        <v/>
      </c>
      <c r="AG592" s="84"/>
      <c r="AH592" s="81"/>
      <c r="AI592" s="169"/>
      <c r="AJ592" s="169"/>
      <c r="AK592" s="198" t="s">
        <v>1941</v>
      </c>
      <c r="AL592" s="158"/>
    </row>
    <row r="593" spans="1:998" s="13" customFormat="1">
      <c r="A593" s="16">
        <v>588</v>
      </c>
      <c r="B593" s="32" t="s">
        <v>344</v>
      </c>
      <c r="C593" s="32" t="s">
        <v>52</v>
      </c>
      <c r="D593" s="32" t="s">
        <v>52</v>
      </c>
      <c r="E593" s="32" t="s">
        <v>387</v>
      </c>
      <c r="F593" s="32"/>
      <c r="G593" s="74">
        <v>45828</v>
      </c>
      <c r="H593" s="75">
        <v>0.79583333333333339</v>
      </c>
      <c r="I593" s="32" t="s">
        <v>5</v>
      </c>
      <c r="J593" s="32" t="s">
        <v>6</v>
      </c>
      <c r="K593" s="32" t="s">
        <v>5</v>
      </c>
      <c r="L593" s="32" t="s">
        <v>5</v>
      </c>
      <c r="M593" s="32" t="s">
        <v>5</v>
      </c>
      <c r="N593" s="32" t="s">
        <v>6</v>
      </c>
      <c r="O593" s="76">
        <v>1829.5</v>
      </c>
      <c r="P593" s="77">
        <v>7707</v>
      </c>
      <c r="Q593" s="76">
        <v>107262</v>
      </c>
      <c r="R593" s="76">
        <v>32178</v>
      </c>
      <c r="S593" s="78">
        <f t="shared" si="74"/>
        <v>29.999440622028306</v>
      </c>
      <c r="T593" s="78">
        <f t="shared" si="75"/>
        <v>75084</v>
      </c>
      <c r="U593" s="32" t="s">
        <v>6</v>
      </c>
      <c r="V593" s="32" t="s">
        <v>6</v>
      </c>
      <c r="W593" s="79">
        <v>1</v>
      </c>
      <c r="X593" s="80">
        <v>0</v>
      </c>
      <c r="Y593" s="81">
        <f>ROUND((S593/INDICI!$B$2*10),2)</f>
        <v>3.39</v>
      </c>
      <c r="Z593" s="81">
        <f>ROUND((O593/INDICI!$B$1*25),2)</f>
        <v>4.88</v>
      </c>
      <c r="AA593" s="82">
        <f t="shared" si="67"/>
        <v>6</v>
      </c>
      <c r="AB593" s="83">
        <f t="shared" si="68"/>
        <v>14.27</v>
      </c>
      <c r="AC593" s="84"/>
      <c r="AD593" s="81" t="str">
        <f>VLOOKUP(C593, 'NORD SUD'!A:B, 2, FALSE)</f>
        <v>N</v>
      </c>
      <c r="AE593" s="85" t="str">
        <f>IF(AD593="N","",SUM(AF$5:$AF593))</f>
        <v/>
      </c>
      <c r="AF593" s="85" t="str">
        <f t="shared" si="69"/>
        <v/>
      </c>
      <c r="AG593" s="84"/>
      <c r="AH593" s="81"/>
      <c r="AI593" s="169"/>
      <c r="AJ593" s="169"/>
      <c r="AK593" s="198" t="s">
        <v>1941</v>
      </c>
      <c r="AL593" s="158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  <c r="QN593" s="27"/>
      <c r="QO593" s="27"/>
      <c r="QP593" s="27"/>
      <c r="QQ593" s="27"/>
      <c r="QR593" s="27"/>
      <c r="QS593" s="27"/>
      <c r="QT593" s="27"/>
      <c r="QU593" s="27"/>
      <c r="QV593" s="27"/>
      <c r="QW593" s="27"/>
      <c r="QX593" s="27"/>
      <c r="QY593" s="27"/>
      <c r="QZ593" s="27"/>
      <c r="RA593" s="27"/>
      <c r="RB593" s="27"/>
      <c r="RC593" s="27"/>
      <c r="RD593" s="27"/>
      <c r="RE593" s="27"/>
      <c r="RF593" s="27"/>
      <c r="RG593" s="27"/>
      <c r="RH593" s="27"/>
      <c r="RI593" s="27"/>
      <c r="RJ593" s="27"/>
      <c r="RK593" s="27"/>
      <c r="RL593" s="27"/>
      <c r="RM593" s="27"/>
      <c r="RN593" s="27"/>
      <c r="RO593" s="27"/>
      <c r="RP593" s="27"/>
      <c r="RQ593" s="27"/>
      <c r="RR593" s="27"/>
      <c r="RS593" s="27"/>
      <c r="RT593" s="27"/>
      <c r="RU593" s="27"/>
      <c r="RV593" s="27"/>
      <c r="RW593" s="27"/>
      <c r="RX593" s="27"/>
      <c r="RY593" s="27"/>
      <c r="RZ593" s="27"/>
      <c r="SA593" s="27"/>
      <c r="SB593" s="27"/>
      <c r="SC593" s="27"/>
      <c r="SD593" s="27"/>
      <c r="SE593" s="27"/>
      <c r="SF593" s="27"/>
      <c r="SG593" s="27"/>
      <c r="SH593" s="27"/>
      <c r="SI593" s="27"/>
      <c r="SJ593" s="27"/>
      <c r="SK593" s="27"/>
      <c r="SL593" s="27"/>
      <c r="SM593" s="27"/>
      <c r="SN593" s="27"/>
      <c r="SO593" s="27"/>
      <c r="SP593" s="27"/>
      <c r="SQ593" s="27"/>
      <c r="SR593" s="27"/>
      <c r="SS593" s="27"/>
      <c r="ST593" s="27"/>
      <c r="SU593" s="27"/>
      <c r="SV593" s="27"/>
      <c r="SW593" s="27"/>
      <c r="SX593" s="27"/>
      <c r="SY593" s="27"/>
      <c r="SZ593" s="27"/>
      <c r="TA593" s="27"/>
      <c r="TB593" s="27"/>
      <c r="TC593" s="27"/>
      <c r="TD593" s="27"/>
      <c r="TE593" s="27"/>
      <c r="TF593" s="27"/>
      <c r="TG593" s="27"/>
      <c r="TH593" s="27"/>
      <c r="TI593" s="27"/>
      <c r="TJ593" s="27"/>
      <c r="TK593" s="27"/>
      <c r="TL593" s="27"/>
      <c r="TM593" s="27"/>
      <c r="TN593" s="27"/>
      <c r="TO593" s="27"/>
      <c r="TP593" s="27"/>
      <c r="TQ593" s="27"/>
      <c r="TR593" s="27"/>
      <c r="TS593" s="27"/>
      <c r="TT593" s="27"/>
      <c r="TU593" s="27"/>
      <c r="TV593" s="27"/>
      <c r="TW593" s="27"/>
      <c r="TX593" s="27"/>
      <c r="TY593" s="27"/>
      <c r="TZ593" s="27"/>
      <c r="UA593" s="27"/>
      <c r="UB593" s="27"/>
      <c r="UC593" s="27"/>
      <c r="UD593" s="27"/>
      <c r="UE593" s="27"/>
      <c r="UF593" s="27"/>
      <c r="UG593" s="27"/>
      <c r="UH593" s="27"/>
      <c r="UI593" s="27"/>
      <c r="UJ593" s="27"/>
      <c r="UK593" s="27"/>
      <c r="UL593" s="27"/>
      <c r="UM593" s="27"/>
      <c r="UN593" s="27"/>
      <c r="UO593" s="27"/>
      <c r="UP593" s="27"/>
      <c r="UQ593" s="27"/>
      <c r="UR593" s="27"/>
      <c r="US593" s="27"/>
      <c r="UT593" s="27"/>
      <c r="UU593" s="27"/>
      <c r="UV593" s="27"/>
      <c r="UW593" s="27"/>
      <c r="UX593" s="27"/>
      <c r="UY593" s="27"/>
      <c r="UZ593" s="27"/>
      <c r="VA593" s="27"/>
      <c r="VB593" s="27"/>
      <c r="VC593" s="27"/>
      <c r="VD593" s="27"/>
      <c r="VE593" s="27"/>
      <c r="VF593" s="27"/>
      <c r="VG593" s="27"/>
      <c r="VH593" s="27"/>
      <c r="VI593" s="27"/>
      <c r="VJ593" s="27"/>
      <c r="VK593" s="27"/>
      <c r="VL593" s="27"/>
      <c r="VM593" s="27"/>
      <c r="VN593" s="27"/>
      <c r="VO593" s="27"/>
      <c r="VP593" s="27"/>
      <c r="VQ593" s="27"/>
      <c r="VR593" s="27"/>
      <c r="VS593" s="27"/>
      <c r="VT593" s="27"/>
      <c r="VU593" s="27"/>
      <c r="VV593" s="27"/>
      <c r="VW593" s="27"/>
      <c r="VX593" s="27"/>
      <c r="VY593" s="27"/>
      <c r="VZ593" s="27"/>
      <c r="WA593" s="27"/>
      <c r="WB593" s="27"/>
      <c r="WC593" s="27"/>
      <c r="WD593" s="27"/>
      <c r="WE593" s="27"/>
      <c r="WF593" s="27"/>
      <c r="WG593" s="27"/>
      <c r="WH593" s="27"/>
      <c r="WI593" s="27"/>
      <c r="WJ593" s="27"/>
      <c r="WK593" s="27"/>
      <c r="WL593" s="27"/>
      <c r="WM593" s="27"/>
      <c r="WN593" s="27"/>
      <c r="WO593" s="27"/>
      <c r="WP593" s="27"/>
      <c r="WQ593" s="27"/>
      <c r="WR593" s="27"/>
      <c r="WS593" s="27"/>
      <c r="WT593" s="27"/>
      <c r="WU593" s="27"/>
      <c r="WV593" s="27"/>
      <c r="WW593" s="27"/>
      <c r="WX593" s="27"/>
      <c r="WY593" s="27"/>
      <c r="WZ593" s="27"/>
      <c r="XA593" s="27"/>
      <c r="XB593" s="27"/>
      <c r="XC593" s="27"/>
      <c r="XD593" s="27"/>
      <c r="XE593" s="27"/>
      <c r="XF593" s="27"/>
      <c r="XG593" s="27"/>
      <c r="XH593" s="27"/>
      <c r="XI593" s="27"/>
      <c r="XJ593" s="27"/>
      <c r="XK593" s="27"/>
      <c r="XL593" s="27"/>
      <c r="XM593" s="27"/>
      <c r="XN593" s="27"/>
      <c r="XO593" s="27"/>
      <c r="XP593" s="27"/>
      <c r="XQ593" s="27"/>
      <c r="XR593" s="27"/>
      <c r="XS593" s="27"/>
      <c r="XT593" s="27"/>
      <c r="XU593" s="27"/>
      <c r="XV593" s="27"/>
      <c r="XW593" s="27"/>
      <c r="XX593" s="27"/>
      <c r="XY593" s="27"/>
      <c r="XZ593" s="27"/>
      <c r="YA593" s="27"/>
      <c r="YB593" s="27"/>
      <c r="YC593" s="27"/>
      <c r="YD593" s="27"/>
      <c r="YE593" s="27"/>
      <c r="YF593" s="27"/>
      <c r="YG593" s="27"/>
      <c r="YH593" s="27"/>
      <c r="YI593" s="27"/>
      <c r="YJ593" s="27"/>
      <c r="YK593" s="27"/>
      <c r="YL593" s="27"/>
      <c r="YM593" s="27"/>
      <c r="YN593" s="27"/>
      <c r="YO593" s="27"/>
      <c r="YP593" s="27"/>
      <c r="YQ593" s="27"/>
      <c r="YR593" s="27"/>
      <c r="YS593" s="27"/>
      <c r="YT593" s="27"/>
      <c r="YU593" s="27"/>
      <c r="YV593" s="27"/>
      <c r="YW593" s="27"/>
      <c r="YX593" s="27"/>
      <c r="YY593" s="27"/>
      <c r="YZ593" s="27"/>
      <c r="ZA593" s="27"/>
      <c r="ZB593" s="27"/>
      <c r="ZC593" s="27"/>
      <c r="ZD593" s="27"/>
      <c r="ZE593" s="27"/>
      <c r="ZF593" s="27"/>
      <c r="ZG593" s="27"/>
      <c r="ZH593" s="27"/>
      <c r="ZI593" s="27"/>
      <c r="ZJ593" s="27"/>
      <c r="ZK593" s="27"/>
      <c r="ZL593" s="27"/>
      <c r="ZM593" s="27"/>
      <c r="ZN593" s="27"/>
      <c r="ZO593" s="27"/>
      <c r="ZP593" s="27"/>
      <c r="ZQ593" s="27"/>
      <c r="ZR593" s="27"/>
      <c r="ZS593" s="27"/>
      <c r="ZT593" s="27"/>
      <c r="ZU593" s="27"/>
      <c r="ZV593" s="27"/>
      <c r="ZW593" s="27"/>
      <c r="ZX593" s="27"/>
      <c r="ZY593" s="27"/>
      <c r="ZZ593" s="27"/>
      <c r="AAA593" s="27"/>
      <c r="AAB593" s="27"/>
      <c r="AAC593" s="27"/>
      <c r="AAD593" s="27"/>
      <c r="AAE593" s="27"/>
      <c r="AAF593" s="27"/>
      <c r="AAG593" s="27"/>
      <c r="AAH593" s="27"/>
      <c r="AAI593" s="27"/>
      <c r="AAJ593" s="27"/>
      <c r="AAK593" s="27"/>
      <c r="AAL593" s="27"/>
      <c r="AAM593" s="27"/>
      <c r="AAN593" s="27"/>
      <c r="AAO593" s="27"/>
      <c r="AAP593" s="27"/>
      <c r="AAQ593" s="27"/>
      <c r="AAR593" s="27"/>
      <c r="AAS593" s="27"/>
      <c r="AAT593" s="27"/>
      <c r="AAU593" s="27"/>
      <c r="AAV593" s="27"/>
      <c r="AAW593" s="27"/>
      <c r="AAX593" s="27"/>
      <c r="AAY593" s="27"/>
      <c r="AAZ593" s="27"/>
      <c r="ABA593" s="27"/>
      <c r="ABB593" s="27"/>
      <c r="ABC593" s="27"/>
      <c r="ABD593" s="27"/>
      <c r="ABE593" s="27"/>
      <c r="ABF593" s="27"/>
      <c r="ABG593" s="27"/>
      <c r="ABH593" s="27"/>
      <c r="ABI593" s="27"/>
      <c r="ABJ593" s="27"/>
      <c r="ABK593" s="27"/>
      <c r="ABL593" s="27"/>
      <c r="ABM593" s="27"/>
      <c r="ABN593" s="27"/>
      <c r="ABO593" s="27"/>
      <c r="ABP593" s="27"/>
      <c r="ABQ593" s="27"/>
      <c r="ABR593" s="27"/>
      <c r="ABS593" s="27"/>
      <c r="ABT593" s="27"/>
      <c r="ABU593" s="27"/>
      <c r="ABV593" s="27"/>
      <c r="ABW593" s="27"/>
      <c r="ABX593" s="27"/>
      <c r="ABY593" s="27"/>
      <c r="ABZ593" s="27"/>
      <c r="ACA593" s="27"/>
      <c r="ACB593" s="27"/>
      <c r="ACC593" s="27"/>
      <c r="ACD593" s="27"/>
      <c r="ACE593" s="27"/>
      <c r="ACF593" s="27"/>
      <c r="ACG593" s="27"/>
      <c r="ACH593" s="27"/>
      <c r="ACI593" s="27"/>
      <c r="ACJ593" s="27"/>
      <c r="ACK593" s="27"/>
      <c r="ACL593" s="27"/>
      <c r="ACM593" s="27"/>
      <c r="ACN593" s="27"/>
      <c r="ACO593" s="27"/>
      <c r="ACP593" s="27"/>
      <c r="ACQ593" s="27"/>
      <c r="ACR593" s="27"/>
      <c r="ACS593" s="27"/>
      <c r="ACT593" s="27"/>
      <c r="ACU593" s="27"/>
      <c r="ACV593" s="27"/>
      <c r="ACW593" s="27"/>
      <c r="ACX593" s="27"/>
      <c r="ACY593" s="27"/>
      <c r="ACZ593" s="27"/>
      <c r="ADA593" s="27"/>
      <c r="ADB593" s="27"/>
      <c r="ADC593" s="27"/>
      <c r="ADD593" s="27"/>
      <c r="ADE593" s="27"/>
      <c r="ADF593" s="27"/>
      <c r="ADG593" s="27"/>
      <c r="ADH593" s="27"/>
      <c r="ADI593" s="27"/>
      <c r="ADJ593" s="27"/>
      <c r="ADK593" s="27"/>
      <c r="ADL593" s="27"/>
      <c r="ADM593" s="27"/>
      <c r="ADN593" s="27"/>
      <c r="ADO593" s="27"/>
      <c r="ADP593" s="27"/>
      <c r="ADQ593" s="27"/>
      <c r="ADR593" s="27"/>
      <c r="ADS593" s="27"/>
      <c r="ADT593" s="27"/>
      <c r="ADU593" s="27"/>
      <c r="ADV593" s="27"/>
      <c r="ADW593" s="27"/>
      <c r="ADX593" s="27"/>
      <c r="ADY593" s="27"/>
      <c r="ADZ593" s="27"/>
      <c r="AEA593" s="27"/>
      <c r="AEB593" s="27"/>
      <c r="AEC593" s="27"/>
      <c r="AED593" s="27"/>
      <c r="AEE593" s="27"/>
      <c r="AEF593" s="27"/>
      <c r="AEG593" s="27"/>
      <c r="AEH593" s="27"/>
      <c r="AEI593" s="27"/>
      <c r="AEJ593" s="27"/>
      <c r="AEK593" s="27"/>
      <c r="AEL593" s="27"/>
      <c r="AEM593" s="27"/>
      <c r="AEN593" s="27"/>
      <c r="AEO593" s="27"/>
      <c r="AEP593" s="27"/>
      <c r="AEQ593" s="27"/>
      <c r="AER593" s="27"/>
      <c r="AES593" s="27"/>
      <c r="AET593" s="27"/>
      <c r="AEU593" s="27"/>
      <c r="AEV593" s="27"/>
      <c r="AEW593" s="27"/>
      <c r="AEX593" s="27"/>
      <c r="AEY593" s="27"/>
      <c r="AEZ593" s="27"/>
      <c r="AFA593" s="27"/>
      <c r="AFB593" s="27"/>
      <c r="AFC593" s="27"/>
      <c r="AFD593" s="27"/>
      <c r="AFE593" s="27"/>
      <c r="AFF593" s="27"/>
      <c r="AFG593" s="27"/>
      <c r="AFH593" s="27"/>
      <c r="AFI593" s="27"/>
      <c r="AFJ593" s="27"/>
      <c r="AFK593" s="27"/>
      <c r="AFL593" s="27"/>
      <c r="AFM593" s="27"/>
      <c r="AFN593" s="27"/>
      <c r="AFO593" s="27"/>
      <c r="AFP593" s="27"/>
      <c r="AFQ593" s="27"/>
      <c r="AFR593" s="27"/>
      <c r="AFS593" s="27"/>
      <c r="AFT593" s="27"/>
      <c r="AFU593" s="27"/>
      <c r="AFV593" s="27"/>
      <c r="AFW593" s="27"/>
      <c r="AFX593" s="27"/>
      <c r="AFY593" s="27"/>
      <c r="AFZ593" s="27"/>
      <c r="AGA593" s="27"/>
      <c r="AGB593" s="27"/>
      <c r="AGC593" s="27"/>
      <c r="AGD593" s="27"/>
      <c r="AGE593" s="27"/>
      <c r="AGF593" s="27"/>
      <c r="AGG593" s="27"/>
      <c r="AGH593" s="27"/>
      <c r="AGI593" s="27"/>
      <c r="AGJ593" s="27"/>
      <c r="AGK593" s="27"/>
      <c r="AGL593" s="27"/>
      <c r="AGM593" s="27"/>
      <c r="AGN593" s="27"/>
      <c r="AGO593" s="27"/>
      <c r="AGP593" s="27"/>
      <c r="AGQ593" s="27"/>
      <c r="AGR593" s="27"/>
      <c r="AGS593" s="27"/>
      <c r="AGT593" s="27"/>
      <c r="AGU593" s="27"/>
      <c r="AGV593" s="27"/>
      <c r="AGW593" s="27"/>
      <c r="AGX593" s="27"/>
      <c r="AGY593" s="27"/>
      <c r="AGZ593" s="27"/>
      <c r="AHA593" s="27"/>
      <c r="AHB593" s="27"/>
      <c r="AHC593" s="27"/>
      <c r="AHD593" s="27"/>
      <c r="AHE593" s="27"/>
      <c r="AHF593" s="27"/>
      <c r="AHG593" s="27"/>
      <c r="AHH593" s="27"/>
      <c r="AHI593" s="27"/>
      <c r="AHJ593" s="27"/>
      <c r="AHK593" s="27"/>
      <c r="AHL593" s="27"/>
      <c r="AHM593" s="27"/>
      <c r="AHN593" s="27"/>
      <c r="AHO593" s="27"/>
      <c r="AHP593" s="27"/>
      <c r="AHQ593" s="27"/>
      <c r="AHR593" s="27"/>
      <c r="AHS593" s="27"/>
      <c r="AHT593" s="27"/>
      <c r="AHU593" s="27"/>
      <c r="AHV593" s="27"/>
      <c r="AHW593" s="27"/>
      <c r="AHX593" s="27"/>
      <c r="AHY593" s="27"/>
      <c r="AHZ593" s="27"/>
      <c r="AIA593" s="27"/>
      <c r="AIB593" s="27"/>
      <c r="AIC593" s="27"/>
      <c r="AID593" s="27"/>
      <c r="AIE593" s="27"/>
      <c r="AIF593" s="27"/>
      <c r="AIG593" s="27"/>
      <c r="AIH593" s="27"/>
      <c r="AII593" s="27"/>
      <c r="AIJ593" s="27"/>
      <c r="AIK593" s="27"/>
      <c r="AIL593" s="27"/>
      <c r="AIM593" s="27"/>
      <c r="AIN593" s="27"/>
      <c r="AIO593" s="27"/>
      <c r="AIP593" s="27"/>
      <c r="AIQ593" s="27"/>
      <c r="AIR593" s="27"/>
      <c r="AIS593" s="27"/>
      <c r="AIT593" s="27"/>
      <c r="AIU593" s="27"/>
      <c r="AIV593" s="27"/>
      <c r="AIW593" s="27"/>
      <c r="AIX593" s="27"/>
      <c r="AIY593" s="27"/>
      <c r="AIZ593" s="27"/>
      <c r="AJA593" s="27"/>
      <c r="AJB593" s="27"/>
      <c r="AJC593" s="27"/>
      <c r="AJD593" s="27"/>
      <c r="AJE593" s="27"/>
      <c r="AJF593" s="27"/>
      <c r="AJG593" s="27"/>
      <c r="AJH593" s="27"/>
      <c r="AJI593" s="27"/>
      <c r="AJJ593" s="27"/>
      <c r="AJK593" s="27"/>
      <c r="AJL593" s="27"/>
      <c r="AJM593" s="27"/>
      <c r="AJN593" s="27"/>
      <c r="AJO593" s="27"/>
      <c r="AJP593" s="27"/>
      <c r="AJQ593" s="27"/>
      <c r="AJR593" s="27"/>
      <c r="AJS593" s="27"/>
      <c r="AJT593" s="27"/>
      <c r="AJU593" s="27"/>
      <c r="AJV593" s="27"/>
      <c r="AJW593" s="27"/>
      <c r="AJX593" s="27"/>
      <c r="AJY593" s="27"/>
      <c r="AJZ593" s="27"/>
      <c r="AKA593" s="27"/>
      <c r="AKB593" s="27"/>
      <c r="AKC593" s="27"/>
      <c r="AKD593" s="27"/>
      <c r="AKE593" s="27"/>
      <c r="AKF593" s="27"/>
      <c r="AKG593" s="27"/>
      <c r="AKH593" s="27"/>
      <c r="AKI593" s="27"/>
      <c r="AKJ593" s="27"/>
      <c r="AKK593" s="27"/>
      <c r="AKL593" s="27"/>
      <c r="AKM593" s="27"/>
      <c r="AKN593" s="27"/>
      <c r="AKO593" s="27"/>
      <c r="AKP593" s="27"/>
      <c r="AKQ593" s="27"/>
      <c r="AKR593" s="27"/>
      <c r="AKS593" s="27"/>
      <c r="AKT593" s="27"/>
      <c r="AKU593" s="27"/>
      <c r="AKV593" s="27"/>
      <c r="AKW593" s="27"/>
      <c r="AKX593" s="27"/>
      <c r="AKY593" s="27"/>
      <c r="AKZ593" s="27"/>
      <c r="ALA593" s="27"/>
      <c r="ALB593" s="27"/>
      <c r="ALC593" s="27"/>
      <c r="ALD593" s="27"/>
      <c r="ALE593" s="27"/>
      <c r="ALF593" s="27"/>
      <c r="ALG593" s="27"/>
      <c r="ALH593" s="27"/>
      <c r="ALI593" s="27"/>
      <c r="ALJ593" s="27"/>
    </row>
    <row r="594" spans="1:998" s="13" customFormat="1">
      <c r="A594" s="16">
        <v>589</v>
      </c>
      <c r="B594" s="32" t="s">
        <v>344</v>
      </c>
      <c r="C594" s="32" t="s">
        <v>67</v>
      </c>
      <c r="D594" s="32" t="s">
        <v>67</v>
      </c>
      <c r="E594" s="32" t="s">
        <v>677</v>
      </c>
      <c r="F594" s="32"/>
      <c r="G594" s="74">
        <v>45834</v>
      </c>
      <c r="H594" s="75">
        <v>0.72499999999999998</v>
      </c>
      <c r="I594" s="32" t="s">
        <v>5</v>
      </c>
      <c r="J594" s="32" t="s">
        <v>6</v>
      </c>
      <c r="K594" s="32" t="s">
        <v>5</v>
      </c>
      <c r="L594" s="32" t="s">
        <v>5</v>
      </c>
      <c r="M594" s="32" t="s">
        <v>5</v>
      </c>
      <c r="N594" s="32" t="s">
        <v>6</v>
      </c>
      <c r="O594" s="76">
        <v>1501.77</v>
      </c>
      <c r="P594" s="77">
        <v>1132</v>
      </c>
      <c r="Q594" s="76">
        <v>52939.46</v>
      </c>
      <c r="R594" s="76">
        <v>10587.9</v>
      </c>
      <c r="S594" s="85">
        <f t="shared" si="74"/>
        <v>20.000015111601062</v>
      </c>
      <c r="T594" s="85">
        <f t="shared" si="75"/>
        <v>42351.56</v>
      </c>
      <c r="U594" s="32" t="s">
        <v>6</v>
      </c>
      <c r="V594" s="32" t="s">
        <v>6</v>
      </c>
      <c r="W594" s="79">
        <v>1</v>
      </c>
      <c r="X594" s="80">
        <v>0</v>
      </c>
      <c r="Y594" s="81">
        <f>ROUND((S594/INDICI!$B$2*10),2)</f>
        <v>2.2599999999999998</v>
      </c>
      <c r="Z594" s="81">
        <f>ROUND((O594/INDICI!$B$1*25),2)</f>
        <v>4.01</v>
      </c>
      <c r="AA594" s="82">
        <f t="shared" si="67"/>
        <v>8</v>
      </c>
      <c r="AB594" s="83">
        <f t="shared" si="68"/>
        <v>14.27</v>
      </c>
      <c r="AC594" s="84"/>
      <c r="AD594" s="81" t="str">
        <f>VLOOKUP(C594, 'NORD SUD'!A:B, 2, FALSE)</f>
        <v>N</v>
      </c>
      <c r="AE594" s="85" t="str">
        <f>IF(AD594="N","",SUM(AF$5:$AF594))</f>
        <v/>
      </c>
      <c r="AF594" s="85" t="str">
        <f t="shared" si="69"/>
        <v/>
      </c>
      <c r="AG594" s="84"/>
      <c r="AH594" s="81"/>
      <c r="AI594" s="169"/>
      <c r="AJ594" s="169"/>
      <c r="AK594" s="198" t="s">
        <v>1941</v>
      </c>
      <c r="AL594" s="158"/>
    </row>
    <row r="595" spans="1:998" s="13" customFormat="1">
      <c r="A595" s="16">
        <v>590</v>
      </c>
      <c r="B595" s="32" t="s">
        <v>188</v>
      </c>
      <c r="C595" s="32" t="s">
        <v>97</v>
      </c>
      <c r="D595" s="32" t="s">
        <v>97</v>
      </c>
      <c r="E595" s="32" t="s">
        <v>526</v>
      </c>
      <c r="F595" s="32"/>
      <c r="G595" s="74">
        <v>45807</v>
      </c>
      <c r="H595" s="75">
        <v>0.59444444444444444</v>
      </c>
      <c r="I595" s="32" t="s">
        <v>5</v>
      </c>
      <c r="J595" s="32" t="s">
        <v>6</v>
      </c>
      <c r="K595" s="32" t="s">
        <v>5</v>
      </c>
      <c r="L595" s="32" t="s">
        <v>5</v>
      </c>
      <c r="M595" s="32" t="s">
        <v>5</v>
      </c>
      <c r="N595" s="32" t="s">
        <v>6</v>
      </c>
      <c r="O595" s="76">
        <v>968.67</v>
      </c>
      <c r="P595" s="77">
        <v>14143</v>
      </c>
      <c r="Q595" s="76">
        <v>60000</v>
      </c>
      <c r="R595" s="76">
        <v>30000</v>
      </c>
      <c r="S595" s="85">
        <f t="shared" si="74"/>
        <v>50</v>
      </c>
      <c r="T595" s="85">
        <f t="shared" si="75"/>
        <v>30000</v>
      </c>
      <c r="U595" s="32" t="s">
        <v>6</v>
      </c>
      <c r="V595" s="32" t="s">
        <v>6</v>
      </c>
      <c r="W595" s="79">
        <v>1</v>
      </c>
      <c r="X595" s="80">
        <v>0</v>
      </c>
      <c r="Y595" s="81">
        <f>ROUND((S595/INDICI!$B$2*10),2)</f>
        <v>5.65</v>
      </c>
      <c r="Z595" s="81">
        <f>ROUND((O595/INDICI!$B$1*25),2)</f>
        <v>2.59</v>
      </c>
      <c r="AA595" s="82">
        <f t="shared" si="67"/>
        <v>6</v>
      </c>
      <c r="AB595" s="83">
        <f t="shared" si="68"/>
        <v>14.24</v>
      </c>
      <c r="AC595" s="84"/>
      <c r="AD595" s="81" t="str">
        <f>VLOOKUP(C595, 'NORD SUD'!A:B, 2, FALSE)</f>
        <v>N</v>
      </c>
      <c r="AE595" s="85" t="str">
        <f>IF(AD595="N","",SUM(AF$5:$AF595))</f>
        <v/>
      </c>
      <c r="AF595" s="85" t="str">
        <f t="shared" si="69"/>
        <v/>
      </c>
      <c r="AG595" s="84"/>
      <c r="AH595" s="81"/>
      <c r="AI595" s="169"/>
      <c r="AJ595" s="169"/>
      <c r="AK595" s="198" t="s">
        <v>1941</v>
      </c>
      <c r="AL595" s="158"/>
    </row>
    <row r="596" spans="1:998" s="13" customFormat="1">
      <c r="A596" s="16">
        <v>591</v>
      </c>
      <c r="B596" s="81" t="s">
        <v>344</v>
      </c>
      <c r="C596" s="81" t="s">
        <v>86</v>
      </c>
      <c r="D596" s="81" t="s">
        <v>86</v>
      </c>
      <c r="E596" s="81" t="s">
        <v>542</v>
      </c>
      <c r="F596" s="81"/>
      <c r="G596" s="94">
        <v>45832</v>
      </c>
      <c r="H596" s="156">
        <v>0.46041666666666664</v>
      </c>
      <c r="I596" s="81" t="s">
        <v>5</v>
      </c>
      <c r="J596" s="81" t="s">
        <v>6</v>
      </c>
      <c r="K596" s="81" t="s">
        <v>5</v>
      </c>
      <c r="L596" s="81" t="s">
        <v>5</v>
      </c>
      <c r="M596" s="81" t="s">
        <v>5</v>
      </c>
      <c r="N596" s="81" t="s">
        <v>6</v>
      </c>
      <c r="O596" s="81">
        <v>645.99</v>
      </c>
      <c r="P596" s="95">
        <v>1548</v>
      </c>
      <c r="Q596" s="84">
        <v>149252.45000000001</v>
      </c>
      <c r="R596" s="84">
        <v>59700.98</v>
      </c>
      <c r="S596" s="81">
        <v>40</v>
      </c>
      <c r="T596" s="84">
        <v>89551.47</v>
      </c>
      <c r="U596" s="81" t="s">
        <v>6</v>
      </c>
      <c r="V596" s="81" t="s">
        <v>6</v>
      </c>
      <c r="W596" s="79">
        <v>1</v>
      </c>
      <c r="X596" s="80">
        <v>0</v>
      </c>
      <c r="Y596" s="81">
        <f>ROUND((S596/INDICI!$B$2*10),2)</f>
        <v>4.5199999999999996</v>
      </c>
      <c r="Z596" s="81">
        <f>ROUND((O596/INDICI!$B$1*25),2)</f>
        <v>1.72</v>
      </c>
      <c r="AA596" s="82">
        <f t="shared" si="67"/>
        <v>8</v>
      </c>
      <c r="AB596" s="83">
        <f t="shared" si="68"/>
        <v>14.239999999999998</v>
      </c>
      <c r="AC596" s="84"/>
      <c r="AD596" s="81" t="str">
        <f>VLOOKUP(C596, 'NORD SUD'!A:B, 2, FALSE)</f>
        <v>N</v>
      </c>
      <c r="AE596" s="85" t="str">
        <f>IF(AD596="N","",SUM(AF$5:$AF596))</f>
        <v/>
      </c>
      <c r="AF596" s="85" t="str">
        <f t="shared" si="69"/>
        <v/>
      </c>
      <c r="AG596" s="84"/>
      <c r="AH596" s="81"/>
      <c r="AI596" s="169"/>
      <c r="AJ596" s="169"/>
      <c r="AK596" s="198" t="s">
        <v>1941</v>
      </c>
      <c r="AL596" s="158"/>
    </row>
    <row r="597" spans="1:998" s="24" customFormat="1">
      <c r="A597" s="16">
        <v>592</v>
      </c>
      <c r="B597" s="32" t="s">
        <v>188</v>
      </c>
      <c r="C597" s="32" t="s">
        <v>7</v>
      </c>
      <c r="D597" s="32" t="s">
        <v>7</v>
      </c>
      <c r="E597" s="32" t="s">
        <v>777</v>
      </c>
      <c r="F597" s="32"/>
      <c r="G597" s="74">
        <v>45834</v>
      </c>
      <c r="H597" s="75">
        <v>0.3888888888888889</v>
      </c>
      <c r="I597" s="32" t="s">
        <v>5</v>
      </c>
      <c r="J597" s="32" t="s">
        <v>6</v>
      </c>
      <c r="K597" s="32" t="s">
        <v>5</v>
      </c>
      <c r="L597" s="32" t="s">
        <v>5</v>
      </c>
      <c r="M597" s="32" t="s">
        <v>5</v>
      </c>
      <c r="N597" s="32" t="s">
        <v>6</v>
      </c>
      <c r="O597" s="76">
        <v>786.16</v>
      </c>
      <c r="P597" s="77">
        <v>636</v>
      </c>
      <c r="Q597" s="76">
        <v>43000</v>
      </c>
      <c r="R597" s="76">
        <v>15720</v>
      </c>
      <c r="S597" s="85">
        <f t="shared" ref="S597:S660" si="76">IFERROR(R597/Q597*100,0)</f>
        <v>36.558139534883722</v>
      </c>
      <c r="T597" s="85">
        <f t="shared" ref="T597:T660" si="77">SUM(Q597-R597)</f>
        <v>27280</v>
      </c>
      <c r="U597" s="32" t="s">
        <v>6</v>
      </c>
      <c r="V597" s="32" t="s">
        <v>6</v>
      </c>
      <c r="W597" s="79">
        <v>2</v>
      </c>
      <c r="X597" s="80">
        <v>0</v>
      </c>
      <c r="Y597" s="81">
        <f>ROUND((S597/INDICI!$B$2*10),2)</f>
        <v>4.13</v>
      </c>
      <c r="Z597" s="81">
        <f>ROUND((O597/INDICI!$B$1*25),2)</f>
        <v>2.1</v>
      </c>
      <c r="AA597" s="82">
        <f t="shared" ref="AA597:AA660" si="78">IF(X597&gt;1, 0, IF(P597&lt;=5000, 8, IF(P597&lt;=50000, 6, IF(P597&lt;=100000, 4, 2))))</f>
        <v>8</v>
      </c>
      <c r="AB597" s="83">
        <f t="shared" ref="AB597:AB660" si="79">SUM(X597:AA597)</f>
        <v>14.23</v>
      </c>
      <c r="AC597" s="84"/>
      <c r="AD597" s="81" t="str">
        <f>VLOOKUP(C597, 'NORD SUD'!A:B, 2, FALSE)</f>
        <v>N</v>
      </c>
      <c r="AE597" s="85" t="str">
        <f>IF(AD597="N","",SUM(AF$5:$AF597))</f>
        <v/>
      </c>
      <c r="AF597" s="85" t="str">
        <f t="shared" si="69"/>
        <v/>
      </c>
      <c r="AG597" s="84"/>
      <c r="AH597" s="174"/>
      <c r="AI597" s="175"/>
      <c r="AJ597" s="175"/>
      <c r="AK597" s="198" t="s">
        <v>1941</v>
      </c>
      <c r="AL597" s="162"/>
      <c r="AM597" s="27"/>
      <c r="AN597" s="27"/>
      <c r="AO597" s="27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  <c r="KE597" s="13"/>
      <c r="KF597" s="13"/>
      <c r="KG597" s="13"/>
      <c r="KH597" s="13"/>
      <c r="KI597" s="13"/>
      <c r="KJ597" s="13"/>
      <c r="KK597" s="13"/>
      <c r="KL597" s="13"/>
      <c r="KM597" s="13"/>
      <c r="KN597" s="13"/>
      <c r="KO597" s="13"/>
      <c r="KP597" s="13"/>
      <c r="KQ597" s="13"/>
      <c r="KR597" s="13"/>
      <c r="KS597" s="13"/>
      <c r="KT597" s="13"/>
      <c r="KU597" s="13"/>
      <c r="KV597" s="13"/>
      <c r="KW597" s="13"/>
      <c r="KX597" s="13"/>
      <c r="KY597" s="13"/>
      <c r="KZ597" s="13"/>
      <c r="LA597" s="13"/>
      <c r="LB597" s="13"/>
      <c r="LC597" s="13"/>
      <c r="LD597" s="13"/>
      <c r="LE597" s="13"/>
      <c r="LF597" s="13"/>
      <c r="LG597" s="13"/>
      <c r="LH597" s="13"/>
      <c r="LI597" s="13"/>
      <c r="LJ597" s="13"/>
      <c r="LK597" s="13"/>
      <c r="LL597" s="13"/>
      <c r="LM597" s="13"/>
      <c r="LN597" s="13"/>
      <c r="LO597" s="13"/>
      <c r="LP597" s="13"/>
      <c r="LQ597" s="13"/>
      <c r="LR597" s="13"/>
      <c r="LS597" s="13"/>
      <c r="LT597" s="13"/>
      <c r="LU597" s="13"/>
      <c r="LV597" s="13"/>
      <c r="LW597" s="13"/>
      <c r="LX597" s="13"/>
      <c r="LY597" s="13"/>
      <c r="LZ597" s="13"/>
      <c r="MA597" s="13"/>
      <c r="MB597" s="13"/>
      <c r="MC597" s="13"/>
      <c r="MD597" s="13"/>
      <c r="ME597" s="13"/>
      <c r="MF597" s="13"/>
      <c r="MG597" s="13"/>
      <c r="MH597" s="13"/>
      <c r="MI597" s="13"/>
      <c r="MJ597" s="13"/>
      <c r="MK597" s="13"/>
      <c r="ML597" s="13"/>
      <c r="MM597" s="13"/>
      <c r="MN597" s="13"/>
      <c r="MO597" s="13"/>
      <c r="MP597" s="13"/>
      <c r="MQ597" s="13"/>
      <c r="MR597" s="13"/>
      <c r="MS597" s="13"/>
      <c r="MT597" s="13"/>
      <c r="MU597" s="13"/>
      <c r="MV597" s="13"/>
      <c r="MW597" s="13"/>
      <c r="MX597" s="13"/>
      <c r="MY597" s="13"/>
      <c r="MZ597" s="13"/>
      <c r="NA597" s="13"/>
      <c r="NB597" s="13"/>
      <c r="NC597" s="13"/>
      <c r="ND597" s="13"/>
      <c r="NE597" s="13"/>
      <c r="NF597" s="13"/>
      <c r="NG597" s="13"/>
      <c r="NH597" s="13"/>
      <c r="NI597" s="13"/>
      <c r="NJ597" s="13"/>
      <c r="NK597" s="13"/>
      <c r="NL597" s="13"/>
      <c r="NM597" s="13"/>
      <c r="NN597" s="13"/>
      <c r="NO597" s="13"/>
      <c r="NP597" s="13"/>
      <c r="NQ597" s="13"/>
      <c r="NR597" s="13"/>
      <c r="NS597" s="13"/>
      <c r="NT597" s="13"/>
      <c r="NU597" s="13"/>
      <c r="NV597" s="13"/>
      <c r="NW597" s="13"/>
      <c r="NX597" s="13"/>
      <c r="NY597" s="13"/>
      <c r="NZ597" s="13"/>
      <c r="OA597" s="13"/>
      <c r="OB597" s="13"/>
      <c r="OC597" s="13"/>
      <c r="OD597" s="13"/>
      <c r="OE597" s="13"/>
      <c r="OF597" s="13"/>
      <c r="OG597" s="13"/>
      <c r="OH597" s="13"/>
      <c r="OI597" s="13"/>
      <c r="OJ597" s="13"/>
      <c r="OK597" s="13"/>
      <c r="OL597" s="13"/>
      <c r="OM597" s="13"/>
      <c r="ON597" s="13"/>
      <c r="OO597" s="13"/>
      <c r="OP597" s="13"/>
      <c r="OQ597" s="13"/>
      <c r="OR597" s="13"/>
      <c r="OS597" s="13"/>
      <c r="OT597" s="13"/>
      <c r="OU597" s="13"/>
      <c r="OV597" s="13"/>
      <c r="OW597" s="13"/>
      <c r="OX597" s="13"/>
      <c r="OY597" s="13"/>
      <c r="OZ597" s="13"/>
      <c r="PA597" s="13"/>
      <c r="PB597" s="13"/>
      <c r="PC597" s="13"/>
      <c r="PD597" s="13"/>
      <c r="PE597" s="13"/>
      <c r="PF597" s="13"/>
      <c r="PG597" s="13"/>
      <c r="PH597" s="13"/>
      <c r="PI597" s="13"/>
      <c r="PJ597" s="13"/>
      <c r="PK597" s="13"/>
      <c r="PL597" s="13"/>
      <c r="PM597" s="13"/>
      <c r="PN597" s="13"/>
      <c r="PO597" s="13"/>
      <c r="PP597" s="13"/>
      <c r="PQ597" s="13"/>
      <c r="PR597" s="13"/>
      <c r="PS597" s="13"/>
      <c r="PT597" s="13"/>
      <c r="PU597" s="13"/>
      <c r="PV597" s="13"/>
      <c r="PW597" s="13"/>
      <c r="PX597" s="13"/>
      <c r="PY597" s="13"/>
      <c r="PZ597" s="13"/>
      <c r="QA597" s="13"/>
      <c r="QB597" s="13"/>
      <c r="QC597" s="13"/>
      <c r="QD597" s="13"/>
      <c r="QE597" s="13"/>
      <c r="QF597" s="13"/>
      <c r="QG597" s="13"/>
      <c r="QH597" s="13"/>
      <c r="QI597" s="13"/>
      <c r="QJ597" s="13"/>
      <c r="QK597" s="13"/>
      <c r="QL597" s="13"/>
      <c r="QM597" s="13"/>
      <c r="QN597" s="13"/>
      <c r="QO597" s="13"/>
      <c r="QP597" s="13"/>
      <c r="QQ597" s="13"/>
      <c r="QR597" s="13"/>
      <c r="QS597" s="13"/>
      <c r="QT597" s="13"/>
      <c r="QU597" s="13"/>
      <c r="QV597" s="13"/>
      <c r="QW597" s="13"/>
      <c r="QX597" s="13"/>
      <c r="QY597" s="13"/>
      <c r="QZ597" s="13"/>
      <c r="RA597" s="13"/>
      <c r="RB597" s="13"/>
      <c r="RC597" s="13"/>
      <c r="RD597" s="13"/>
      <c r="RE597" s="13"/>
      <c r="RF597" s="13"/>
      <c r="RG597" s="13"/>
      <c r="RH597" s="13"/>
      <c r="RI597" s="13"/>
      <c r="RJ597" s="13"/>
      <c r="RK597" s="13"/>
      <c r="RL597" s="13"/>
      <c r="RM597" s="13"/>
      <c r="RN597" s="13"/>
      <c r="RO597" s="13"/>
      <c r="RP597" s="13"/>
      <c r="RQ597" s="13"/>
      <c r="RR597" s="13"/>
      <c r="RS597" s="13"/>
      <c r="RT597" s="13"/>
      <c r="RU597" s="13"/>
      <c r="RV597" s="13"/>
      <c r="RW597" s="13"/>
      <c r="RX597" s="13"/>
      <c r="RY597" s="13"/>
      <c r="RZ597" s="13"/>
      <c r="SA597" s="13"/>
      <c r="SB597" s="13"/>
      <c r="SC597" s="13"/>
      <c r="SD597" s="13"/>
      <c r="SE597" s="13"/>
      <c r="SF597" s="13"/>
      <c r="SG597" s="13"/>
      <c r="SH597" s="13"/>
      <c r="SI597" s="13"/>
      <c r="SJ597" s="13"/>
      <c r="SK597" s="13"/>
      <c r="SL597" s="13"/>
      <c r="SM597" s="13"/>
      <c r="SN597" s="13"/>
      <c r="SO597" s="13"/>
      <c r="SP597" s="13"/>
      <c r="SQ597" s="13"/>
      <c r="SR597" s="13"/>
      <c r="SS597" s="13"/>
      <c r="ST597" s="13"/>
      <c r="SU597" s="13"/>
      <c r="SV597" s="13"/>
      <c r="SW597" s="13"/>
      <c r="SX597" s="13"/>
      <c r="SY597" s="13"/>
      <c r="SZ597" s="13"/>
      <c r="TA597" s="13"/>
      <c r="TB597" s="13"/>
      <c r="TC597" s="13"/>
      <c r="TD597" s="13"/>
      <c r="TE597" s="13"/>
      <c r="TF597" s="13"/>
      <c r="TG597" s="13"/>
      <c r="TH597" s="13"/>
      <c r="TI597" s="13"/>
      <c r="TJ597" s="13"/>
      <c r="TK597" s="13"/>
      <c r="TL597" s="13"/>
      <c r="TM597" s="13"/>
      <c r="TN597" s="13"/>
      <c r="TO597" s="13"/>
      <c r="TP597" s="13"/>
      <c r="TQ597" s="13"/>
      <c r="TR597" s="13"/>
      <c r="TS597" s="13"/>
      <c r="TT597" s="13"/>
      <c r="TU597" s="13"/>
      <c r="TV597" s="13"/>
      <c r="TW597" s="13"/>
      <c r="TX597" s="13"/>
      <c r="TY597" s="13"/>
      <c r="TZ597" s="13"/>
      <c r="UA597" s="13"/>
      <c r="UB597" s="13"/>
      <c r="UC597" s="13"/>
      <c r="UD597" s="13"/>
      <c r="UE597" s="13"/>
      <c r="UF597" s="13"/>
      <c r="UG597" s="13"/>
      <c r="UH597" s="13"/>
      <c r="UI597" s="13"/>
      <c r="UJ597" s="13"/>
      <c r="UK597" s="13"/>
      <c r="UL597" s="13"/>
      <c r="UM597" s="13"/>
      <c r="UN597" s="13"/>
      <c r="UO597" s="13"/>
      <c r="UP597" s="13"/>
      <c r="UQ597" s="13"/>
      <c r="UR597" s="13"/>
      <c r="US597" s="13"/>
      <c r="UT597" s="13"/>
      <c r="UU597" s="13"/>
      <c r="UV597" s="13"/>
      <c r="UW597" s="13"/>
      <c r="UX597" s="13"/>
      <c r="UY597" s="13"/>
      <c r="UZ597" s="13"/>
      <c r="VA597" s="13"/>
      <c r="VB597" s="13"/>
      <c r="VC597" s="13"/>
      <c r="VD597" s="13"/>
      <c r="VE597" s="13"/>
      <c r="VF597" s="13"/>
      <c r="VG597" s="13"/>
      <c r="VH597" s="13"/>
      <c r="VI597" s="13"/>
      <c r="VJ597" s="13"/>
      <c r="VK597" s="13"/>
      <c r="VL597" s="13"/>
      <c r="VM597" s="13"/>
      <c r="VN597" s="13"/>
      <c r="VO597" s="13"/>
      <c r="VP597" s="13"/>
      <c r="VQ597" s="13"/>
      <c r="VR597" s="13"/>
      <c r="VS597" s="13"/>
      <c r="VT597" s="13"/>
      <c r="VU597" s="13"/>
      <c r="VV597" s="13"/>
      <c r="VW597" s="13"/>
      <c r="VX597" s="13"/>
      <c r="VY597" s="13"/>
      <c r="VZ597" s="13"/>
      <c r="WA597" s="13"/>
      <c r="WB597" s="13"/>
      <c r="WC597" s="13"/>
      <c r="WD597" s="13"/>
      <c r="WE597" s="13"/>
      <c r="WF597" s="13"/>
      <c r="WG597" s="13"/>
      <c r="WH597" s="13"/>
      <c r="WI597" s="13"/>
      <c r="WJ597" s="13"/>
      <c r="WK597" s="13"/>
      <c r="WL597" s="13"/>
      <c r="WM597" s="13"/>
      <c r="WN597" s="13"/>
      <c r="WO597" s="13"/>
      <c r="WP597" s="13"/>
      <c r="WQ597" s="13"/>
      <c r="WR597" s="13"/>
      <c r="WS597" s="13"/>
      <c r="WT597" s="13"/>
      <c r="WU597" s="13"/>
      <c r="WV597" s="13"/>
      <c r="WW597" s="13"/>
      <c r="WX597" s="13"/>
      <c r="WY597" s="13"/>
      <c r="WZ597" s="13"/>
      <c r="XA597" s="13"/>
      <c r="XB597" s="13"/>
      <c r="XC597" s="13"/>
      <c r="XD597" s="13"/>
      <c r="XE597" s="13"/>
      <c r="XF597" s="13"/>
      <c r="XG597" s="13"/>
      <c r="XH597" s="13"/>
      <c r="XI597" s="13"/>
      <c r="XJ597" s="13"/>
      <c r="XK597" s="13"/>
      <c r="XL597" s="13"/>
      <c r="XM597" s="13"/>
      <c r="XN597" s="13"/>
      <c r="XO597" s="13"/>
      <c r="XP597" s="13"/>
      <c r="XQ597" s="13"/>
      <c r="XR597" s="13"/>
      <c r="XS597" s="13"/>
      <c r="XT597" s="13"/>
      <c r="XU597" s="13"/>
      <c r="XV597" s="13"/>
      <c r="XW597" s="13"/>
      <c r="XX597" s="13"/>
      <c r="XY597" s="13"/>
      <c r="XZ597" s="13"/>
      <c r="YA597" s="13"/>
      <c r="YB597" s="13"/>
      <c r="YC597" s="13"/>
      <c r="YD597" s="13"/>
      <c r="YE597" s="13"/>
      <c r="YF597" s="13"/>
      <c r="YG597" s="13"/>
      <c r="YH597" s="13"/>
      <c r="YI597" s="13"/>
      <c r="YJ597" s="13"/>
      <c r="YK597" s="13"/>
      <c r="YL597" s="13"/>
      <c r="YM597" s="13"/>
      <c r="YN597" s="13"/>
      <c r="YO597" s="13"/>
      <c r="YP597" s="13"/>
      <c r="YQ597" s="13"/>
      <c r="YR597" s="13"/>
      <c r="YS597" s="13"/>
      <c r="YT597" s="13"/>
      <c r="YU597" s="13"/>
      <c r="YV597" s="13"/>
      <c r="YW597" s="13"/>
      <c r="YX597" s="13"/>
      <c r="YY597" s="13"/>
      <c r="YZ597" s="13"/>
      <c r="ZA597" s="13"/>
      <c r="ZB597" s="13"/>
      <c r="ZC597" s="13"/>
      <c r="ZD597" s="13"/>
      <c r="ZE597" s="13"/>
      <c r="ZF597" s="13"/>
      <c r="ZG597" s="13"/>
      <c r="ZH597" s="13"/>
      <c r="ZI597" s="13"/>
      <c r="ZJ597" s="13"/>
      <c r="ZK597" s="13"/>
      <c r="ZL597" s="13"/>
      <c r="ZM597" s="13"/>
      <c r="ZN597" s="13"/>
      <c r="ZO597" s="13"/>
      <c r="ZP597" s="13"/>
      <c r="ZQ597" s="13"/>
      <c r="ZR597" s="13"/>
      <c r="ZS597" s="13"/>
      <c r="ZT597" s="13"/>
      <c r="ZU597" s="13"/>
      <c r="ZV597" s="13"/>
      <c r="ZW597" s="13"/>
      <c r="ZX597" s="13"/>
      <c r="ZY597" s="13"/>
      <c r="ZZ597" s="13"/>
      <c r="AAA597" s="13"/>
      <c r="AAB597" s="13"/>
      <c r="AAC597" s="13"/>
      <c r="AAD597" s="13"/>
      <c r="AAE597" s="13"/>
      <c r="AAF597" s="13"/>
      <c r="AAG597" s="13"/>
      <c r="AAH597" s="13"/>
      <c r="AAI597" s="13"/>
      <c r="AAJ597" s="13"/>
      <c r="AAK597" s="13"/>
      <c r="AAL597" s="13"/>
      <c r="AAM597" s="13"/>
      <c r="AAN597" s="13"/>
      <c r="AAO597" s="13"/>
      <c r="AAP597" s="13"/>
      <c r="AAQ597" s="13"/>
      <c r="AAR597" s="13"/>
      <c r="AAS597" s="13"/>
      <c r="AAT597" s="13"/>
      <c r="AAU597" s="13"/>
      <c r="AAV597" s="13"/>
      <c r="AAW597" s="13"/>
      <c r="AAX597" s="13"/>
      <c r="AAY597" s="13"/>
      <c r="AAZ597" s="13"/>
      <c r="ABA597" s="13"/>
      <c r="ABB597" s="13"/>
      <c r="ABC597" s="13"/>
      <c r="ABD597" s="13"/>
      <c r="ABE597" s="13"/>
      <c r="ABF597" s="13"/>
      <c r="ABG597" s="13"/>
      <c r="ABH597" s="13"/>
      <c r="ABI597" s="13"/>
      <c r="ABJ597" s="13"/>
      <c r="ABK597" s="13"/>
      <c r="ABL597" s="13"/>
      <c r="ABM597" s="13"/>
      <c r="ABN597" s="13"/>
      <c r="ABO597" s="13"/>
      <c r="ABP597" s="13"/>
      <c r="ABQ597" s="13"/>
      <c r="ABR597" s="13"/>
      <c r="ABS597" s="13"/>
      <c r="ABT597" s="13"/>
      <c r="ABU597" s="13"/>
      <c r="ABV597" s="13"/>
      <c r="ABW597" s="13"/>
      <c r="ABX597" s="13"/>
      <c r="ABY597" s="13"/>
      <c r="ABZ597" s="13"/>
      <c r="ACA597" s="13"/>
      <c r="ACB597" s="13"/>
      <c r="ACC597" s="13"/>
      <c r="ACD597" s="13"/>
      <c r="ACE597" s="13"/>
      <c r="ACF597" s="13"/>
      <c r="ACG597" s="13"/>
      <c r="ACH597" s="13"/>
      <c r="ACI597" s="13"/>
      <c r="ACJ597" s="13"/>
      <c r="ACK597" s="13"/>
      <c r="ACL597" s="13"/>
      <c r="ACM597" s="13"/>
      <c r="ACN597" s="13"/>
      <c r="ACO597" s="13"/>
      <c r="ACP597" s="13"/>
      <c r="ACQ597" s="13"/>
      <c r="ACR597" s="13"/>
      <c r="ACS597" s="13"/>
      <c r="ACT597" s="13"/>
      <c r="ACU597" s="13"/>
      <c r="ACV597" s="13"/>
      <c r="ACW597" s="13"/>
      <c r="ACX597" s="13"/>
      <c r="ACY597" s="13"/>
      <c r="ACZ597" s="13"/>
      <c r="ADA597" s="13"/>
      <c r="ADB597" s="13"/>
      <c r="ADC597" s="13"/>
      <c r="ADD597" s="13"/>
      <c r="ADE597" s="13"/>
      <c r="ADF597" s="13"/>
      <c r="ADG597" s="13"/>
      <c r="ADH597" s="13"/>
      <c r="ADI597" s="13"/>
      <c r="ADJ597" s="13"/>
      <c r="ADK597" s="13"/>
      <c r="ADL597" s="13"/>
      <c r="ADM597" s="13"/>
      <c r="ADN597" s="13"/>
      <c r="ADO597" s="13"/>
      <c r="ADP597" s="13"/>
      <c r="ADQ597" s="13"/>
      <c r="ADR597" s="13"/>
      <c r="ADS597" s="13"/>
      <c r="ADT597" s="13"/>
      <c r="ADU597" s="13"/>
      <c r="ADV597" s="13"/>
      <c r="ADW597" s="13"/>
      <c r="ADX597" s="13"/>
      <c r="ADY597" s="13"/>
      <c r="ADZ597" s="13"/>
      <c r="AEA597" s="13"/>
      <c r="AEB597" s="13"/>
      <c r="AEC597" s="13"/>
      <c r="AED597" s="13"/>
      <c r="AEE597" s="13"/>
      <c r="AEF597" s="13"/>
      <c r="AEG597" s="13"/>
      <c r="AEH597" s="13"/>
      <c r="AEI597" s="13"/>
      <c r="AEJ597" s="13"/>
      <c r="AEK597" s="13"/>
      <c r="AEL597" s="13"/>
      <c r="AEM597" s="13"/>
      <c r="AEN597" s="13"/>
      <c r="AEO597" s="13"/>
      <c r="AEP597" s="13"/>
      <c r="AEQ597" s="13"/>
      <c r="AER597" s="13"/>
      <c r="AES597" s="13"/>
      <c r="AET597" s="13"/>
      <c r="AEU597" s="13"/>
      <c r="AEV597" s="13"/>
      <c r="AEW597" s="13"/>
      <c r="AEX597" s="13"/>
      <c r="AEY597" s="13"/>
      <c r="AEZ597" s="13"/>
      <c r="AFA597" s="13"/>
      <c r="AFB597" s="13"/>
      <c r="AFC597" s="13"/>
      <c r="AFD597" s="13"/>
      <c r="AFE597" s="13"/>
      <c r="AFF597" s="13"/>
      <c r="AFG597" s="13"/>
      <c r="AFH597" s="13"/>
      <c r="AFI597" s="13"/>
      <c r="AFJ597" s="13"/>
      <c r="AFK597" s="13"/>
      <c r="AFL597" s="13"/>
      <c r="AFM597" s="13"/>
      <c r="AFN597" s="13"/>
      <c r="AFO597" s="13"/>
      <c r="AFP597" s="13"/>
      <c r="AFQ597" s="13"/>
      <c r="AFR597" s="13"/>
      <c r="AFS597" s="13"/>
      <c r="AFT597" s="13"/>
      <c r="AFU597" s="13"/>
      <c r="AFV597" s="13"/>
      <c r="AFW597" s="13"/>
      <c r="AFX597" s="13"/>
      <c r="AFY597" s="13"/>
      <c r="AFZ597" s="13"/>
      <c r="AGA597" s="13"/>
      <c r="AGB597" s="13"/>
      <c r="AGC597" s="13"/>
      <c r="AGD597" s="13"/>
      <c r="AGE597" s="13"/>
      <c r="AGF597" s="13"/>
      <c r="AGG597" s="13"/>
      <c r="AGH597" s="13"/>
      <c r="AGI597" s="13"/>
      <c r="AGJ597" s="13"/>
      <c r="AGK597" s="13"/>
      <c r="AGL597" s="13"/>
      <c r="AGM597" s="13"/>
      <c r="AGN597" s="13"/>
      <c r="AGO597" s="13"/>
      <c r="AGP597" s="13"/>
      <c r="AGQ597" s="13"/>
      <c r="AGR597" s="13"/>
      <c r="AGS597" s="13"/>
      <c r="AGT597" s="13"/>
      <c r="AGU597" s="13"/>
      <c r="AGV597" s="13"/>
      <c r="AGW597" s="13"/>
      <c r="AGX597" s="13"/>
      <c r="AGY597" s="13"/>
      <c r="AGZ597" s="13"/>
      <c r="AHA597" s="13"/>
      <c r="AHB597" s="13"/>
      <c r="AHC597" s="13"/>
      <c r="AHD597" s="13"/>
      <c r="AHE597" s="13"/>
      <c r="AHF597" s="13"/>
      <c r="AHG597" s="13"/>
      <c r="AHH597" s="13"/>
      <c r="AHI597" s="13"/>
      <c r="AHJ597" s="13"/>
      <c r="AHK597" s="13"/>
      <c r="AHL597" s="13"/>
      <c r="AHM597" s="13"/>
      <c r="AHN597" s="13"/>
      <c r="AHO597" s="13"/>
      <c r="AHP597" s="13"/>
      <c r="AHQ597" s="13"/>
      <c r="AHR597" s="13"/>
      <c r="AHS597" s="13"/>
      <c r="AHT597" s="13"/>
      <c r="AHU597" s="13"/>
      <c r="AHV597" s="13"/>
      <c r="AHW597" s="13"/>
      <c r="AHX597" s="13"/>
      <c r="AHY597" s="13"/>
      <c r="AHZ597" s="13"/>
      <c r="AIA597" s="13"/>
      <c r="AIB597" s="13"/>
      <c r="AIC597" s="13"/>
      <c r="AID597" s="13"/>
      <c r="AIE597" s="13"/>
      <c r="AIF597" s="13"/>
      <c r="AIG597" s="13"/>
      <c r="AIH597" s="13"/>
      <c r="AII597" s="13"/>
      <c r="AIJ597" s="13"/>
      <c r="AIK597" s="13"/>
      <c r="AIL597" s="13"/>
      <c r="AIM597" s="13"/>
      <c r="AIN597" s="13"/>
      <c r="AIO597" s="13"/>
      <c r="AIP597" s="13"/>
      <c r="AIQ597" s="13"/>
      <c r="AIR597" s="13"/>
      <c r="AIS597" s="13"/>
      <c r="AIT597" s="13"/>
      <c r="AIU597" s="13"/>
      <c r="AIV597" s="13"/>
      <c r="AIW597" s="13"/>
      <c r="AIX597" s="13"/>
      <c r="AIY597" s="13"/>
      <c r="AIZ597" s="13"/>
      <c r="AJA597" s="13"/>
      <c r="AJB597" s="13"/>
      <c r="AJC597" s="13"/>
      <c r="AJD597" s="13"/>
      <c r="AJE597" s="13"/>
      <c r="AJF597" s="13"/>
      <c r="AJG597" s="13"/>
      <c r="AJH597" s="13"/>
      <c r="AJI597" s="13"/>
      <c r="AJJ597" s="13"/>
      <c r="AJK597" s="13"/>
      <c r="AJL597" s="13"/>
      <c r="AJM597" s="13"/>
      <c r="AJN597" s="13"/>
      <c r="AJO597" s="13"/>
      <c r="AJP597" s="13"/>
      <c r="AJQ597" s="13"/>
      <c r="AJR597" s="13"/>
      <c r="AJS597" s="13"/>
      <c r="AJT597" s="13"/>
      <c r="AJU597" s="13"/>
      <c r="AJV597" s="13"/>
      <c r="AJW597" s="13"/>
      <c r="AJX597" s="13"/>
      <c r="AJY597" s="13"/>
      <c r="AJZ597" s="13"/>
      <c r="AKA597" s="13"/>
      <c r="AKB597" s="13"/>
      <c r="AKC597" s="13"/>
      <c r="AKD597" s="13"/>
      <c r="AKE597" s="13"/>
      <c r="AKF597" s="13"/>
      <c r="AKG597" s="13"/>
      <c r="AKH597" s="13"/>
      <c r="AKI597" s="13"/>
      <c r="AKJ597" s="13"/>
      <c r="AKK597" s="13"/>
      <c r="AKL597" s="13"/>
      <c r="AKM597" s="13"/>
      <c r="AKN597" s="13"/>
      <c r="AKO597" s="13"/>
      <c r="AKP597" s="13"/>
      <c r="AKQ597" s="13"/>
      <c r="AKR597" s="13"/>
      <c r="AKS597" s="13"/>
      <c r="AKT597" s="13"/>
      <c r="AKU597" s="13"/>
      <c r="AKV597" s="13"/>
      <c r="AKW597" s="13"/>
      <c r="AKX597" s="13"/>
      <c r="AKY597" s="13"/>
      <c r="AKZ597" s="13"/>
      <c r="ALA597" s="13"/>
      <c r="ALB597" s="13"/>
      <c r="ALC597" s="13"/>
      <c r="ALD597" s="13"/>
      <c r="ALE597" s="13"/>
      <c r="ALF597" s="13"/>
      <c r="ALG597" s="13"/>
      <c r="ALH597" s="13"/>
      <c r="ALI597" s="13"/>
      <c r="ALJ597" s="13"/>
    </row>
    <row r="598" spans="1:998" s="24" customFormat="1">
      <c r="A598" s="16">
        <v>593</v>
      </c>
      <c r="B598" s="32" t="s">
        <v>188</v>
      </c>
      <c r="C598" s="32" t="s">
        <v>7</v>
      </c>
      <c r="D598" s="32" t="s">
        <v>7</v>
      </c>
      <c r="E598" s="32" t="s">
        <v>768</v>
      </c>
      <c r="F598" s="32"/>
      <c r="G598" s="74">
        <v>45832</v>
      </c>
      <c r="H598" s="75">
        <v>0.5180555555555556</v>
      </c>
      <c r="I598" s="32" t="s">
        <v>5</v>
      </c>
      <c r="J598" s="32" t="s">
        <v>6</v>
      </c>
      <c r="K598" s="32" t="s">
        <v>5</v>
      </c>
      <c r="L598" s="32" t="s">
        <v>5</v>
      </c>
      <c r="M598" s="32" t="s">
        <v>5</v>
      </c>
      <c r="N598" s="32" t="s">
        <v>6</v>
      </c>
      <c r="O598" s="76">
        <v>0</v>
      </c>
      <c r="P598" s="77">
        <v>385</v>
      </c>
      <c r="Q598" s="76">
        <v>114644.97</v>
      </c>
      <c r="R598" s="76">
        <v>63054.73</v>
      </c>
      <c r="S598" s="85">
        <f t="shared" si="76"/>
        <v>54.999996947096761</v>
      </c>
      <c r="T598" s="85">
        <f t="shared" si="77"/>
        <v>51590.239999999998</v>
      </c>
      <c r="U598" s="32" t="s">
        <v>6</v>
      </c>
      <c r="V598" s="32" t="s">
        <v>6</v>
      </c>
      <c r="W598" s="79">
        <v>2</v>
      </c>
      <c r="X598" s="80">
        <v>0</v>
      </c>
      <c r="Y598" s="81">
        <f>ROUND((S598/INDICI!$B$2*10),2)</f>
        <v>6.21</v>
      </c>
      <c r="Z598" s="81">
        <f>ROUND((O598/INDICI!$B$1*25),2)</f>
        <v>0</v>
      </c>
      <c r="AA598" s="82">
        <f t="shared" si="78"/>
        <v>8</v>
      </c>
      <c r="AB598" s="83">
        <f t="shared" si="79"/>
        <v>14.21</v>
      </c>
      <c r="AC598" s="84"/>
      <c r="AD598" s="81" t="str">
        <f>VLOOKUP(C598, 'NORD SUD'!A:B, 2, FALSE)</f>
        <v>N</v>
      </c>
      <c r="AE598" s="85" t="str">
        <f>IF(AD598="N","",SUM(AF$5:$AF598))</f>
        <v/>
      </c>
      <c r="AF598" s="85" t="str">
        <f t="shared" si="69"/>
        <v/>
      </c>
      <c r="AG598" s="84"/>
      <c r="AH598" s="81"/>
      <c r="AI598" s="169"/>
      <c r="AJ598" s="169"/>
      <c r="AK598" s="198" t="s">
        <v>1941</v>
      </c>
      <c r="AL598" s="158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  <c r="KE598" s="13"/>
      <c r="KF598" s="13"/>
      <c r="KG598" s="13"/>
      <c r="KH598" s="13"/>
      <c r="KI598" s="13"/>
      <c r="KJ598" s="13"/>
      <c r="KK598" s="13"/>
      <c r="KL598" s="13"/>
      <c r="KM598" s="13"/>
      <c r="KN598" s="13"/>
      <c r="KO598" s="13"/>
      <c r="KP598" s="13"/>
      <c r="KQ598" s="13"/>
      <c r="KR598" s="13"/>
      <c r="KS598" s="13"/>
      <c r="KT598" s="13"/>
      <c r="KU598" s="13"/>
      <c r="KV598" s="13"/>
      <c r="KW598" s="13"/>
      <c r="KX598" s="13"/>
      <c r="KY598" s="13"/>
      <c r="KZ598" s="13"/>
      <c r="LA598" s="13"/>
      <c r="LB598" s="13"/>
      <c r="LC598" s="13"/>
      <c r="LD598" s="13"/>
      <c r="LE598" s="13"/>
      <c r="LF598" s="13"/>
      <c r="LG598" s="13"/>
      <c r="LH598" s="13"/>
      <c r="LI598" s="13"/>
      <c r="LJ598" s="13"/>
      <c r="LK598" s="13"/>
      <c r="LL598" s="13"/>
      <c r="LM598" s="13"/>
      <c r="LN598" s="13"/>
      <c r="LO598" s="13"/>
      <c r="LP598" s="13"/>
      <c r="LQ598" s="13"/>
      <c r="LR598" s="13"/>
      <c r="LS598" s="13"/>
      <c r="LT598" s="13"/>
      <c r="LU598" s="13"/>
      <c r="LV598" s="13"/>
      <c r="LW598" s="13"/>
      <c r="LX598" s="13"/>
      <c r="LY598" s="13"/>
      <c r="LZ598" s="13"/>
      <c r="MA598" s="13"/>
      <c r="MB598" s="13"/>
      <c r="MC598" s="13"/>
      <c r="MD598" s="13"/>
      <c r="ME598" s="13"/>
      <c r="MF598" s="13"/>
      <c r="MG598" s="13"/>
      <c r="MH598" s="13"/>
      <c r="MI598" s="13"/>
      <c r="MJ598" s="13"/>
      <c r="MK598" s="13"/>
      <c r="ML598" s="13"/>
      <c r="MM598" s="13"/>
      <c r="MN598" s="13"/>
      <c r="MO598" s="13"/>
      <c r="MP598" s="13"/>
      <c r="MQ598" s="13"/>
      <c r="MR598" s="13"/>
      <c r="MS598" s="13"/>
      <c r="MT598" s="13"/>
      <c r="MU598" s="13"/>
      <c r="MV598" s="13"/>
      <c r="MW598" s="13"/>
      <c r="MX598" s="13"/>
      <c r="MY598" s="13"/>
      <c r="MZ598" s="13"/>
      <c r="NA598" s="13"/>
      <c r="NB598" s="13"/>
      <c r="NC598" s="13"/>
      <c r="ND598" s="13"/>
      <c r="NE598" s="13"/>
      <c r="NF598" s="13"/>
      <c r="NG598" s="13"/>
      <c r="NH598" s="13"/>
      <c r="NI598" s="13"/>
      <c r="NJ598" s="13"/>
      <c r="NK598" s="13"/>
      <c r="NL598" s="13"/>
      <c r="NM598" s="13"/>
      <c r="NN598" s="13"/>
      <c r="NO598" s="13"/>
      <c r="NP598" s="13"/>
      <c r="NQ598" s="13"/>
      <c r="NR598" s="13"/>
      <c r="NS598" s="13"/>
      <c r="NT598" s="13"/>
      <c r="NU598" s="13"/>
      <c r="NV598" s="13"/>
      <c r="NW598" s="13"/>
      <c r="NX598" s="13"/>
      <c r="NY598" s="13"/>
      <c r="NZ598" s="13"/>
      <c r="OA598" s="13"/>
      <c r="OB598" s="13"/>
      <c r="OC598" s="13"/>
      <c r="OD598" s="13"/>
      <c r="OE598" s="13"/>
      <c r="OF598" s="13"/>
      <c r="OG598" s="13"/>
      <c r="OH598" s="13"/>
      <c r="OI598" s="13"/>
      <c r="OJ598" s="13"/>
      <c r="OK598" s="13"/>
      <c r="OL598" s="13"/>
      <c r="OM598" s="13"/>
      <c r="ON598" s="13"/>
      <c r="OO598" s="13"/>
      <c r="OP598" s="13"/>
      <c r="OQ598" s="13"/>
      <c r="OR598" s="13"/>
      <c r="OS598" s="13"/>
      <c r="OT598" s="13"/>
      <c r="OU598" s="13"/>
      <c r="OV598" s="13"/>
      <c r="OW598" s="13"/>
      <c r="OX598" s="13"/>
      <c r="OY598" s="13"/>
      <c r="OZ598" s="13"/>
      <c r="PA598" s="13"/>
      <c r="PB598" s="13"/>
      <c r="PC598" s="13"/>
      <c r="PD598" s="13"/>
      <c r="PE598" s="13"/>
      <c r="PF598" s="13"/>
      <c r="PG598" s="13"/>
      <c r="PH598" s="13"/>
      <c r="PI598" s="13"/>
      <c r="PJ598" s="13"/>
      <c r="PK598" s="13"/>
      <c r="PL598" s="13"/>
      <c r="PM598" s="13"/>
      <c r="PN598" s="13"/>
      <c r="PO598" s="13"/>
      <c r="PP598" s="13"/>
      <c r="PQ598" s="13"/>
      <c r="PR598" s="13"/>
      <c r="PS598" s="13"/>
      <c r="PT598" s="13"/>
      <c r="PU598" s="13"/>
      <c r="PV598" s="13"/>
      <c r="PW598" s="13"/>
      <c r="PX598" s="13"/>
      <c r="PY598" s="13"/>
      <c r="PZ598" s="13"/>
      <c r="QA598" s="13"/>
      <c r="QB598" s="13"/>
      <c r="QC598" s="13"/>
      <c r="QD598" s="13"/>
      <c r="QE598" s="13"/>
      <c r="QF598" s="13"/>
      <c r="QG598" s="13"/>
      <c r="QH598" s="13"/>
      <c r="QI598" s="13"/>
      <c r="QJ598" s="13"/>
      <c r="QK598" s="13"/>
      <c r="QL598" s="13"/>
      <c r="QM598" s="13"/>
      <c r="QN598" s="13"/>
      <c r="QO598" s="13"/>
      <c r="QP598" s="13"/>
      <c r="QQ598" s="13"/>
      <c r="QR598" s="13"/>
      <c r="QS598" s="13"/>
      <c r="QT598" s="13"/>
      <c r="QU598" s="13"/>
      <c r="QV598" s="13"/>
      <c r="QW598" s="13"/>
      <c r="QX598" s="13"/>
      <c r="QY598" s="13"/>
      <c r="QZ598" s="13"/>
      <c r="RA598" s="13"/>
      <c r="RB598" s="13"/>
      <c r="RC598" s="13"/>
      <c r="RD598" s="13"/>
      <c r="RE598" s="13"/>
      <c r="RF598" s="13"/>
      <c r="RG598" s="13"/>
      <c r="RH598" s="13"/>
      <c r="RI598" s="13"/>
      <c r="RJ598" s="13"/>
      <c r="RK598" s="13"/>
      <c r="RL598" s="13"/>
      <c r="RM598" s="13"/>
      <c r="RN598" s="13"/>
      <c r="RO598" s="13"/>
      <c r="RP598" s="13"/>
      <c r="RQ598" s="13"/>
      <c r="RR598" s="13"/>
      <c r="RS598" s="13"/>
      <c r="RT598" s="13"/>
      <c r="RU598" s="13"/>
      <c r="RV598" s="13"/>
      <c r="RW598" s="13"/>
      <c r="RX598" s="13"/>
      <c r="RY598" s="13"/>
      <c r="RZ598" s="13"/>
      <c r="SA598" s="13"/>
      <c r="SB598" s="13"/>
      <c r="SC598" s="13"/>
      <c r="SD598" s="13"/>
      <c r="SE598" s="13"/>
      <c r="SF598" s="13"/>
      <c r="SG598" s="13"/>
      <c r="SH598" s="13"/>
      <c r="SI598" s="13"/>
      <c r="SJ598" s="13"/>
      <c r="SK598" s="13"/>
      <c r="SL598" s="13"/>
      <c r="SM598" s="13"/>
      <c r="SN598" s="13"/>
      <c r="SO598" s="13"/>
      <c r="SP598" s="13"/>
      <c r="SQ598" s="13"/>
      <c r="SR598" s="13"/>
      <c r="SS598" s="13"/>
      <c r="ST598" s="13"/>
      <c r="SU598" s="13"/>
      <c r="SV598" s="13"/>
      <c r="SW598" s="13"/>
      <c r="SX598" s="13"/>
      <c r="SY598" s="13"/>
      <c r="SZ598" s="13"/>
      <c r="TA598" s="13"/>
      <c r="TB598" s="13"/>
      <c r="TC598" s="13"/>
      <c r="TD598" s="13"/>
      <c r="TE598" s="13"/>
      <c r="TF598" s="13"/>
      <c r="TG598" s="13"/>
      <c r="TH598" s="13"/>
      <c r="TI598" s="13"/>
      <c r="TJ598" s="13"/>
      <c r="TK598" s="13"/>
      <c r="TL598" s="13"/>
      <c r="TM598" s="13"/>
      <c r="TN598" s="13"/>
      <c r="TO598" s="13"/>
      <c r="TP598" s="13"/>
      <c r="TQ598" s="13"/>
      <c r="TR598" s="13"/>
      <c r="TS598" s="13"/>
      <c r="TT598" s="13"/>
      <c r="TU598" s="13"/>
      <c r="TV598" s="13"/>
      <c r="TW598" s="13"/>
      <c r="TX598" s="13"/>
      <c r="TY598" s="13"/>
      <c r="TZ598" s="13"/>
      <c r="UA598" s="13"/>
      <c r="UB598" s="13"/>
      <c r="UC598" s="13"/>
      <c r="UD598" s="13"/>
      <c r="UE598" s="13"/>
      <c r="UF598" s="13"/>
      <c r="UG598" s="13"/>
      <c r="UH598" s="13"/>
      <c r="UI598" s="13"/>
      <c r="UJ598" s="13"/>
      <c r="UK598" s="13"/>
      <c r="UL598" s="13"/>
      <c r="UM598" s="13"/>
      <c r="UN598" s="13"/>
      <c r="UO598" s="13"/>
      <c r="UP598" s="13"/>
      <c r="UQ598" s="13"/>
      <c r="UR598" s="13"/>
      <c r="US598" s="13"/>
      <c r="UT598" s="13"/>
      <c r="UU598" s="13"/>
      <c r="UV598" s="13"/>
      <c r="UW598" s="13"/>
      <c r="UX598" s="13"/>
      <c r="UY598" s="13"/>
      <c r="UZ598" s="13"/>
      <c r="VA598" s="13"/>
      <c r="VB598" s="13"/>
      <c r="VC598" s="13"/>
      <c r="VD598" s="13"/>
      <c r="VE598" s="13"/>
      <c r="VF598" s="13"/>
      <c r="VG598" s="13"/>
      <c r="VH598" s="13"/>
      <c r="VI598" s="13"/>
      <c r="VJ598" s="13"/>
      <c r="VK598" s="13"/>
      <c r="VL598" s="13"/>
      <c r="VM598" s="13"/>
      <c r="VN598" s="13"/>
      <c r="VO598" s="13"/>
      <c r="VP598" s="13"/>
      <c r="VQ598" s="13"/>
      <c r="VR598" s="13"/>
      <c r="VS598" s="13"/>
      <c r="VT598" s="13"/>
      <c r="VU598" s="13"/>
      <c r="VV598" s="13"/>
      <c r="VW598" s="13"/>
      <c r="VX598" s="13"/>
      <c r="VY598" s="13"/>
      <c r="VZ598" s="13"/>
      <c r="WA598" s="13"/>
      <c r="WB598" s="13"/>
      <c r="WC598" s="13"/>
      <c r="WD598" s="13"/>
      <c r="WE598" s="13"/>
      <c r="WF598" s="13"/>
      <c r="WG598" s="13"/>
      <c r="WH598" s="13"/>
      <c r="WI598" s="13"/>
      <c r="WJ598" s="13"/>
      <c r="WK598" s="13"/>
      <c r="WL598" s="13"/>
      <c r="WM598" s="13"/>
      <c r="WN598" s="13"/>
      <c r="WO598" s="13"/>
      <c r="WP598" s="13"/>
      <c r="WQ598" s="13"/>
      <c r="WR598" s="13"/>
      <c r="WS598" s="13"/>
      <c r="WT598" s="13"/>
      <c r="WU598" s="13"/>
      <c r="WV598" s="13"/>
      <c r="WW598" s="13"/>
      <c r="WX598" s="13"/>
      <c r="WY598" s="13"/>
      <c r="WZ598" s="13"/>
      <c r="XA598" s="13"/>
      <c r="XB598" s="13"/>
      <c r="XC598" s="13"/>
      <c r="XD598" s="13"/>
      <c r="XE598" s="13"/>
      <c r="XF598" s="13"/>
      <c r="XG598" s="13"/>
      <c r="XH598" s="13"/>
      <c r="XI598" s="13"/>
      <c r="XJ598" s="13"/>
      <c r="XK598" s="13"/>
      <c r="XL598" s="13"/>
      <c r="XM598" s="13"/>
      <c r="XN598" s="13"/>
      <c r="XO598" s="13"/>
      <c r="XP598" s="13"/>
      <c r="XQ598" s="13"/>
      <c r="XR598" s="13"/>
      <c r="XS598" s="13"/>
      <c r="XT598" s="13"/>
      <c r="XU598" s="13"/>
      <c r="XV598" s="13"/>
      <c r="XW598" s="13"/>
      <c r="XX598" s="13"/>
      <c r="XY598" s="13"/>
      <c r="XZ598" s="13"/>
      <c r="YA598" s="13"/>
      <c r="YB598" s="13"/>
      <c r="YC598" s="13"/>
      <c r="YD598" s="13"/>
      <c r="YE598" s="13"/>
      <c r="YF598" s="13"/>
      <c r="YG598" s="13"/>
      <c r="YH598" s="13"/>
      <c r="YI598" s="13"/>
      <c r="YJ598" s="13"/>
      <c r="YK598" s="13"/>
      <c r="YL598" s="13"/>
      <c r="YM598" s="13"/>
      <c r="YN598" s="13"/>
      <c r="YO598" s="13"/>
      <c r="YP598" s="13"/>
      <c r="YQ598" s="13"/>
      <c r="YR598" s="13"/>
      <c r="YS598" s="13"/>
      <c r="YT598" s="13"/>
      <c r="YU598" s="13"/>
      <c r="YV598" s="13"/>
      <c r="YW598" s="13"/>
      <c r="YX598" s="13"/>
      <c r="YY598" s="13"/>
      <c r="YZ598" s="13"/>
      <c r="ZA598" s="13"/>
      <c r="ZB598" s="13"/>
      <c r="ZC598" s="13"/>
      <c r="ZD598" s="13"/>
      <c r="ZE598" s="13"/>
      <c r="ZF598" s="13"/>
      <c r="ZG598" s="13"/>
      <c r="ZH598" s="13"/>
      <c r="ZI598" s="13"/>
      <c r="ZJ598" s="13"/>
      <c r="ZK598" s="13"/>
      <c r="ZL598" s="13"/>
      <c r="ZM598" s="13"/>
      <c r="ZN598" s="13"/>
      <c r="ZO598" s="13"/>
      <c r="ZP598" s="13"/>
      <c r="ZQ598" s="13"/>
      <c r="ZR598" s="13"/>
      <c r="ZS598" s="13"/>
      <c r="ZT598" s="13"/>
      <c r="ZU598" s="13"/>
      <c r="ZV598" s="13"/>
      <c r="ZW598" s="13"/>
      <c r="ZX598" s="13"/>
      <c r="ZY598" s="13"/>
      <c r="ZZ598" s="13"/>
      <c r="AAA598" s="13"/>
      <c r="AAB598" s="13"/>
      <c r="AAC598" s="13"/>
      <c r="AAD598" s="13"/>
      <c r="AAE598" s="13"/>
      <c r="AAF598" s="13"/>
      <c r="AAG598" s="13"/>
      <c r="AAH598" s="13"/>
      <c r="AAI598" s="13"/>
      <c r="AAJ598" s="13"/>
      <c r="AAK598" s="13"/>
      <c r="AAL598" s="13"/>
      <c r="AAM598" s="13"/>
      <c r="AAN598" s="13"/>
      <c r="AAO598" s="13"/>
      <c r="AAP598" s="13"/>
      <c r="AAQ598" s="13"/>
      <c r="AAR598" s="13"/>
      <c r="AAS598" s="13"/>
      <c r="AAT598" s="13"/>
      <c r="AAU598" s="13"/>
      <c r="AAV598" s="13"/>
      <c r="AAW598" s="13"/>
      <c r="AAX598" s="13"/>
      <c r="AAY598" s="13"/>
      <c r="AAZ598" s="13"/>
      <c r="ABA598" s="13"/>
      <c r="ABB598" s="13"/>
      <c r="ABC598" s="13"/>
      <c r="ABD598" s="13"/>
      <c r="ABE598" s="13"/>
      <c r="ABF598" s="13"/>
      <c r="ABG598" s="13"/>
      <c r="ABH598" s="13"/>
      <c r="ABI598" s="13"/>
      <c r="ABJ598" s="13"/>
      <c r="ABK598" s="13"/>
      <c r="ABL598" s="13"/>
      <c r="ABM598" s="13"/>
      <c r="ABN598" s="13"/>
      <c r="ABO598" s="13"/>
      <c r="ABP598" s="13"/>
      <c r="ABQ598" s="13"/>
      <c r="ABR598" s="13"/>
      <c r="ABS598" s="13"/>
      <c r="ABT598" s="13"/>
      <c r="ABU598" s="13"/>
      <c r="ABV598" s="13"/>
      <c r="ABW598" s="13"/>
      <c r="ABX598" s="13"/>
      <c r="ABY598" s="13"/>
      <c r="ABZ598" s="13"/>
      <c r="ACA598" s="13"/>
      <c r="ACB598" s="13"/>
      <c r="ACC598" s="13"/>
      <c r="ACD598" s="13"/>
      <c r="ACE598" s="13"/>
      <c r="ACF598" s="13"/>
      <c r="ACG598" s="13"/>
      <c r="ACH598" s="13"/>
      <c r="ACI598" s="13"/>
      <c r="ACJ598" s="13"/>
      <c r="ACK598" s="13"/>
      <c r="ACL598" s="13"/>
      <c r="ACM598" s="13"/>
      <c r="ACN598" s="13"/>
      <c r="ACO598" s="13"/>
      <c r="ACP598" s="13"/>
      <c r="ACQ598" s="13"/>
      <c r="ACR598" s="13"/>
      <c r="ACS598" s="13"/>
      <c r="ACT598" s="13"/>
      <c r="ACU598" s="13"/>
      <c r="ACV598" s="13"/>
      <c r="ACW598" s="13"/>
      <c r="ACX598" s="13"/>
      <c r="ACY598" s="13"/>
      <c r="ACZ598" s="13"/>
      <c r="ADA598" s="13"/>
      <c r="ADB598" s="13"/>
      <c r="ADC598" s="13"/>
      <c r="ADD598" s="13"/>
      <c r="ADE598" s="13"/>
      <c r="ADF598" s="13"/>
      <c r="ADG598" s="13"/>
      <c r="ADH598" s="13"/>
      <c r="ADI598" s="13"/>
      <c r="ADJ598" s="13"/>
      <c r="ADK598" s="13"/>
      <c r="ADL598" s="13"/>
      <c r="ADM598" s="13"/>
      <c r="ADN598" s="13"/>
      <c r="ADO598" s="13"/>
      <c r="ADP598" s="13"/>
      <c r="ADQ598" s="13"/>
      <c r="ADR598" s="13"/>
      <c r="ADS598" s="13"/>
      <c r="ADT598" s="13"/>
      <c r="ADU598" s="13"/>
      <c r="ADV598" s="13"/>
      <c r="ADW598" s="13"/>
      <c r="ADX598" s="13"/>
      <c r="ADY598" s="13"/>
      <c r="ADZ598" s="13"/>
      <c r="AEA598" s="13"/>
      <c r="AEB598" s="13"/>
      <c r="AEC598" s="13"/>
      <c r="AED598" s="13"/>
      <c r="AEE598" s="13"/>
      <c r="AEF598" s="13"/>
      <c r="AEG598" s="13"/>
      <c r="AEH598" s="13"/>
      <c r="AEI598" s="13"/>
      <c r="AEJ598" s="13"/>
      <c r="AEK598" s="13"/>
      <c r="AEL598" s="13"/>
      <c r="AEM598" s="13"/>
      <c r="AEN598" s="13"/>
      <c r="AEO598" s="13"/>
      <c r="AEP598" s="13"/>
      <c r="AEQ598" s="13"/>
      <c r="AER598" s="13"/>
      <c r="AES598" s="13"/>
      <c r="AET598" s="13"/>
      <c r="AEU598" s="13"/>
      <c r="AEV598" s="13"/>
      <c r="AEW598" s="13"/>
      <c r="AEX598" s="13"/>
      <c r="AEY598" s="13"/>
      <c r="AEZ598" s="13"/>
      <c r="AFA598" s="13"/>
      <c r="AFB598" s="13"/>
      <c r="AFC598" s="13"/>
      <c r="AFD598" s="13"/>
      <c r="AFE598" s="13"/>
      <c r="AFF598" s="13"/>
      <c r="AFG598" s="13"/>
      <c r="AFH598" s="13"/>
      <c r="AFI598" s="13"/>
      <c r="AFJ598" s="13"/>
      <c r="AFK598" s="13"/>
      <c r="AFL598" s="13"/>
      <c r="AFM598" s="13"/>
      <c r="AFN598" s="13"/>
      <c r="AFO598" s="13"/>
      <c r="AFP598" s="13"/>
      <c r="AFQ598" s="13"/>
      <c r="AFR598" s="13"/>
      <c r="AFS598" s="13"/>
      <c r="AFT598" s="13"/>
      <c r="AFU598" s="13"/>
      <c r="AFV598" s="13"/>
      <c r="AFW598" s="13"/>
      <c r="AFX598" s="13"/>
      <c r="AFY598" s="13"/>
      <c r="AFZ598" s="13"/>
      <c r="AGA598" s="13"/>
      <c r="AGB598" s="13"/>
      <c r="AGC598" s="13"/>
      <c r="AGD598" s="13"/>
      <c r="AGE598" s="13"/>
      <c r="AGF598" s="13"/>
      <c r="AGG598" s="13"/>
      <c r="AGH598" s="13"/>
      <c r="AGI598" s="13"/>
      <c r="AGJ598" s="13"/>
      <c r="AGK598" s="13"/>
      <c r="AGL598" s="13"/>
      <c r="AGM598" s="13"/>
      <c r="AGN598" s="13"/>
      <c r="AGO598" s="13"/>
      <c r="AGP598" s="13"/>
      <c r="AGQ598" s="13"/>
      <c r="AGR598" s="13"/>
      <c r="AGS598" s="13"/>
      <c r="AGT598" s="13"/>
      <c r="AGU598" s="13"/>
      <c r="AGV598" s="13"/>
      <c r="AGW598" s="13"/>
      <c r="AGX598" s="13"/>
      <c r="AGY598" s="13"/>
      <c r="AGZ598" s="13"/>
      <c r="AHA598" s="13"/>
      <c r="AHB598" s="13"/>
      <c r="AHC598" s="13"/>
      <c r="AHD598" s="13"/>
      <c r="AHE598" s="13"/>
      <c r="AHF598" s="13"/>
      <c r="AHG598" s="13"/>
      <c r="AHH598" s="13"/>
      <c r="AHI598" s="13"/>
      <c r="AHJ598" s="13"/>
      <c r="AHK598" s="13"/>
      <c r="AHL598" s="13"/>
      <c r="AHM598" s="13"/>
      <c r="AHN598" s="13"/>
      <c r="AHO598" s="13"/>
      <c r="AHP598" s="13"/>
      <c r="AHQ598" s="13"/>
      <c r="AHR598" s="13"/>
      <c r="AHS598" s="13"/>
      <c r="AHT598" s="13"/>
      <c r="AHU598" s="13"/>
      <c r="AHV598" s="13"/>
      <c r="AHW598" s="13"/>
      <c r="AHX598" s="13"/>
      <c r="AHY598" s="13"/>
      <c r="AHZ598" s="13"/>
      <c r="AIA598" s="13"/>
      <c r="AIB598" s="13"/>
      <c r="AIC598" s="13"/>
      <c r="AID598" s="13"/>
      <c r="AIE598" s="13"/>
      <c r="AIF598" s="13"/>
      <c r="AIG598" s="13"/>
      <c r="AIH598" s="13"/>
      <c r="AII598" s="13"/>
      <c r="AIJ598" s="13"/>
      <c r="AIK598" s="13"/>
      <c r="AIL598" s="13"/>
      <c r="AIM598" s="13"/>
      <c r="AIN598" s="13"/>
      <c r="AIO598" s="13"/>
      <c r="AIP598" s="13"/>
      <c r="AIQ598" s="13"/>
      <c r="AIR598" s="13"/>
      <c r="AIS598" s="13"/>
      <c r="AIT598" s="13"/>
      <c r="AIU598" s="13"/>
      <c r="AIV598" s="13"/>
      <c r="AIW598" s="13"/>
      <c r="AIX598" s="13"/>
      <c r="AIY598" s="13"/>
      <c r="AIZ598" s="13"/>
      <c r="AJA598" s="13"/>
      <c r="AJB598" s="13"/>
      <c r="AJC598" s="13"/>
      <c r="AJD598" s="13"/>
      <c r="AJE598" s="13"/>
      <c r="AJF598" s="13"/>
      <c r="AJG598" s="13"/>
      <c r="AJH598" s="13"/>
      <c r="AJI598" s="13"/>
      <c r="AJJ598" s="13"/>
      <c r="AJK598" s="13"/>
      <c r="AJL598" s="13"/>
      <c r="AJM598" s="13"/>
      <c r="AJN598" s="13"/>
      <c r="AJO598" s="13"/>
      <c r="AJP598" s="13"/>
      <c r="AJQ598" s="13"/>
      <c r="AJR598" s="13"/>
      <c r="AJS598" s="13"/>
      <c r="AJT598" s="13"/>
      <c r="AJU598" s="13"/>
      <c r="AJV598" s="13"/>
      <c r="AJW598" s="13"/>
      <c r="AJX598" s="13"/>
      <c r="AJY598" s="13"/>
      <c r="AJZ598" s="13"/>
      <c r="AKA598" s="13"/>
      <c r="AKB598" s="13"/>
      <c r="AKC598" s="13"/>
      <c r="AKD598" s="13"/>
      <c r="AKE598" s="13"/>
      <c r="AKF598" s="13"/>
      <c r="AKG598" s="13"/>
      <c r="AKH598" s="13"/>
      <c r="AKI598" s="13"/>
      <c r="AKJ598" s="13"/>
      <c r="AKK598" s="13"/>
      <c r="AKL598" s="13"/>
      <c r="AKM598" s="13"/>
      <c r="AKN598" s="13"/>
      <c r="AKO598" s="13"/>
      <c r="AKP598" s="13"/>
      <c r="AKQ598" s="13"/>
      <c r="AKR598" s="13"/>
      <c r="AKS598" s="13"/>
      <c r="AKT598" s="13"/>
      <c r="AKU598" s="13"/>
      <c r="AKV598" s="13"/>
      <c r="AKW598" s="13"/>
      <c r="AKX598" s="13"/>
      <c r="AKY598" s="13"/>
      <c r="AKZ598" s="13"/>
      <c r="ALA598" s="13"/>
      <c r="ALB598" s="13"/>
      <c r="ALC598" s="13"/>
      <c r="ALD598" s="13"/>
      <c r="ALE598" s="13"/>
      <c r="ALF598" s="13"/>
      <c r="ALG598" s="13"/>
      <c r="ALH598" s="13"/>
      <c r="ALI598" s="13"/>
      <c r="ALJ598" s="13"/>
    </row>
    <row r="599" spans="1:998" s="24" customFormat="1">
      <c r="A599" s="16">
        <v>594</v>
      </c>
      <c r="B599" s="32" t="s">
        <v>357</v>
      </c>
      <c r="C599" s="32" t="s">
        <v>93</v>
      </c>
      <c r="D599" s="32" t="s">
        <v>93</v>
      </c>
      <c r="E599" s="32" t="s">
        <v>1751</v>
      </c>
      <c r="F599" s="32"/>
      <c r="G599" s="74">
        <v>45834</v>
      </c>
      <c r="H599" s="75">
        <v>0.41388888888888897</v>
      </c>
      <c r="I599" s="32" t="s">
        <v>5</v>
      </c>
      <c r="J599" s="32" t="s">
        <v>6</v>
      </c>
      <c r="K599" s="32" t="s">
        <v>5</v>
      </c>
      <c r="L599" s="32" t="s">
        <v>5</v>
      </c>
      <c r="M599" s="32" t="s">
        <v>5</v>
      </c>
      <c r="N599" s="32" t="s">
        <v>6</v>
      </c>
      <c r="O599" s="76">
        <v>529.15335463258805</v>
      </c>
      <c r="P599" s="77">
        <v>10016</v>
      </c>
      <c r="Q599" s="76">
        <v>100600</v>
      </c>
      <c r="R599" s="76">
        <v>60360</v>
      </c>
      <c r="S599" s="86">
        <f t="shared" si="76"/>
        <v>60</v>
      </c>
      <c r="T599" s="86">
        <f t="shared" si="77"/>
        <v>40240</v>
      </c>
      <c r="U599" s="32" t="s">
        <v>6</v>
      </c>
      <c r="V599" s="32" t="s">
        <v>6</v>
      </c>
      <c r="W599" s="79">
        <v>2</v>
      </c>
      <c r="X599" s="80">
        <v>0</v>
      </c>
      <c r="Y599" s="81">
        <f>ROUND((S599/INDICI!$B$2*10),2)</f>
        <v>6.78</v>
      </c>
      <c r="Z599" s="81">
        <f>ROUND((O599/INDICI!$B$1*25),2)</f>
        <v>1.41</v>
      </c>
      <c r="AA599" s="82">
        <f t="shared" si="78"/>
        <v>6</v>
      </c>
      <c r="AB599" s="83">
        <f t="shared" si="79"/>
        <v>14.19</v>
      </c>
      <c r="AC599" s="84"/>
      <c r="AD599" s="81" t="str">
        <f>VLOOKUP(C599, 'NORD SUD'!A:B, 2, FALSE)</f>
        <v>N</v>
      </c>
      <c r="AE599" s="85" t="str">
        <f>IF(AD599="N","",SUM(AF$5:$AF599))</f>
        <v/>
      </c>
      <c r="AF599" s="85" t="str">
        <f t="shared" si="69"/>
        <v/>
      </c>
      <c r="AG599" s="84"/>
      <c r="AH599" s="81"/>
      <c r="AI599" s="169"/>
      <c r="AJ599" s="169"/>
      <c r="AK599" s="198" t="s">
        <v>1941</v>
      </c>
      <c r="AL599" s="158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  <c r="KE599" s="13"/>
      <c r="KF599" s="13"/>
      <c r="KG599" s="13"/>
      <c r="KH599" s="13"/>
      <c r="KI599" s="13"/>
      <c r="KJ599" s="13"/>
      <c r="KK599" s="13"/>
      <c r="KL599" s="13"/>
      <c r="KM599" s="13"/>
      <c r="KN599" s="13"/>
      <c r="KO599" s="13"/>
      <c r="KP599" s="13"/>
      <c r="KQ599" s="13"/>
      <c r="KR599" s="13"/>
      <c r="KS599" s="13"/>
      <c r="KT599" s="13"/>
      <c r="KU599" s="13"/>
      <c r="KV599" s="13"/>
      <c r="KW599" s="13"/>
      <c r="KX599" s="13"/>
      <c r="KY599" s="13"/>
      <c r="KZ599" s="13"/>
      <c r="LA599" s="13"/>
      <c r="LB599" s="13"/>
      <c r="LC599" s="13"/>
      <c r="LD599" s="13"/>
      <c r="LE599" s="13"/>
      <c r="LF599" s="13"/>
      <c r="LG599" s="13"/>
      <c r="LH599" s="13"/>
      <c r="LI599" s="13"/>
      <c r="LJ599" s="13"/>
      <c r="LK599" s="13"/>
      <c r="LL599" s="13"/>
      <c r="LM599" s="13"/>
      <c r="LN599" s="13"/>
      <c r="LO599" s="13"/>
      <c r="LP599" s="13"/>
      <c r="LQ599" s="13"/>
      <c r="LR599" s="13"/>
      <c r="LS599" s="13"/>
      <c r="LT599" s="13"/>
      <c r="LU599" s="13"/>
      <c r="LV599" s="13"/>
      <c r="LW599" s="13"/>
      <c r="LX599" s="13"/>
      <c r="LY599" s="13"/>
      <c r="LZ599" s="13"/>
      <c r="MA599" s="13"/>
      <c r="MB599" s="13"/>
      <c r="MC599" s="13"/>
      <c r="MD599" s="13"/>
      <c r="ME599" s="13"/>
      <c r="MF599" s="13"/>
      <c r="MG599" s="13"/>
      <c r="MH599" s="13"/>
      <c r="MI599" s="13"/>
      <c r="MJ599" s="13"/>
      <c r="MK599" s="13"/>
      <c r="ML599" s="13"/>
      <c r="MM599" s="13"/>
      <c r="MN599" s="13"/>
      <c r="MO599" s="13"/>
      <c r="MP599" s="13"/>
      <c r="MQ599" s="13"/>
      <c r="MR599" s="13"/>
      <c r="MS599" s="13"/>
      <c r="MT599" s="13"/>
      <c r="MU599" s="13"/>
      <c r="MV599" s="13"/>
      <c r="MW599" s="13"/>
      <c r="MX599" s="13"/>
      <c r="MY599" s="13"/>
      <c r="MZ599" s="13"/>
      <c r="NA599" s="13"/>
      <c r="NB599" s="13"/>
      <c r="NC599" s="13"/>
      <c r="ND599" s="13"/>
      <c r="NE599" s="13"/>
      <c r="NF599" s="13"/>
      <c r="NG599" s="13"/>
      <c r="NH599" s="13"/>
      <c r="NI599" s="13"/>
      <c r="NJ599" s="13"/>
      <c r="NK599" s="13"/>
      <c r="NL599" s="13"/>
      <c r="NM599" s="13"/>
      <c r="NN599" s="13"/>
      <c r="NO599" s="13"/>
      <c r="NP599" s="13"/>
      <c r="NQ599" s="13"/>
      <c r="NR599" s="13"/>
      <c r="NS599" s="13"/>
      <c r="NT599" s="13"/>
      <c r="NU599" s="13"/>
      <c r="NV599" s="13"/>
      <c r="NW599" s="13"/>
      <c r="NX599" s="13"/>
      <c r="NY599" s="13"/>
      <c r="NZ599" s="13"/>
      <c r="OA599" s="13"/>
      <c r="OB599" s="13"/>
      <c r="OC599" s="13"/>
      <c r="OD599" s="13"/>
      <c r="OE599" s="13"/>
      <c r="OF599" s="13"/>
      <c r="OG599" s="13"/>
      <c r="OH599" s="13"/>
      <c r="OI599" s="13"/>
      <c r="OJ599" s="13"/>
      <c r="OK599" s="13"/>
      <c r="OL599" s="13"/>
      <c r="OM599" s="13"/>
      <c r="ON599" s="13"/>
      <c r="OO599" s="13"/>
      <c r="OP599" s="13"/>
      <c r="OQ599" s="13"/>
      <c r="OR599" s="13"/>
      <c r="OS599" s="13"/>
      <c r="OT599" s="13"/>
      <c r="OU599" s="13"/>
      <c r="OV599" s="13"/>
      <c r="OW599" s="13"/>
      <c r="OX599" s="13"/>
      <c r="OY599" s="13"/>
      <c r="OZ599" s="13"/>
      <c r="PA599" s="13"/>
      <c r="PB599" s="13"/>
      <c r="PC599" s="13"/>
      <c r="PD599" s="13"/>
      <c r="PE599" s="13"/>
      <c r="PF599" s="13"/>
      <c r="PG599" s="13"/>
      <c r="PH599" s="13"/>
      <c r="PI599" s="13"/>
      <c r="PJ599" s="13"/>
      <c r="PK599" s="13"/>
      <c r="PL599" s="13"/>
      <c r="PM599" s="13"/>
      <c r="PN599" s="13"/>
      <c r="PO599" s="13"/>
      <c r="PP599" s="13"/>
      <c r="PQ599" s="13"/>
      <c r="PR599" s="13"/>
      <c r="PS599" s="13"/>
      <c r="PT599" s="13"/>
      <c r="PU599" s="13"/>
      <c r="PV599" s="13"/>
      <c r="PW599" s="13"/>
      <c r="PX599" s="13"/>
      <c r="PY599" s="13"/>
      <c r="PZ599" s="13"/>
      <c r="QA599" s="13"/>
      <c r="QB599" s="13"/>
      <c r="QC599" s="13"/>
      <c r="QD599" s="13"/>
      <c r="QE599" s="13"/>
      <c r="QF599" s="13"/>
      <c r="QG599" s="13"/>
      <c r="QH599" s="13"/>
      <c r="QI599" s="13"/>
      <c r="QJ599" s="13"/>
      <c r="QK599" s="13"/>
      <c r="QL599" s="13"/>
      <c r="QM599" s="13"/>
      <c r="QN599" s="13"/>
      <c r="QO599" s="13"/>
      <c r="QP599" s="13"/>
      <c r="QQ599" s="13"/>
      <c r="QR599" s="13"/>
      <c r="QS599" s="13"/>
      <c r="QT599" s="13"/>
      <c r="QU599" s="13"/>
      <c r="QV599" s="13"/>
      <c r="QW599" s="13"/>
      <c r="QX599" s="13"/>
      <c r="QY599" s="13"/>
      <c r="QZ599" s="13"/>
      <c r="RA599" s="13"/>
      <c r="RB599" s="13"/>
      <c r="RC599" s="13"/>
      <c r="RD599" s="13"/>
      <c r="RE599" s="13"/>
      <c r="RF599" s="13"/>
      <c r="RG599" s="13"/>
      <c r="RH599" s="13"/>
      <c r="RI599" s="13"/>
      <c r="RJ599" s="13"/>
      <c r="RK599" s="13"/>
      <c r="RL599" s="13"/>
      <c r="RM599" s="13"/>
      <c r="RN599" s="13"/>
      <c r="RO599" s="13"/>
      <c r="RP599" s="13"/>
      <c r="RQ599" s="13"/>
      <c r="RR599" s="13"/>
      <c r="RS599" s="13"/>
      <c r="RT599" s="13"/>
      <c r="RU599" s="13"/>
      <c r="RV599" s="13"/>
      <c r="RW599" s="13"/>
      <c r="RX599" s="13"/>
      <c r="RY599" s="13"/>
      <c r="RZ599" s="13"/>
      <c r="SA599" s="13"/>
      <c r="SB599" s="13"/>
      <c r="SC599" s="13"/>
      <c r="SD599" s="13"/>
      <c r="SE599" s="13"/>
      <c r="SF599" s="13"/>
      <c r="SG599" s="13"/>
      <c r="SH599" s="13"/>
      <c r="SI599" s="13"/>
      <c r="SJ599" s="13"/>
      <c r="SK599" s="13"/>
      <c r="SL599" s="13"/>
      <c r="SM599" s="13"/>
      <c r="SN599" s="13"/>
      <c r="SO599" s="13"/>
      <c r="SP599" s="13"/>
      <c r="SQ599" s="13"/>
      <c r="SR599" s="13"/>
      <c r="SS599" s="13"/>
      <c r="ST599" s="13"/>
      <c r="SU599" s="13"/>
      <c r="SV599" s="13"/>
      <c r="SW599" s="13"/>
      <c r="SX599" s="13"/>
      <c r="SY599" s="13"/>
      <c r="SZ599" s="13"/>
      <c r="TA599" s="13"/>
      <c r="TB599" s="13"/>
      <c r="TC599" s="13"/>
      <c r="TD599" s="13"/>
      <c r="TE599" s="13"/>
      <c r="TF599" s="13"/>
      <c r="TG599" s="13"/>
      <c r="TH599" s="13"/>
      <c r="TI599" s="13"/>
      <c r="TJ599" s="13"/>
      <c r="TK599" s="13"/>
      <c r="TL599" s="13"/>
      <c r="TM599" s="13"/>
      <c r="TN599" s="13"/>
      <c r="TO599" s="13"/>
      <c r="TP599" s="13"/>
      <c r="TQ599" s="13"/>
      <c r="TR599" s="13"/>
      <c r="TS599" s="13"/>
      <c r="TT599" s="13"/>
      <c r="TU599" s="13"/>
      <c r="TV599" s="13"/>
      <c r="TW599" s="13"/>
      <c r="TX599" s="13"/>
      <c r="TY599" s="13"/>
      <c r="TZ599" s="13"/>
      <c r="UA599" s="13"/>
      <c r="UB599" s="13"/>
      <c r="UC599" s="13"/>
      <c r="UD599" s="13"/>
      <c r="UE599" s="13"/>
      <c r="UF599" s="13"/>
      <c r="UG599" s="13"/>
      <c r="UH599" s="13"/>
      <c r="UI599" s="13"/>
      <c r="UJ599" s="13"/>
      <c r="UK599" s="13"/>
      <c r="UL599" s="13"/>
      <c r="UM599" s="13"/>
      <c r="UN599" s="13"/>
      <c r="UO599" s="13"/>
      <c r="UP599" s="13"/>
      <c r="UQ599" s="13"/>
      <c r="UR599" s="13"/>
      <c r="US599" s="13"/>
      <c r="UT599" s="13"/>
      <c r="UU599" s="13"/>
      <c r="UV599" s="13"/>
      <c r="UW599" s="13"/>
      <c r="UX599" s="13"/>
      <c r="UY599" s="13"/>
      <c r="UZ599" s="13"/>
      <c r="VA599" s="13"/>
      <c r="VB599" s="13"/>
      <c r="VC599" s="13"/>
      <c r="VD599" s="13"/>
      <c r="VE599" s="13"/>
      <c r="VF599" s="13"/>
      <c r="VG599" s="13"/>
      <c r="VH599" s="13"/>
      <c r="VI599" s="13"/>
      <c r="VJ599" s="13"/>
      <c r="VK599" s="13"/>
      <c r="VL599" s="13"/>
      <c r="VM599" s="13"/>
      <c r="VN599" s="13"/>
      <c r="VO599" s="13"/>
      <c r="VP599" s="13"/>
      <c r="VQ599" s="13"/>
      <c r="VR599" s="13"/>
      <c r="VS599" s="13"/>
      <c r="VT599" s="13"/>
      <c r="VU599" s="13"/>
      <c r="VV599" s="13"/>
      <c r="VW599" s="13"/>
      <c r="VX599" s="13"/>
      <c r="VY599" s="13"/>
      <c r="VZ599" s="13"/>
      <c r="WA599" s="13"/>
      <c r="WB599" s="13"/>
      <c r="WC599" s="13"/>
      <c r="WD599" s="13"/>
      <c r="WE599" s="13"/>
      <c r="WF599" s="13"/>
      <c r="WG599" s="13"/>
      <c r="WH599" s="13"/>
      <c r="WI599" s="13"/>
      <c r="WJ599" s="13"/>
      <c r="WK599" s="13"/>
      <c r="WL599" s="13"/>
      <c r="WM599" s="13"/>
      <c r="WN599" s="13"/>
      <c r="WO599" s="13"/>
      <c r="WP599" s="13"/>
      <c r="WQ599" s="13"/>
      <c r="WR599" s="13"/>
      <c r="WS599" s="13"/>
      <c r="WT599" s="13"/>
      <c r="WU599" s="13"/>
      <c r="WV599" s="13"/>
      <c r="WW599" s="13"/>
      <c r="WX599" s="13"/>
      <c r="WY599" s="13"/>
      <c r="WZ599" s="13"/>
      <c r="XA599" s="13"/>
      <c r="XB599" s="13"/>
      <c r="XC599" s="13"/>
      <c r="XD599" s="13"/>
      <c r="XE599" s="13"/>
      <c r="XF599" s="13"/>
      <c r="XG599" s="13"/>
      <c r="XH599" s="13"/>
      <c r="XI599" s="13"/>
      <c r="XJ599" s="13"/>
      <c r="XK599" s="13"/>
      <c r="XL599" s="13"/>
      <c r="XM599" s="13"/>
      <c r="XN599" s="13"/>
      <c r="XO599" s="13"/>
      <c r="XP599" s="13"/>
      <c r="XQ599" s="13"/>
      <c r="XR599" s="13"/>
      <c r="XS599" s="13"/>
      <c r="XT599" s="13"/>
      <c r="XU599" s="13"/>
      <c r="XV599" s="13"/>
      <c r="XW599" s="13"/>
      <c r="XX599" s="13"/>
      <c r="XY599" s="13"/>
      <c r="XZ599" s="13"/>
      <c r="YA599" s="13"/>
      <c r="YB599" s="13"/>
      <c r="YC599" s="13"/>
      <c r="YD599" s="13"/>
      <c r="YE599" s="13"/>
      <c r="YF599" s="13"/>
      <c r="YG599" s="13"/>
      <c r="YH599" s="13"/>
      <c r="YI599" s="13"/>
      <c r="YJ599" s="13"/>
      <c r="YK599" s="13"/>
      <c r="YL599" s="13"/>
      <c r="YM599" s="13"/>
      <c r="YN599" s="13"/>
      <c r="YO599" s="13"/>
      <c r="YP599" s="13"/>
      <c r="YQ599" s="13"/>
      <c r="YR599" s="13"/>
      <c r="YS599" s="13"/>
      <c r="YT599" s="13"/>
      <c r="YU599" s="13"/>
      <c r="YV599" s="13"/>
      <c r="YW599" s="13"/>
      <c r="YX599" s="13"/>
      <c r="YY599" s="13"/>
      <c r="YZ599" s="13"/>
      <c r="ZA599" s="13"/>
      <c r="ZB599" s="13"/>
      <c r="ZC599" s="13"/>
      <c r="ZD599" s="13"/>
      <c r="ZE599" s="13"/>
      <c r="ZF599" s="13"/>
      <c r="ZG599" s="13"/>
      <c r="ZH599" s="13"/>
      <c r="ZI599" s="13"/>
      <c r="ZJ599" s="13"/>
      <c r="ZK599" s="13"/>
      <c r="ZL599" s="13"/>
      <c r="ZM599" s="13"/>
      <c r="ZN599" s="13"/>
      <c r="ZO599" s="13"/>
      <c r="ZP599" s="13"/>
      <c r="ZQ599" s="13"/>
      <c r="ZR599" s="13"/>
      <c r="ZS599" s="13"/>
      <c r="ZT599" s="13"/>
      <c r="ZU599" s="13"/>
      <c r="ZV599" s="13"/>
      <c r="ZW599" s="13"/>
      <c r="ZX599" s="13"/>
      <c r="ZY599" s="13"/>
      <c r="ZZ599" s="13"/>
      <c r="AAA599" s="13"/>
      <c r="AAB599" s="13"/>
      <c r="AAC599" s="13"/>
      <c r="AAD599" s="13"/>
      <c r="AAE599" s="13"/>
      <c r="AAF599" s="13"/>
      <c r="AAG599" s="13"/>
      <c r="AAH599" s="13"/>
      <c r="AAI599" s="13"/>
      <c r="AAJ599" s="13"/>
      <c r="AAK599" s="13"/>
      <c r="AAL599" s="13"/>
      <c r="AAM599" s="13"/>
      <c r="AAN599" s="13"/>
      <c r="AAO599" s="13"/>
      <c r="AAP599" s="13"/>
      <c r="AAQ599" s="13"/>
      <c r="AAR599" s="13"/>
      <c r="AAS599" s="13"/>
      <c r="AAT599" s="13"/>
      <c r="AAU599" s="13"/>
      <c r="AAV599" s="13"/>
      <c r="AAW599" s="13"/>
      <c r="AAX599" s="13"/>
      <c r="AAY599" s="13"/>
      <c r="AAZ599" s="13"/>
      <c r="ABA599" s="13"/>
      <c r="ABB599" s="13"/>
      <c r="ABC599" s="13"/>
      <c r="ABD599" s="13"/>
      <c r="ABE599" s="13"/>
      <c r="ABF599" s="13"/>
      <c r="ABG599" s="13"/>
      <c r="ABH599" s="13"/>
      <c r="ABI599" s="13"/>
      <c r="ABJ599" s="13"/>
      <c r="ABK599" s="13"/>
      <c r="ABL599" s="13"/>
      <c r="ABM599" s="13"/>
      <c r="ABN599" s="13"/>
      <c r="ABO599" s="13"/>
      <c r="ABP599" s="13"/>
      <c r="ABQ599" s="13"/>
      <c r="ABR599" s="13"/>
      <c r="ABS599" s="13"/>
      <c r="ABT599" s="13"/>
      <c r="ABU599" s="13"/>
      <c r="ABV599" s="13"/>
      <c r="ABW599" s="13"/>
      <c r="ABX599" s="13"/>
      <c r="ABY599" s="13"/>
      <c r="ABZ599" s="13"/>
      <c r="ACA599" s="13"/>
      <c r="ACB599" s="13"/>
      <c r="ACC599" s="13"/>
      <c r="ACD599" s="13"/>
      <c r="ACE599" s="13"/>
      <c r="ACF599" s="13"/>
      <c r="ACG599" s="13"/>
      <c r="ACH599" s="13"/>
      <c r="ACI599" s="13"/>
      <c r="ACJ599" s="13"/>
      <c r="ACK599" s="13"/>
      <c r="ACL599" s="13"/>
      <c r="ACM599" s="13"/>
      <c r="ACN599" s="13"/>
      <c r="ACO599" s="13"/>
      <c r="ACP599" s="13"/>
      <c r="ACQ599" s="13"/>
      <c r="ACR599" s="13"/>
      <c r="ACS599" s="13"/>
      <c r="ACT599" s="13"/>
      <c r="ACU599" s="13"/>
      <c r="ACV599" s="13"/>
      <c r="ACW599" s="13"/>
      <c r="ACX599" s="13"/>
      <c r="ACY599" s="13"/>
      <c r="ACZ599" s="13"/>
      <c r="ADA599" s="13"/>
      <c r="ADB599" s="13"/>
      <c r="ADC599" s="13"/>
      <c r="ADD599" s="13"/>
      <c r="ADE599" s="13"/>
      <c r="ADF599" s="13"/>
      <c r="ADG599" s="13"/>
      <c r="ADH599" s="13"/>
      <c r="ADI599" s="13"/>
      <c r="ADJ599" s="13"/>
      <c r="ADK599" s="13"/>
      <c r="ADL599" s="13"/>
      <c r="ADM599" s="13"/>
      <c r="ADN599" s="13"/>
      <c r="ADO599" s="13"/>
      <c r="ADP599" s="13"/>
      <c r="ADQ599" s="13"/>
      <c r="ADR599" s="13"/>
      <c r="ADS599" s="13"/>
      <c r="ADT599" s="13"/>
      <c r="ADU599" s="13"/>
      <c r="ADV599" s="13"/>
      <c r="ADW599" s="13"/>
      <c r="ADX599" s="13"/>
      <c r="ADY599" s="13"/>
      <c r="ADZ599" s="13"/>
      <c r="AEA599" s="13"/>
      <c r="AEB599" s="13"/>
      <c r="AEC599" s="13"/>
      <c r="AED599" s="13"/>
      <c r="AEE599" s="13"/>
      <c r="AEF599" s="13"/>
      <c r="AEG599" s="13"/>
      <c r="AEH599" s="13"/>
      <c r="AEI599" s="13"/>
      <c r="AEJ599" s="13"/>
      <c r="AEK599" s="13"/>
      <c r="AEL599" s="13"/>
      <c r="AEM599" s="13"/>
      <c r="AEN599" s="13"/>
      <c r="AEO599" s="13"/>
      <c r="AEP599" s="13"/>
      <c r="AEQ599" s="13"/>
      <c r="AER599" s="13"/>
      <c r="AES599" s="13"/>
      <c r="AET599" s="13"/>
      <c r="AEU599" s="13"/>
      <c r="AEV599" s="13"/>
      <c r="AEW599" s="13"/>
      <c r="AEX599" s="13"/>
      <c r="AEY599" s="13"/>
      <c r="AEZ599" s="13"/>
      <c r="AFA599" s="13"/>
      <c r="AFB599" s="13"/>
      <c r="AFC599" s="13"/>
      <c r="AFD599" s="13"/>
      <c r="AFE599" s="13"/>
      <c r="AFF599" s="13"/>
      <c r="AFG599" s="13"/>
      <c r="AFH599" s="13"/>
      <c r="AFI599" s="13"/>
      <c r="AFJ599" s="13"/>
      <c r="AFK599" s="13"/>
      <c r="AFL599" s="13"/>
      <c r="AFM599" s="13"/>
      <c r="AFN599" s="13"/>
      <c r="AFO599" s="13"/>
      <c r="AFP599" s="13"/>
      <c r="AFQ599" s="13"/>
      <c r="AFR599" s="13"/>
      <c r="AFS599" s="13"/>
      <c r="AFT599" s="13"/>
      <c r="AFU599" s="13"/>
      <c r="AFV599" s="13"/>
      <c r="AFW599" s="13"/>
      <c r="AFX599" s="13"/>
      <c r="AFY599" s="13"/>
      <c r="AFZ599" s="13"/>
      <c r="AGA599" s="13"/>
      <c r="AGB599" s="13"/>
      <c r="AGC599" s="13"/>
      <c r="AGD599" s="13"/>
      <c r="AGE599" s="13"/>
      <c r="AGF599" s="13"/>
      <c r="AGG599" s="13"/>
      <c r="AGH599" s="13"/>
      <c r="AGI599" s="13"/>
      <c r="AGJ599" s="13"/>
      <c r="AGK599" s="13"/>
      <c r="AGL599" s="13"/>
      <c r="AGM599" s="13"/>
      <c r="AGN599" s="13"/>
      <c r="AGO599" s="13"/>
      <c r="AGP599" s="13"/>
      <c r="AGQ599" s="13"/>
      <c r="AGR599" s="13"/>
      <c r="AGS599" s="13"/>
      <c r="AGT599" s="13"/>
      <c r="AGU599" s="13"/>
      <c r="AGV599" s="13"/>
      <c r="AGW599" s="13"/>
      <c r="AGX599" s="13"/>
      <c r="AGY599" s="13"/>
      <c r="AGZ599" s="13"/>
      <c r="AHA599" s="13"/>
      <c r="AHB599" s="13"/>
      <c r="AHC599" s="13"/>
      <c r="AHD599" s="13"/>
      <c r="AHE599" s="13"/>
      <c r="AHF599" s="13"/>
      <c r="AHG599" s="13"/>
      <c r="AHH599" s="13"/>
      <c r="AHI599" s="13"/>
      <c r="AHJ599" s="13"/>
      <c r="AHK599" s="13"/>
      <c r="AHL599" s="13"/>
      <c r="AHM599" s="13"/>
      <c r="AHN599" s="13"/>
      <c r="AHO599" s="13"/>
      <c r="AHP599" s="13"/>
      <c r="AHQ599" s="13"/>
      <c r="AHR599" s="13"/>
      <c r="AHS599" s="13"/>
      <c r="AHT599" s="13"/>
      <c r="AHU599" s="13"/>
      <c r="AHV599" s="13"/>
      <c r="AHW599" s="13"/>
      <c r="AHX599" s="13"/>
      <c r="AHY599" s="13"/>
      <c r="AHZ599" s="13"/>
      <c r="AIA599" s="13"/>
      <c r="AIB599" s="13"/>
      <c r="AIC599" s="13"/>
      <c r="AID599" s="13"/>
      <c r="AIE599" s="13"/>
      <c r="AIF599" s="13"/>
      <c r="AIG599" s="13"/>
      <c r="AIH599" s="13"/>
      <c r="AII599" s="13"/>
      <c r="AIJ599" s="13"/>
      <c r="AIK599" s="13"/>
      <c r="AIL599" s="13"/>
      <c r="AIM599" s="13"/>
      <c r="AIN599" s="13"/>
      <c r="AIO599" s="13"/>
      <c r="AIP599" s="13"/>
      <c r="AIQ599" s="13"/>
      <c r="AIR599" s="13"/>
      <c r="AIS599" s="13"/>
      <c r="AIT599" s="13"/>
      <c r="AIU599" s="13"/>
      <c r="AIV599" s="13"/>
      <c r="AIW599" s="13"/>
      <c r="AIX599" s="13"/>
      <c r="AIY599" s="13"/>
      <c r="AIZ599" s="13"/>
      <c r="AJA599" s="13"/>
      <c r="AJB599" s="13"/>
      <c r="AJC599" s="13"/>
      <c r="AJD599" s="13"/>
      <c r="AJE599" s="13"/>
      <c r="AJF599" s="13"/>
      <c r="AJG599" s="13"/>
      <c r="AJH599" s="13"/>
      <c r="AJI599" s="13"/>
      <c r="AJJ599" s="13"/>
      <c r="AJK599" s="13"/>
      <c r="AJL599" s="13"/>
      <c r="AJM599" s="13"/>
      <c r="AJN599" s="13"/>
      <c r="AJO599" s="13"/>
      <c r="AJP599" s="13"/>
      <c r="AJQ599" s="13"/>
      <c r="AJR599" s="13"/>
      <c r="AJS599" s="13"/>
      <c r="AJT599" s="13"/>
      <c r="AJU599" s="13"/>
      <c r="AJV599" s="13"/>
      <c r="AJW599" s="13"/>
      <c r="AJX599" s="13"/>
      <c r="AJY599" s="13"/>
      <c r="AJZ599" s="13"/>
      <c r="AKA599" s="13"/>
      <c r="AKB599" s="13"/>
      <c r="AKC599" s="13"/>
      <c r="AKD599" s="13"/>
      <c r="AKE599" s="13"/>
      <c r="AKF599" s="13"/>
      <c r="AKG599" s="13"/>
      <c r="AKH599" s="13"/>
      <c r="AKI599" s="13"/>
      <c r="AKJ599" s="13"/>
      <c r="AKK599" s="13"/>
      <c r="AKL599" s="13"/>
      <c r="AKM599" s="13"/>
      <c r="AKN599" s="13"/>
      <c r="AKO599" s="13"/>
      <c r="AKP599" s="13"/>
      <c r="AKQ599" s="13"/>
      <c r="AKR599" s="13"/>
      <c r="AKS599" s="13"/>
      <c r="AKT599" s="13"/>
      <c r="AKU599" s="13"/>
      <c r="AKV599" s="13"/>
      <c r="AKW599" s="13"/>
      <c r="AKX599" s="13"/>
      <c r="AKY599" s="13"/>
      <c r="AKZ599" s="13"/>
      <c r="ALA599" s="13"/>
      <c r="ALB599" s="13"/>
      <c r="ALC599" s="13"/>
      <c r="ALD599" s="13"/>
      <c r="ALE599" s="13"/>
      <c r="ALF599" s="13"/>
      <c r="ALG599" s="13"/>
      <c r="ALH599" s="13"/>
      <c r="ALI599" s="13"/>
      <c r="ALJ599" s="13"/>
    </row>
    <row r="600" spans="1:998" s="24" customFormat="1">
      <c r="A600" s="16">
        <v>595</v>
      </c>
      <c r="B600" s="32" t="s">
        <v>274</v>
      </c>
      <c r="C600" s="32" t="s">
        <v>1606</v>
      </c>
      <c r="D600" s="32" t="s">
        <v>1606</v>
      </c>
      <c r="E600" s="32" t="s">
        <v>1635</v>
      </c>
      <c r="F600" s="32"/>
      <c r="G600" s="74">
        <v>45834</v>
      </c>
      <c r="H600" s="75">
        <v>0.51597222222222217</v>
      </c>
      <c r="I600" s="32" t="s">
        <v>5</v>
      </c>
      <c r="J600" s="32" t="s">
        <v>6</v>
      </c>
      <c r="K600" s="32" t="s">
        <v>265</v>
      </c>
      <c r="L600" s="32" t="s">
        <v>5</v>
      </c>
      <c r="M600" s="32" t="s">
        <v>5</v>
      </c>
      <c r="N600" s="32" t="s">
        <v>6</v>
      </c>
      <c r="O600" s="76">
        <v>2681.7</v>
      </c>
      <c r="P600" s="77">
        <v>11970</v>
      </c>
      <c r="Q600" s="76">
        <v>275076.40000000002</v>
      </c>
      <c r="R600" s="76">
        <v>25076.400000000001</v>
      </c>
      <c r="S600" s="85">
        <f t="shared" si="76"/>
        <v>9.1161582745739</v>
      </c>
      <c r="T600" s="85">
        <f t="shared" si="77"/>
        <v>250000.00000000003</v>
      </c>
      <c r="U600" s="32" t="s">
        <v>6</v>
      </c>
      <c r="V600" s="32" t="s">
        <v>6</v>
      </c>
      <c r="W600" s="32">
        <v>1</v>
      </c>
      <c r="X600" s="80">
        <v>0</v>
      </c>
      <c r="Y600" s="81">
        <f>ROUND((S600/INDICI!$B$2*10),2)</f>
        <v>1.03</v>
      </c>
      <c r="Z600" s="81">
        <f>ROUND((O600/INDICI!$B$1*25),2)</f>
        <v>7.16</v>
      </c>
      <c r="AA600" s="82">
        <f t="shared" si="78"/>
        <v>6</v>
      </c>
      <c r="AB600" s="83">
        <f t="shared" si="79"/>
        <v>14.19</v>
      </c>
      <c r="AC600" s="84"/>
      <c r="AD600" s="81" t="str">
        <f>VLOOKUP(C600, 'NORD SUD'!A:B, 2, FALSE)</f>
        <v>S</v>
      </c>
      <c r="AE600" s="85"/>
      <c r="AF600" s="85"/>
      <c r="AG600" s="84"/>
      <c r="AH600" s="81"/>
      <c r="AI600" s="169"/>
      <c r="AJ600" s="169"/>
      <c r="AK600" s="194"/>
      <c r="AL600" s="158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  <c r="KE600" s="13"/>
      <c r="KF600" s="13"/>
      <c r="KG600" s="13"/>
      <c r="KH600" s="13"/>
      <c r="KI600" s="13"/>
      <c r="KJ600" s="13"/>
      <c r="KK600" s="13"/>
      <c r="KL600" s="13"/>
      <c r="KM600" s="13"/>
      <c r="KN600" s="13"/>
      <c r="KO600" s="13"/>
      <c r="KP600" s="13"/>
      <c r="KQ600" s="13"/>
      <c r="KR600" s="13"/>
      <c r="KS600" s="13"/>
      <c r="KT600" s="13"/>
      <c r="KU600" s="13"/>
      <c r="KV600" s="13"/>
      <c r="KW600" s="13"/>
      <c r="KX600" s="13"/>
      <c r="KY600" s="13"/>
      <c r="KZ600" s="13"/>
      <c r="LA600" s="13"/>
      <c r="LB600" s="13"/>
      <c r="LC600" s="13"/>
      <c r="LD600" s="13"/>
      <c r="LE600" s="13"/>
      <c r="LF600" s="13"/>
      <c r="LG600" s="13"/>
      <c r="LH600" s="13"/>
      <c r="LI600" s="13"/>
      <c r="LJ600" s="13"/>
      <c r="LK600" s="13"/>
      <c r="LL600" s="13"/>
      <c r="LM600" s="13"/>
      <c r="LN600" s="13"/>
      <c r="LO600" s="13"/>
      <c r="LP600" s="13"/>
      <c r="LQ600" s="13"/>
      <c r="LR600" s="13"/>
      <c r="LS600" s="13"/>
      <c r="LT600" s="13"/>
      <c r="LU600" s="13"/>
      <c r="LV600" s="13"/>
      <c r="LW600" s="13"/>
      <c r="LX600" s="13"/>
      <c r="LY600" s="13"/>
      <c r="LZ600" s="13"/>
      <c r="MA600" s="13"/>
      <c r="MB600" s="13"/>
      <c r="MC600" s="13"/>
      <c r="MD600" s="13"/>
      <c r="ME600" s="13"/>
      <c r="MF600" s="13"/>
      <c r="MG600" s="13"/>
      <c r="MH600" s="13"/>
      <c r="MI600" s="13"/>
      <c r="MJ600" s="13"/>
      <c r="MK600" s="13"/>
      <c r="ML600" s="13"/>
      <c r="MM600" s="13"/>
      <c r="MN600" s="13"/>
      <c r="MO600" s="13"/>
      <c r="MP600" s="13"/>
      <c r="MQ600" s="13"/>
      <c r="MR600" s="13"/>
      <c r="MS600" s="13"/>
      <c r="MT600" s="13"/>
      <c r="MU600" s="13"/>
      <c r="MV600" s="13"/>
      <c r="MW600" s="13"/>
      <c r="MX600" s="13"/>
      <c r="MY600" s="13"/>
      <c r="MZ600" s="13"/>
      <c r="NA600" s="13"/>
      <c r="NB600" s="13"/>
      <c r="NC600" s="13"/>
      <c r="ND600" s="13"/>
      <c r="NE600" s="13"/>
      <c r="NF600" s="13"/>
      <c r="NG600" s="13"/>
      <c r="NH600" s="13"/>
      <c r="NI600" s="13"/>
      <c r="NJ600" s="13"/>
      <c r="NK600" s="13"/>
      <c r="NL600" s="13"/>
      <c r="NM600" s="13"/>
      <c r="NN600" s="13"/>
      <c r="NO600" s="13"/>
      <c r="NP600" s="13"/>
      <c r="NQ600" s="13"/>
      <c r="NR600" s="13"/>
      <c r="NS600" s="13"/>
      <c r="NT600" s="13"/>
      <c r="NU600" s="13"/>
      <c r="NV600" s="13"/>
      <c r="NW600" s="13"/>
      <c r="NX600" s="13"/>
      <c r="NY600" s="13"/>
      <c r="NZ600" s="13"/>
      <c r="OA600" s="13"/>
      <c r="OB600" s="13"/>
      <c r="OC600" s="13"/>
      <c r="OD600" s="13"/>
      <c r="OE600" s="13"/>
      <c r="OF600" s="13"/>
      <c r="OG600" s="13"/>
      <c r="OH600" s="13"/>
      <c r="OI600" s="13"/>
      <c r="OJ600" s="13"/>
      <c r="OK600" s="13"/>
      <c r="OL600" s="13"/>
      <c r="OM600" s="13"/>
      <c r="ON600" s="13"/>
      <c r="OO600" s="13"/>
      <c r="OP600" s="13"/>
      <c r="OQ600" s="13"/>
      <c r="OR600" s="13"/>
      <c r="OS600" s="13"/>
      <c r="OT600" s="13"/>
      <c r="OU600" s="13"/>
      <c r="OV600" s="13"/>
      <c r="OW600" s="13"/>
      <c r="OX600" s="13"/>
      <c r="OY600" s="13"/>
      <c r="OZ600" s="13"/>
      <c r="PA600" s="13"/>
      <c r="PB600" s="13"/>
      <c r="PC600" s="13"/>
      <c r="PD600" s="13"/>
      <c r="PE600" s="13"/>
      <c r="PF600" s="13"/>
      <c r="PG600" s="13"/>
      <c r="PH600" s="13"/>
      <c r="PI600" s="13"/>
      <c r="PJ600" s="13"/>
      <c r="PK600" s="13"/>
      <c r="PL600" s="13"/>
      <c r="PM600" s="13"/>
      <c r="PN600" s="13"/>
      <c r="PO600" s="13"/>
      <c r="PP600" s="13"/>
      <c r="PQ600" s="13"/>
      <c r="PR600" s="13"/>
      <c r="PS600" s="13"/>
      <c r="PT600" s="13"/>
      <c r="PU600" s="13"/>
      <c r="PV600" s="13"/>
      <c r="PW600" s="13"/>
      <c r="PX600" s="13"/>
      <c r="PY600" s="13"/>
      <c r="PZ600" s="13"/>
      <c r="QA600" s="13"/>
      <c r="QB600" s="13"/>
      <c r="QC600" s="13"/>
      <c r="QD600" s="13"/>
      <c r="QE600" s="13"/>
      <c r="QF600" s="13"/>
      <c r="QG600" s="13"/>
      <c r="QH600" s="13"/>
      <c r="QI600" s="13"/>
      <c r="QJ600" s="13"/>
      <c r="QK600" s="13"/>
      <c r="QL600" s="13"/>
      <c r="QM600" s="13"/>
      <c r="QN600" s="13"/>
      <c r="QO600" s="13"/>
      <c r="QP600" s="13"/>
      <c r="QQ600" s="13"/>
      <c r="QR600" s="13"/>
      <c r="QS600" s="13"/>
      <c r="QT600" s="13"/>
      <c r="QU600" s="13"/>
      <c r="QV600" s="13"/>
      <c r="QW600" s="13"/>
      <c r="QX600" s="13"/>
      <c r="QY600" s="13"/>
      <c r="QZ600" s="13"/>
      <c r="RA600" s="13"/>
      <c r="RB600" s="13"/>
      <c r="RC600" s="13"/>
      <c r="RD600" s="13"/>
      <c r="RE600" s="13"/>
      <c r="RF600" s="13"/>
      <c r="RG600" s="13"/>
      <c r="RH600" s="13"/>
      <c r="RI600" s="13"/>
      <c r="RJ600" s="13"/>
      <c r="RK600" s="13"/>
      <c r="RL600" s="13"/>
      <c r="RM600" s="13"/>
      <c r="RN600" s="13"/>
      <c r="RO600" s="13"/>
      <c r="RP600" s="13"/>
      <c r="RQ600" s="13"/>
      <c r="RR600" s="13"/>
      <c r="RS600" s="13"/>
      <c r="RT600" s="13"/>
      <c r="RU600" s="13"/>
      <c r="RV600" s="13"/>
      <c r="RW600" s="13"/>
      <c r="RX600" s="13"/>
      <c r="RY600" s="13"/>
      <c r="RZ600" s="13"/>
      <c r="SA600" s="13"/>
      <c r="SB600" s="13"/>
      <c r="SC600" s="13"/>
      <c r="SD600" s="13"/>
      <c r="SE600" s="13"/>
      <c r="SF600" s="13"/>
      <c r="SG600" s="13"/>
      <c r="SH600" s="13"/>
      <c r="SI600" s="13"/>
      <c r="SJ600" s="13"/>
      <c r="SK600" s="13"/>
      <c r="SL600" s="13"/>
      <c r="SM600" s="13"/>
      <c r="SN600" s="13"/>
      <c r="SO600" s="13"/>
      <c r="SP600" s="13"/>
      <c r="SQ600" s="13"/>
      <c r="SR600" s="13"/>
      <c r="SS600" s="13"/>
      <c r="ST600" s="13"/>
      <c r="SU600" s="13"/>
      <c r="SV600" s="13"/>
      <c r="SW600" s="13"/>
      <c r="SX600" s="13"/>
      <c r="SY600" s="13"/>
      <c r="SZ600" s="13"/>
      <c r="TA600" s="13"/>
      <c r="TB600" s="13"/>
      <c r="TC600" s="13"/>
      <c r="TD600" s="13"/>
      <c r="TE600" s="13"/>
      <c r="TF600" s="13"/>
      <c r="TG600" s="13"/>
      <c r="TH600" s="13"/>
      <c r="TI600" s="13"/>
      <c r="TJ600" s="13"/>
      <c r="TK600" s="13"/>
      <c r="TL600" s="13"/>
      <c r="TM600" s="13"/>
      <c r="TN600" s="13"/>
      <c r="TO600" s="13"/>
      <c r="TP600" s="13"/>
      <c r="TQ600" s="13"/>
      <c r="TR600" s="13"/>
      <c r="TS600" s="13"/>
      <c r="TT600" s="13"/>
      <c r="TU600" s="13"/>
      <c r="TV600" s="13"/>
      <c r="TW600" s="13"/>
      <c r="TX600" s="13"/>
      <c r="TY600" s="13"/>
      <c r="TZ600" s="13"/>
      <c r="UA600" s="13"/>
      <c r="UB600" s="13"/>
      <c r="UC600" s="13"/>
      <c r="UD600" s="13"/>
      <c r="UE600" s="13"/>
      <c r="UF600" s="13"/>
      <c r="UG600" s="13"/>
      <c r="UH600" s="13"/>
      <c r="UI600" s="13"/>
      <c r="UJ600" s="13"/>
      <c r="UK600" s="13"/>
      <c r="UL600" s="13"/>
      <c r="UM600" s="13"/>
      <c r="UN600" s="13"/>
      <c r="UO600" s="13"/>
      <c r="UP600" s="13"/>
      <c r="UQ600" s="13"/>
      <c r="UR600" s="13"/>
      <c r="US600" s="13"/>
      <c r="UT600" s="13"/>
      <c r="UU600" s="13"/>
      <c r="UV600" s="13"/>
      <c r="UW600" s="13"/>
      <c r="UX600" s="13"/>
      <c r="UY600" s="13"/>
      <c r="UZ600" s="13"/>
      <c r="VA600" s="13"/>
      <c r="VB600" s="13"/>
      <c r="VC600" s="13"/>
      <c r="VD600" s="13"/>
      <c r="VE600" s="13"/>
      <c r="VF600" s="13"/>
      <c r="VG600" s="13"/>
      <c r="VH600" s="13"/>
      <c r="VI600" s="13"/>
      <c r="VJ600" s="13"/>
      <c r="VK600" s="13"/>
      <c r="VL600" s="13"/>
      <c r="VM600" s="13"/>
      <c r="VN600" s="13"/>
      <c r="VO600" s="13"/>
      <c r="VP600" s="13"/>
      <c r="VQ600" s="13"/>
      <c r="VR600" s="13"/>
      <c r="VS600" s="13"/>
      <c r="VT600" s="13"/>
      <c r="VU600" s="13"/>
      <c r="VV600" s="13"/>
      <c r="VW600" s="13"/>
      <c r="VX600" s="13"/>
      <c r="VY600" s="13"/>
      <c r="VZ600" s="13"/>
      <c r="WA600" s="13"/>
      <c r="WB600" s="13"/>
      <c r="WC600" s="13"/>
      <c r="WD600" s="13"/>
      <c r="WE600" s="13"/>
      <c r="WF600" s="13"/>
      <c r="WG600" s="13"/>
      <c r="WH600" s="13"/>
      <c r="WI600" s="13"/>
      <c r="WJ600" s="13"/>
      <c r="WK600" s="13"/>
      <c r="WL600" s="13"/>
      <c r="WM600" s="13"/>
      <c r="WN600" s="13"/>
      <c r="WO600" s="13"/>
      <c r="WP600" s="13"/>
      <c r="WQ600" s="13"/>
      <c r="WR600" s="13"/>
      <c r="WS600" s="13"/>
      <c r="WT600" s="13"/>
      <c r="WU600" s="13"/>
      <c r="WV600" s="13"/>
      <c r="WW600" s="13"/>
      <c r="WX600" s="13"/>
      <c r="WY600" s="13"/>
      <c r="WZ600" s="13"/>
      <c r="XA600" s="13"/>
      <c r="XB600" s="13"/>
      <c r="XC600" s="13"/>
      <c r="XD600" s="13"/>
      <c r="XE600" s="13"/>
      <c r="XF600" s="13"/>
      <c r="XG600" s="13"/>
      <c r="XH600" s="13"/>
      <c r="XI600" s="13"/>
      <c r="XJ600" s="13"/>
      <c r="XK600" s="13"/>
      <c r="XL600" s="13"/>
      <c r="XM600" s="13"/>
      <c r="XN600" s="13"/>
      <c r="XO600" s="13"/>
      <c r="XP600" s="13"/>
      <c r="XQ600" s="13"/>
      <c r="XR600" s="13"/>
      <c r="XS600" s="13"/>
      <c r="XT600" s="13"/>
      <c r="XU600" s="13"/>
      <c r="XV600" s="13"/>
      <c r="XW600" s="13"/>
      <c r="XX600" s="13"/>
      <c r="XY600" s="13"/>
      <c r="XZ600" s="13"/>
      <c r="YA600" s="13"/>
      <c r="YB600" s="13"/>
      <c r="YC600" s="13"/>
      <c r="YD600" s="13"/>
      <c r="YE600" s="13"/>
      <c r="YF600" s="13"/>
      <c r="YG600" s="13"/>
      <c r="YH600" s="13"/>
      <c r="YI600" s="13"/>
      <c r="YJ600" s="13"/>
      <c r="YK600" s="13"/>
      <c r="YL600" s="13"/>
      <c r="YM600" s="13"/>
      <c r="YN600" s="13"/>
      <c r="YO600" s="13"/>
      <c r="YP600" s="13"/>
      <c r="YQ600" s="13"/>
      <c r="YR600" s="13"/>
      <c r="YS600" s="13"/>
      <c r="YT600" s="13"/>
      <c r="YU600" s="13"/>
      <c r="YV600" s="13"/>
      <c r="YW600" s="13"/>
      <c r="YX600" s="13"/>
      <c r="YY600" s="13"/>
      <c r="YZ600" s="13"/>
      <c r="ZA600" s="13"/>
      <c r="ZB600" s="13"/>
      <c r="ZC600" s="13"/>
      <c r="ZD600" s="13"/>
      <c r="ZE600" s="13"/>
      <c r="ZF600" s="13"/>
      <c r="ZG600" s="13"/>
      <c r="ZH600" s="13"/>
      <c r="ZI600" s="13"/>
      <c r="ZJ600" s="13"/>
      <c r="ZK600" s="13"/>
      <c r="ZL600" s="13"/>
      <c r="ZM600" s="13"/>
      <c r="ZN600" s="13"/>
      <c r="ZO600" s="13"/>
      <c r="ZP600" s="13"/>
      <c r="ZQ600" s="13"/>
      <c r="ZR600" s="13"/>
      <c r="ZS600" s="13"/>
      <c r="ZT600" s="13"/>
      <c r="ZU600" s="13"/>
      <c r="ZV600" s="13"/>
      <c r="ZW600" s="13"/>
      <c r="ZX600" s="13"/>
      <c r="ZY600" s="13"/>
      <c r="ZZ600" s="13"/>
      <c r="AAA600" s="13"/>
      <c r="AAB600" s="13"/>
      <c r="AAC600" s="13"/>
      <c r="AAD600" s="13"/>
      <c r="AAE600" s="13"/>
      <c r="AAF600" s="13"/>
      <c r="AAG600" s="13"/>
      <c r="AAH600" s="13"/>
      <c r="AAI600" s="13"/>
      <c r="AAJ600" s="13"/>
      <c r="AAK600" s="13"/>
      <c r="AAL600" s="13"/>
      <c r="AAM600" s="13"/>
      <c r="AAN600" s="13"/>
      <c r="AAO600" s="13"/>
      <c r="AAP600" s="13"/>
      <c r="AAQ600" s="13"/>
      <c r="AAR600" s="13"/>
      <c r="AAS600" s="13"/>
      <c r="AAT600" s="13"/>
      <c r="AAU600" s="13"/>
      <c r="AAV600" s="13"/>
      <c r="AAW600" s="13"/>
      <c r="AAX600" s="13"/>
      <c r="AAY600" s="13"/>
      <c r="AAZ600" s="13"/>
      <c r="ABA600" s="13"/>
      <c r="ABB600" s="13"/>
      <c r="ABC600" s="13"/>
      <c r="ABD600" s="13"/>
      <c r="ABE600" s="13"/>
      <c r="ABF600" s="13"/>
      <c r="ABG600" s="13"/>
      <c r="ABH600" s="13"/>
      <c r="ABI600" s="13"/>
      <c r="ABJ600" s="13"/>
      <c r="ABK600" s="13"/>
      <c r="ABL600" s="13"/>
      <c r="ABM600" s="13"/>
      <c r="ABN600" s="13"/>
      <c r="ABO600" s="13"/>
      <c r="ABP600" s="13"/>
      <c r="ABQ600" s="13"/>
      <c r="ABR600" s="13"/>
      <c r="ABS600" s="13"/>
      <c r="ABT600" s="13"/>
      <c r="ABU600" s="13"/>
      <c r="ABV600" s="13"/>
      <c r="ABW600" s="13"/>
      <c r="ABX600" s="13"/>
      <c r="ABY600" s="13"/>
      <c r="ABZ600" s="13"/>
      <c r="ACA600" s="13"/>
      <c r="ACB600" s="13"/>
      <c r="ACC600" s="13"/>
      <c r="ACD600" s="13"/>
      <c r="ACE600" s="13"/>
      <c r="ACF600" s="13"/>
      <c r="ACG600" s="13"/>
      <c r="ACH600" s="13"/>
      <c r="ACI600" s="13"/>
      <c r="ACJ600" s="13"/>
      <c r="ACK600" s="13"/>
      <c r="ACL600" s="13"/>
      <c r="ACM600" s="13"/>
      <c r="ACN600" s="13"/>
      <c r="ACO600" s="13"/>
      <c r="ACP600" s="13"/>
      <c r="ACQ600" s="13"/>
      <c r="ACR600" s="13"/>
      <c r="ACS600" s="13"/>
      <c r="ACT600" s="13"/>
      <c r="ACU600" s="13"/>
      <c r="ACV600" s="13"/>
      <c r="ACW600" s="13"/>
      <c r="ACX600" s="13"/>
      <c r="ACY600" s="13"/>
      <c r="ACZ600" s="13"/>
      <c r="ADA600" s="13"/>
      <c r="ADB600" s="13"/>
      <c r="ADC600" s="13"/>
      <c r="ADD600" s="13"/>
      <c r="ADE600" s="13"/>
      <c r="ADF600" s="13"/>
      <c r="ADG600" s="13"/>
      <c r="ADH600" s="13"/>
      <c r="ADI600" s="13"/>
      <c r="ADJ600" s="13"/>
      <c r="ADK600" s="13"/>
      <c r="ADL600" s="13"/>
      <c r="ADM600" s="13"/>
      <c r="ADN600" s="13"/>
      <c r="ADO600" s="13"/>
      <c r="ADP600" s="13"/>
      <c r="ADQ600" s="13"/>
      <c r="ADR600" s="13"/>
      <c r="ADS600" s="13"/>
      <c r="ADT600" s="13"/>
      <c r="ADU600" s="13"/>
      <c r="ADV600" s="13"/>
      <c r="ADW600" s="13"/>
      <c r="ADX600" s="13"/>
      <c r="ADY600" s="13"/>
      <c r="ADZ600" s="13"/>
      <c r="AEA600" s="13"/>
      <c r="AEB600" s="13"/>
      <c r="AEC600" s="13"/>
      <c r="AED600" s="13"/>
      <c r="AEE600" s="13"/>
      <c r="AEF600" s="13"/>
      <c r="AEG600" s="13"/>
      <c r="AEH600" s="13"/>
      <c r="AEI600" s="13"/>
      <c r="AEJ600" s="13"/>
      <c r="AEK600" s="13"/>
      <c r="AEL600" s="13"/>
      <c r="AEM600" s="13"/>
      <c r="AEN600" s="13"/>
      <c r="AEO600" s="13"/>
      <c r="AEP600" s="13"/>
      <c r="AEQ600" s="13"/>
      <c r="AER600" s="13"/>
      <c r="AES600" s="13"/>
      <c r="AET600" s="13"/>
      <c r="AEU600" s="13"/>
      <c r="AEV600" s="13"/>
      <c r="AEW600" s="13"/>
      <c r="AEX600" s="13"/>
      <c r="AEY600" s="13"/>
      <c r="AEZ600" s="13"/>
      <c r="AFA600" s="13"/>
      <c r="AFB600" s="13"/>
      <c r="AFC600" s="13"/>
      <c r="AFD600" s="13"/>
      <c r="AFE600" s="13"/>
      <c r="AFF600" s="13"/>
      <c r="AFG600" s="13"/>
      <c r="AFH600" s="13"/>
      <c r="AFI600" s="13"/>
      <c r="AFJ600" s="13"/>
      <c r="AFK600" s="13"/>
      <c r="AFL600" s="13"/>
      <c r="AFM600" s="13"/>
      <c r="AFN600" s="13"/>
      <c r="AFO600" s="13"/>
      <c r="AFP600" s="13"/>
      <c r="AFQ600" s="13"/>
      <c r="AFR600" s="13"/>
      <c r="AFS600" s="13"/>
      <c r="AFT600" s="13"/>
      <c r="AFU600" s="13"/>
      <c r="AFV600" s="13"/>
      <c r="AFW600" s="13"/>
      <c r="AFX600" s="13"/>
      <c r="AFY600" s="13"/>
      <c r="AFZ600" s="13"/>
      <c r="AGA600" s="13"/>
      <c r="AGB600" s="13"/>
      <c r="AGC600" s="13"/>
      <c r="AGD600" s="13"/>
      <c r="AGE600" s="13"/>
      <c r="AGF600" s="13"/>
      <c r="AGG600" s="13"/>
      <c r="AGH600" s="13"/>
      <c r="AGI600" s="13"/>
      <c r="AGJ600" s="13"/>
      <c r="AGK600" s="13"/>
      <c r="AGL600" s="13"/>
      <c r="AGM600" s="13"/>
      <c r="AGN600" s="13"/>
      <c r="AGO600" s="13"/>
      <c r="AGP600" s="13"/>
      <c r="AGQ600" s="13"/>
      <c r="AGR600" s="13"/>
      <c r="AGS600" s="13"/>
      <c r="AGT600" s="13"/>
      <c r="AGU600" s="13"/>
      <c r="AGV600" s="13"/>
      <c r="AGW600" s="13"/>
      <c r="AGX600" s="13"/>
      <c r="AGY600" s="13"/>
      <c r="AGZ600" s="13"/>
      <c r="AHA600" s="13"/>
      <c r="AHB600" s="13"/>
      <c r="AHC600" s="13"/>
      <c r="AHD600" s="13"/>
      <c r="AHE600" s="13"/>
      <c r="AHF600" s="13"/>
      <c r="AHG600" s="13"/>
      <c r="AHH600" s="13"/>
      <c r="AHI600" s="13"/>
      <c r="AHJ600" s="13"/>
      <c r="AHK600" s="13"/>
      <c r="AHL600" s="13"/>
      <c r="AHM600" s="13"/>
      <c r="AHN600" s="13"/>
      <c r="AHO600" s="13"/>
      <c r="AHP600" s="13"/>
      <c r="AHQ600" s="13"/>
      <c r="AHR600" s="13"/>
      <c r="AHS600" s="13"/>
      <c r="AHT600" s="13"/>
      <c r="AHU600" s="13"/>
      <c r="AHV600" s="13"/>
      <c r="AHW600" s="13"/>
      <c r="AHX600" s="13"/>
      <c r="AHY600" s="13"/>
      <c r="AHZ600" s="13"/>
      <c r="AIA600" s="13"/>
      <c r="AIB600" s="13"/>
      <c r="AIC600" s="13"/>
      <c r="AID600" s="13"/>
      <c r="AIE600" s="13"/>
      <c r="AIF600" s="13"/>
      <c r="AIG600" s="13"/>
      <c r="AIH600" s="13"/>
      <c r="AII600" s="13"/>
      <c r="AIJ600" s="13"/>
      <c r="AIK600" s="13"/>
      <c r="AIL600" s="13"/>
      <c r="AIM600" s="13"/>
      <c r="AIN600" s="13"/>
      <c r="AIO600" s="13"/>
      <c r="AIP600" s="13"/>
      <c r="AIQ600" s="13"/>
      <c r="AIR600" s="13"/>
      <c r="AIS600" s="13"/>
      <c r="AIT600" s="13"/>
      <c r="AIU600" s="13"/>
      <c r="AIV600" s="13"/>
      <c r="AIW600" s="13"/>
      <c r="AIX600" s="13"/>
      <c r="AIY600" s="13"/>
      <c r="AIZ600" s="13"/>
      <c r="AJA600" s="13"/>
      <c r="AJB600" s="13"/>
      <c r="AJC600" s="13"/>
      <c r="AJD600" s="13"/>
      <c r="AJE600" s="13"/>
      <c r="AJF600" s="13"/>
      <c r="AJG600" s="13"/>
      <c r="AJH600" s="13"/>
      <c r="AJI600" s="13"/>
      <c r="AJJ600" s="13"/>
      <c r="AJK600" s="13"/>
      <c r="AJL600" s="13"/>
      <c r="AJM600" s="13"/>
      <c r="AJN600" s="13"/>
      <c r="AJO600" s="13"/>
      <c r="AJP600" s="13"/>
      <c r="AJQ600" s="13"/>
      <c r="AJR600" s="13"/>
      <c r="AJS600" s="13"/>
      <c r="AJT600" s="13"/>
      <c r="AJU600" s="13"/>
      <c r="AJV600" s="13"/>
      <c r="AJW600" s="13"/>
      <c r="AJX600" s="13"/>
      <c r="AJY600" s="13"/>
      <c r="AJZ600" s="13"/>
      <c r="AKA600" s="13"/>
      <c r="AKB600" s="13"/>
      <c r="AKC600" s="13"/>
      <c r="AKD600" s="13"/>
      <c r="AKE600" s="13"/>
      <c r="AKF600" s="13"/>
      <c r="AKG600" s="13"/>
      <c r="AKH600" s="13"/>
      <c r="AKI600" s="13"/>
      <c r="AKJ600" s="13"/>
      <c r="AKK600" s="13"/>
      <c r="AKL600" s="13"/>
      <c r="AKM600" s="13"/>
      <c r="AKN600" s="13"/>
      <c r="AKO600" s="13"/>
      <c r="AKP600" s="13"/>
      <c r="AKQ600" s="13"/>
      <c r="AKR600" s="13"/>
      <c r="AKS600" s="13"/>
      <c r="AKT600" s="13"/>
      <c r="AKU600" s="13"/>
      <c r="AKV600" s="13"/>
      <c r="AKW600" s="13"/>
      <c r="AKX600" s="13"/>
      <c r="AKY600" s="13"/>
      <c r="AKZ600" s="13"/>
      <c r="ALA600" s="13"/>
      <c r="ALB600" s="13"/>
      <c r="ALC600" s="13"/>
      <c r="ALD600" s="13"/>
      <c r="ALE600" s="13"/>
      <c r="ALF600" s="13"/>
      <c r="ALG600" s="13"/>
      <c r="ALH600" s="13"/>
      <c r="ALI600" s="13"/>
      <c r="ALJ600" s="13"/>
    </row>
    <row r="601" spans="1:998" s="24" customFormat="1">
      <c r="A601" s="16">
        <v>596</v>
      </c>
      <c r="B601" s="32" t="s">
        <v>138</v>
      </c>
      <c r="C601" s="32" t="s">
        <v>14</v>
      </c>
      <c r="D601" s="32" t="s">
        <v>14</v>
      </c>
      <c r="E601" s="32"/>
      <c r="F601" s="32" t="s">
        <v>1645</v>
      </c>
      <c r="G601" s="74">
        <v>45832</v>
      </c>
      <c r="H601" s="75">
        <v>0.58194444444444449</v>
      </c>
      <c r="I601" s="32" t="s">
        <v>5</v>
      </c>
      <c r="J601" s="32" t="s">
        <v>6</v>
      </c>
      <c r="K601" s="32" t="s">
        <v>5</v>
      </c>
      <c r="L601" s="32" t="s">
        <v>5</v>
      </c>
      <c r="M601" s="76" t="s">
        <v>5</v>
      </c>
      <c r="N601" s="32" t="s">
        <v>6</v>
      </c>
      <c r="O601" s="76">
        <v>643.55999999999995</v>
      </c>
      <c r="P601" s="77">
        <v>2020</v>
      </c>
      <c r="Q601" s="76">
        <v>91874.81</v>
      </c>
      <c r="R601" s="76">
        <v>20000</v>
      </c>
      <c r="S601" s="85">
        <f t="shared" si="76"/>
        <v>21.768752501365718</v>
      </c>
      <c r="T601" s="85">
        <f t="shared" si="77"/>
        <v>71874.81</v>
      </c>
      <c r="U601" s="32" t="s">
        <v>6</v>
      </c>
      <c r="V601" s="32" t="s">
        <v>6</v>
      </c>
      <c r="W601" s="79">
        <v>1</v>
      </c>
      <c r="X601" s="80">
        <v>10</v>
      </c>
      <c r="Y601" s="81">
        <f>ROUND((S601/INDICI!$B$2*10),2)</f>
        <v>2.46</v>
      </c>
      <c r="Z601" s="81">
        <f>ROUND((O601/INDICI!$B$1*25),2)</f>
        <v>1.72</v>
      </c>
      <c r="AA601" s="82">
        <f t="shared" si="78"/>
        <v>0</v>
      </c>
      <c r="AB601" s="83">
        <f t="shared" si="79"/>
        <v>14.180000000000001</v>
      </c>
      <c r="AC601" s="84"/>
      <c r="AD601" s="81" t="str">
        <f>VLOOKUP(C601, 'NORD SUD'!A:B, 2, FALSE)</f>
        <v>S</v>
      </c>
      <c r="AE601" s="85"/>
      <c r="AF601" s="85"/>
      <c r="AG601" s="84"/>
      <c r="AH601" s="81"/>
      <c r="AI601" s="169"/>
      <c r="AJ601" s="169"/>
      <c r="AK601" s="194"/>
      <c r="AL601" s="158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  <c r="KE601" s="13"/>
      <c r="KF601" s="13"/>
      <c r="KG601" s="13"/>
      <c r="KH601" s="13"/>
      <c r="KI601" s="13"/>
      <c r="KJ601" s="13"/>
      <c r="KK601" s="13"/>
      <c r="KL601" s="13"/>
      <c r="KM601" s="13"/>
      <c r="KN601" s="13"/>
      <c r="KO601" s="13"/>
      <c r="KP601" s="13"/>
      <c r="KQ601" s="13"/>
      <c r="KR601" s="13"/>
      <c r="KS601" s="13"/>
      <c r="KT601" s="13"/>
      <c r="KU601" s="13"/>
      <c r="KV601" s="13"/>
      <c r="KW601" s="13"/>
      <c r="KX601" s="13"/>
      <c r="KY601" s="13"/>
      <c r="KZ601" s="13"/>
      <c r="LA601" s="13"/>
      <c r="LB601" s="13"/>
      <c r="LC601" s="13"/>
      <c r="LD601" s="13"/>
      <c r="LE601" s="13"/>
      <c r="LF601" s="13"/>
      <c r="LG601" s="13"/>
      <c r="LH601" s="13"/>
      <c r="LI601" s="13"/>
      <c r="LJ601" s="13"/>
      <c r="LK601" s="13"/>
      <c r="LL601" s="13"/>
      <c r="LM601" s="13"/>
      <c r="LN601" s="13"/>
      <c r="LO601" s="13"/>
      <c r="LP601" s="13"/>
      <c r="LQ601" s="13"/>
      <c r="LR601" s="13"/>
      <c r="LS601" s="13"/>
      <c r="LT601" s="13"/>
      <c r="LU601" s="13"/>
      <c r="LV601" s="13"/>
      <c r="LW601" s="13"/>
      <c r="LX601" s="13"/>
      <c r="LY601" s="13"/>
      <c r="LZ601" s="13"/>
      <c r="MA601" s="13"/>
      <c r="MB601" s="13"/>
      <c r="MC601" s="13"/>
      <c r="MD601" s="13"/>
      <c r="ME601" s="13"/>
      <c r="MF601" s="13"/>
      <c r="MG601" s="13"/>
      <c r="MH601" s="13"/>
      <c r="MI601" s="13"/>
      <c r="MJ601" s="13"/>
      <c r="MK601" s="13"/>
      <c r="ML601" s="13"/>
      <c r="MM601" s="13"/>
      <c r="MN601" s="13"/>
      <c r="MO601" s="13"/>
      <c r="MP601" s="13"/>
      <c r="MQ601" s="13"/>
      <c r="MR601" s="13"/>
      <c r="MS601" s="13"/>
      <c r="MT601" s="13"/>
      <c r="MU601" s="13"/>
      <c r="MV601" s="13"/>
      <c r="MW601" s="13"/>
      <c r="MX601" s="13"/>
      <c r="MY601" s="13"/>
      <c r="MZ601" s="13"/>
      <c r="NA601" s="13"/>
      <c r="NB601" s="13"/>
      <c r="NC601" s="13"/>
      <c r="ND601" s="13"/>
      <c r="NE601" s="13"/>
      <c r="NF601" s="13"/>
      <c r="NG601" s="13"/>
      <c r="NH601" s="13"/>
      <c r="NI601" s="13"/>
      <c r="NJ601" s="13"/>
      <c r="NK601" s="13"/>
      <c r="NL601" s="13"/>
      <c r="NM601" s="13"/>
      <c r="NN601" s="13"/>
      <c r="NO601" s="13"/>
      <c r="NP601" s="13"/>
      <c r="NQ601" s="13"/>
      <c r="NR601" s="13"/>
      <c r="NS601" s="13"/>
      <c r="NT601" s="13"/>
      <c r="NU601" s="13"/>
      <c r="NV601" s="13"/>
      <c r="NW601" s="13"/>
      <c r="NX601" s="13"/>
      <c r="NY601" s="13"/>
      <c r="NZ601" s="13"/>
      <c r="OA601" s="13"/>
      <c r="OB601" s="13"/>
      <c r="OC601" s="13"/>
      <c r="OD601" s="13"/>
      <c r="OE601" s="13"/>
      <c r="OF601" s="13"/>
      <c r="OG601" s="13"/>
      <c r="OH601" s="13"/>
      <c r="OI601" s="13"/>
      <c r="OJ601" s="13"/>
      <c r="OK601" s="13"/>
      <c r="OL601" s="13"/>
      <c r="OM601" s="13"/>
      <c r="ON601" s="13"/>
      <c r="OO601" s="13"/>
      <c r="OP601" s="13"/>
      <c r="OQ601" s="13"/>
      <c r="OR601" s="13"/>
      <c r="OS601" s="13"/>
      <c r="OT601" s="13"/>
      <c r="OU601" s="13"/>
      <c r="OV601" s="13"/>
      <c r="OW601" s="13"/>
      <c r="OX601" s="13"/>
      <c r="OY601" s="13"/>
      <c r="OZ601" s="13"/>
      <c r="PA601" s="13"/>
      <c r="PB601" s="13"/>
      <c r="PC601" s="13"/>
      <c r="PD601" s="13"/>
      <c r="PE601" s="13"/>
      <c r="PF601" s="13"/>
      <c r="PG601" s="13"/>
      <c r="PH601" s="13"/>
      <c r="PI601" s="13"/>
      <c r="PJ601" s="13"/>
      <c r="PK601" s="13"/>
      <c r="PL601" s="13"/>
      <c r="PM601" s="13"/>
      <c r="PN601" s="13"/>
      <c r="PO601" s="13"/>
      <c r="PP601" s="13"/>
      <c r="PQ601" s="13"/>
      <c r="PR601" s="13"/>
      <c r="PS601" s="13"/>
      <c r="PT601" s="13"/>
      <c r="PU601" s="13"/>
      <c r="PV601" s="13"/>
      <c r="PW601" s="13"/>
      <c r="PX601" s="13"/>
      <c r="PY601" s="13"/>
      <c r="PZ601" s="13"/>
      <c r="QA601" s="13"/>
      <c r="QB601" s="13"/>
      <c r="QC601" s="13"/>
      <c r="QD601" s="13"/>
      <c r="QE601" s="13"/>
      <c r="QF601" s="13"/>
      <c r="QG601" s="13"/>
      <c r="QH601" s="13"/>
      <c r="QI601" s="13"/>
      <c r="QJ601" s="13"/>
      <c r="QK601" s="13"/>
      <c r="QL601" s="13"/>
      <c r="QM601" s="13"/>
      <c r="QN601" s="13"/>
      <c r="QO601" s="13"/>
      <c r="QP601" s="13"/>
      <c r="QQ601" s="13"/>
      <c r="QR601" s="13"/>
      <c r="QS601" s="13"/>
      <c r="QT601" s="13"/>
      <c r="QU601" s="13"/>
      <c r="QV601" s="13"/>
      <c r="QW601" s="13"/>
      <c r="QX601" s="13"/>
      <c r="QY601" s="13"/>
      <c r="QZ601" s="13"/>
      <c r="RA601" s="13"/>
      <c r="RB601" s="13"/>
      <c r="RC601" s="13"/>
      <c r="RD601" s="13"/>
      <c r="RE601" s="13"/>
      <c r="RF601" s="13"/>
      <c r="RG601" s="13"/>
      <c r="RH601" s="13"/>
      <c r="RI601" s="13"/>
      <c r="RJ601" s="13"/>
      <c r="RK601" s="13"/>
      <c r="RL601" s="13"/>
      <c r="RM601" s="13"/>
      <c r="RN601" s="13"/>
      <c r="RO601" s="13"/>
      <c r="RP601" s="13"/>
      <c r="RQ601" s="13"/>
      <c r="RR601" s="13"/>
      <c r="RS601" s="13"/>
      <c r="RT601" s="13"/>
      <c r="RU601" s="13"/>
      <c r="RV601" s="13"/>
      <c r="RW601" s="13"/>
      <c r="RX601" s="13"/>
      <c r="RY601" s="13"/>
      <c r="RZ601" s="13"/>
      <c r="SA601" s="13"/>
      <c r="SB601" s="13"/>
      <c r="SC601" s="13"/>
      <c r="SD601" s="13"/>
      <c r="SE601" s="13"/>
      <c r="SF601" s="13"/>
      <c r="SG601" s="13"/>
      <c r="SH601" s="13"/>
      <c r="SI601" s="13"/>
      <c r="SJ601" s="13"/>
      <c r="SK601" s="13"/>
      <c r="SL601" s="13"/>
      <c r="SM601" s="13"/>
      <c r="SN601" s="13"/>
      <c r="SO601" s="13"/>
      <c r="SP601" s="13"/>
      <c r="SQ601" s="13"/>
      <c r="SR601" s="13"/>
      <c r="SS601" s="13"/>
      <c r="ST601" s="13"/>
      <c r="SU601" s="13"/>
      <c r="SV601" s="13"/>
      <c r="SW601" s="13"/>
      <c r="SX601" s="13"/>
      <c r="SY601" s="13"/>
      <c r="SZ601" s="13"/>
      <c r="TA601" s="13"/>
      <c r="TB601" s="13"/>
      <c r="TC601" s="13"/>
      <c r="TD601" s="13"/>
      <c r="TE601" s="13"/>
      <c r="TF601" s="13"/>
      <c r="TG601" s="13"/>
      <c r="TH601" s="13"/>
      <c r="TI601" s="13"/>
      <c r="TJ601" s="13"/>
      <c r="TK601" s="13"/>
      <c r="TL601" s="13"/>
      <c r="TM601" s="13"/>
      <c r="TN601" s="13"/>
      <c r="TO601" s="13"/>
      <c r="TP601" s="13"/>
      <c r="TQ601" s="13"/>
      <c r="TR601" s="13"/>
      <c r="TS601" s="13"/>
      <c r="TT601" s="13"/>
      <c r="TU601" s="13"/>
      <c r="TV601" s="13"/>
      <c r="TW601" s="13"/>
      <c r="TX601" s="13"/>
      <c r="TY601" s="13"/>
      <c r="TZ601" s="13"/>
      <c r="UA601" s="13"/>
      <c r="UB601" s="13"/>
      <c r="UC601" s="13"/>
      <c r="UD601" s="13"/>
      <c r="UE601" s="13"/>
      <c r="UF601" s="13"/>
      <c r="UG601" s="13"/>
      <c r="UH601" s="13"/>
      <c r="UI601" s="13"/>
      <c r="UJ601" s="13"/>
      <c r="UK601" s="13"/>
      <c r="UL601" s="13"/>
      <c r="UM601" s="13"/>
      <c r="UN601" s="13"/>
      <c r="UO601" s="13"/>
      <c r="UP601" s="13"/>
      <c r="UQ601" s="13"/>
      <c r="UR601" s="13"/>
      <c r="US601" s="13"/>
      <c r="UT601" s="13"/>
      <c r="UU601" s="13"/>
      <c r="UV601" s="13"/>
      <c r="UW601" s="13"/>
      <c r="UX601" s="13"/>
      <c r="UY601" s="13"/>
      <c r="UZ601" s="13"/>
      <c r="VA601" s="13"/>
      <c r="VB601" s="13"/>
      <c r="VC601" s="13"/>
      <c r="VD601" s="13"/>
      <c r="VE601" s="13"/>
      <c r="VF601" s="13"/>
      <c r="VG601" s="13"/>
      <c r="VH601" s="13"/>
      <c r="VI601" s="13"/>
      <c r="VJ601" s="13"/>
      <c r="VK601" s="13"/>
      <c r="VL601" s="13"/>
      <c r="VM601" s="13"/>
      <c r="VN601" s="13"/>
      <c r="VO601" s="13"/>
      <c r="VP601" s="13"/>
      <c r="VQ601" s="13"/>
      <c r="VR601" s="13"/>
      <c r="VS601" s="13"/>
      <c r="VT601" s="13"/>
      <c r="VU601" s="13"/>
      <c r="VV601" s="13"/>
      <c r="VW601" s="13"/>
      <c r="VX601" s="13"/>
      <c r="VY601" s="13"/>
      <c r="VZ601" s="13"/>
      <c r="WA601" s="13"/>
      <c r="WB601" s="13"/>
      <c r="WC601" s="13"/>
      <c r="WD601" s="13"/>
      <c r="WE601" s="13"/>
      <c r="WF601" s="13"/>
      <c r="WG601" s="13"/>
      <c r="WH601" s="13"/>
      <c r="WI601" s="13"/>
      <c r="WJ601" s="13"/>
      <c r="WK601" s="13"/>
      <c r="WL601" s="13"/>
      <c r="WM601" s="13"/>
      <c r="WN601" s="13"/>
      <c r="WO601" s="13"/>
      <c r="WP601" s="13"/>
      <c r="WQ601" s="13"/>
      <c r="WR601" s="13"/>
      <c r="WS601" s="13"/>
      <c r="WT601" s="13"/>
      <c r="WU601" s="13"/>
      <c r="WV601" s="13"/>
      <c r="WW601" s="13"/>
      <c r="WX601" s="13"/>
      <c r="WY601" s="13"/>
      <c r="WZ601" s="13"/>
      <c r="XA601" s="13"/>
      <c r="XB601" s="13"/>
      <c r="XC601" s="13"/>
      <c r="XD601" s="13"/>
      <c r="XE601" s="13"/>
      <c r="XF601" s="13"/>
      <c r="XG601" s="13"/>
      <c r="XH601" s="13"/>
      <c r="XI601" s="13"/>
      <c r="XJ601" s="13"/>
      <c r="XK601" s="13"/>
      <c r="XL601" s="13"/>
      <c r="XM601" s="13"/>
      <c r="XN601" s="13"/>
      <c r="XO601" s="13"/>
      <c r="XP601" s="13"/>
      <c r="XQ601" s="13"/>
      <c r="XR601" s="13"/>
      <c r="XS601" s="13"/>
      <c r="XT601" s="13"/>
      <c r="XU601" s="13"/>
      <c r="XV601" s="13"/>
      <c r="XW601" s="13"/>
      <c r="XX601" s="13"/>
      <c r="XY601" s="13"/>
      <c r="XZ601" s="13"/>
      <c r="YA601" s="13"/>
      <c r="YB601" s="13"/>
      <c r="YC601" s="13"/>
      <c r="YD601" s="13"/>
      <c r="YE601" s="13"/>
      <c r="YF601" s="13"/>
      <c r="YG601" s="13"/>
      <c r="YH601" s="13"/>
      <c r="YI601" s="13"/>
      <c r="YJ601" s="13"/>
      <c r="YK601" s="13"/>
      <c r="YL601" s="13"/>
      <c r="YM601" s="13"/>
      <c r="YN601" s="13"/>
      <c r="YO601" s="13"/>
      <c r="YP601" s="13"/>
      <c r="YQ601" s="13"/>
      <c r="YR601" s="13"/>
      <c r="YS601" s="13"/>
      <c r="YT601" s="13"/>
      <c r="YU601" s="13"/>
      <c r="YV601" s="13"/>
      <c r="YW601" s="13"/>
      <c r="YX601" s="13"/>
      <c r="YY601" s="13"/>
      <c r="YZ601" s="13"/>
      <c r="ZA601" s="13"/>
      <c r="ZB601" s="13"/>
      <c r="ZC601" s="13"/>
      <c r="ZD601" s="13"/>
      <c r="ZE601" s="13"/>
      <c r="ZF601" s="13"/>
      <c r="ZG601" s="13"/>
      <c r="ZH601" s="13"/>
      <c r="ZI601" s="13"/>
      <c r="ZJ601" s="13"/>
      <c r="ZK601" s="13"/>
      <c r="ZL601" s="13"/>
      <c r="ZM601" s="13"/>
      <c r="ZN601" s="13"/>
      <c r="ZO601" s="13"/>
      <c r="ZP601" s="13"/>
      <c r="ZQ601" s="13"/>
      <c r="ZR601" s="13"/>
      <c r="ZS601" s="13"/>
      <c r="ZT601" s="13"/>
      <c r="ZU601" s="13"/>
      <c r="ZV601" s="13"/>
      <c r="ZW601" s="13"/>
      <c r="ZX601" s="13"/>
      <c r="ZY601" s="13"/>
      <c r="ZZ601" s="13"/>
      <c r="AAA601" s="13"/>
      <c r="AAB601" s="13"/>
      <c r="AAC601" s="13"/>
      <c r="AAD601" s="13"/>
      <c r="AAE601" s="13"/>
      <c r="AAF601" s="13"/>
      <c r="AAG601" s="13"/>
      <c r="AAH601" s="13"/>
      <c r="AAI601" s="13"/>
      <c r="AAJ601" s="13"/>
      <c r="AAK601" s="13"/>
      <c r="AAL601" s="13"/>
      <c r="AAM601" s="13"/>
      <c r="AAN601" s="13"/>
      <c r="AAO601" s="13"/>
      <c r="AAP601" s="13"/>
      <c r="AAQ601" s="13"/>
      <c r="AAR601" s="13"/>
      <c r="AAS601" s="13"/>
      <c r="AAT601" s="13"/>
      <c r="AAU601" s="13"/>
      <c r="AAV601" s="13"/>
      <c r="AAW601" s="13"/>
      <c r="AAX601" s="13"/>
      <c r="AAY601" s="13"/>
      <c r="AAZ601" s="13"/>
      <c r="ABA601" s="13"/>
      <c r="ABB601" s="13"/>
      <c r="ABC601" s="13"/>
      <c r="ABD601" s="13"/>
      <c r="ABE601" s="13"/>
      <c r="ABF601" s="13"/>
      <c r="ABG601" s="13"/>
      <c r="ABH601" s="13"/>
      <c r="ABI601" s="13"/>
      <c r="ABJ601" s="13"/>
      <c r="ABK601" s="13"/>
      <c r="ABL601" s="13"/>
      <c r="ABM601" s="13"/>
      <c r="ABN601" s="13"/>
      <c r="ABO601" s="13"/>
      <c r="ABP601" s="13"/>
      <c r="ABQ601" s="13"/>
      <c r="ABR601" s="13"/>
      <c r="ABS601" s="13"/>
      <c r="ABT601" s="13"/>
      <c r="ABU601" s="13"/>
      <c r="ABV601" s="13"/>
      <c r="ABW601" s="13"/>
      <c r="ABX601" s="13"/>
      <c r="ABY601" s="13"/>
      <c r="ABZ601" s="13"/>
      <c r="ACA601" s="13"/>
      <c r="ACB601" s="13"/>
      <c r="ACC601" s="13"/>
      <c r="ACD601" s="13"/>
      <c r="ACE601" s="13"/>
      <c r="ACF601" s="13"/>
      <c r="ACG601" s="13"/>
      <c r="ACH601" s="13"/>
      <c r="ACI601" s="13"/>
      <c r="ACJ601" s="13"/>
      <c r="ACK601" s="13"/>
      <c r="ACL601" s="13"/>
      <c r="ACM601" s="13"/>
      <c r="ACN601" s="13"/>
      <c r="ACO601" s="13"/>
      <c r="ACP601" s="13"/>
      <c r="ACQ601" s="13"/>
      <c r="ACR601" s="13"/>
      <c r="ACS601" s="13"/>
      <c r="ACT601" s="13"/>
      <c r="ACU601" s="13"/>
      <c r="ACV601" s="13"/>
      <c r="ACW601" s="13"/>
      <c r="ACX601" s="13"/>
      <c r="ACY601" s="13"/>
      <c r="ACZ601" s="13"/>
      <c r="ADA601" s="13"/>
      <c r="ADB601" s="13"/>
      <c r="ADC601" s="13"/>
      <c r="ADD601" s="13"/>
      <c r="ADE601" s="13"/>
      <c r="ADF601" s="13"/>
      <c r="ADG601" s="13"/>
      <c r="ADH601" s="13"/>
      <c r="ADI601" s="13"/>
      <c r="ADJ601" s="13"/>
      <c r="ADK601" s="13"/>
      <c r="ADL601" s="13"/>
      <c r="ADM601" s="13"/>
      <c r="ADN601" s="13"/>
      <c r="ADO601" s="13"/>
      <c r="ADP601" s="13"/>
      <c r="ADQ601" s="13"/>
      <c r="ADR601" s="13"/>
      <c r="ADS601" s="13"/>
      <c r="ADT601" s="13"/>
      <c r="ADU601" s="13"/>
      <c r="ADV601" s="13"/>
      <c r="ADW601" s="13"/>
      <c r="ADX601" s="13"/>
      <c r="ADY601" s="13"/>
      <c r="ADZ601" s="13"/>
      <c r="AEA601" s="13"/>
      <c r="AEB601" s="13"/>
      <c r="AEC601" s="13"/>
      <c r="AED601" s="13"/>
      <c r="AEE601" s="13"/>
      <c r="AEF601" s="13"/>
      <c r="AEG601" s="13"/>
      <c r="AEH601" s="13"/>
      <c r="AEI601" s="13"/>
      <c r="AEJ601" s="13"/>
      <c r="AEK601" s="13"/>
      <c r="AEL601" s="13"/>
      <c r="AEM601" s="13"/>
      <c r="AEN601" s="13"/>
      <c r="AEO601" s="13"/>
      <c r="AEP601" s="13"/>
      <c r="AEQ601" s="13"/>
      <c r="AER601" s="13"/>
      <c r="AES601" s="13"/>
      <c r="AET601" s="13"/>
      <c r="AEU601" s="13"/>
      <c r="AEV601" s="13"/>
      <c r="AEW601" s="13"/>
      <c r="AEX601" s="13"/>
      <c r="AEY601" s="13"/>
      <c r="AEZ601" s="13"/>
      <c r="AFA601" s="13"/>
      <c r="AFB601" s="13"/>
      <c r="AFC601" s="13"/>
      <c r="AFD601" s="13"/>
      <c r="AFE601" s="13"/>
      <c r="AFF601" s="13"/>
      <c r="AFG601" s="13"/>
      <c r="AFH601" s="13"/>
      <c r="AFI601" s="13"/>
      <c r="AFJ601" s="13"/>
      <c r="AFK601" s="13"/>
      <c r="AFL601" s="13"/>
      <c r="AFM601" s="13"/>
      <c r="AFN601" s="13"/>
      <c r="AFO601" s="13"/>
      <c r="AFP601" s="13"/>
      <c r="AFQ601" s="13"/>
      <c r="AFR601" s="13"/>
      <c r="AFS601" s="13"/>
      <c r="AFT601" s="13"/>
      <c r="AFU601" s="13"/>
      <c r="AFV601" s="13"/>
      <c r="AFW601" s="13"/>
      <c r="AFX601" s="13"/>
      <c r="AFY601" s="13"/>
      <c r="AFZ601" s="13"/>
      <c r="AGA601" s="13"/>
      <c r="AGB601" s="13"/>
      <c r="AGC601" s="13"/>
      <c r="AGD601" s="13"/>
      <c r="AGE601" s="13"/>
      <c r="AGF601" s="13"/>
      <c r="AGG601" s="13"/>
      <c r="AGH601" s="13"/>
      <c r="AGI601" s="13"/>
      <c r="AGJ601" s="13"/>
      <c r="AGK601" s="13"/>
      <c r="AGL601" s="13"/>
      <c r="AGM601" s="13"/>
      <c r="AGN601" s="13"/>
      <c r="AGO601" s="13"/>
      <c r="AGP601" s="13"/>
      <c r="AGQ601" s="13"/>
      <c r="AGR601" s="13"/>
      <c r="AGS601" s="13"/>
      <c r="AGT601" s="13"/>
      <c r="AGU601" s="13"/>
      <c r="AGV601" s="13"/>
      <c r="AGW601" s="13"/>
      <c r="AGX601" s="13"/>
      <c r="AGY601" s="13"/>
      <c r="AGZ601" s="13"/>
      <c r="AHA601" s="13"/>
      <c r="AHB601" s="13"/>
      <c r="AHC601" s="13"/>
      <c r="AHD601" s="13"/>
      <c r="AHE601" s="13"/>
      <c r="AHF601" s="13"/>
      <c r="AHG601" s="13"/>
      <c r="AHH601" s="13"/>
      <c r="AHI601" s="13"/>
      <c r="AHJ601" s="13"/>
      <c r="AHK601" s="13"/>
      <c r="AHL601" s="13"/>
      <c r="AHM601" s="13"/>
      <c r="AHN601" s="13"/>
      <c r="AHO601" s="13"/>
      <c r="AHP601" s="13"/>
      <c r="AHQ601" s="13"/>
      <c r="AHR601" s="13"/>
      <c r="AHS601" s="13"/>
      <c r="AHT601" s="13"/>
      <c r="AHU601" s="13"/>
      <c r="AHV601" s="13"/>
      <c r="AHW601" s="13"/>
      <c r="AHX601" s="13"/>
      <c r="AHY601" s="13"/>
      <c r="AHZ601" s="13"/>
      <c r="AIA601" s="13"/>
      <c r="AIB601" s="13"/>
      <c r="AIC601" s="13"/>
      <c r="AID601" s="13"/>
      <c r="AIE601" s="13"/>
      <c r="AIF601" s="13"/>
      <c r="AIG601" s="13"/>
      <c r="AIH601" s="13"/>
      <c r="AII601" s="13"/>
      <c r="AIJ601" s="13"/>
      <c r="AIK601" s="13"/>
      <c r="AIL601" s="13"/>
      <c r="AIM601" s="13"/>
      <c r="AIN601" s="13"/>
      <c r="AIO601" s="13"/>
      <c r="AIP601" s="13"/>
      <c r="AIQ601" s="13"/>
      <c r="AIR601" s="13"/>
      <c r="AIS601" s="13"/>
      <c r="AIT601" s="13"/>
      <c r="AIU601" s="13"/>
      <c r="AIV601" s="13"/>
      <c r="AIW601" s="13"/>
      <c r="AIX601" s="13"/>
      <c r="AIY601" s="13"/>
      <c r="AIZ601" s="13"/>
      <c r="AJA601" s="13"/>
      <c r="AJB601" s="13"/>
      <c r="AJC601" s="13"/>
      <c r="AJD601" s="13"/>
      <c r="AJE601" s="13"/>
      <c r="AJF601" s="13"/>
      <c r="AJG601" s="13"/>
      <c r="AJH601" s="13"/>
      <c r="AJI601" s="13"/>
      <c r="AJJ601" s="13"/>
      <c r="AJK601" s="13"/>
      <c r="AJL601" s="13"/>
      <c r="AJM601" s="13"/>
      <c r="AJN601" s="13"/>
      <c r="AJO601" s="13"/>
      <c r="AJP601" s="13"/>
      <c r="AJQ601" s="13"/>
      <c r="AJR601" s="13"/>
      <c r="AJS601" s="13"/>
      <c r="AJT601" s="13"/>
      <c r="AJU601" s="13"/>
      <c r="AJV601" s="13"/>
      <c r="AJW601" s="13"/>
      <c r="AJX601" s="13"/>
      <c r="AJY601" s="13"/>
      <c r="AJZ601" s="13"/>
      <c r="AKA601" s="13"/>
      <c r="AKB601" s="13"/>
      <c r="AKC601" s="13"/>
      <c r="AKD601" s="13"/>
      <c r="AKE601" s="13"/>
      <c r="AKF601" s="13"/>
      <c r="AKG601" s="13"/>
      <c r="AKH601" s="13"/>
      <c r="AKI601" s="13"/>
      <c r="AKJ601" s="13"/>
      <c r="AKK601" s="13"/>
      <c r="AKL601" s="13"/>
      <c r="AKM601" s="13"/>
      <c r="AKN601" s="13"/>
      <c r="AKO601" s="13"/>
      <c r="AKP601" s="13"/>
      <c r="AKQ601" s="13"/>
      <c r="AKR601" s="13"/>
      <c r="AKS601" s="13"/>
      <c r="AKT601" s="13"/>
      <c r="AKU601" s="13"/>
      <c r="AKV601" s="13"/>
      <c r="AKW601" s="13"/>
      <c r="AKX601" s="13"/>
      <c r="AKY601" s="13"/>
      <c r="AKZ601" s="13"/>
      <c r="ALA601" s="13"/>
      <c r="ALB601" s="13"/>
      <c r="ALC601" s="13"/>
      <c r="ALD601" s="13"/>
      <c r="ALE601" s="13"/>
      <c r="ALF601" s="13"/>
      <c r="ALG601" s="13"/>
      <c r="ALH601" s="13"/>
      <c r="ALI601" s="13"/>
      <c r="ALJ601" s="13"/>
    </row>
    <row r="602" spans="1:998" s="24" customFormat="1">
      <c r="A602" s="16">
        <v>597</v>
      </c>
      <c r="B602" s="32" t="s">
        <v>692</v>
      </c>
      <c r="C602" s="32" t="s">
        <v>1391</v>
      </c>
      <c r="D602" s="32" t="s">
        <v>1391</v>
      </c>
      <c r="E602" s="32" t="s">
        <v>1398</v>
      </c>
      <c r="F602" s="32"/>
      <c r="G602" s="74">
        <v>45834</v>
      </c>
      <c r="H602" s="75">
        <v>0.49791666666666662</v>
      </c>
      <c r="I602" s="32" t="s">
        <v>5</v>
      </c>
      <c r="J602" s="32" t="s">
        <v>6</v>
      </c>
      <c r="K602" s="32" t="s">
        <v>5</v>
      </c>
      <c r="L602" s="32" t="s">
        <v>5</v>
      </c>
      <c r="M602" s="76" t="s">
        <v>5</v>
      </c>
      <c r="N602" s="32" t="s">
        <v>6</v>
      </c>
      <c r="O602" s="76">
        <v>530.35</v>
      </c>
      <c r="P602" s="77">
        <v>3394</v>
      </c>
      <c r="Q602" s="76">
        <v>23800</v>
      </c>
      <c r="R602" s="76">
        <v>10000</v>
      </c>
      <c r="S602" s="85">
        <f t="shared" si="76"/>
        <v>42.016806722689076</v>
      </c>
      <c r="T602" s="85">
        <f t="shared" si="77"/>
        <v>13800</v>
      </c>
      <c r="U602" s="32" t="s">
        <v>6</v>
      </c>
      <c r="V602" s="32" t="s">
        <v>6</v>
      </c>
      <c r="W602" s="79">
        <v>1</v>
      </c>
      <c r="X602" s="80">
        <v>0</v>
      </c>
      <c r="Y602" s="81">
        <f>ROUND((S602/INDICI!$B$2*10),2)</f>
        <v>4.75</v>
      </c>
      <c r="Z602" s="81">
        <f>ROUND((O602/INDICI!$B$1*25),2)</f>
        <v>1.42</v>
      </c>
      <c r="AA602" s="82">
        <f t="shared" si="78"/>
        <v>8</v>
      </c>
      <c r="AB602" s="83">
        <f t="shared" si="79"/>
        <v>14.17</v>
      </c>
      <c r="AC602" s="84"/>
      <c r="AD602" s="81" t="str">
        <f>VLOOKUP(C602, 'NORD SUD'!A:B, 2, FALSE)</f>
        <v>N</v>
      </c>
      <c r="AE602" s="85"/>
      <c r="AF602" s="85"/>
      <c r="AG602" s="84"/>
      <c r="AH602" s="174"/>
      <c r="AI602" s="175"/>
      <c r="AJ602" s="175"/>
      <c r="AK602" s="199"/>
      <c r="AL602" s="162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  <c r="QN602" s="27"/>
      <c r="QO602" s="27"/>
      <c r="QP602" s="27"/>
      <c r="QQ602" s="27"/>
      <c r="QR602" s="27"/>
      <c r="QS602" s="27"/>
      <c r="QT602" s="27"/>
      <c r="QU602" s="27"/>
      <c r="QV602" s="27"/>
      <c r="QW602" s="27"/>
      <c r="QX602" s="27"/>
      <c r="QY602" s="27"/>
      <c r="QZ602" s="27"/>
      <c r="RA602" s="27"/>
      <c r="RB602" s="27"/>
      <c r="RC602" s="27"/>
      <c r="RD602" s="27"/>
      <c r="RE602" s="27"/>
      <c r="RF602" s="27"/>
      <c r="RG602" s="27"/>
      <c r="RH602" s="27"/>
      <c r="RI602" s="27"/>
      <c r="RJ602" s="27"/>
      <c r="RK602" s="27"/>
      <c r="RL602" s="27"/>
      <c r="RM602" s="27"/>
      <c r="RN602" s="27"/>
      <c r="RO602" s="27"/>
      <c r="RP602" s="27"/>
      <c r="RQ602" s="27"/>
      <c r="RR602" s="27"/>
      <c r="RS602" s="27"/>
      <c r="RT602" s="27"/>
      <c r="RU602" s="27"/>
      <c r="RV602" s="27"/>
      <c r="RW602" s="27"/>
      <c r="RX602" s="27"/>
      <c r="RY602" s="27"/>
      <c r="RZ602" s="27"/>
      <c r="SA602" s="27"/>
      <c r="SB602" s="27"/>
      <c r="SC602" s="27"/>
      <c r="SD602" s="27"/>
      <c r="SE602" s="27"/>
      <c r="SF602" s="27"/>
      <c r="SG602" s="27"/>
      <c r="SH602" s="27"/>
      <c r="SI602" s="27"/>
      <c r="SJ602" s="27"/>
      <c r="SK602" s="27"/>
      <c r="SL602" s="27"/>
      <c r="SM602" s="27"/>
      <c r="SN602" s="27"/>
      <c r="SO602" s="27"/>
      <c r="SP602" s="27"/>
      <c r="SQ602" s="27"/>
      <c r="SR602" s="27"/>
      <c r="SS602" s="27"/>
      <c r="ST602" s="27"/>
      <c r="SU602" s="27"/>
      <c r="SV602" s="27"/>
      <c r="SW602" s="27"/>
      <c r="SX602" s="27"/>
      <c r="SY602" s="27"/>
      <c r="SZ602" s="27"/>
      <c r="TA602" s="27"/>
      <c r="TB602" s="27"/>
      <c r="TC602" s="27"/>
      <c r="TD602" s="27"/>
      <c r="TE602" s="27"/>
      <c r="TF602" s="27"/>
      <c r="TG602" s="27"/>
      <c r="TH602" s="27"/>
      <c r="TI602" s="27"/>
      <c r="TJ602" s="27"/>
      <c r="TK602" s="27"/>
      <c r="TL602" s="27"/>
      <c r="TM602" s="27"/>
      <c r="TN602" s="27"/>
      <c r="TO602" s="27"/>
      <c r="TP602" s="27"/>
      <c r="TQ602" s="27"/>
      <c r="TR602" s="27"/>
      <c r="TS602" s="27"/>
      <c r="TT602" s="27"/>
      <c r="TU602" s="27"/>
      <c r="TV602" s="27"/>
      <c r="TW602" s="27"/>
      <c r="TX602" s="27"/>
      <c r="TY602" s="27"/>
      <c r="TZ602" s="27"/>
      <c r="UA602" s="27"/>
      <c r="UB602" s="27"/>
      <c r="UC602" s="27"/>
      <c r="UD602" s="27"/>
      <c r="UE602" s="27"/>
      <c r="UF602" s="27"/>
      <c r="UG602" s="27"/>
      <c r="UH602" s="27"/>
      <c r="UI602" s="27"/>
      <c r="UJ602" s="27"/>
      <c r="UK602" s="27"/>
      <c r="UL602" s="27"/>
      <c r="UM602" s="27"/>
      <c r="UN602" s="27"/>
      <c r="UO602" s="27"/>
      <c r="UP602" s="27"/>
      <c r="UQ602" s="27"/>
      <c r="UR602" s="27"/>
      <c r="US602" s="27"/>
      <c r="UT602" s="27"/>
      <c r="UU602" s="27"/>
      <c r="UV602" s="27"/>
      <c r="UW602" s="27"/>
      <c r="UX602" s="27"/>
      <c r="UY602" s="27"/>
      <c r="UZ602" s="27"/>
      <c r="VA602" s="27"/>
      <c r="VB602" s="27"/>
      <c r="VC602" s="27"/>
      <c r="VD602" s="27"/>
      <c r="VE602" s="27"/>
      <c r="VF602" s="27"/>
      <c r="VG602" s="27"/>
      <c r="VH602" s="27"/>
      <c r="VI602" s="27"/>
      <c r="VJ602" s="27"/>
      <c r="VK602" s="27"/>
      <c r="VL602" s="27"/>
      <c r="VM602" s="27"/>
      <c r="VN602" s="27"/>
      <c r="VO602" s="27"/>
      <c r="VP602" s="27"/>
      <c r="VQ602" s="27"/>
      <c r="VR602" s="27"/>
      <c r="VS602" s="27"/>
      <c r="VT602" s="27"/>
      <c r="VU602" s="27"/>
      <c r="VV602" s="27"/>
      <c r="VW602" s="27"/>
      <c r="VX602" s="27"/>
      <c r="VY602" s="27"/>
      <c r="VZ602" s="27"/>
      <c r="WA602" s="27"/>
      <c r="WB602" s="27"/>
      <c r="WC602" s="27"/>
      <c r="WD602" s="27"/>
      <c r="WE602" s="27"/>
      <c r="WF602" s="27"/>
      <c r="WG602" s="27"/>
      <c r="WH602" s="27"/>
      <c r="WI602" s="27"/>
      <c r="WJ602" s="27"/>
      <c r="WK602" s="27"/>
      <c r="WL602" s="27"/>
      <c r="WM602" s="27"/>
      <c r="WN602" s="27"/>
      <c r="WO602" s="27"/>
      <c r="WP602" s="27"/>
      <c r="WQ602" s="27"/>
      <c r="WR602" s="27"/>
      <c r="WS602" s="27"/>
      <c r="WT602" s="27"/>
      <c r="WU602" s="27"/>
      <c r="WV602" s="27"/>
      <c r="WW602" s="27"/>
      <c r="WX602" s="27"/>
      <c r="WY602" s="27"/>
      <c r="WZ602" s="27"/>
      <c r="XA602" s="27"/>
      <c r="XB602" s="27"/>
      <c r="XC602" s="27"/>
      <c r="XD602" s="27"/>
      <c r="XE602" s="27"/>
      <c r="XF602" s="27"/>
      <c r="XG602" s="27"/>
      <c r="XH602" s="27"/>
      <c r="XI602" s="27"/>
      <c r="XJ602" s="27"/>
      <c r="XK602" s="27"/>
      <c r="XL602" s="27"/>
      <c r="XM602" s="27"/>
      <c r="XN602" s="27"/>
      <c r="XO602" s="27"/>
      <c r="XP602" s="27"/>
      <c r="XQ602" s="27"/>
      <c r="XR602" s="27"/>
      <c r="XS602" s="27"/>
      <c r="XT602" s="27"/>
      <c r="XU602" s="27"/>
      <c r="XV602" s="27"/>
      <c r="XW602" s="27"/>
      <c r="XX602" s="27"/>
      <c r="XY602" s="27"/>
      <c r="XZ602" s="27"/>
      <c r="YA602" s="27"/>
      <c r="YB602" s="27"/>
      <c r="YC602" s="27"/>
      <c r="YD602" s="27"/>
      <c r="YE602" s="27"/>
      <c r="YF602" s="27"/>
      <c r="YG602" s="27"/>
      <c r="YH602" s="27"/>
      <c r="YI602" s="27"/>
      <c r="YJ602" s="27"/>
      <c r="YK602" s="27"/>
      <c r="YL602" s="27"/>
      <c r="YM602" s="27"/>
      <c r="YN602" s="27"/>
      <c r="YO602" s="27"/>
      <c r="YP602" s="27"/>
      <c r="YQ602" s="27"/>
      <c r="YR602" s="27"/>
      <c r="YS602" s="27"/>
      <c r="YT602" s="27"/>
      <c r="YU602" s="27"/>
      <c r="YV602" s="27"/>
      <c r="YW602" s="27"/>
      <c r="YX602" s="27"/>
      <c r="YY602" s="27"/>
      <c r="YZ602" s="27"/>
      <c r="ZA602" s="27"/>
      <c r="ZB602" s="27"/>
      <c r="ZC602" s="27"/>
      <c r="ZD602" s="27"/>
      <c r="ZE602" s="27"/>
      <c r="ZF602" s="27"/>
      <c r="ZG602" s="27"/>
      <c r="ZH602" s="27"/>
      <c r="ZI602" s="27"/>
      <c r="ZJ602" s="27"/>
      <c r="ZK602" s="27"/>
      <c r="ZL602" s="27"/>
      <c r="ZM602" s="27"/>
      <c r="ZN602" s="27"/>
      <c r="ZO602" s="27"/>
      <c r="ZP602" s="27"/>
      <c r="ZQ602" s="27"/>
      <c r="ZR602" s="27"/>
      <c r="ZS602" s="27"/>
      <c r="ZT602" s="27"/>
      <c r="ZU602" s="27"/>
      <c r="ZV602" s="27"/>
      <c r="ZW602" s="27"/>
      <c r="ZX602" s="27"/>
      <c r="ZY602" s="27"/>
      <c r="ZZ602" s="27"/>
      <c r="AAA602" s="27"/>
      <c r="AAB602" s="27"/>
      <c r="AAC602" s="27"/>
      <c r="AAD602" s="27"/>
      <c r="AAE602" s="27"/>
      <c r="AAF602" s="27"/>
      <c r="AAG602" s="27"/>
      <c r="AAH602" s="27"/>
      <c r="AAI602" s="27"/>
      <c r="AAJ602" s="27"/>
      <c r="AAK602" s="27"/>
      <c r="AAL602" s="27"/>
      <c r="AAM602" s="27"/>
      <c r="AAN602" s="27"/>
      <c r="AAO602" s="27"/>
      <c r="AAP602" s="27"/>
      <c r="AAQ602" s="27"/>
      <c r="AAR602" s="27"/>
      <c r="AAS602" s="27"/>
      <c r="AAT602" s="27"/>
      <c r="AAU602" s="27"/>
      <c r="AAV602" s="27"/>
      <c r="AAW602" s="27"/>
      <c r="AAX602" s="27"/>
      <c r="AAY602" s="27"/>
      <c r="AAZ602" s="27"/>
      <c r="ABA602" s="27"/>
      <c r="ABB602" s="27"/>
      <c r="ABC602" s="27"/>
      <c r="ABD602" s="27"/>
      <c r="ABE602" s="27"/>
      <c r="ABF602" s="27"/>
      <c r="ABG602" s="27"/>
      <c r="ABH602" s="27"/>
      <c r="ABI602" s="27"/>
      <c r="ABJ602" s="27"/>
      <c r="ABK602" s="27"/>
      <c r="ABL602" s="27"/>
      <c r="ABM602" s="27"/>
      <c r="ABN602" s="27"/>
      <c r="ABO602" s="27"/>
      <c r="ABP602" s="27"/>
      <c r="ABQ602" s="27"/>
      <c r="ABR602" s="27"/>
      <c r="ABS602" s="27"/>
      <c r="ABT602" s="27"/>
      <c r="ABU602" s="27"/>
      <c r="ABV602" s="27"/>
      <c r="ABW602" s="27"/>
      <c r="ABX602" s="27"/>
      <c r="ABY602" s="27"/>
      <c r="ABZ602" s="27"/>
      <c r="ACA602" s="27"/>
      <c r="ACB602" s="27"/>
      <c r="ACC602" s="27"/>
      <c r="ACD602" s="27"/>
      <c r="ACE602" s="27"/>
      <c r="ACF602" s="27"/>
      <c r="ACG602" s="27"/>
      <c r="ACH602" s="27"/>
      <c r="ACI602" s="27"/>
      <c r="ACJ602" s="27"/>
      <c r="ACK602" s="27"/>
      <c r="ACL602" s="27"/>
      <c r="ACM602" s="27"/>
      <c r="ACN602" s="27"/>
      <c r="ACO602" s="27"/>
      <c r="ACP602" s="27"/>
      <c r="ACQ602" s="27"/>
      <c r="ACR602" s="27"/>
      <c r="ACS602" s="27"/>
      <c r="ACT602" s="27"/>
      <c r="ACU602" s="27"/>
      <c r="ACV602" s="27"/>
      <c r="ACW602" s="27"/>
      <c r="ACX602" s="27"/>
      <c r="ACY602" s="27"/>
      <c r="ACZ602" s="27"/>
      <c r="ADA602" s="27"/>
      <c r="ADB602" s="27"/>
      <c r="ADC602" s="27"/>
      <c r="ADD602" s="27"/>
      <c r="ADE602" s="27"/>
      <c r="ADF602" s="27"/>
      <c r="ADG602" s="27"/>
      <c r="ADH602" s="27"/>
      <c r="ADI602" s="27"/>
      <c r="ADJ602" s="27"/>
      <c r="ADK602" s="27"/>
      <c r="ADL602" s="27"/>
      <c r="ADM602" s="27"/>
      <c r="ADN602" s="27"/>
      <c r="ADO602" s="27"/>
      <c r="ADP602" s="27"/>
      <c r="ADQ602" s="27"/>
      <c r="ADR602" s="27"/>
      <c r="ADS602" s="27"/>
      <c r="ADT602" s="27"/>
      <c r="ADU602" s="27"/>
      <c r="ADV602" s="27"/>
      <c r="ADW602" s="27"/>
      <c r="ADX602" s="27"/>
      <c r="ADY602" s="27"/>
      <c r="ADZ602" s="27"/>
      <c r="AEA602" s="27"/>
      <c r="AEB602" s="27"/>
      <c r="AEC602" s="27"/>
      <c r="AED602" s="27"/>
      <c r="AEE602" s="27"/>
      <c r="AEF602" s="27"/>
      <c r="AEG602" s="27"/>
      <c r="AEH602" s="27"/>
      <c r="AEI602" s="27"/>
      <c r="AEJ602" s="27"/>
      <c r="AEK602" s="27"/>
      <c r="AEL602" s="27"/>
      <c r="AEM602" s="27"/>
      <c r="AEN602" s="27"/>
      <c r="AEO602" s="27"/>
      <c r="AEP602" s="27"/>
      <c r="AEQ602" s="27"/>
      <c r="AER602" s="27"/>
      <c r="AES602" s="27"/>
      <c r="AET602" s="27"/>
      <c r="AEU602" s="27"/>
      <c r="AEV602" s="27"/>
      <c r="AEW602" s="27"/>
      <c r="AEX602" s="27"/>
      <c r="AEY602" s="27"/>
      <c r="AEZ602" s="27"/>
      <c r="AFA602" s="27"/>
      <c r="AFB602" s="27"/>
      <c r="AFC602" s="27"/>
      <c r="AFD602" s="27"/>
      <c r="AFE602" s="27"/>
      <c r="AFF602" s="27"/>
      <c r="AFG602" s="27"/>
      <c r="AFH602" s="27"/>
      <c r="AFI602" s="27"/>
      <c r="AFJ602" s="27"/>
      <c r="AFK602" s="27"/>
      <c r="AFL602" s="27"/>
      <c r="AFM602" s="27"/>
      <c r="AFN602" s="27"/>
      <c r="AFO602" s="27"/>
      <c r="AFP602" s="27"/>
      <c r="AFQ602" s="27"/>
      <c r="AFR602" s="27"/>
      <c r="AFS602" s="27"/>
      <c r="AFT602" s="27"/>
      <c r="AFU602" s="27"/>
      <c r="AFV602" s="27"/>
      <c r="AFW602" s="27"/>
      <c r="AFX602" s="27"/>
      <c r="AFY602" s="27"/>
      <c r="AFZ602" s="27"/>
      <c r="AGA602" s="27"/>
      <c r="AGB602" s="27"/>
      <c r="AGC602" s="27"/>
      <c r="AGD602" s="27"/>
      <c r="AGE602" s="27"/>
      <c r="AGF602" s="27"/>
      <c r="AGG602" s="27"/>
      <c r="AGH602" s="27"/>
      <c r="AGI602" s="27"/>
      <c r="AGJ602" s="27"/>
      <c r="AGK602" s="27"/>
      <c r="AGL602" s="27"/>
      <c r="AGM602" s="27"/>
      <c r="AGN602" s="27"/>
      <c r="AGO602" s="27"/>
      <c r="AGP602" s="27"/>
      <c r="AGQ602" s="27"/>
      <c r="AGR602" s="27"/>
      <c r="AGS602" s="27"/>
      <c r="AGT602" s="27"/>
      <c r="AGU602" s="27"/>
      <c r="AGV602" s="27"/>
      <c r="AGW602" s="27"/>
      <c r="AGX602" s="27"/>
      <c r="AGY602" s="27"/>
      <c r="AGZ602" s="27"/>
      <c r="AHA602" s="27"/>
      <c r="AHB602" s="27"/>
      <c r="AHC602" s="27"/>
      <c r="AHD602" s="27"/>
      <c r="AHE602" s="27"/>
      <c r="AHF602" s="27"/>
      <c r="AHG602" s="27"/>
      <c r="AHH602" s="27"/>
      <c r="AHI602" s="27"/>
      <c r="AHJ602" s="27"/>
      <c r="AHK602" s="27"/>
      <c r="AHL602" s="27"/>
      <c r="AHM602" s="27"/>
      <c r="AHN602" s="27"/>
      <c r="AHO602" s="27"/>
      <c r="AHP602" s="27"/>
      <c r="AHQ602" s="27"/>
      <c r="AHR602" s="27"/>
      <c r="AHS602" s="27"/>
      <c r="AHT602" s="27"/>
      <c r="AHU602" s="27"/>
      <c r="AHV602" s="27"/>
      <c r="AHW602" s="27"/>
      <c r="AHX602" s="27"/>
      <c r="AHY602" s="27"/>
      <c r="AHZ602" s="27"/>
      <c r="AIA602" s="27"/>
      <c r="AIB602" s="27"/>
      <c r="AIC602" s="27"/>
      <c r="AID602" s="27"/>
      <c r="AIE602" s="27"/>
      <c r="AIF602" s="27"/>
      <c r="AIG602" s="27"/>
      <c r="AIH602" s="27"/>
      <c r="AII602" s="27"/>
      <c r="AIJ602" s="27"/>
      <c r="AIK602" s="27"/>
      <c r="AIL602" s="27"/>
      <c r="AIM602" s="27"/>
      <c r="AIN602" s="27"/>
      <c r="AIO602" s="27"/>
      <c r="AIP602" s="27"/>
      <c r="AIQ602" s="27"/>
      <c r="AIR602" s="27"/>
      <c r="AIS602" s="27"/>
      <c r="AIT602" s="27"/>
      <c r="AIU602" s="27"/>
      <c r="AIV602" s="27"/>
      <c r="AIW602" s="27"/>
      <c r="AIX602" s="27"/>
      <c r="AIY602" s="27"/>
      <c r="AIZ602" s="27"/>
      <c r="AJA602" s="27"/>
      <c r="AJB602" s="27"/>
      <c r="AJC602" s="27"/>
      <c r="AJD602" s="27"/>
      <c r="AJE602" s="27"/>
      <c r="AJF602" s="27"/>
      <c r="AJG602" s="27"/>
      <c r="AJH602" s="27"/>
      <c r="AJI602" s="27"/>
      <c r="AJJ602" s="27"/>
      <c r="AJK602" s="27"/>
      <c r="AJL602" s="27"/>
      <c r="AJM602" s="27"/>
      <c r="AJN602" s="27"/>
      <c r="AJO602" s="27"/>
      <c r="AJP602" s="27"/>
      <c r="AJQ602" s="27"/>
      <c r="AJR602" s="27"/>
      <c r="AJS602" s="27"/>
      <c r="AJT602" s="27"/>
      <c r="AJU602" s="27"/>
      <c r="AJV602" s="27"/>
      <c r="AJW602" s="27"/>
      <c r="AJX602" s="27"/>
      <c r="AJY602" s="27"/>
      <c r="AJZ602" s="27"/>
      <c r="AKA602" s="27"/>
      <c r="AKB602" s="27"/>
      <c r="AKC602" s="27"/>
      <c r="AKD602" s="27"/>
      <c r="AKE602" s="27"/>
      <c r="AKF602" s="27"/>
      <c r="AKG602" s="27"/>
      <c r="AKH602" s="27"/>
      <c r="AKI602" s="27"/>
      <c r="AKJ602" s="27"/>
      <c r="AKK602" s="27"/>
      <c r="AKL602" s="27"/>
      <c r="AKM602" s="27"/>
      <c r="AKN602" s="27"/>
      <c r="AKO602" s="27"/>
      <c r="AKP602" s="27"/>
      <c r="AKQ602" s="27"/>
      <c r="AKR602" s="27"/>
      <c r="AKS602" s="27"/>
      <c r="AKT602" s="27"/>
      <c r="AKU602" s="27"/>
      <c r="AKV602" s="27"/>
      <c r="AKW602" s="27"/>
      <c r="AKX602" s="27"/>
      <c r="AKY602" s="27"/>
      <c r="AKZ602" s="27"/>
      <c r="ALA602" s="27"/>
      <c r="ALB602" s="27"/>
      <c r="ALC602" s="27"/>
      <c r="ALD602" s="27"/>
      <c r="ALE602" s="27"/>
      <c r="ALF602" s="27"/>
      <c r="ALG602" s="27"/>
      <c r="ALH602" s="27"/>
      <c r="ALI602" s="27"/>
      <c r="ALJ602" s="27"/>
    </row>
    <row r="603" spans="1:998" s="24" customFormat="1">
      <c r="A603" s="16">
        <v>598</v>
      </c>
      <c r="B603" s="32" t="s">
        <v>556</v>
      </c>
      <c r="C603" s="32" t="s">
        <v>88</v>
      </c>
      <c r="D603" s="32" t="s">
        <v>88</v>
      </c>
      <c r="E603" s="32" t="s">
        <v>1431</v>
      </c>
      <c r="F603" s="32"/>
      <c r="G603" s="74">
        <v>45820</v>
      </c>
      <c r="H603" s="75" t="s">
        <v>1432</v>
      </c>
      <c r="I603" s="32" t="s">
        <v>5</v>
      </c>
      <c r="J603" s="32" t="s">
        <v>6</v>
      </c>
      <c r="K603" s="32" t="s">
        <v>5</v>
      </c>
      <c r="L603" s="32" t="s">
        <v>5</v>
      </c>
      <c r="M603" s="32" t="s">
        <v>5</v>
      </c>
      <c r="N603" s="32" t="s">
        <v>6</v>
      </c>
      <c r="O603" s="76">
        <v>940.86</v>
      </c>
      <c r="P603" s="77">
        <v>5208</v>
      </c>
      <c r="Q603" s="76">
        <v>54006</v>
      </c>
      <c r="R603" s="76">
        <v>27003</v>
      </c>
      <c r="S603" s="85">
        <f t="shared" si="76"/>
        <v>50</v>
      </c>
      <c r="T603" s="85">
        <f t="shared" si="77"/>
        <v>27003</v>
      </c>
      <c r="U603" s="32" t="s">
        <v>6</v>
      </c>
      <c r="V603" s="32" t="s">
        <v>6</v>
      </c>
      <c r="W603" s="79">
        <v>2</v>
      </c>
      <c r="X603" s="80">
        <v>0</v>
      </c>
      <c r="Y603" s="81">
        <f>ROUND((S603/INDICI!$B$2*10),2)</f>
        <v>5.65</v>
      </c>
      <c r="Z603" s="81">
        <f>ROUND((O603/INDICI!$B$1*25),2)</f>
        <v>2.5099999999999998</v>
      </c>
      <c r="AA603" s="82">
        <f t="shared" si="78"/>
        <v>6</v>
      </c>
      <c r="AB603" s="83">
        <f t="shared" si="79"/>
        <v>14.16</v>
      </c>
      <c r="AC603" s="84"/>
      <c r="AD603" s="81" t="str">
        <f>VLOOKUP(C603, 'NORD SUD'!A:B, 2, FALSE)</f>
        <v>S</v>
      </c>
      <c r="AE603" s="85"/>
      <c r="AF603" s="85"/>
      <c r="AG603" s="84"/>
      <c r="AH603" s="81"/>
      <c r="AI603" s="169"/>
      <c r="AJ603" s="169"/>
      <c r="AK603" s="194"/>
      <c r="AL603" s="158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  <c r="KE603" s="13"/>
      <c r="KF603" s="13"/>
      <c r="KG603" s="13"/>
      <c r="KH603" s="13"/>
      <c r="KI603" s="13"/>
      <c r="KJ603" s="13"/>
      <c r="KK603" s="13"/>
      <c r="KL603" s="13"/>
      <c r="KM603" s="13"/>
      <c r="KN603" s="13"/>
      <c r="KO603" s="13"/>
      <c r="KP603" s="13"/>
      <c r="KQ603" s="13"/>
      <c r="KR603" s="13"/>
      <c r="KS603" s="13"/>
      <c r="KT603" s="13"/>
      <c r="KU603" s="13"/>
      <c r="KV603" s="13"/>
      <c r="KW603" s="13"/>
      <c r="KX603" s="13"/>
      <c r="KY603" s="13"/>
      <c r="KZ603" s="13"/>
      <c r="LA603" s="13"/>
      <c r="LB603" s="13"/>
      <c r="LC603" s="13"/>
      <c r="LD603" s="13"/>
      <c r="LE603" s="13"/>
      <c r="LF603" s="13"/>
      <c r="LG603" s="13"/>
      <c r="LH603" s="13"/>
      <c r="LI603" s="13"/>
      <c r="LJ603" s="13"/>
      <c r="LK603" s="13"/>
      <c r="LL603" s="13"/>
      <c r="LM603" s="13"/>
      <c r="LN603" s="13"/>
      <c r="LO603" s="13"/>
      <c r="LP603" s="13"/>
      <c r="LQ603" s="13"/>
      <c r="LR603" s="13"/>
      <c r="LS603" s="13"/>
      <c r="LT603" s="13"/>
      <c r="LU603" s="13"/>
      <c r="LV603" s="13"/>
      <c r="LW603" s="13"/>
      <c r="LX603" s="13"/>
      <c r="LY603" s="13"/>
      <c r="LZ603" s="13"/>
      <c r="MA603" s="13"/>
      <c r="MB603" s="13"/>
      <c r="MC603" s="13"/>
      <c r="MD603" s="13"/>
      <c r="ME603" s="13"/>
      <c r="MF603" s="13"/>
      <c r="MG603" s="13"/>
      <c r="MH603" s="13"/>
      <c r="MI603" s="13"/>
      <c r="MJ603" s="13"/>
      <c r="MK603" s="13"/>
      <c r="ML603" s="13"/>
      <c r="MM603" s="13"/>
      <c r="MN603" s="13"/>
      <c r="MO603" s="13"/>
      <c r="MP603" s="13"/>
      <c r="MQ603" s="13"/>
      <c r="MR603" s="13"/>
      <c r="MS603" s="13"/>
      <c r="MT603" s="13"/>
      <c r="MU603" s="13"/>
      <c r="MV603" s="13"/>
      <c r="MW603" s="13"/>
      <c r="MX603" s="13"/>
      <c r="MY603" s="13"/>
      <c r="MZ603" s="13"/>
      <c r="NA603" s="13"/>
      <c r="NB603" s="13"/>
      <c r="NC603" s="13"/>
      <c r="ND603" s="13"/>
      <c r="NE603" s="13"/>
      <c r="NF603" s="13"/>
      <c r="NG603" s="13"/>
      <c r="NH603" s="13"/>
      <c r="NI603" s="13"/>
      <c r="NJ603" s="13"/>
      <c r="NK603" s="13"/>
      <c r="NL603" s="13"/>
      <c r="NM603" s="13"/>
      <c r="NN603" s="13"/>
      <c r="NO603" s="13"/>
      <c r="NP603" s="13"/>
      <c r="NQ603" s="13"/>
      <c r="NR603" s="13"/>
      <c r="NS603" s="13"/>
      <c r="NT603" s="13"/>
      <c r="NU603" s="13"/>
      <c r="NV603" s="13"/>
      <c r="NW603" s="13"/>
      <c r="NX603" s="13"/>
      <c r="NY603" s="13"/>
      <c r="NZ603" s="13"/>
      <c r="OA603" s="13"/>
      <c r="OB603" s="13"/>
      <c r="OC603" s="13"/>
      <c r="OD603" s="13"/>
      <c r="OE603" s="13"/>
      <c r="OF603" s="13"/>
      <c r="OG603" s="13"/>
      <c r="OH603" s="13"/>
      <c r="OI603" s="13"/>
      <c r="OJ603" s="13"/>
      <c r="OK603" s="13"/>
      <c r="OL603" s="13"/>
      <c r="OM603" s="13"/>
      <c r="ON603" s="13"/>
      <c r="OO603" s="13"/>
      <c r="OP603" s="13"/>
      <c r="OQ603" s="13"/>
      <c r="OR603" s="13"/>
      <c r="OS603" s="13"/>
      <c r="OT603" s="13"/>
      <c r="OU603" s="13"/>
      <c r="OV603" s="13"/>
      <c r="OW603" s="13"/>
      <c r="OX603" s="13"/>
      <c r="OY603" s="13"/>
      <c r="OZ603" s="13"/>
      <c r="PA603" s="13"/>
      <c r="PB603" s="13"/>
      <c r="PC603" s="13"/>
      <c r="PD603" s="13"/>
      <c r="PE603" s="13"/>
      <c r="PF603" s="13"/>
      <c r="PG603" s="13"/>
      <c r="PH603" s="13"/>
      <c r="PI603" s="13"/>
      <c r="PJ603" s="13"/>
      <c r="PK603" s="13"/>
      <c r="PL603" s="13"/>
      <c r="PM603" s="13"/>
      <c r="PN603" s="13"/>
      <c r="PO603" s="13"/>
      <c r="PP603" s="13"/>
      <c r="PQ603" s="13"/>
      <c r="PR603" s="13"/>
      <c r="PS603" s="13"/>
      <c r="PT603" s="13"/>
      <c r="PU603" s="13"/>
      <c r="PV603" s="13"/>
      <c r="PW603" s="13"/>
      <c r="PX603" s="13"/>
      <c r="PY603" s="13"/>
      <c r="PZ603" s="13"/>
      <c r="QA603" s="13"/>
      <c r="QB603" s="13"/>
      <c r="QC603" s="13"/>
      <c r="QD603" s="13"/>
      <c r="QE603" s="13"/>
      <c r="QF603" s="13"/>
      <c r="QG603" s="13"/>
      <c r="QH603" s="13"/>
      <c r="QI603" s="13"/>
      <c r="QJ603" s="13"/>
      <c r="QK603" s="13"/>
      <c r="QL603" s="13"/>
      <c r="QM603" s="13"/>
      <c r="QN603" s="13"/>
      <c r="QO603" s="13"/>
      <c r="QP603" s="13"/>
      <c r="QQ603" s="13"/>
      <c r="QR603" s="13"/>
      <c r="QS603" s="13"/>
      <c r="QT603" s="13"/>
      <c r="QU603" s="13"/>
      <c r="QV603" s="13"/>
      <c r="QW603" s="13"/>
      <c r="QX603" s="13"/>
      <c r="QY603" s="13"/>
      <c r="QZ603" s="13"/>
      <c r="RA603" s="13"/>
      <c r="RB603" s="13"/>
      <c r="RC603" s="13"/>
      <c r="RD603" s="13"/>
      <c r="RE603" s="13"/>
      <c r="RF603" s="13"/>
      <c r="RG603" s="13"/>
      <c r="RH603" s="13"/>
      <c r="RI603" s="13"/>
      <c r="RJ603" s="13"/>
      <c r="RK603" s="13"/>
      <c r="RL603" s="13"/>
      <c r="RM603" s="13"/>
      <c r="RN603" s="13"/>
      <c r="RO603" s="13"/>
      <c r="RP603" s="13"/>
      <c r="RQ603" s="13"/>
      <c r="RR603" s="13"/>
      <c r="RS603" s="13"/>
      <c r="RT603" s="13"/>
      <c r="RU603" s="13"/>
      <c r="RV603" s="13"/>
      <c r="RW603" s="13"/>
      <c r="RX603" s="13"/>
      <c r="RY603" s="13"/>
      <c r="RZ603" s="13"/>
      <c r="SA603" s="13"/>
      <c r="SB603" s="13"/>
      <c r="SC603" s="13"/>
      <c r="SD603" s="13"/>
      <c r="SE603" s="13"/>
      <c r="SF603" s="13"/>
      <c r="SG603" s="13"/>
      <c r="SH603" s="13"/>
      <c r="SI603" s="13"/>
      <c r="SJ603" s="13"/>
      <c r="SK603" s="13"/>
      <c r="SL603" s="13"/>
      <c r="SM603" s="13"/>
      <c r="SN603" s="13"/>
      <c r="SO603" s="13"/>
      <c r="SP603" s="13"/>
      <c r="SQ603" s="13"/>
      <c r="SR603" s="13"/>
      <c r="SS603" s="13"/>
      <c r="ST603" s="13"/>
      <c r="SU603" s="13"/>
      <c r="SV603" s="13"/>
      <c r="SW603" s="13"/>
      <c r="SX603" s="13"/>
      <c r="SY603" s="13"/>
      <c r="SZ603" s="13"/>
      <c r="TA603" s="13"/>
      <c r="TB603" s="13"/>
      <c r="TC603" s="13"/>
      <c r="TD603" s="13"/>
      <c r="TE603" s="13"/>
      <c r="TF603" s="13"/>
      <c r="TG603" s="13"/>
      <c r="TH603" s="13"/>
      <c r="TI603" s="13"/>
      <c r="TJ603" s="13"/>
      <c r="TK603" s="13"/>
      <c r="TL603" s="13"/>
      <c r="TM603" s="13"/>
      <c r="TN603" s="13"/>
      <c r="TO603" s="13"/>
      <c r="TP603" s="13"/>
      <c r="TQ603" s="13"/>
      <c r="TR603" s="13"/>
      <c r="TS603" s="13"/>
      <c r="TT603" s="13"/>
      <c r="TU603" s="13"/>
      <c r="TV603" s="13"/>
      <c r="TW603" s="13"/>
      <c r="TX603" s="13"/>
      <c r="TY603" s="13"/>
      <c r="TZ603" s="13"/>
      <c r="UA603" s="13"/>
      <c r="UB603" s="13"/>
      <c r="UC603" s="13"/>
      <c r="UD603" s="13"/>
      <c r="UE603" s="13"/>
      <c r="UF603" s="13"/>
      <c r="UG603" s="13"/>
      <c r="UH603" s="13"/>
      <c r="UI603" s="13"/>
      <c r="UJ603" s="13"/>
      <c r="UK603" s="13"/>
      <c r="UL603" s="13"/>
      <c r="UM603" s="13"/>
      <c r="UN603" s="13"/>
      <c r="UO603" s="13"/>
      <c r="UP603" s="13"/>
      <c r="UQ603" s="13"/>
      <c r="UR603" s="13"/>
      <c r="US603" s="13"/>
      <c r="UT603" s="13"/>
      <c r="UU603" s="13"/>
      <c r="UV603" s="13"/>
      <c r="UW603" s="13"/>
      <c r="UX603" s="13"/>
      <c r="UY603" s="13"/>
      <c r="UZ603" s="13"/>
      <c r="VA603" s="13"/>
      <c r="VB603" s="13"/>
      <c r="VC603" s="13"/>
      <c r="VD603" s="13"/>
      <c r="VE603" s="13"/>
      <c r="VF603" s="13"/>
      <c r="VG603" s="13"/>
      <c r="VH603" s="13"/>
      <c r="VI603" s="13"/>
      <c r="VJ603" s="13"/>
      <c r="VK603" s="13"/>
      <c r="VL603" s="13"/>
      <c r="VM603" s="13"/>
      <c r="VN603" s="13"/>
      <c r="VO603" s="13"/>
      <c r="VP603" s="13"/>
      <c r="VQ603" s="13"/>
      <c r="VR603" s="13"/>
      <c r="VS603" s="13"/>
      <c r="VT603" s="13"/>
      <c r="VU603" s="13"/>
      <c r="VV603" s="13"/>
      <c r="VW603" s="13"/>
      <c r="VX603" s="13"/>
      <c r="VY603" s="13"/>
      <c r="VZ603" s="13"/>
      <c r="WA603" s="13"/>
      <c r="WB603" s="13"/>
      <c r="WC603" s="13"/>
      <c r="WD603" s="13"/>
      <c r="WE603" s="13"/>
      <c r="WF603" s="13"/>
      <c r="WG603" s="13"/>
      <c r="WH603" s="13"/>
      <c r="WI603" s="13"/>
      <c r="WJ603" s="13"/>
      <c r="WK603" s="13"/>
      <c r="WL603" s="13"/>
      <c r="WM603" s="13"/>
      <c r="WN603" s="13"/>
      <c r="WO603" s="13"/>
      <c r="WP603" s="13"/>
      <c r="WQ603" s="13"/>
      <c r="WR603" s="13"/>
      <c r="WS603" s="13"/>
      <c r="WT603" s="13"/>
      <c r="WU603" s="13"/>
      <c r="WV603" s="13"/>
      <c r="WW603" s="13"/>
      <c r="WX603" s="13"/>
      <c r="WY603" s="13"/>
      <c r="WZ603" s="13"/>
      <c r="XA603" s="13"/>
      <c r="XB603" s="13"/>
      <c r="XC603" s="13"/>
      <c r="XD603" s="13"/>
      <c r="XE603" s="13"/>
      <c r="XF603" s="13"/>
      <c r="XG603" s="13"/>
      <c r="XH603" s="13"/>
      <c r="XI603" s="13"/>
      <c r="XJ603" s="13"/>
      <c r="XK603" s="13"/>
      <c r="XL603" s="13"/>
      <c r="XM603" s="13"/>
      <c r="XN603" s="13"/>
      <c r="XO603" s="13"/>
      <c r="XP603" s="13"/>
      <c r="XQ603" s="13"/>
      <c r="XR603" s="13"/>
      <c r="XS603" s="13"/>
      <c r="XT603" s="13"/>
      <c r="XU603" s="13"/>
      <c r="XV603" s="13"/>
      <c r="XW603" s="13"/>
      <c r="XX603" s="13"/>
      <c r="XY603" s="13"/>
      <c r="XZ603" s="13"/>
      <c r="YA603" s="13"/>
      <c r="YB603" s="13"/>
      <c r="YC603" s="13"/>
      <c r="YD603" s="13"/>
      <c r="YE603" s="13"/>
      <c r="YF603" s="13"/>
      <c r="YG603" s="13"/>
      <c r="YH603" s="13"/>
      <c r="YI603" s="13"/>
      <c r="YJ603" s="13"/>
      <c r="YK603" s="13"/>
      <c r="YL603" s="13"/>
      <c r="YM603" s="13"/>
      <c r="YN603" s="13"/>
      <c r="YO603" s="13"/>
      <c r="YP603" s="13"/>
      <c r="YQ603" s="13"/>
      <c r="YR603" s="13"/>
      <c r="YS603" s="13"/>
      <c r="YT603" s="13"/>
      <c r="YU603" s="13"/>
      <c r="YV603" s="13"/>
      <c r="YW603" s="13"/>
      <c r="YX603" s="13"/>
      <c r="YY603" s="13"/>
      <c r="YZ603" s="13"/>
      <c r="ZA603" s="13"/>
      <c r="ZB603" s="13"/>
      <c r="ZC603" s="13"/>
      <c r="ZD603" s="13"/>
      <c r="ZE603" s="13"/>
      <c r="ZF603" s="13"/>
      <c r="ZG603" s="13"/>
      <c r="ZH603" s="13"/>
      <c r="ZI603" s="13"/>
      <c r="ZJ603" s="13"/>
      <c r="ZK603" s="13"/>
      <c r="ZL603" s="13"/>
      <c r="ZM603" s="13"/>
      <c r="ZN603" s="13"/>
      <c r="ZO603" s="13"/>
      <c r="ZP603" s="13"/>
      <c r="ZQ603" s="13"/>
      <c r="ZR603" s="13"/>
      <c r="ZS603" s="13"/>
      <c r="ZT603" s="13"/>
      <c r="ZU603" s="13"/>
      <c r="ZV603" s="13"/>
      <c r="ZW603" s="13"/>
      <c r="ZX603" s="13"/>
      <c r="ZY603" s="13"/>
      <c r="ZZ603" s="13"/>
      <c r="AAA603" s="13"/>
      <c r="AAB603" s="13"/>
      <c r="AAC603" s="13"/>
      <c r="AAD603" s="13"/>
      <c r="AAE603" s="13"/>
      <c r="AAF603" s="13"/>
      <c r="AAG603" s="13"/>
      <c r="AAH603" s="13"/>
      <c r="AAI603" s="13"/>
      <c r="AAJ603" s="13"/>
      <c r="AAK603" s="13"/>
      <c r="AAL603" s="13"/>
      <c r="AAM603" s="13"/>
      <c r="AAN603" s="13"/>
      <c r="AAO603" s="13"/>
      <c r="AAP603" s="13"/>
      <c r="AAQ603" s="13"/>
      <c r="AAR603" s="13"/>
      <c r="AAS603" s="13"/>
      <c r="AAT603" s="13"/>
      <c r="AAU603" s="13"/>
      <c r="AAV603" s="13"/>
      <c r="AAW603" s="13"/>
      <c r="AAX603" s="13"/>
      <c r="AAY603" s="13"/>
      <c r="AAZ603" s="13"/>
      <c r="ABA603" s="13"/>
      <c r="ABB603" s="13"/>
      <c r="ABC603" s="13"/>
      <c r="ABD603" s="13"/>
      <c r="ABE603" s="13"/>
      <c r="ABF603" s="13"/>
      <c r="ABG603" s="13"/>
      <c r="ABH603" s="13"/>
      <c r="ABI603" s="13"/>
      <c r="ABJ603" s="13"/>
      <c r="ABK603" s="13"/>
      <c r="ABL603" s="13"/>
      <c r="ABM603" s="13"/>
      <c r="ABN603" s="13"/>
      <c r="ABO603" s="13"/>
      <c r="ABP603" s="13"/>
      <c r="ABQ603" s="13"/>
      <c r="ABR603" s="13"/>
      <c r="ABS603" s="13"/>
      <c r="ABT603" s="13"/>
      <c r="ABU603" s="13"/>
      <c r="ABV603" s="13"/>
      <c r="ABW603" s="13"/>
      <c r="ABX603" s="13"/>
      <c r="ABY603" s="13"/>
      <c r="ABZ603" s="13"/>
      <c r="ACA603" s="13"/>
      <c r="ACB603" s="13"/>
      <c r="ACC603" s="13"/>
      <c r="ACD603" s="13"/>
      <c r="ACE603" s="13"/>
      <c r="ACF603" s="13"/>
      <c r="ACG603" s="13"/>
      <c r="ACH603" s="13"/>
      <c r="ACI603" s="13"/>
      <c r="ACJ603" s="13"/>
      <c r="ACK603" s="13"/>
      <c r="ACL603" s="13"/>
      <c r="ACM603" s="13"/>
      <c r="ACN603" s="13"/>
      <c r="ACO603" s="13"/>
      <c r="ACP603" s="13"/>
      <c r="ACQ603" s="13"/>
      <c r="ACR603" s="13"/>
      <c r="ACS603" s="13"/>
      <c r="ACT603" s="13"/>
      <c r="ACU603" s="13"/>
      <c r="ACV603" s="13"/>
      <c r="ACW603" s="13"/>
      <c r="ACX603" s="13"/>
      <c r="ACY603" s="13"/>
      <c r="ACZ603" s="13"/>
      <c r="ADA603" s="13"/>
      <c r="ADB603" s="13"/>
      <c r="ADC603" s="13"/>
      <c r="ADD603" s="13"/>
      <c r="ADE603" s="13"/>
      <c r="ADF603" s="13"/>
      <c r="ADG603" s="13"/>
      <c r="ADH603" s="13"/>
      <c r="ADI603" s="13"/>
      <c r="ADJ603" s="13"/>
      <c r="ADK603" s="13"/>
      <c r="ADL603" s="13"/>
      <c r="ADM603" s="13"/>
      <c r="ADN603" s="13"/>
      <c r="ADO603" s="13"/>
      <c r="ADP603" s="13"/>
      <c r="ADQ603" s="13"/>
      <c r="ADR603" s="13"/>
      <c r="ADS603" s="13"/>
      <c r="ADT603" s="13"/>
      <c r="ADU603" s="13"/>
      <c r="ADV603" s="13"/>
      <c r="ADW603" s="13"/>
      <c r="ADX603" s="13"/>
      <c r="ADY603" s="13"/>
      <c r="ADZ603" s="13"/>
      <c r="AEA603" s="13"/>
      <c r="AEB603" s="13"/>
      <c r="AEC603" s="13"/>
      <c r="AED603" s="13"/>
      <c r="AEE603" s="13"/>
      <c r="AEF603" s="13"/>
      <c r="AEG603" s="13"/>
      <c r="AEH603" s="13"/>
      <c r="AEI603" s="13"/>
      <c r="AEJ603" s="13"/>
      <c r="AEK603" s="13"/>
      <c r="AEL603" s="13"/>
      <c r="AEM603" s="13"/>
      <c r="AEN603" s="13"/>
      <c r="AEO603" s="13"/>
      <c r="AEP603" s="13"/>
      <c r="AEQ603" s="13"/>
      <c r="AER603" s="13"/>
      <c r="AES603" s="13"/>
      <c r="AET603" s="13"/>
      <c r="AEU603" s="13"/>
      <c r="AEV603" s="13"/>
      <c r="AEW603" s="13"/>
      <c r="AEX603" s="13"/>
      <c r="AEY603" s="13"/>
      <c r="AEZ603" s="13"/>
      <c r="AFA603" s="13"/>
      <c r="AFB603" s="13"/>
      <c r="AFC603" s="13"/>
      <c r="AFD603" s="13"/>
      <c r="AFE603" s="13"/>
      <c r="AFF603" s="13"/>
      <c r="AFG603" s="13"/>
      <c r="AFH603" s="13"/>
      <c r="AFI603" s="13"/>
      <c r="AFJ603" s="13"/>
      <c r="AFK603" s="13"/>
      <c r="AFL603" s="13"/>
      <c r="AFM603" s="13"/>
      <c r="AFN603" s="13"/>
      <c r="AFO603" s="13"/>
      <c r="AFP603" s="13"/>
      <c r="AFQ603" s="13"/>
      <c r="AFR603" s="13"/>
      <c r="AFS603" s="13"/>
      <c r="AFT603" s="13"/>
      <c r="AFU603" s="13"/>
      <c r="AFV603" s="13"/>
      <c r="AFW603" s="13"/>
      <c r="AFX603" s="13"/>
      <c r="AFY603" s="13"/>
      <c r="AFZ603" s="13"/>
      <c r="AGA603" s="13"/>
      <c r="AGB603" s="13"/>
      <c r="AGC603" s="13"/>
      <c r="AGD603" s="13"/>
      <c r="AGE603" s="13"/>
      <c r="AGF603" s="13"/>
      <c r="AGG603" s="13"/>
      <c r="AGH603" s="13"/>
      <c r="AGI603" s="13"/>
      <c r="AGJ603" s="13"/>
      <c r="AGK603" s="13"/>
      <c r="AGL603" s="13"/>
      <c r="AGM603" s="13"/>
      <c r="AGN603" s="13"/>
      <c r="AGO603" s="13"/>
      <c r="AGP603" s="13"/>
      <c r="AGQ603" s="13"/>
      <c r="AGR603" s="13"/>
      <c r="AGS603" s="13"/>
      <c r="AGT603" s="13"/>
      <c r="AGU603" s="13"/>
      <c r="AGV603" s="13"/>
      <c r="AGW603" s="13"/>
      <c r="AGX603" s="13"/>
      <c r="AGY603" s="13"/>
      <c r="AGZ603" s="13"/>
      <c r="AHA603" s="13"/>
      <c r="AHB603" s="13"/>
      <c r="AHC603" s="13"/>
      <c r="AHD603" s="13"/>
      <c r="AHE603" s="13"/>
      <c r="AHF603" s="13"/>
      <c r="AHG603" s="13"/>
      <c r="AHH603" s="13"/>
      <c r="AHI603" s="13"/>
      <c r="AHJ603" s="13"/>
      <c r="AHK603" s="13"/>
      <c r="AHL603" s="13"/>
      <c r="AHM603" s="13"/>
      <c r="AHN603" s="13"/>
      <c r="AHO603" s="13"/>
      <c r="AHP603" s="13"/>
      <c r="AHQ603" s="13"/>
      <c r="AHR603" s="13"/>
      <c r="AHS603" s="13"/>
      <c r="AHT603" s="13"/>
      <c r="AHU603" s="13"/>
      <c r="AHV603" s="13"/>
      <c r="AHW603" s="13"/>
      <c r="AHX603" s="13"/>
      <c r="AHY603" s="13"/>
      <c r="AHZ603" s="13"/>
      <c r="AIA603" s="13"/>
      <c r="AIB603" s="13"/>
      <c r="AIC603" s="13"/>
      <c r="AID603" s="13"/>
      <c r="AIE603" s="13"/>
      <c r="AIF603" s="13"/>
      <c r="AIG603" s="13"/>
      <c r="AIH603" s="13"/>
      <c r="AII603" s="13"/>
      <c r="AIJ603" s="13"/>
      <c r="AIK603" s="13"/>
      <c r="AIL603" s="13"/>
      <c r="AIM603" s="13"/>
      <c r="AIN603" s="13"/>
      <c r="AIO603" s="13"/>
      <c r="AIP603" s="13"/>
      <c r="AIQ603" s="13"/>
      <c r="AIR603" s="13"/>
      <c r="AIS603" s="13"/>
      <c r="AIT603" s="13"/>
      <c r="AIU603" s="13"/>
      <c r="AIV603" s="13"/>
      <c r="AIW603" s="13"/>
      <c r="AIX603" s="13"/>
      <c r="AIY603" s="13"/>
      <c r="AIZ603" s="13"/>
      <c r="AJA603" s="13"/>
      <c r="AJB603" s="13"/>
      <c r="AJC603" s="13"/>
      <c r="AJD603" s="13"/>
      <c r="AJE603" s="13"/>
      <c r="AJF603" s="13"/>
      <c r="AJG603" s="13"/>
      <c r="AJH603" s="13"/>
      <c r="AJI603" s="13"/>
      <c r="AJJ603" s="13"/>
      <c r="AJK603" s="13"/>
      <c r="AJL603" s="13"/>
      <c r="AJM603" s="13"/>
      <c r="AJN603" s="13"/>
      <c r="AJO603" s="13"/>
      <c r="AJP603" s="13"/>
      <c r="AJQ603" s="13"/>
      <c r="AJR603" s="13"/>
      <c r="AJS603" s="13"/>
      <c r="AJT603" s="13"/>
      <c r="AJU603" s="13"/>
      <c r="AJV603" s="13"/>
      <c r="AJW603" s="13"/>
      <c r="AJX603" s="13"/>
      <c r="AJY603" s="13"/>
      <c r="AJZ603" s="13"/>
      <c r="AKA603" s="13"/>
      <c r="AKB603" s="13"/>
      <c r="AKC603" s="13"/>
      <c r="AKD603" s="13"/>
      <c r="AKE603" s="13"/>
      <c r="AKF603" s="13"/>
      <c r="AKG603" s="13"/>
      <c r="AKH603" s="13"/>
      <c r="AKI603" s="13"/>
      <c r="AKJ603" s="13"/>
      <c r="AKK603" s="13"/>
      <c r="AKL603" s="13"/>
      <c r="AKM603" s="13"/>
      <c r="AKN603" s="13"/>
      <c r="AKO603" s="13"/>
      <c r="AKP603" s="13"/>
      <c r="AKQ603" s="13"/>
      <c r="AKR603" s="13"/>
      <c r="AKS603" s="13"/>
      <c r="AKT603" s="13"/>
      <c r="AKU603" s="13"/>
      <c r="AKV603" s="13"/>
      <c r="AKW603" s="13"/>
      <c r="AKX603" s="13"/>
      <c r="AKY603" s="13"/>
      <c r="AKZ603" s="13"/>
      <c r="ALA603" s="13"/>
      <c r="ALB603" s="13"/>
      <c r="ALC603" s="13"/>
      <c r="ALD603" s="13"/>
      <c r="ALE603" s="13"/>
      <c r="ALF603" s="13"/>
      <c r="ALG603" s="13"/>
      <c r="ALH603" s="13"/>
      <c r="ALI603" s="13"/>
      <c r="ALJ603" s="13"/>
    </row>
    <row r="604" spans="1:998" s="24" customFormat="1">
      <c r="A604" s="16">
        <v>599</v>
      </c>
      <c r="B604" s="32" t="s">
        <v>218</v>
      </c>
      <c r="C604" s="32" t="s">
        <v>1494</v>
      </c>
      <c r="D604" s="32" t="s">
        <v>1494</v>
      </c>
      <c r="E604" s="32" t="s">
        <v>410</v>
      </c>
      <c r="F604" s="32"/>
      <c r="G604" s="74">
        <v>45762</v>
      </c>
      <c r="H604" s="75">
        <v>0.41388888888888886</v>
      </c>
      <c r="I604" s="32" t="s">
        <v>5</v>
      </c>
      <c r="J604" s="32" t="s">
        <v>6</v>
      </c>
      <c r="K604" s="32" t="s">
        <v>5</v>
      </c>
      <c r="L604" s="32" t="s">
        <v>5</v>
      </c>
      <c r="M604" s="32" t="s">
        <v>5</v>
      </c>
      <c r="N604" s="32" t="s">
        <v>6</v>
      </c>
      <c r="O604" s="76">
        <v>189.7</v>
      </c>
      <c r="P604" s="77">
        <v>3690</v>
      </c>
      <c r="Q604" s="76">
        <v>60574</v>
      </c>
      <c r="R604" s="76">
        <v>30287</v>
      </c>
      <c r="S604" s="85">
        <f t="shared" si="76"/>
        <v>50</v>
      </c>
      <c r="T604" s="85">
        <f t="shared" si="77"/>
        <v>30287</v>
      </c>
      <c r="U604" s="32" t="s">
        <v>6</v>
      </c>
      <c r="V604" s="32" t="s">
        <v>6</v>
      </c>
      <c r="W604" s="79">
        <v>1</v>
      </c>
      <c r="X604" s="80">
        <v>0</v>
      </c>
      <c r="Y604" s="81">
        <f>ROUND((S604/INDICI!$B$2*10),2)</f>
        <v>5.65</v>
      </c>
      <c r="Z604" s="81">
        <f>ROUND((O604/INDICI!$B$1*25),2)</f>
        <v>0.51</v>
      </c>
      <c r="AA604" s="82">
        <f t="shared" si="78"/>
        <v>8</v>
      </c>
      <c r="AB604" s="83">
        <f t="shared" si="79"/>
        <v>14.16</v>
      </c>
      <c r="AC604" s="84"/>
      <c r="AD604" s="81" t="str">
        <f>VLOOKUP(C604, 'NORD SUD'!A:B, 2, FALSE)</f>
        <v>S</v>
      </c>
      <c r="AE604" s="85"/>
      <c r="AF604" s="85"/>
      <c r="AG604" s="84"/>
      <c r="AH604" s="81"/>
      <c r="AI604" s="169"/>
      <c r="AJ604" s="169"/>
      <c r="AK604" s="194"/>
      <c r="AL604" s="158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  <c r="KE604" s="13"/>
      <c r="KF604" s="13"/>
      <c r="KG604" s="13"/>
      <c r="KH604" s="13"/>
      <c r="KI604" s="13"/>
      <c r="KJ604" s="13"/>
      <c r="KK604" s="13"/>
      <c r="KL604" s="13"/>
      <c r="KM604" s="13"/>
      <c r="KN604" s="13"/>
      <c r="KO604" s="13"/>
      <c r="KP604" s="13"/>
      <c r="KQ604" s="13"/>
      <c r="KR604" s="13"/>
      <c r="KS604" s="13"/>
      <c r="KT604" s="13"/>
      <c r="KU604" s="13"/>
      <c r="KV604" s="13"/>
      <c r="KW604" s="13"/>
      <c r="KX604" s="13"/>
      <c r="KY604" s="13"/>
      <c r="KZ604" s="13"/>
      <c r="LA604" s="13"/>
      <c r="LB604" s="13"/>
      <c r="LC604" s="13"/>
      <c r="LD604" s="13"/>
      <c r="LE604" s="13"/>
      <c r="LF604" s="13"/>
      <c r="LG604" s="13"/>
      <c r="LH604" s="13"/>
      <c r="LI604" s="13"/>
      <c r="LJ604" s="13"/>
      <c r="LK604" s="13"/>
      <c r="LL604" s="13"/>
      <c r="LM604" s="13"/>
      <c r="LN604" s="13"/>
      <c r="LO604" s="13"/>
      <c r="LP604" s="13"/>
      <c r="LQ604" s="13"/>
      <c r="LR604" s="13"/>
      <c r="LS604" s="13"/>
      <c r="LT604" s="13"/>
      <c r="LU604" s="13"/>
      <c r="LV604" s="13"/>
      <c r="LW604" s="13"/>
      <c r="LX604" s="13"/>
      <c r="LY604" s="13"/>
      <c r="LZ604" s="13"/>
      <c r="MA604" s="13"/>
      <c r="MB604" s="13"/>
      <c r="MC604" s="13"/>
      <c r="MD604" s="13"/>
      <c r="ME604" s="13"/>
      <c r="MF604" s="13"/>
      <c r="MG604" s="13"/>
      <c r="MH604" s="13"/>
      <c r="MI604" s="13"/>
      <c r="MJ604" s="13"/>
      <c r="MK604" s="13"/>
      <c r="ML604" s="13"/>
      <c r="MM604" s="13"/>
      <c r="MN604" s="13"/>
      <c r="MO604" s="13"/>
      <c r="MP604" s="13"/>
      <c r="MQ604" s="13"/>
      <c r="MR604" s="13"/>
      <c r="MS604" s="13"/>
      <c r="MT604" s="13"/>
      <c r="MU604" s="13"/>
      <c r="MV604" s="13"/>
      <c r="MW604" s="13"/>
      <c r="MX604" s="13"/>
      <c r="MY604" s="13"/>
      <c r="MZ604" s="13"/>
      <c r="NA604" s="13"/>
      <c r="NB604" s="13"/>
      <c r="NC604" s="13"/>
      <c r="ND604" s="13"/>
      <c r="NE604" s="13"/>
      <c r="NF604" s="13"/>
      <c r="NG604" s="13"/>
      <c r="NH604" s="13"/>
      <c r="NI604" s="13"/>
      <c r="NJ604" s="13"/>
      <c r="NK604" s="13"/>
      <c r="NL604" s="13"/>
      <c r="NM604" s="13"/>
      <c r="NN604" s="13"/>
      <c r="NO604" s="13"/>
      <c r="NP604" s="13"/>
      <c r="NQ604" s="13"/>
      <c r="NR604" s="13"/>
      <c r="NS604" s="13"/>
      <c r="NT604" s="13"/>
      <c r="NU604" s="13"/>
      <c r="NV604" s="13"/>
      <c r="NW604" s="13"/>
      <c r="NX604" s="13"/>
      <c r="NY604" s="13"/>
      <c r="NZ604" s="13"/>
      <c r="OA604" s="13"/>
      <c r="OB604" s="13"/>
      <c r="OC604" s="13"/>
      <c r="OD604" s="13"/>
      <c r="OE604" s="13"/>
      <c r="OF604" s="13"/>
      <c r="OG604" s="13"/>
      <c r="OH604" s="13"/>
      <c r="OI604" s="13"/>
      <c r="OJ604" s="13"/>
      <c r="OK604" s="13"/>
      <c r="OL604" s="13"/>
      <c r="OM604" s="13"/>
      <c r="ON604" s="13"/>
      <c r="OO604" s="13"/>
      <c r="OP604" s="13"/>
      <c r="OQ604" s="13"/>
      <c r="OR604" s="13"/>
      <c r="OS604" s="13"/>
      <c r="OT604" s="13"/>
      <c r="OU604" s="13"/>
      <c r="OV604" s="13"/>
      <c r="OW604" s="13"/>
      <c r="OX604" s="13"/>
      <c r="OY604" s="13"/>
      <c r="OZ604" s="13"/>
      <c r="PA604" s="13"/>
      <c r="PB604" s="13"/>
      <c r="PC604" s="13"/>
      <c r="PD604" s="13"/>
      <c r="PE604" s="13"/>
      <c r="PF604" s="13"/>
      <c r="PG604" s="13"/>
      <c r="PH604" s="13"/>
      <c r="PI604" s="13"/>
      <c r="PJ604" s="13"/>
      <c r="PK604" s="13"/>
      <c r="PL604" s="13"/>
      <c r="PM604" s="13"/>
      <c r="PN604" s="13"/>
      <c r="PO604" s="13"/>
      <c r="PP604" s="13"/>
      <c r="PQ604" s="13"/>
      <c r="PR604" s="13"/>
      <c r="PS604" s="13"/>
      <c r="PT604" s="13"/>
      <c r="PU604" s="13"/>
      <c r="PV604" s="13"/>
      <c r="PW604" s="13"/>
      <c r="PX604" s="13"/>
      <c r="PY604" s="13"/>
      <c r="PZ604" s="13"/>
      <c r="QA604" s="13"/>
      <c r="QB604" s="13"/>
      <c r="QC604" s="13"/>
      <c r="QD604" s="13"/>
      <c r="QE604" s="13"/>
      <c r="QF604" s="13"/>
      <c r="QG604" s="13"/>
      <c r="QH604" s="13"/>
      <c r="QI604" s="13"/>
      <c r="QJ604" s="13"/>
      <c r="QK604" s="13"/>
      <c r="QL604" s="13"/>
      <c r="QM604" s="13"/>
      <c r="QN604" s="13"/>
      <c r="QO604" s="13"/>
      <c r="QP604" s="13"/>
      <c r="QQ604" s="13"/>
      <c r="QR604" s="13"/>
      <c r="QS604" s="13"/>
      <c r="QT604" s="13"/>
      <c r="QU604" s="13"/>
      <c r="QV604" s="13"/>
      <c r="QW604" s="13"/>
      <c r="QX604" s="13"/>
      <c r="QY604" s="13"/>
      <c r="QZ604" s="13"/>
      <c r="RA604" s="13"/>
      <c r="RB604" s="13"/>
      <c r="RC604" s="13"/>
      <c r="RD604" s="13"/>
      <c r="RE604" s="13"/>
      <c r="RF604" s="13"/>
      <c r="RG604" s="13"/>
      <c r="RH604" s="13"/>
      <c r="RI604" s="13"/>
      <c r="RJ604" s="13"/>
      <c r="RK604" s="13"/>
      <c r="RL604" s="13"/>
      <c r="RM604" s="13"/>
      <c r="RN604" s="13"/>
      <c r="RO604" s="13"/>
      <c r="RP604" s="13"/>
      <c r="RQ604" s="13"/>
      <c r="RR604" s="13"/>
      <c r="RS604" s="13"/>
      <c r="RT604" s="13"/>
      <c r="RU604" s="13"/>
      <c r="RV604" s="13"/>
      <c r="RW604" s="13"/>
      <c r="RX604" s="13"/>
      <c r="RY604" s="13"/>
      <c r="RZ604" s="13"/>
      <c r="SA604" s="13"/>
      <c r="SB604" s="13"/>
      <c r="SC604" s="13"/>
      <c r="SD604" s="13"/>
      <c r="SE604" s="13"/>
      <c r="SF604" s="13"/>
      <c r="SG604" s="13"/>
      <c r="SH604" s="13"/>
      <c r="SI604" s="13"/>
      <c r="SJ604" s="13"/>
      <c r="SK604" s="13"/>
      <c r="SL604" s="13"/>
      <c r="SM604" s="13"/>
      <c r="SN604" s="13"/>
      <c r="SO604" s="13"/>
      <c r="SP604" s="13"/>
      <c r="SQ604" s="13"/>
      <c r="SR604" s="13"/>
      <c r="SS604" s="13"/>
      <c r="ST604" s="13"/>
      <c r="SU604" s="13"/>
      <c r="SV604" s="13"/>
      <c r="SW604" s="13"/>
      <c r="SX604" s="13"/>
      <c r="SY604" s="13"/>
      <c r="SZ604" s="13"/>
      <c r="TA604" s="13"/>
      <c r="TB604" s="13"/>
      <c r="TC604" s="13"/>
      <c r="TD604" s="13"/>
      <c r="TE604" s="13"/>
      <c r="TF604" s="13"/>
      <c r="TG604" s="13"/>
      <c r="TH604" s="13"/>
      <c r="TI604" s="13"/>
      <c r="TJ604" s="13"/>
      <c r="TK604" s="13"/>
      <c r="TL604" s="13"/>
      <c r="TM604" s="13"/>
      <c r="TN604" s="13"/>
      <c r="TO604" s="13"/>
      <c r="TP604" s="13"/>
      <c r="TQ604" s="13"/>
      <c r="TR604" s="13"/>
      <c r="TS604" s="13"/>
      <c r="TT604" s="13"/>
      <c r="TU604" s="13"/>
      <c r="TV604" s="13"/>
      <c r="TW604" s="13"/>
      <c r="TX604" s="13"/>
      <c r="TY604" s="13"/>
      <c r="TZ604" s="13"/>
      <c r="UA604" s="13"/>
      <c r="UB604" s="13"/>
      <c r="UC604" s="13"/>
      <c r="UD604" s="13"/>
      <c r="UE604" s="13"/>
      <c r="UF604" s="13"/>
      <c r="UG604" s="13"/>
      <c r="UH604" s="13"/>
      <c r="UI604" s="13"/>
      <c r="UJ604" s="13"/>
      <c r="UK604" s="13"/>
      <c r="UL604" s="13"/>
      <c r="UM604" s="13"/>
      <c r="UN604" s="13"/>
      <c r="UO604" s="13"/>
      <c r="UP604" s="13"/>
      <c r="UQ604" s="13"/>
      <c r="UR604" s="13"/>
      <c r="US604" s="13"/>
      <c r="UT604" s="13"/>
      <c r="UU604" s="13"/>
      <c r="UV604" s="13"/>
      <c r="UW604" s="13"/>
      <c r="UX604" s="13"/>
      <c r="UY604" s="13"/>
      <c r="UZ604" s="13"/>
      <c r="VA604" s="13"/>
      <c r="VB604" s="13"/>
      <c r="VC604" s="13"/>
      <c r="VD604" s="13"/>
      <c r="VE604" s="13"/>
      <c r="VF604" s="13"/>
      <c r="VG604" s="13"/>
      <c r="VH604" s="13"/>
      <c r="VI604" s="13"/>
      <c r="VJ604" s="13"/>
      <c r="VK604" s="13"/>
      <c r="VL604" s="13"/>
      <c r="VM604" s="13"/>
      <c r="VN604" s="13"/>
      <c r="VO604" s="13"/>
      <c r="VP604" s="13"/>
      <c r="VQ604" s="13"/>
      <c r="VR604" s="13"/>
      <c r="VS604" s="13"/>
      <c r="VT604" s="13"/>
      <c r="VU604" s="13"/>
      <c r="VV604" s="13"/>
      <c r="VW604" s="13"/>
      <c r="VX604" s="13"/>
      <c r="VY604" s="13"/>
      <c r="VZ604" s="13"/>
      <c r="WA604" s="13"/>
      <c r="WB604" s="13"/>
      <c r="WC604" s="13"/>
      <c r="WD604" s="13"/>
      <c r="WE604" s="13"/>
      <c r="WF604" s="13"/>
      <c r="WG604" s="13"/>
      <c r="WH604" s="13"/>
      <c r="WI604" s="13"/>
      <c r="WJ604" s="13"/>
      <c r="WK604" s="13"/>
      <c r="WL604" s="13"/>
      <c r="WM604" s="13"/>
      <c r="WN604" s="13"/>
      <c r="WO604" s="13"/>
      <c r="WP604" s="13"/>
      <c r="WQ604" s="13"/>
      <c r="WR604" s="13"/>
      <c r="WS604" s="13"/>
      <c r="WT604" s="13"/>
      <c r="WU604" s="13"/>
      <c r="WV604" s="13"/>
      <c r="WW604" s="13"/>
      <c r="WX604" s="13"/>
      <c r="WY604" s="13"/>
      <c r="WZ604" s="13"/>
      <c r="XA604" s="13"/>
      <c r="XB604" s="13"/>
      <c r="XC604" s="13"/>
      <c r="XD604" s="13"/>
      <c r="XE604" s="13"/>
      <c r="XF604" s="13"/>
      <c r="XG604" s="13"/>
      <c r="XH604" s="13"/>
      <c r="XI604" s="13"/>
      <c r="XJ604" s="13"/>
      <c r="XK604" s="13"/>
      <c r="XL604" s="13"/>
      <c r="XM604" s="13"/>
      <c r="XN604" s="13"/>
      <c r="XO604" s="13"/>
      <c r="XP604" s="13"/>
      <c r="XQ604" s="13"/>
      <c r="XR604" s="13"/>
      <c r="XS604" s="13"/>
      <c r="XT604" s="13"/>
      <c r="XU604" s="13"/>
      <c r="XV604" s="13"/>
      <c r="XW604" s="13"/>
      <c r="XX604" s="13"/>
      <c r="XY604" s="13"/>
      <c r="XZ604" s="13"/>
      <c r="YA604" s="13"/>
      <c r="YB604" s="13"/>
      <c r="YC604" s="13"/>
      <c r="YD604" s="13"/>
      <c r="YE604" s="13"/>
      <c r="YF604" s="13"/>
      <c r="YG604" s="13"/>
      <c r="YH604" s="13"/>
      <c r="YI604" s="13"/>
      <c r="YJ604" s="13"/>
      <c r="YK604" s="13"/>
      <c r="YL604" s="13"/>
      <c r="YM604" s="13"/>
      <c r="YN604" s="13"/>
      <c r="YO604" s="13"/>
      <c r="YP604" s="13"/>
      <c r="YQ604" s="13"/>
      <c r="YR604" s="13"/>
      <c r="YS604" s="13"/>
      <c r="YT604" s="13"/>
      <c r="YU604" s="13"/>
      <c r="YV604" s="13"/>
      <c r="YW604" s="13"/>
      <c r="YX604" s="13"/>
      <c r="YY604" s="13"/>
      <c r="YZ604" s="13"/>
      <c r="ZA604" s="13"/>
      <c r="ZB604" s="13"/>
      <c r="ZC604" s="13"/>
      <c r="ZD604" s="13"/>
      <c r="ZE604" s="13"/>
      <c r="ZF604" s="13"/>
      <c r="ZG604" s="13"/>
      <c r="ZH604" s="13"/>
      <c r="ZI604" s="13"/>
      <c r="ZJ604" s="13"/>
      <c r="ZK604" s="13"/>
      <c r="ZL604" s="13"/>
      <c r="ZM604" s="13"/>
      <c r="ZN604" s="13"/>
      <c r="ZO604" s="13"/>
      <c r="ZP604" s="13"/>
      <c r="ZQ604" s="13"/>
      <c r="ZR604" s="13"/>
      <c r="ZS604" s="13"/>
      <c r="ZT604" s="13"/>
      <c r="ZU604" s="13"/>
      <c r="ZV604" s="13"/>
      <c r="ZW604" s="13"/>
      <c r="ZX604" s="13"/>
      <c r="ZY604" s="13"/>
      <c r="ZZ604" s="13"/>
      <c r="AAA604" s="13"/>
      <c r="AAB604" s="13"/>
      <c r="AAC604" s="13"/>
      <c r="AAD604" s="13"/>
      <c r="AAE604" s="13"/>
      <c r="AAF604" s="13"/>
      <c r="AAG604" s="13"/>
      <c r="AAH604" s="13"/>
      <c r="AAI604" s="13"/>
      <c r="AAJ604" s="13"/>
      <c r="AAK604" s="13"/>
      <c r="AAL604" s="13"/>
      <c r="AAM604" s="13"/>
      <c r="AAN604" s="13"/>
      <c r="AAO604" s="13"/>
      <c r="AAP604" s="13"/>
      <c r="AAQ604" s="13"/>
      <c r="AAR604" s="13"/>
      <c r="AAS604" s="13"/>
      <c r="AAT604" s="13"/>
      <c r="AAU604" s="13"/>
      <c r="AAV604" s="13"/>
      <c r="AAW604" s="13"/>
      <c r="AAX604" s="13"/>
      <c r="AAY604" s="13"/>
      <c r="AAZ604" s="13"/>
      <c r="ABA604" s="13"/>
      <c r="ABB604" s="13"/>
      <c r="ABC604" s="13"/>
      <c r="ABD604" s="13"/>
      <c r="ABE604" s="13"/>
      <c r="ABF604" s="13"/>
      <c r="ABG604" s="13"/>
      <c r="ABH604" s="13"/>
      <c r="ABI604" s="13"/>
      <c r="ABJ604" s="13"/>
      <c r="ABK604" s="13"/>
      <c r="ABL604" s="13"/>
      <c r="ABM604" s="13"/>
      <c r="ABN604" s="13"/>
      <c r="ABO604" s="13"/>
      <c r="ABP604" s="13"/>
      <c r="ABQ604" s="13"/>
      <c r="ABR604" s="13"/>
      <c r="ABS604" s="13"/>
      <c r="ABT604" s="13"/>
      <c r="ABU604" s="13"/>
      <c r="ABV604" s="13"/>
      <c r="ABW604" s="13"/>
      <c r="ABX604" s="13"/>
      <c r="ABY604" s="13"/>
      <c r="ABZ604" s="13"/>
      <c r="ACA604" s="13"/>
      <c r="ACB604" s="13"/>
      <c r="ACC604" s="13"/>
      <c r="ACD604" s="13"/>
      <c r="ACE604" s="13"/>
      <c r="ACF604" s="13"/>
      <c r="ACG604" s="13"/>
      <c r="ACH604" s="13"/>
      <c r="ACI604" s="13"/>
      <c r="ACJ604" s="13"/>
      <c r="ACK604" s="13"/>
      <c r="ACL604" s="13"/>
      <c r="ACM604" s="13"/>
      <c r="ACN604" s="13"/>
      <c r="ACO604" s="13"/>
      <c r="ACP604" s="13"/>
      <c r="ACQ604" s="13"/>
      <c r="ACR604" s="13"/>
      <c r="ACS604" s="13"/>
      <c r="ACT604" s="13"/>
      <c r="ACU604" s="13"/>
      <c r="ACV604" s="13"/>
      <c r="ACW604" s="13"/>
      <c r="ACX604" s="13"/>
      <c r="ACY604" s="13"/>
      <c r="ACZ604" s="13"/>
      <c r="ADA604" s="13"/>
      <c r="ADB604" s="13"/>
      <c r="ADC604" s="13"/>
      <c r="ADD604" s="13"/>
      <c r="ADE604" s="13"/>
      <c r="ADF604" s="13"/>
      <c r="ADG604" s="13"/>
      <c r="ADH604" s="13"/>
      <c r="ADI604" s="13"/>
      <c r="ADJ604" s="13"/>
      <c r="ADK604" s="13"/>
      <c r="ADL604" s="13"/>
      <c r="ADM604" s="13"/>
      <c r="ADN604" s="13"/>
      <c r="ADO604" s="13"/>
      <c r="ADP604" s="13"/>
      <c r="ADQ604" s="13"/>
      <c r="ADR604" s="13"/>
      <c r="ADS604" s="13"/>
      <c r="ADT604" s="13"/>
      <c r="ADU604" s="13"/>
      <c r="ADV604" s="13"/>
      <c r="ADW604" s="13"/>
      <c r="ADX604" s="13"/>
      <c r="ADY604" s="13"/>
      <c r="ADZ604" s="13"/>
      <c r="AEA604" s="13"/>
      <c r="AEB604" s="13"/>
      <c r="AEC604" s="13"/>
      <c r="AED604" s="13"/>
      <c r="AEE604" s="13"/>
      <c r="AEF604" s="13"/>
      <c r="AEG604" s="13"/>
      <c r="AEH604" s="13"/>
      <c r="AEI604" s="13"/>
      <c r="AEJ604" s="13"/>
      <c r="AEK604" s="13"/>
      <c r="AEL604" s="13"/>
      <c r="AEM604" s="13"/>
      <c r="AEN604" s="13"/>
      <c r="AEO604" s="13"/>
      <c r="AEP604" s="13"/>
      <c r="AEQ604" s="13"/>
      <c r="AER604" s="13"/>
      <c r="AES604" s="13"/>
      <c r="AET604" s="13"/>
      <c r="AEU604" s="13"/>
      <c r="AEV604" s="13"/>
      <c r="AEW604" s="13"/>
      <c r="AEX604" s="13"/>
      <c r="AEY604" s="13"/>
      <c r="AEZ604" s="13"/>
      <c r="AFA604" s="13"/>
      <c r="AFB604" s="13"/>
      <c r="AFC604" s="13"/>
      <c r="AFD604" s="13"/>
      <c r="AFE604" s="13"/>
      <c r="AFF604" s="13"/>
      <c r="AFG604" s="13"/>
      <c r="AFH604" s="13"/>
      <c r="AFI604" s="13"/>
      <c r="AFJ604" s="13"/>
      <c r="AFK604" s="13"/>
      <c r="AFL604" s="13"/>
      <c r="AFM604" s="13"/>
      <c r="AFN604" s="13"/>
      <c r="AFO604" s="13"/>
      <c r="AFP604" s="13"/>
      <c r="AFQ604" s="13"/>
      <c r="AFR604" s="13"/>
      <c r="AFS604" s="13"/>
      <c r="AFT604" s="13"/>
      <c r="AFU604" s="13"/>
      <c r="AFV604" s="13"/>
      <c r="AFW604" s="13"/>
      <c r="AFX604" s="13"/>
      <c r="AFY604" s="13"/>
      <c r="AFZ604" s="13"/>
      <c r="AGA604" s="13"/>
      <c r="AGB604" s="13"/>
      <c r="AGC604" s="13"/>
      <c r="AGD604" s="13"/>
      <c r="AGE604" s="13"/>
      <c r="AGF604" s="13"/>
      <c r="AGG604" s="13"/>
      <c r="AGH604" s="13"/>
      <c r="AGI604" s="13"/>
      <c r="AGJ604" s="13"/>
      <c r="AGK604" s="13"/>
      <c r="AGL604" s="13"/>
      <c r="AGM604" s="13"/>
      <c r="AGN604" s="13"/>
      <c r="AGO604" s="13"/>
      <c r="AGP604" s="13"/>
      <c r="AGQ604" s="13"/>
      <c r="AGR604" s="13"/>
      <c r="AGS604" s="13"/>
      <c r="AGT604" s="13"/>
      <c r="AGU604" s="13"/>
      <c r="AGV604" s="13"/>
      <c r="AGW604" s="13"/>
      <c r="AGX604" s="13"/>
      <c r="AGY604" s="13"/>
      <c r="AGZ604" s="13"/>
      <c r="AHA604" s="13"/>
      <c r="AHB604" s="13"/>
      <c r="AHC604" s="13"/>
      <c r="AHD604" s="13"/>
      <c r="AHE604" s="13"/>
      <c r="AHF604" s="13"/>
      <c r="AHG604" s="13"/>
      <c r="AHH604" s="13"/>
      <c r="AHI604" s="13"/>
      <c r="AHJ604" s="13"/>
      <c r="AHK604" s="13"/>
      <c r="AHL604" s="13"/>
      <c r="AHM604" s="13"/>
      <c r="AHN604" s="13"/>
      <c r="AHO604" s="13"/>
      <c r="AHP604" s="13"/>
      <c r="AHQ604" s="13"/>
      <c r="AHR604" s="13"/>
      <c r="AHS604" s="13"/>
      <c r="AHT604" s="13"/>
      <c r="AHU604" s="13"/>
      <c r="AHV604" s="13"/>
      <c r="AHW604" s="13"/>
      <c r="AHX604" s="13"/>
      <c r="AHY604" s="13"/>
      <c r="AHZ604" s="13"/>
      <c r="AIA604" s="13"/>
      <c r="AIB604" s="13"/>
      <c r="AIC604" s="13"/>
      <c r="AID604" s="13"/>
      <c r="AIE604" s="13"/>
      <c r="AIF604" s="13"/>
      <c r="AIG604" s="13"/>
      <c r="AIH604" s="13"/>
      <c r="AII604" s="13"/>
      <c r="AIJ604" s="13"/>
      <c r="AIK604" s="13"/>
      <c r="AIL604" s="13"/>
      <c r="AIM604" s="13"/>
      <c r="AIN604" s="13"/>
      <c r="AIO604" s="13"/>
      <c r="AIP604" s="13"/>
      <c r="AIQ604" s="13"/>
      <c r="AIR604" s="13"/>
      <c r="AIS604" s="13"/>
      <c r="AIT604" s="13"/>
      <c r="AIU604" s="13"/>
      <c r="AIV604" s="13"/>
      <c r="AIW604" s="13"/>
      <c r="AIX604" s="13"/>
      <c r="AIY604" s="13"/>
      <c r="AIZ604" s="13"/>
      <c r="AJA604" s="13"/>
      <c r="AJB604" s="13"/>
      <c r="AJC604" s="13"/>
      <c r="AJD604" s="13"/>
      <c r="AJE604" s="13"/>
      <c r="AJF604" s="13"/>
      <c r="AJG604" s="13"/>
      <c r="AJH604" s="13"/>
      <c r="AJI604" s="13"/>
      <c r="AJJ604" s="13"/>
      <c r="AJK604" s="13"/>
      <c r="AJL604" s="13"/>
      <c r="AJM604" s="13"/>
      <c r="AJN604" s="13"/>
      <c r="AJO604" s="13"/>
      <c r="AJP604" s="13"/>
      <c r="AJQ604" s="13"/>
      <c r="AJR604" s="13"/>
      <c r="AJS604" s="13"/>
      <c r="AJT604" s="13"/>
      <c r="AJU604" s="13"/>
      <c r="AJV604" s="13"/>
      <c r="AJW604" s="13"/>
      <c r="AJX604" s="13"/>
      <c r="AJY604" s="13"/>
      <c r="AJZ604" s="13"/>
      <c r="AKA604" s="13"/>
      <c r="AKB604" s="13"/>
      <c r="AKC604" s="13"/>
      <c r="AKD604" s="13"/>
      <c r="AKE604" s="13"/>
      <c r="AKF604" s="13"/>
      <c r="AKG604" s="13"/>
      <c r="AKH604" s="13"/>
      <c r="AKI604" s="13"/>
      <c r="AKJ604" s="13"/>
      <c r="AKK604" s="13"/>
      <c r="AKL604" s="13"/>
      <c r="AKM604" s="13"/>
      <c r="AKN604" s="13"/>
      <c r="AKO604" s="13"/>
      <c r="AKP604" s="13"/>
      <c r="AKQ604" s="13"/>
      <c r="AKR604" s="13"/>
      <c r="AKS604" s="13"/>
      <c r="AKT604" s="13"/>
      <c r="AKU604" s="13"/>
      <c r="AKV604" s="13"/>
      <c r="AKW604" s="13"/>
      <c r="AKX604" s="13"/>
      <c r="AKY604" s="13"/>
      <c r="AKZ604" s="13"/>
      <c r="ALA604" s="13"/>
      <c r="ALB604" s="13"/>
      <c r="ALC604" s="13"/>
      <c r="ALD604" s="13"/>
      <c r="ALE604" s="13"/>
      <c r="ALF604" s="13"/>
      <c r="ALG604" s="13"/>
      <c r="ALH604" s="13"/>
      <c r="ALI604" s="13"/>
      <c r="ALJ604" s="13"/>
    </row>
    <row r="605" spans="1:998" s="13" customFormat="1">
      <c r="A605" s="16">
        <v>600</v>
      </c>
      <c r="B605" s="32" t="s">
        <v>357</v>
      </c>
      <c r="C605" s="32" t="s">
        <v>99</v>
      </c>
      <c r="D605" s="32" t="s">
        <v>99</v>
      </c>
      <c r="E605" s="32" t="s">
        <v>1803</v>
      </c>
      <c r="F605" s="32" t="s">
        <v>112</v>
      </c>
      <c r="G605" s="74">
        <v>45834</v>
      </c>
      <c r="H605" s="75">
        <v>0.63958333333333328</v>
      </c>
      <c r="I605" s="32" t="s">
        <v>5</v>
      </c>
      <c r="J605" s="32" t="s">
        <v>6</v>
      </c>
      <c r="K605" s="32" t="s">
        <v>5</v>
      </c>
      <c r="L605" s="32" t="s">
        <v>5</v>
      </c>
      <c r="M605" s="32" t="s">
        <v>5</v>
      </c>
      <c r="N605" s="32" t="s">
        <v>6</v>
      </c>
      <c r="O605" s="76">
        <v>1637.04</v>
      </c>
      <c r="P605" s="77">
        <v>17043</v>
      </c>
      <c r="Q605" s="76">
        <v>90000</v>
      </c>
      <c r="R605" s="76">
        <v>30000</v>
      </c>
      <c r="S605" s="85">
        <f t="shared" si="76"/>
        <v>33.333333333333329</v>
      </c>
      <c r="T605" s="85">
        <f t="shared" si="77"/>
        <v>60000</v>
      </c>
      <c r="U605" s="32" t="s">
        <v>6</v>
      </c>
      <c r="V605" s="32" t="s">
        <v>6</v>
      </c>
      <c r="W605" s="79">
        <v>2</v>
      </c>
      <c r="X605" s="80">
        <v>0</v>
      </c>
      <c r="Y605" s="81">
        <f>ROUND((S605/INDICI!$B$2*10),2)</f>
        <v>3.77</v>
      </c>
      <c r="Z605" s="81">
        <f>ROUND((O605/INDICI!$B$1*25),2)</f>
        <v>4.37</v>
      </c>
      <c r="AA605" s="82">
        <f t="shared" si="78"/>
        <v>6</v>
      </c>
      <c r="AB605" s="83">
        <f t="shared" si="79"/>
        <v>14.14</v>
      </c>
      <c r="AC605" s="84"/>
      <c r="AD605" s="81" t="str">
        <f>VLOOKUP(C605, 'NORD SUD'!A:B, 2, FALSE)</f>
        <v>N</v>
      </c>
      <c r="AE605" s="85"/>
      <c r="AF605" s="85"/>
      <c r="AG605" s="84"/>
      <c r="AH605" s="81"/>
      <c r="AI605" s="169"/>
      <c r="AJ605" s="169"/>
      <c r="AK605" s="194"/>
      <c r="AL605" s="158"/>
    </row>
    <row r="606" spans="1:998" s="13" customFormat="1">
      <c r="A606" s="16">
        <v>601</v>
      </c>
      <c r="B606" s="32" t="s">
        <v>344</v>
      </c>
      <c r="C606" s="32" t="s">
        <v>58</v>
      </c>
      <c r="D606" s="32" t="s">
        <v>58</v>
      </c>
      <c r="E606" s="32" t="s">
        <v>438</v>
      </c>
      <c r="F606" s="32"/>
      <c r="G606" s="74">
        <v>45834</v>
      </c>
      <c r="H606" s="75">
        <v>0.38680555555555557</v>
      </c>
      <c r="I606" s="32" t="s">
        <v>5</v>
      </c>
      <c r="J606" s="32" t="s">
        <v>6</v>
      </c>
      <c r="K606" s="32" t="s">
        <v>5</v>
      </c>
      <c r="L606" s="32" t="s">
        <v>5</v>
      </c>
      <c r="M606" s="32" t="s">
        <v>5</v>
      </c>
      <c r="N606" s="32" t="s">
        <v>6</v>
      </c>
      <c r="O606" s="76">
        <v>1625.7</v>
      </c>
      <c r="P606" s="77">
        <v>5167</v>
      </c>
      <c r="Q606" s="76">
        <v>90000</v>
      </c>
      <c r="R606" s="76">
        <v>30000</v>
      </c>
      <c r="S606" s="85">
        <f t="shared" si="76"/>
        <v>33.333333333333329</v>
      </c>
      <c r="T606" s="85">
        <f t="shared" si="77"/>
        <v>60000</v>
      </c>
      <c r="U606" s="32" t="s">
        <v>6</v>
      </c>
      <c r="V606" s="32" t="s">
        <v>6</v>
      </c>
      <c r="W606" s="79">
        <v>1</v>
      </c>
      <c r="X606" s="80">
        <v>0</v>
      </c>
      <c r="Y606" s="81">
        <f>ROUND((S606/INDICI!$B$2*10),2)</f>
        <v>3.77</v>
      </c>
      <c r="Z606" s="81">
        <f>ROUND((O606/INDICI!$B$1*25),2)</f>
        <v>4.34</v>
      </c>
      <c r="AA606" s="82">
        <f t="shared" si="78"/>
        <v>6</v>
      </c>
      <c r="AB606" s="83">
        <f t="shared" si="79"/>
        <v>14.11</v>
      </c>
      <c r="AC606" s="84"/>
      <c r="AD606" s="81" t="str">
        <f>VLOOKUP(C606, 'NORD SUD'!A:B, 2, FALSE)</f>
        <v>N</v>
      </c>
      <c r="AE606" s="85"/>
      <c r="AF606" s="85"/>
      <c r="AG606" s="84"/>
      <c r="AH606" s="81"/>
      <c r="AI606" s="169"/>
      <c r="AJ606" s="169"/>
      <c r="AK606" s="194"/>
      <c r="AL606" s="158"/>
    </row>
    <row r="607" spans="1:998" s="13" customFormat="1">
      <c r="A607" s="16">
        <v>602</v>
      </c>
      <c r="B607" s="32" t="s">
        <v>1013</v>
      </c>
      <c r="C607" s="32" t="s">
        <v>74</v>
      </c>
      <c r="D607" s="32" t="s">
        <v>1050</v>
      </c>
      <c r="E607" s="32" t="s">
        <v>1067</v>
      </c>
      <c r="F607" s="32"/>
      <c r="G607" s="74">
        <v>45834</v>
      </c>
      <c r="H607" s="75">
        <v>0.45277777777777778</v>
      </c>
      <c r="I607" s="32" t="s">
        <v>5</v>
      </c>
      <c r="J607" s="32" t="s">
        <v>6</v>
      </c>
      <c r="K607" s="32" t="s">
        <v>5</v>
      </c>
      <c r="L607" s="32" t="s">
        <v>5</v>
      </c>
      <c r="M607" s="32" t="s">
        <v>5</v>
      </c>
      <c r="N607" s="32" t="s">
        <v>6</v>
      </c>
      <c r="O607" s="76">
        <v>172.3147616312464</v>
      </c>
      <c r="P607" s="77">
        <v>3482</v>
      </c>
      <c r="Q607" s="76">
        <v>31998.2</v>
      </c>
      <c r="R607" s="76">
        <v>15998.2</v>
      </c>
      <c r="S607" s="85">
        <f t="shared" si="76"/>
        <v>49.997187341787978</v>
      </c>
      <c r="T607" s="85">
        <f t="shared" si="77"/>
        <v>16000</v>
      </c>
      <c r="U607" s="32" t="s">
        <v>6</v>
      </c>
      <c r="V607" s="32" t="s">
        <v>6</v>
      </c>
      <c r="W607" s="79">
        <v>1</v>
      </c>
      <c r="X607" s="80">
        <v>0</v>
      </c>
      <c r="Y607" s="81">
        <f>ROUND((S607/INDICI!$B$2*10),2)</f>
        <v>5.65</v>
      </c>
      <c r="Z607" s="81">
        <f>ROUND((O607/INDICI!$B$1*25),2)</f>
        <v>0.46</v>
      </c>
      <c r="AA607" s="82">
        <f t="shared" si="78"/>
        <v>8</v>
      </c>
      <c r="AB607" s="83">
        <f t="shared" si="79"/>
        <v>14.11</v>
      </c>
      <c r="AC607" s="84"/>
      <c r="AD607" s="81" t="str">
        <f>VLOOKUP(C607, 'NORD SUD'!A:B, 2, FALSE)</f>
        <v>S</v>
      </c>
      <c r="AE607" s="85"/>
      <c r="AF607" s="85"/>
      <c r="AG607" s="84"/>
      <c r="AH607" s="81"/>
      <c r="AI607" s="169"/>
      <c r="AJ607" s="169"/>
      <c r="AK607" s="194"/>
      <c r="AL607" s="158"/>
    </row>
    <row r="608" spans="1:998" s="13" customFormat="1">
      <c r="A608" s="16">
        <v>603</v>
      </c>
      <c r="B608" s="32" t="s">
        <v>176</v>
      </c>
      <c r="C608" s="32" t="s">
        <v>466</v>
      </c>
      <c r="D608" s="32" t="s">
        <v>466</v>
      </c>
      <c r="E608" s="32" t="s">
        <v>485</v>
      </c>
      <c r="F608" s="32"/>
      <c r="G608" s="74">
        <v>45832</v>
      </c>
      <c r="H608" s="75">
        <v>0.48194444444444445</v>
      </c>
      <c r="I608" s="32" t="s">
        <v>5</v>
      </c>
      <c r="J608" s="32" t="s">
        <v>6</v>
      </c>
      <c r="K608" s="32" t="s">
        <v>5</v>
      </c>
      <c r="L608" s="32" t="s">
        <v>5</v>
      </c>
      <c r="M608" s="32" t="s">
        <v>5</v>
      </c>
      <c r="N608" s="32" t="s">
        <v>6</v>
      </c>
      <c r="O608" s="76">
        <v>166.85</v>
      </c>
      <c r="P608" s="77">
        <v>1798</v>
      </c>
      <c r="Q608" s="76">
        <v>17815</v>
      </c>
      <c r="R608" s="76">
        <v>8907.5</v>
      </c>
      <c r="S608" s="85">
        <f t="shared" si="76"/>
        <v>50</v>
      </c>
      <c r="T608" s="85">
        <f t="shared" si="77"/>
        <v>8907.5</v>
      </c>
      <c r="U608" s="32" t="s">
        <v>6</v>
      </c>
      <c r="V608" s="32" t="s">
        <v>6</v>
      </c>
      <c r="W608" s="32">
        <v>1</v>
      </c>
      <c r="X608" s="80">
        <v>0</v>
      </c>
      <c r="Y608" s="81">
        <f>ROUND((S608/INDICI!$B$2*10),2)</f>
        <v>5.65</v>
      </c>
      <c r="Z608" s="81">
        <f>ROUND((O608/INDICI!$B$1*25),2)</f>
        <v>0.45</v>
      </c>
      <c r="AA608" s="82">
        <f t="shared" si="78"/>
        <v>8</v>
      </c>
      <c r="AB608" s="83">
        <f t="shared" si="79"/>
        <v>14.100000000000001</v>
      </c>
      <c r="AC608" s="84"/>
      <c r="AD608" s="81" t="str">
        <f>VLOOKUP(C608, 'NORD SUD'!A:B, 2, FALSE)</f>
        <v>N</v>
      </c>
      <c r="AE608" s="85"/>
      <c r="AF608" s="85"/>
      <c r="AG608" s="84"/>
      <c r="AH608" s="81"/>
      <c r="AI608" s="169"/>
      <c r="AJ608" s="169"/>
      <c r="AK608" s="194"/>
      <c r="AL608" s="158"/>
    </row>
    <row r="609" spans="1:38" s="13" customFormat="1">
      <c r="A609" s="16">
        <v>604</v>
      </c>
      <c r="B609" s="32" t="s">
        <v>188</v>
      </c>
      <c r="C609" s="32" t="s">
        <v>35</v>
      </c>
      <c r="D609" s="32" t="s">
        <v>35</v>
      </c>
      <c r="E609" s="32" t="s">
        <v>836</v>
      </c>
      <c r="F609" s="32"/>
      <c r="G609" s="74">
        <v>45833</v>
      </c>
      <c r="H609" s="75">
        <v>0.6694444444444444</v>
      </c>
      <c r="I609" s="32" t="s">
        <v>5</v>
      </c>
      <c r="J609" s="32" t="s">
        <v>6</v>
      </c>
      <c r="K609" s="32" t="s">
        <v>5</v>
      </c>
      <c r="L609" s="32" t="s">
        <v>5</v>
      </c>
      <c r="M609" s="32" t="s">
        <v>5</v>
      </c>
      <c r="N609" s="32" t="s">
        <v>6</v>
      </c>
      <c r="O609" s="76">
        <v>632.29</v>
      </c>
      <c r="P609" s="77">
        <v>2056</v>
      </c>
      <c r="Q609" s="76">
        <v>38439.5</v>
      </c>
      <c r="R609" s="76">
        <v>15000</v>
      </c>
      <c r="S609" s="85">
        <f t="shared" si="76"/>
        <v>39.022359812172375</v>
      </c>
      <c r="T609" s="85">
        <f t="shared" si="77"/>
        <v>23439.5</v>
      </c>
      <c r="U609" s="32" t="s">
        <v>6</v>
      </c>
      <c r="V609" s="32" t="s">
        <v>6</v>
      </c>
      <c r="W609" s="79">
        <v>2</v>
      </c>
      <c r="X609" s="80">
        <v>0</v>
      </c>
      <c r="Y609" s="81">
        <f>ROUND((S609/INDICI!$B$2*10),2)</f>
        <v>4.41</v>
      </c>
      <c r="Z609" s="81">
        <f>ROUND((O609/INDICI!$B$1*25),2)</f>
        <v>1.69</v>
      </c>
      <c r="AA609" s="82">
        <f t="shared" si="78"/>
        <v>8</v>
      </c>
      <c r="AB609" s="83">
        <f t="shared" si="79"/>
        <v>14.1</v>
      </c>
      <c r="AC609" s="84"/>
      <c r="AD609" s="81" t="str">
        <f>VLOOKUP(C609, 'NORD SUD'!A:B, 2, FALSE)</f>
        <v>N</v>
      </c>
      <c r="AE609" s="85"/>
      <c r="AF609" s="85"/>
      <c r="AG609" s="84"/>
      <c r="AH609" s="81"/>
      <c r="AI609" s="169"/>
      <c r="AJ609" s="169"/>
      <c r="AK609" s="194"/>
      <c r="AL609" s="158"/>
    </row>
    <row r="610" spans="1:38" s="13" customFormat="1">
      <c r="A610" s="16">
        <v>605</v>
      </c>
      <c r="B610" s="32" t="s">
        <v>218</v>
      </c>
      <c r="C610" s="32" t="s">
        <v>1494</v>
      </c>
      <c r="D610" s="32" t="s">
        <v>1494</v>
      </c>
      <c r="E610" s="32" t="s">
        <v>425</v>
      </c>
      <c r="F610" s="32"/>
      <c r="G610" s="74">
        <v>45832</v>
      </c>
      <c r="H610" s="75">
        <v>0.36458333333333331</v>
      </c>
      <c r="I610" s="32" t="s">
        <v>5</v>
      </c>
      <c r="J610" s="32" t="s">
        <v>6</v>
      </c>
      <c r="K610" s="32" t="s">
        <v>5</v>
      </c>
      <c r="L610" s="32" t="s">
        <v>5</v>
      </c>
      <c r="M610" s="32" t="s">
        <v>5</v>
      </c>
      <c r="N610" s="32" t="s">
        <v>6</v>
      </c>
      <c r="O610" s="76">
        <v>1953.6</v>
      </c>
      <c r="P610" s="77">
        <v>819</v>
      </c>
      <c r="Q610" s="76">
        <v>195862.7</v>
      </c>
      <c r="R610" s="76">
        <v>15000</v>
      </c>
      <c r="S610" s="85">
        <f t="shared" si="76"/>
        <v>7.6584260300710651</v>
      </c>
      <c r="T610" s="85">
        <f t="shared" si="77"/>
        <v>180862.7</v>
      </c>
      <c r="U610" s="32" t="s">
        <v>6</v>
      </c>
      <c r="V610" s="32" t="s">
        <v>6</v>
      </c>
      <c r="W610" s="79">
        <v>1</v>
      </c>
      <c r="X610" s="80">
        <v>0</v>
      </c>
      <c r="Y610" s="81">
        <f>ROUND((S610/INDICI!$B$2*10),2)</f>
        <v>0.87</v>
      </c>
      <c r="Z610" s="81">
        <f>ROUND((O610/INDICI!$B$1*25),2)</f>
        <v>5.22</v>
      </c>
      <c r="AA610" s="82">
        <f t="shared" si="78"/>
        <v>8</v>
      </c>
      <c r="AB610" s="83">
        <f t="shared" si="79"/>
        <v>14.09</v>
      </c>
      <c r="AC610" s="84"/>
      <c r="AD610" s="81" t="str">
        <f>VLOOKUP(C610, 'NORD SUD'!A:B, 2, FALSE)</f>
        <v>S</v>
      </c>
      <c r="AE610" s="85"/>
      <c r="AF610" s="85"/>
      <c r="AG610" s="84"/>
      <c r="AH610" s="81"/>
      <c r="AI610" s="169"/>
      <c r="AJ610" s="169"/>
      <c r="AK610" s="194"/>
      <c r="AL610" s="158"/>
    </row>
    <row r="611" spans="1:38" s="13" customFormat="1">
      <c r="A611" s="16">
        <v>606</v>
      </c>
      <c r="B611" s="32" t="s">
        <v>175</v>
      </c>
      <c r="C611" s="32" t="s">
        <v>28</v>
      </c>
      <c r="D611" s="32" t="s">
        <v>28</v>
      </c>
      <c r="E611" s="32" t="s">
        <v>928</v>
      </c>
      <c r="F611" s="32"/>
      <c r="G611" s="74">
        <v>45828</v>
      </c>
      <c r="H611" s="75">
        <v>0.57291666666666663</v>
      </c>
      <c r="I611" s="32" t="s">
        <v>5</v>
      </c>
      <c r="J611" s="32" t="s">
        <v>6</v>
      </c>
      <c r="K611" s="32" t="s">
        <v>5</v>
      </c>
      <c r="L611" s="32" t="s">
        <v>5</v>
      </c>
      <c r="M611" s="32" t="s">
        <v>5</v>
      </c>
      <c r="N611" s="32" t="s">
        <v>6</v>
      </c>
      <c r="O611" s="76">
        <v>998.56</v>
      </c>
      <c r="P611" s="77">
        <v>16023</v>
      </c>
      <c r="Q611" s="76">
        <v>208790.96</v>
      </c>
      <c r="R611" s="76">
        <v>100000</v>
      </c>
      <c r="S611" s="85">
        <f t="shared" si="76"/>
        <v>47.89479391253338</v>
      </c>
      <c r="T611" s="85">
        <f t="shared" si="77"/>
        <v>108790.95999999999</v>
      </c>
      <c r="U611" s="32" t="s">
        <v>5</v>
      </c>
      <c r="V611" s="32" t="s">
        <v>6</v>
      </c>
      <c r="W611" s="79">
        <v>1</v>
      </c>
      <c r="X611" s="80">
        <v>0</v>
      </c>
      <c r="Y611" s="81">
        <f>ROUND((S611/INDICI!$B$2*10),2)</f>
        <v>5.41</v>
      </c>
      <c r="Z611" s="81">
        <f>ROUND((O611/INDICI!$B$1*25),2)</f>
        <v>2.67</v>
      </c>
      <c r="AA611" s="82">
        <f t="shared" si="78"/>
        <v>6</v>
      </c>
      <c r="AB611" s="83">
        <f t="shared" si="79"/>
        <v>14.08</v>
      </c>
      <c r="AC611" s="84"/>
      <c r="AD611" s="81" t="str">
        <f>VLOOKUP(C611, 'NORD SUD'!A:B, 2, FALSE)</f>
        <v>S</v>
      </c>
      <c r="AE611" s="85"/>
      <c r="AF611" s="85"/>
      <c r="AG611" s="84"/>
      <c r="AH611" s="81"/>
      <c r="AI611" s="169"/>
      <c r="AJ611" s="169"/>
      <c r="AK611" s="194"/>
      <c r="AL611" s="158"/>
    </row>
    <row r="612" spans="1:38" s="13" customFormat="1">
      <c r="A612" s="16">
        <v>607</v>
      </c>
      <c r="B612" s="32" t="s">
        <v>344</v>
      </c>
      <c r="C612" s="32" t="s">
        <v>19</v>
      </c>
      <c r="D612" s="32" t="s">
        <v>19</v>
      </c>
      <c r="E612" s="32" t="s">
        <v>1553</v>
      </c>
      <c r="F612" s="32"/>
      <c r="G612" s="74">
        <v>45832</v>
      </c>
      <c r="H612" s="75">
        <v>0.51666666666666672</v>
      </c>
      <c r="I612" s="32" t="s">
        <v>5</v>
      </c>
      <c r="J612" s="32" t="s">
        <v>6</v>
      </c>
      <c r="K612" s="32" t="s">
        <v>5</v>
      </c>
      <c r="L612" s="32" t="s">
        <v>5</v>
      </c>
      <c r="M612" s="32" t="s">
        <v>5</v>
      </c>
      <c r="N612" s="32" t="s">
        <v>6</v>
      </c>
      <c r="O612" s="76">
        <v>909.62</v>
      </c>
      <c r="P612" s="77">
        <v>5167</v>
      </c>
      <c r="Q612" s="76">
        <v>71192.259999999995</v>
      </c>
      <c r="R612" s="76">
        <v>35596.129999999997</v>
      </c>
      <c r="S612" s="85">
        <f t="shared" si="76"/>
        <v>50</v>
      </c>
      <c r="T612" s="85">
        <f t="shared" si="77"/>
        <v>35596.129999999997</v>
      </c>
      <c r="U612" s="32" t="s">
        <v>6</v>
      </c>
      <c r="V612" s="32" t="s">
        <v>6</v>
      </c>
      <c r="W612" s="79">
        <v>2</v>
      </c>
      <c r="X612" s="80">
        <v>0</v>
      </c>
      <c r="Y612" s="81">
        <f>ROUND((S612/INDICI!$B$2*10),2)</f>
        <v>5.65</v>
      </c>
      <c r="Z612" s="81">
        <f>ROUND((O612/INDICI!$B$1*25),2)</f>
        <v>2.4300000000000002</v>
      </c>
      <c r="AA612" s="82">
        <f t="shared" si="78"/>
        <v>6</v>
      </c>
      <c r="AB612" s="83">
        <f t="shared" si="79"/>
        <v>14.08</v>
      </c>
      <c r="AC612" s="84"/>
      <c r="AD612" s="81" t="str">
        <f>VLOOKUP(C612, 'NORD SUD'!A:B, 2, FALSE)</f>
        <v>N</v>
      </c>
      <c r="AE612" s="85"/>
      <c r="AF612" s="85"/>
      <c r="AG612" s="84"/>
      <c r="AH612" s="81"/>
      <c r="AI612" s="169"/>
      <c r="AJ612" s="169"/>
      <c r="AK612" s="194"/>
      <c r="AL612" s="158"/>
    </row>
    <row r="613" spans="1:38" s="13" customFormat="1">
      <c r="A613" s="16">
        <v>608</v>
      </c>
      <c r="B613" s="32" t="s">
        <v>188</v>
      </c>
      <c r="C613" s="32" t="s">
        <v>13</v>
      </c>
      <c r="D613" s="32" t="s">
        <v>13</v>
      </c>
      <c r="E613" s="32" t="s">
        <v>203</v>
      </c>
      <c r="F613" s="32"/>
      <c r="G613" s="74">
        <v>45833</v>
      </c>
      <c r="H613" s="75">
        <v>0.45555555555555555</v>
      </c>
      <c r="I613" s="32" t="s">
        <v>5</v>
      </c>
      <c r="J613" s="32" t="s">
        <v>6</v>
      </c>
      <c r="K613" s="32" t="s">
        <v>5</v>
      </c>
      <c r="L613" s="32" t="s">
        <v>5</v>
      </c>
      <c r="M613" s="32" t="s">
        <v>5</v>
      </c>
      <c r="N613" s="32" t="s">
        <v>6</v>
      </c>
      <c r="O613" s="76">
        <v>0</v>
      </c>
      <c r="P613" s="77">
        <v>520</v>
      </c>
      <c r="Q613" s="76">
        <v>65000</v>
      </c>
      <c r="R613" s="76">
        <v>35000</v>
      </c>
      <c r="S613" s="78">
        <f t="shared" si="76"/>
        <v>53.846153846153847</v>
      </c>
      <c r="T613" s="78">
        <f t="shared" si="77"/>
        <v>30000</v>
      </c>
      <c r="U613" s="32" t="s">
        <v>6</v>
      </c>
      <c r="V613" s="32" t="s">
        <v>6</v>
      </c>
      <c r="W613" s="79">
        <v>2</v>
      </c>
      <c r="X613" s="80">
        <v>0</v>
      </c>
      <c r="Y613" s="81">
        <f>ROUND((S613/INDICI!$B$2*10),2)</f>
        <v>6.08</v>
      </c>
      <c r="Z613" s="81">
        <f>ROUND((O613/INDICI!$B$1*25),2)</f>
        <v>0</v>
      </c>
      <c r="AA613" s="82">
        <f t="shared" si="78"/>
        <v>8</v>
      </c>
      <c r="AB613" s="83">
        <f t="shared" si="79"/>
        <v>14.08</v>
      </c>
      <c r="AC613" s="84"/>
      <c r="AD613" s="81" t="str">
        <f>VLOOKUP(C613, 'NORD SUD'!A:B, 2, FALSE)</f>
        <v>N</v>
      </c>
      <c r="AE613" s="85"/>
      <c r="AF613" s="85"/>
      <c r="AG613" s="84"/>
      <c r="AH613" s="81"/>
      <c r="AI613" s="169"/>
      <c r="AJ613" s="169"/>
      <c r="AK613" s="194"/>
      <c r="AL613" s="158"/>
    </row>
    <row r="614" spans="1:38" s="13" customFormat="1">
      <c r="A614" s="16">
        <v>609</v>
      </c>
      <c r="B614" s="32" t="s">
        <v>344</v>
      </c>
      <c r="C614" s="32" t="s">
        <v>67</v>
      </c>
      <c r="D614" s="32" t="s">
        <v>67</v>
      </c>
      <c r="E614" s="32" t="s">
        <v>667</v>
      </c>
      <c r="F614" s="32"/>
      <c r="G614" s="74">
        <v>45833</v>
      </c>
      <c r="H614" s="75">
        <v>0.48333333333333334</v>
      </c>
      <c r="I614" s="32" t="s">
        <v>5</v>
      </c>
      <c r="J614" s="32" t="s">
        <v>6</v>
      </c>
      <c r="K614" s="32" t="s">
        <v>5</v>
      </c>
      <c r="L614" s="32" t="s">
        <v>5</v>
      </c>
      <c r="M614" s="32" t="s">
        <v>5</v>
      </c>
      <c r="N614" s="32" t="s">
        <v>6</v>
      </c>
      <c r="O614" s="76">
        <v>583.09</v>
      </c>
      <c r="P614" s="77">
        <v>686</v>
      </c>
      <c r="Q614" s="76">
        <v>54000</v>
      </c>
      <c r="R614" s="76">
        <v>21600</v>
      </c>
      <c r="S614" s="85">
        <f t="shared" si="76"/>
        <v>40</v>
      </c>
      <c r="T614" s="85">
        <f t="shared" si="77"/>
        <v>32400</v>
      </c>
      <c r="U614" s="32" t="s">
        <v>6</v>
      </c>
      <c r="V614" s="32" t="s">
        <v>6</v>
      </c>
      <c r="W614" s="79">
        <v>1</v>
      </c>
      <c r="X614" s="80">
        <v>0</v>
      </c>
      <c r="Y614" s="81">
        <f>ROUND((S614/INDICI!$B$2*10),2)</f>
        <v>4.5199999999999996</v>
      </c>
      <c r="Z614" s="81">
        <f>ROUND((O614/INDICI!$B$1*25),2)</f>
        <v>1.56</v>
      </c>
      <c r="AA614" s="82">
        <f t="shared" si="78"/>
        <v>8</v>
      </c>
      <c r="AB614" s="83">
        <f t="shared" si="79"/>
        <v>14.08</v>
      </c>
      <c r="AC614" s="84"/>
      <c r="AD614" s="81" t="str">
        <f>VLOOKUP(C614, 'NORD SUD'!A:B, 2, FALSE)</f>
        <v>N</v>
      </c>
      <c r="AE614" s="85"/>
      <c r="AF614" s="85"/>
      <c r="AG614" s="84"/>
      <c r="AH614" s="81"/>
      <c r="AI614" s="169"/>
      <c r="AJ614" s="169"/>
      <c r="AK614" s="194"/>
      <c r="AL614" s="158"/>
    </row>
    <row r="615" spans="1:38" s="13" customFormat="1">
      <c r="A615" s="16">
        <v>610</v>
      </c>
      <c r="B615" s="32" t="s">
        <v>188</v>
      </c>
      <c r="C615" s="32" t="s">
        <v>7</v>
      </c>
      <c r="D615" s="32" t="s">
        <v>7</v>
      </c>
      <c r="E615" s="32" t="s">
        <v>763</v>
      </c>
      <c r="F615" s="32"/>
      <c r="G615" s="74">
        <v>45833</v>
      </c>
      <c r="H615" s="75">
        <v>0.53888888888888886</v>
      </c>
      <c r="I615" s="32" t="s">
        <v>5</v>
      </c>
      <c r="J615" s="32" t="s">
        <v>6</v>
      </c>
      <c r="K615" s="32" t="s">
        <v>5</v>
      </c>
      <c r="L615" s="32" t="s">
        <v>5</v>
      </c>
      <c r="M615" s="32" t="s">
        <v>5</v>
      </c>
      <c r="N615" s="32" t="s">
        <v>6</v>
      </c>
      <c r="O615" s="76">
        <v>159.74</v>
      </c>
      <c r="P615" s="77">
        <v>626</v>
      </c>
      <c r="Q615" s="76">
        <v>44000</v>
      </c>
      <c r="R615" s="76">
        <v>22000</v>
      </c>
      <c r="S615" s="85">
        <f t="shared" si="76"/>
        <v>50</v>
      </c>
      <c r="T615" s="85">
        <f t="shared" si="77"/>
        <v>22000</v>
      </c>
      <c r="U615" s="32" t="s">
        <v>6</v>
      </c>
      <c r="V615" s="32" t="s">
        <v>6</v>
      </c>
      <c r="W615" s="79">
        <v>1</v>
      </c>
      <c r="X615" s="80">
        <v>0</v>
      </c>
      <c r="Y615" s="81">
        <f>ROUND((S615/INDICI!$B$2*10),2)</f>
        <v>5.65</v>
      </c>
      <c r="Z615" s="81">
        <f>ROUND((O615/INDICI!$B$1*25),2)</f>
        <v>0.43</v>
      </c>
      <c r="AA615" s="82">
        <f t="shared" si="78"/>
        <v>8</v>
      </c>
      <c r="AB615" s="83">
        <f t="shared" si="79"/>
        <v>14.08</v>
      </c>
      <c r="AC615" s="84"/>
      <c r="AD615" s="81" t="str">
        <f>VLOOKUP(C615, 'NORD SUD'!A:B, 2, FALSE)</f>
        <v>N</v>
      </c>
      <c r="AE615" s="85"/>
      <c r="AF615" s="85"/>
      <c r="AG615" s="84"/>
      <c r="AH615" s="81"/>
      <c r="AI615" s="169"/>
      <c r="AJ615" s="169"/>
      <c r="AK615" s="194"/>
      <c r="AL615" s="158"/>
    </row>
    <row r="616" spans="1:38" s="13" customFormat="1">
      <c r="A616" s="16">
        <v>611</v>
      </c>
      <c r="B616" s="32" t="s">
        <v>1013</v>
      </c>
      <c r="C616" s="32" t="s">
        <v>74</v>
      </c>
      <c r="D616" s="32" t="s">
        <v>1050</v>
      </c>
      <c r="E616" s="32" t="s">
        <v>1072</v>
      </c>
      <c r="F616" s="32"/>
      <c r="G616" s="74">
        <v>45828</v>
      </c>
      <c r="H616" s="75">
        <v>0.49583333333333335</v>
      </c>
      <c r="I616" s="32" t="s">
        <v>5</v>
      </c>
      <c r="J616" s="32" t="s">
        <v>6</v>
      </c>
      <c r="K616" s="32" t="s">
        <v>5</v>
      </c>
      <c r="L616" s="32" t="s">
        <v>5</v>
      </c>
      <c r="M616" s="32" t="s">
        <v>5</v>
      </c>
      <c r="N616" s="32" t="s">
        <v>6</v>
      </c>
      <c r="O616" s="76">
        <v>156.39662183296841</v>
      </c>
      <c r="P616" s="77">
        <v>3197</v>
      </c>
      <c r="Q616" s="76">
        <v>99000</v>
      </c>
      <c r="R616" s="76">
        <v>49500</v>
      </c>
      <c r="S616" s="85">
        <f t="shared" si="76"/>
        <v>50</v>
      </c>
      <c r="T616" s="85">
        <f t="shared" si="77"/>
        <v>49500</v>
      </c>
      <c r="U616" s="32" t="s">
        <v>6</v>
      </c>
      <c r="V616" s="32" t="s">
        <v>6</v>
      </c>
      <c r="W616" s="79">
        <v>1</v>
      </c>
      <c r="X616" s="80">
        <v>0</v>
      </c>
      <c r="Y616" s="81">
        <f>ROUND((S616/INDICI!$B$2*10),2)</f>
        <v>5.65</v>
      </c>
      <c r="Z616" s="81">
        <f>ROUND((O616/INDICI!$B$1*25),2)</f>
        <v>0.42</v>
      </c>
      <c r="AA616" s="82">
        <f t="shared" si="78"/>
        <v>8</v>
      </c>
      <c r="AB616" s="83">
        <f t="shared" si="79"/>
        <v>14.07</v>
      </c>
      <c r="AC616" s="84"/>
      <c r="AD616" s="81" t="str">
        <f>VLOOKUP(C616, 'NORD SUD'!A:B, 2, FALSE)</f>
        <v>S</v>
      </c>
      <c r="AE616" s="85"/>
      <c r="AF616" s="85"/>
      <c r="AG616" s="84"/>
      <c r="AH616" s="81"/>
      <c r="AI616" s="169"/>
      <c r="AJ616" s="169"/>
      <c r="AK616" s="194"/>
      <c r="AL616" s="158"/>
    </row>
    <row r="617" spans="1:38" s="13" customFormat="1">
      <c r="A617" s="16">
        <v>612</v>
      </c>
      <c r="B617" s="32" t="s">
        <v>857</v>
      </c>
      <c r="C617" s="32" t="s">
        <v>32</v>
      </c>
      <c r="D617" s="32" t="s">
        <v>32</v>
      </c>
      <c r="E617" s="32" t="s">
        <v>1238</v>
      </c>
      <c r="F617" s="32"/>
      <c r="G617" s="74">
        <v>45834</v>
      </c>
      <c r="H617" s="75">
        <v>0.85763888888888884</v>
      </c>
      <c r="I617" s="32" t="s">
        <v>5</v>
      </c>
      <c r="J617" s="32" t="s">
        <v>6</v>
      </c>
      <c r="K617" s="32" t="s">
        <v>5</v>
      </c>
      <c r="L617" s="32" t="s">
        <v>5</v>
      </c>
      <c r="M617" s="32" t="s">
        <v>5</v>
      </c>
      <c r="N617" s="32" t="s">
        <v>6</v>
      </c>
      <c r="O617" s="76">
        <v>152.11000000000001</v>
      </c>
      <c r="P617" s="77">
        <v>3287</v>
      </c>
      <c r="Q617" s="76">
        <v>66060.679999999993</v>
      </c>
      <c r="R617" s="76">
        <v>33060.68</v>
      </c>
      <c r="S617" s="85">
        <f t="shared" si="76"/>
        <v>50.045927471530725</v>
      </c>
      <c r="T617" s="85">
        <f t="shared" si="77"/>
        <v>32999.999999999993</v>
      </c>
      <c r="U617" s="32" t="s">
        <v>6</v>
      </c>
      <c r="V617" s="32" t="s">
        <v>6</v>
      </c>
      <c r="W617" s="79">
        <v>1</v>
      </c>
      <c r="X617" s="80">
        <v>0</v>
      </c>
      <c r="Y617" s="81">
        <f>ROUND((S617/INDICI!$B$2*10),2)</f>
        <v>5.66</v>
      </c>
      <c r="Z617" s="81">
        <f>ROUND((O617/INDICI!$B$1*25),2)</f>
        <v>0.41</v>
      </c>
      <c r="AA617" s="82">
        <f t="shared" si="78"/>
        <v>8</v>
      </c>
      <c r="AB617" s="83">
        <f t="shared" si="79"/>
        <v>14.07</v>
      </c>
      <c r="AC617" s="84"/>
      <c r="AD617" s="81" t="str">
        <f>VLOOKUP(C617, 'NORD SUD'!A:B, 2, FALSE)</f>
        <v>S</v>
      </c>
      <c r="AE617" s="85"/>
      <c r="AF617" s="85"/>
      <c r="AG617" s="84"/>
      <c r="AH617" s="81"/>
      <c r="AI617" s="169"/>
      <c r="AJ617" s="169"/>
      <c r="AK617" s="194"/>
      <c r="AL617" s="158"/>
    </row>
    <row r="618" spans="1:38" s="13" customFormat="1">
      <c r="A618" s="16">
        <v>613</v>
      </c>
      <c r="B618" s="32" t="s">
        <v>294</v>
      </c>
      <c r="C618" s="32" t="s">
        <v>11</v>
      </c>
      <c r="D618" s="32" t="s">
        <v>11</v>
      </c>
      <c r="E618" s="32" t="s">
        <v>583</v>
      </c>
      <c r="F618" s="32"/>
      <c r="G618" s="74">
        <v>45832</v>
      </c>
      <c r="H618" s="75">
        <v>0.5083333333333333</v>
      </c>
      <c r="I618" s="32" t="s">
        <v>5</v>
      </c>
      <c r="J618" s="32" t="s">
        <v>6</v>
      </c>
      <c r="K618" s="32" t="s">
        <v>5</v>
      </c>
      <c r="L618" s="32" t="s">
        <v>5</v>
      </c>
      <c r="M618" s="32" t="s">
        <v>5</v>
      </c>
      <c r="N618" s="32" t="s">
        <v>6</v>
      </c>
      <c r="O618" s="76">
        <v>903.5</v>
      </c>
      <c r="P618" s="77">
        <v>5202</v>
      </c>
      <c r="Q618" s="76">
        <v>68278.52</v>
      </c>
      <c r="R618" s="76">
        <v>34139.26</v>
      </c>
      <c r="S618" s="85">
        <f t="shared" si="76"/>
        <v>50</v>
      </c>
      <c r="T618" s="85">
        <f t="shared" si="77"/>
        <v>34139.26</v>
      </c>
      <c r="U618" s="32" t="s">
        <v>6</v>
      </c>
      <c r="V618" s="32" t="s">
        <v>6</v>
      </c>
      <c r="W618" s="79">
        <v>2</v>
      </c>
      <c r="X618" s="80">
        <v>0</v>
      </c>
      <c r="Y618" s="81">
        <f>ROUND((S618/INDICI!$B$2*10),2)</f>
        <v>5.65</v>
      </c>
      <c r="Z618" s="81">
        <f>ROUND((O618/INDICI!$B$1*25),2)</f>
        <v>2.41</v>
      </c>
      <c r="AA618" s="82">
        <f t="shared" si="78"/>
        <v>6</v>
      </c>
      <c r="AB618" s="83">
        <f t="shared" si="79"/>
        <v>14.06</v>
      </c>
      <c r="AC618" s="84"/>
      <c r="AD618" s="81" t="str">
        <f>VLOOKUP(C618, 'NORD SUD'!A:B, 2, FALSE)</f>
        <v>N</v>
      </c>
      <c r="AE618" s="85"/>
      <c r="AF618" s="85"/>
      <c r="AG618" s="84"/>
      <c r="AH618" s="81"/>
      <c r="AI618" s="169"/>
      <c r="AJ618" s="169"/>
      <c r="AK618" s="194"/>
      <c r="AL618" s="158"/>
    </row>
    <row r="619" spans="1:38" s="13" customFormat="1">
      <c r="A619" s="16">
        <v>614</v>
      </c>
      <c r="B619" s="32" t="s">
        <v>174</v>
      </c>
      <c r="C619" s="32" t="s">
        <v>83</v>
      </c>
      <c r="D619" s="32" t="s">
        <v>83</v>
      </c>
      <c r="E619" s="32" t="s">
        <v>502</v>
      </c>
      <c r="F619" s="32"/>
      <c r="G619" s="74">
        <v>45828</v>
      </c>
      <c r="H619" s="75">
        <v>0.45902777777777781</v>
      </c>
      <c r="I619" s="32" t="s">
        <v>5</v>
      </c>
      <c r="J619" s="32" t="s">
        <v>6</v>
      </c>
      <c r="K619" s="32" t="s">
        <v>5</v>
      </c>
      <c r="L619" s="32" t="s">
        <v>5</v>
      </c>
      <c r="M619" s="32" t="s">
        <v>5</v>
      </c>
      <c r="N619" s="32" t="s">
        <v>6</v>
      </c>
      <c r="O619" s="76">
        <v>1199.29</v>
      </c>
      <c r="P619" s="77">
        <v>2835</v>
      </c>
      <c r="Q619" s="76">
        <v>241336.64</v>
      </c>
      <c r="R619" s="76">
        <v>61000</v>
      </c>
      <c r="S619" s="85">
        <f t="shared" si="76"/>
        <v>25.275896772243119</v>
      </c>
      <c r="T619" s="85">
        <f t="shared" si="77"/>
        <v>180336.64000000001</v>
      </c>
      <c r="U619" s="32" t="s">
        <v>6</v>
      </c>
      <c r="V619" s="32" t="s">
        <v>6</v>
      </c>
      <c r="W619" s="32">
        <v>1</v>
      </c>
      <c r="X619" s="80">
        <v>0</v>
      </c>
      <c r="Y619" s="81">
        <f>ROUND((S619/INDICI!$B$2*10),2)</f>
        <v>2.86</v>
      </c>
      <c r="Z619" s="81">
        <f>ROUND((O619/INDICI!$B$1*25),2)</f>
        <v>3.2</v>
      </c>
      <c r="AA619" s="82">
        <f t="shared" si="78"/>
        <v>8</v>
      </c>
      <c r="AB619" s="83">
        <f t="shared" si="79"/>
        <v>14.06</v>
      </c>
      <c r="AC619" s="84"/>
      <c r="AD619" s="81" t="str">
        <f>VLOOKUP(C619, 'NORD SUD'!A:B, 2, FALSE)</f>
        <v>N</v>
      </c>
      <c r="AE619" s="85"/>
      <c r="AF619" s="85"/>
      <c r="AG619" s="84"/>
      <c r="AH619" s="81"/>
      <c r="AI619" s="169"/>
      <c r="AJ619" s="169"/>
      <c r="AK619" s="194"/>
      <c r="AL619" s="158"/>
    </row>
    <row r="620" spans="1:38" s="13" customFormat="1">
      <c r="A620" s="16">
        <v>615</v>
      </c>
      <c r="B620" s="32" t="s">
        <v>174</v>
      </c>
      <c r="C620" s="32" t="s">
        <v>45</v>
      </c>
      <c r="D620" s="32" t="s">
        <v>45</v>
      </c>
      <c r="E620" s="32" t="s">
        <v>1035</v>
      </c>
      <c r="F620" s="32"/>
      <c r="G620" s="74">
        <v>45834</v>
      </c>
      <c r="H620" s="75">
        <v>0.4513888888888889</v>
      </c>
      <c r="I620" s="32" t="s">
        <v>5</v>
      </c>
      <c r="J620" s="32" t="s">
        <v>6</v>
      </c>
      <c r="K620" s="32" t="s">
        <v>5</v>
      </c>
      <c r="L620" s="32" t="s">
        <v>5</v>
      </c>
      <c r="M620" s="32" t="s">
        <v>5</v>
      </c>
      <c r="N620" s="32" t="s">
        <v>6</v>
      </c>
      <c r="O620" s="76">
        <v>1590.7439999999999</v>
      </c>
      <c r="P620" s="77">
        <v>2766</v>
      </c>
      <c r="Q620" s="76">
        <v>155167.73000000001</v>
      </c>
      <c r="R620" s="76">
        <v>24826.84</v>
      </c>
      <c r="S620" s="85">
        <f t="shared" si="76"/>
        <v>16.000002062284473</v>
      </c>
      <c r="T620" s="85">
        <f t="shared" si="77"/>
        <v>130340.89000000001</v>
      </c>
      <c r="U620" s="32" t="s">
        <v>6</v>
      </c>
      <c r="V620" s="32" t="s">
        <v>6</v>
      </c>
      <c r="W620" s="79">
        <v>1</v>
      </c>
      <c r="X620" s="80">
        <v>0</v>
      </c>
      <c r="Y620" s="81">
        <f>ROUND((S620/INDICI!$B$2*10),2)</f>
        <v>1.81</v>
      </c>
      <c r="Z620" s="81">
        <f>ROUND((O620/INDICI!$B$1*25),2)</f>
        <v>4.25</v>
      </c>
      <c r="AA620" s="82">
        <f t="shared" si="78"/>
        <v>8</v>
      </c>
      <c r="AB620" s="83">
        <f t="shared" si="79"/>
        <v>14.06</v>
      </c>
      <c r="AC620" s="84"/>
      <c r="AD620" s="81" t="str">
        <f>VLOOKUP(C620, 'NORD SUD'!A:B, 2, FALSE)</f>
        <v>N</v>
      </c>
      <c r="AE620" s="85"/>
      <c r="AF620" s="85"/>
      <c r="AG620" s="84"/>
      <c r="AH620" s="81"/>
      <c r="AI620" s="169"/>
      <c r="AJ620" s="169"/>
      <c r="AK620" s="194"/>
      <c r="AL620" s="158"/>
    </row>
    <row r="621" spans="1:38" s="13" customFormat="1">
      <c r="A621" s="16">
        <v>616</v>
      </c>
      <c r="B621" s="32" t="s">
        <v>967</v>
      </c>
      <c r="C621" s="32" t="s">
        <v>968</v>
      </c>
      <c r="D621" s="32" t="s">
        <v>968</v>
      </c>
      <c r="E621" s="32" t="s">
        <v>972</v>
      </c>
      <c r="F621" s="32"/>
      <c r="G621" s="74">
        <v>45828</v>
      </c>
      <c r="H621" s="75">
        <v>0.452777777777778</v>
      </c>
      <c r="I621" s="32" t="s">
        <v>5</v>
      </c>
      <c r="J621" s="32" t="s">
        <v>289</v>
      </c>
      <c r="K621" s="32" t="s">
        <v>5</v>
      </c>
      <c r="L621" s="32" t="s">
        <v>5</v>
      </c>
      <c r="M621" s="32" t="s">
        <v>5</v>
      </c>
      <c r="N621" s="32" t="s">
        <v>289</v>
      </c>
      <c r="O621" s="76">
        <v>2312.14</v>
      </c>
      <c r="P621" s="77">
        <v>6574</v>
      </c>
      <c r="Q621" s="76">
        <v>60000</v>
      </c>
      <c r="R621" s="76">
        <v>10000</v>
      </c>
      <c r="S621" s="86">
        <f t="shared" si="76"/>
        <v>16.666666666666664</v>
      </c>
      <c r="T621" s="86">
        <f t="shared" si="77"/>
        <v>50000</v>
      </c>
      <c r="U621" s="32" t="s">
        <v>289</v>
      </c>
      <c r="V621" s="32" t="s">
        <v>6</v>
      </c>
      <c r="W621" s="32">
        <v>1</v>
      </c>
      <c r="X621" s="80">
        <v>0</v>
      </c>
      <c r="Y621" s="81">
        <f>ROUND((S621/INDICI!$B$2*10),2)</f>
        <v>1.88</v>
      </c>
      <c r="Z621" s="81">
        <f>ROUND((O621/INDICI!$B$1*25),2)</f>
        <v>6.17</v>
      </c>
      <c r="AA621" s="82">
        <f t="shared" si="78"/>
        <v>6</v>
      </c>
      <c r="AB621" s="83">
        <f t="shared" si="79"/>
        <v>14.05</v>
      </c>
      <c r="AC621" s="84"/>
      <c r="AD621" s="81" t="str">
        <f>VLOOKUP(C621, 'NORD SUD'!A:B, 2, FALSE)</f>
        <v>N</v>
      </c>
      <c r="AE621" s="85"/>
      <c r="AF621" s="85"/>
      <c r="AG621" s="84"/>
      <c r="AH621" s="81"/>
      <c r="AI621" s="169"/>
      <c r="AJ621" s="169"/>
      <c r="AK621" s="194"/>
      <c r="AL621" s="158"/>
    </row>
    <row r="622" spans="1:38" s="13" customFormat="1">
      <c r="A622" s="16">
        <v>617</v>
      </c>
      <c r="B622" s="32" t="s">
        <v>344</v>
      </c>
      <c r="C622" s="32" t="s">
        <v>55</v>
      </c>
      <c r="D622" s="32" t="s">
        <v>55</v>
      </c>
      <c r="E622" s="32" t="s">
        <v>1730</v>
      </c>
      <c r="F622" s="32"/>
      <c r="G622" s="74">
        <v>45829</v>
      </c>
      <c r="H622" s="75">
        <v>0.48958333333333331</v>
      </c>
      <c r="I622" s="32" t="s">
        <v>5</v>
      </c>
      <c r="J622" s="32" t="s">
        <v>6</v>
      </c>
      <c r="K622" s="32" t="s">
        <v>5</v>
      </c>
      <c r="L622" s="32" t="s">
        <v>5</v>
      </c>
      <c r="M622" s="32" t="s">
        <v>5</v>
      </c>
      <c r="N622" s="32" t="s">
        <v>6</v>
      </c>
      <c r="O622" s="76">
        <v>2169.1999999999998</v>
      </c>
      <c r="P622" s="77">
        <v>14752</v>
      </c>
      <c r="Q622" s="76">
        <v>191575.46</v>
      </c>
      <c r="R622" s="76">
        <v>38315.15</v>
      </c>
      <c r="S622" s="85">
        <f t="shared" si="76"/>
        <v>20.000030275276387</v>
      </c>
      <c r="T622" s="85">
        <f t="shared" si="77"/>
        <v>153260.31</v>
      </c>
      <c r="U622" s="32" t="s">
        <v>6</v>
      </c>
      <c r="V622" s="32" t="s">
        <v>6</v>
      </c>
      <c r="W622" s="79">
        <v>1</v>
      </c>
      <c r="X622" s="80">
        <v>0</v>
      </c>
      <c r="Y622" s="81">
        <f>ROUND((S622/INDICI!$B$2*10),2)</f>
        <v>2.2599999999999998</v>
      </c>
      <c r="Z622" s="81">
        <f>ROUND((O622/INDICI!$B$1*25),2)</f>
        <v>5.79</v>
      </c>
      <c r="AA622" s="82">
        <f t="shared" si="78"/>
        <v>6</v>
      </c>
      <c r="AB622" s="83">
        <f t="shared" si="79"/>
        <v>14.05</v>
      </c>
      <c r="AC622" s="84"/>
      <c r="AD622" s="81" t="str">
        <f>VLOOKUP(C622, 'NORD SUD'!A:B, 2, FALSE)</f>
        <v>N</v>
      </c>
      <c r="AE622" s="85"/>
      <c r="AF622" s="85"/>
      <c r="AG622" s="84"/>
      <c r="AH622" s="81"/>
      <c r="AI622" s="169"/>
      <c r="AJ622" s="169"/>
      <c r="AK622" s="194"/>
      <c r="AL622" s="158"/>
    </row>
    <row r="623" spans="1:38" s="13" customFormat="1">
      <c r="A623" s="16">
        <v>618</v>
      </c>
      <c r="B623" s="32" t="s">
        <v>344</v>
      </c>
      <c r="C623" s="32" t="s">
        <v>1088</v>
      </c>
      <c r="D623" s="32" t="s">
        <v>1089</v>
      </c>
      <c r="E623" s="32" t="s">
        <v>1102</v>
      </c>
      <c r="F623" s="32"/>
      <c r="G623" s="74">
        <v>45832</v>
      </c>
      <c r="H623" s="75" t="s">
        <v>1103</v>
      </c>
      <c r="I623" s="32" t="s">
        <v>5</v>
      </c>
      <c r="J623" s="32" t="s">
        <v>6</v>
      </c>
      <c r="K623" s="32" t="s">
        <v>5</v>
      </c>
      <c r="L623" s="32" t="s">
        <v>5</v>
      </c>
      <c r="M623" s="32" t="s">
        <v>5</v>
      </c>
      <c r="N623" s="32" t="s">
        <v>6</v>
      </c>
      <c r="O623" s="76">
        <v>1208.8599999999999</v>
      </c>
      <c r="P623" s="77">
        <v>4467</v>
      </c>
      <c r="Q623" s="76">
        <v>136217.88</v>
      </c>
      <c r="R623" s="76">
        <v>34054.47</v>
      </c>
      <c r="S623" s="85">
        <f t="shared" si="76"/>
        <v>25</v>
      </c>
      <c r="T623" s="85">
        <f t="shared" si="77"/>
        <v>102163.41</v>
      </c>
      <c r="U623" s="32" t="s">
        <v>6</v>
      </c>
      <c r="V623" s="32" t="s">
        <v>6</v>
      </c>
      <c r="W623" s="79">
        <v>1</v>
      </c>
      <c r="X623" s="80">
        <v>0</v>
      </c>
      <c r="Y623" s="81">
        <f>ROUND((S623/INDICI!$B$2*10),2)</f>
        <v>2.82</v>
      </c>
      <c r="Z623" s="81">
        <f>ROUND((O623/INDICI!$B$1*25),2)</f>
        <v>3.23</v>
      </c>
      <c r="AA623" s="82">
        <f t="shared" si="78"/>
        <v>8</v>
      </c>
      <c r="AB623" s="83">
        <f t="shared" si="79"/>
        <v>14.05</v>
      </c>
      <c r="AC623" s="84"/>
      <c r="AD623" s="81" t="str">
        <f>VLOOKUP(C623, 'NORD SUD'!A:B, 2, FALSE)</f>
        <v>N</v>
      </c>
      <c r="AE623" s="85"/>
      <c r="AF623" s="85"/>
      <c r="AG623" s="84"/>
      <c r="AH623" s="81"/>
      <c r="AI623" s="169"/>
      <c r="AJ623" s="169"/>
      <c r="AK623" s="194"/>
      <c r="AL623" s="158"/>
    </row>
    <row r="624" spans="1:38" s="13" customFormat="1">
      <c r="A624" s="16">
        <v>619</v>
      </c>
      <c r="B624" s="32" t="s">
        <v>294</v>
      </c>
      <c r="C624" s="32" t="s">
        <v>530</v>
      </c>
      <c r="D624" s="32" t="s">
        <v>530</v>
      </c>
      <c r="E624" s="32" t="s">
        <v>533</v>
      </c>
      <c r="F624" s="32"/>
      <c r="G624" s="74">
        <v>45833</v>
      </c>
      <c r="H624" s="75">
        <v>0.6430555555555556</v>
      </c>
      <c r="I624" s="32" t="s">
        <v>5</v>
      </c>
      <c r="J624" s="32" t="s">
        <v>6</v>
      </c>
      <c r="K624" s="32" t="s">
        <v>5</v>
      </c>
      <c r="L624" s="32" t="s">
        <v>5</v>
      </c>
      <c r="M624" s="32" t="s">
        <v>5</v>
      </c>
      <c r="N624" s="32" t="s">
        <v>6</v>
      </c>
      <c r="O624" s="76">
        <v>2490</v>
      </c>
      <c r="P624" s="77">
        <v>65992</v>
      </c>
      <c r="Q624" s="76">
        <v>100000</v>
      </c>
      <c r="R624" s="76">
        <v>30000</v>
      </c>
      <c r="S624" s="85">
        <f t="shared" si="76"/>
        <v>30</v>
      </c>
      <c r="T624" s="85">
        <f t="shared" si="77"/>
        <v>70000</v>
      </c>
      <c r="U624" s="32" t="s">
        <v>6</v>
      </c>
      <c r="V624" s="32" t="s">
        <v>6</v>
      </c>
      <c r="W624" s="79">
        <v>1</v>
      </c>
      <c r="X624" s="80">
        <v>0</v>
      </c>
      <c r="Y624" s="81">
        <f>ROUND((S624/INDICI!$B$2*10),2)</f>
        <v>3.39</v>
      </c>
      <c r="Z624" s="81">
        <f>ROUND((O624/INDICI!$B$1*25),2)</f>
        <v>6.65</v>
      </c>
      <c r="AA624" s="82">
        <f t="shared" si="78"/>
        <v>4</v>
      </c>
      <c r="AB624" s="83">
        <f t="shared" si="79"/>
        <v>14.040000000000001</v>
      </c>
      <c r="AC624" s="84"/>
      <c r="AD624" s="81" t="str">
        <f>VLOOKUP(C624, 'NORD SUD'!A:B, 2, FALSE)</f>
        <v>N</v>
      </c>
      <c r="AE624" s="85"/>
      <c r="AF624" s="85"/>
      <c r="AG624" s="84"/>
      <c r="AH624" s="81"/>
      <c r="AI624" s="169"/>
      <c r="AJ624" s="169"/>
      <c r="AK624" s="194"/>
      <c r="AL624" s="158"/>
    </row>
    <row r="625" spans="1:998" s="13" customFormat="1">
      <c r="A625" s="16">
        <v>620</v>
      </c>
      <c r="B625" s="32" t="s">
        <v>274</v>
      </c>
      <c r="C625" s="32" t="s">
        <v>15</v>
      </c>
      <c r="D625" s="32" t="s">
        <v>15</v>
      </c>
      <c r="E625" s="32" t="s">
        <v>325</v>
      </c>
      <c r="F625" s="32"/>
      <c r="G625" s="74">
        <v>45832</v>
      </c>
      <c r="H625" s="75">
        <v>0.41388888888888892</v>
      </c>
      <c r="I625" s="32" t="s">
        <v>5</v>
      </c>
      <c r="J625" s="32" t="s">
        <v>6</v>
      </c>
      <c r="K625" s="32" t="s">
        <v>5</v>
      </c>
      <c r="L625" s="32" t="s">
        <v>5</v>
      </c>
      <c r="M625" s="32" t="s">
        <v>5</v>
      </c>
      <c r="N625" s="32" t="s">
        <v>6</v>
      </c>
      <c r="O625" s="76">
        <v>2092.0500000000002</v>
      </c>
      <c r="P625" s="77">
        <v>2151</v>
      </c>
      <c r="Q625" s="76">
        <v>260000</v>
      </c>
      <c r="R625" s="76">
        <v>10000</v>
      </c>
      <c r="S625" s="78">
        <f t="shared" si="76"/>
        <v>3.8461538461538463</v>
      </c>
      <c r="T625" s="78">
        <f t="shared" si="77"/>
        <v>250000</v>
      </c>
      <c r="U625" s="32" t="s">
        <v>6</v>
      </c>
      <c r="V625" s="32" t="s">
        <v>6</v>
      </c>
      <c r="W625" s="79">
        <v>1</v>
      </c>
      <c r="X625" s="80">
        <v>0</v>
      </c>
      <c r="Y625" s="81">
        <f>ROUND((S625/INDICI!$B$2*10),2)</f>
        <v>0.43</v>
      </c>
      <c r="Z625" s="81">
        <f>ROUND((O625/INDICI!$B$1*25),2)</f>
        <v>5.59</v>
      </c>
      <c r="AA625" s="82">
        <f t="shared" si="78"/>
        <v>8</v>
      </c>
      <c r="AB625" s="83">
        <f t="shared" si="79"/>
        <v>14.02</v>
      </c>
      <c r="AC625" s="84"/>
      <c r="AD625" s="81" t="str">
        <f>VLOOKUP(C625, 'NORD SUD'!A:B, 2, FALSE)</f>
        <v>S</v>
      </c>
      <c r="AE625" s="85"/>
      <c r="AF625" s="85"/>
      <c r="AG625" s="84"/>
      <c r="AH625" s="174"/>
      <c r="AI625" s="175"/>
      <c r="AJ625" s="175"/>
      <c r="AK625" s="199"/>
      <c r="AL625" s="162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  <c r="QN625" s="27"/>
      <c r="QO625" s="27"/>
      <c r="QP625" s="27"/>
      <c r="QQ625" s="27"/>
      <c r="QR625" s="27"/>
      <c r="QS625" s="27"/>
      <c r="QT625" s="27"/>
      <c r="QU625" s="27"/>
      <c r="QV625" s="27"/>
      <c r="QW625" s="27"/>
      <c r="QX625" s="27"/>
      <c r="QY625" s="27"/>
      <c r="QZ625" s="27"/>
      <c r="RA625" s="27"/>
      <c r="RB625" s="27"/>
      <c r="RC625" s="27"/>
      <c r="RD625" s="27"/>
      <c r="RE625" s="27"/>
      <c r="RF625" s="27"/>
      <c r="RG625" s="27"/>
      <c r="RH625" s="27"/>
      <c r="RI625" s="27"/>
      <c r="RJ625" s="27"/>
      <c r="RK625" s="27"/>
      <c r="RL625" s="27"/>
      <c r="RM625" s="27"/>
      <c r="RN625" s="27"/>
      <c r="RO625" s="27"/>
      <c r="RP625" s="27"/>
      <c r="RQ625" s="27"/>
      <c r="RR625" s="27"/>
      <c r="RS625" s="27"/>
      <c r="RT625" s="27"/>
      <c r="RU625" s="27"/>
      <c r="RV625" s="27"/>
      <c r="RW625" s="27"/>
      <c r="RX625" s="27"/>
      <c r="RY625" s="27"/>
      <c r="RZ625" s="27"/>
      <c r="SA625" s="27"/>
      <c r="SB625" s="27"/>
      <c r="SC625" s="27"/>
      <c r="SD625" s="27"/>
      <c r="SE625" s="27"/>
      <c r="SF625" s="27"/>
      <c r="SG625" s="27"/>
      <c r="SH625" s="27"/>
      <c r="SI625" s="27"/>
      <c r="SJ625" s="27"/>
      <c r="SK625" s="27"/>
      <c r="SL625" s="27"/>
      <c r="SM625" s="27"/>
      <c r="SN625" s="27"/>
      <c r="SO625" s="27"/>
      <c r="SP625" s="27"/>
      <c r="SQ625" s="27"/>
      <c r="SR625" s="27"/>
      <c r="SS625" s="27"/>
      <c r="ST625" s="27"/>
      <c r="SU625" s="27"/>
      <c r="SV625" s="27"/>
      <c r="SW625" s="27"/>
      <c r="SX625" s="27"/>
      <c r="SY625" s="27"/>
      <c r="SZ625" s="27"/>
      <c r="TA625" s="27"/>
      <c r="TB625" s="27"/>
      <c r="TC625" s="27"/>
      <c r="TD625" s="27"/>
      <c r="TE625" s="27"/>
      <c r="TF625" s="27"/>
      <c r="TG625" s="27"/>
      <c r="TH625" s="27"/>
      <c r="TI625" s="27"/>
      <c r="TJ625" s="27"/>
      <c r="TK625" s="27"/>
      <c r="TL625" s="27"/>
      <c r="TM625" s="27"/>
      <c r="TN625" s="27"/>
      <c r="TO625" s="27"/>
      <c r="TP625" s="27"/>
      <c r="TQ625" s="27"/>
      <c r="TR625" s="27"/>
      <c r="TS625" s="27"/>
      <c r="TT625" s="27"/>
      <c r="TU625" s="27"/>
      <c r="TV625" s="27"/>
      <c r="TW625" s="27"/>
      <c r="TX625" s="27"/>
      <c r="TY625" s="27"/>
      <c r="TZ625" s="27"/>
      <c r="UA625" s="27"/>
      <c r="UB625" s="27"/>
      <c r="UC625" s="27"/>
      <c r="UD625" s="27"/>
      <c r="UE625" s="27"/>
      <c r="UF625" s="27"/>
      <c r="UG625" s="27"/>
      <c r="UH625" s="27"/>
      <c r="UI625" s="27"/>
      <c r="UJ625" s="27"/>
      <c r="UK625" s="27"/>
      <c r="UL625" s="27"/>
      <c r="UM625" s="27"/>
      <c r="UN625" s="27"/>
      <c r="UO625" s="27"/>
      <c r="UP625" s="27"/>
      <c r="UQ625" s="27"/>
      <c r="UR625" s="27"/>
      <c r="US625" s="27"/>
      <c r="UT625" s="27"/>
      <c r="UU625" s="27"/>
      <c r="UV625" s="27"/>
      <c r="UW625" s="27"/>
      <c r="UX625" s="27"/>
      <c r="UY625" s="27"/>
      <c r="UZ625" s="27"/>
      <c r="VA625" s="27"/>
      <c r="VB625" s="27"/>
      <c r="VC625" s="27"/>
      <c r="VD625" s="27"/>
      <c r="VE625" s="27"/>
      <c r="VF625" s="27"/>
      <c r="VG625" s="27"/>
      <c r="VH625" s="27"/>
      <c r="VI625" s="27"/>
      <c r="VJ625" s="27"/>
      <c r="VK625" s="27"/>
      <c r="VL625" s="27"/>
      <c r="VM625" s="27"/>
      <c r="VN625" s="27"/>
      <c r="VO625" s="27"/>
      <c r="VP625" s="27"/>
      <c r="VQ625" s="27"/>
      <c r="VR625" s="27"/>
      <c r="VS625" s="27"/>
      <c r="VT625" s="27"/>
      <c r="VU625" s="27"/>
      <c r="VV625" s="27"/>
      <c r="VW625" s="27"/>
      <c r="VX625" s="27"/>
      <c r="VY625" s="27"/>
      <c r="VZ625" s="27"/>
      <c r="WA625" s="27"/>
      <c r="WB625" s="27"/>
      <c r="WC625" s="27"/>
      <c r="WD625" s="27"/>
      <c r="WE625" s="27"/>
      <c r="WF625" s="27"/>
      <c r="WG625" s="27"/>
      <c r="WH625" s="27"/>
      <c r="WI625" s="27"/>
      <c r="WJ625" s="27"/>
      <c r="WK625" s="27"/>
      <c r="WL625" s="27"/>
      <c r="WM625" s="27"/>
      <c r="WN625" s="27"/>
      <c r="WO625" s="27"/>
      <c r="WP625" s="27"/>
      <c r="WQ625" s="27"/>
      <c r="WR625" s="27"/>
      <c r="WS625" s="27"/>
      <c r="WT625" s="27"/>
      <c r="WU625" s="27"/>
      <c r="WV625" s="27"/>
      <c r="WW625" s="27"/>
      <c r="WX625" s="27"/>
      <c r="WY625" s="27"/>
      <c r="WZ625" s="27"/>
      <c r="XA625" s="27"/>
      <c r="XB625" s="27"/>
      <c r="XC625" s="27"/>
      <c r="XD625" s="27"/>
      <c r="XE625" s="27"/>
      <c r="XF625" s="27"/>
      <c r="XG625" s="27"/>
      <c r="XH625" s="27"/>
      <c r="XI625" s="27"/>
      <c r="XJ625" s="27"/>
      <c r="XK625" s="27"/>
      <c r="XL625" s="27"/>
      <c r="XM625" s="27"/>
      <c r="XN625" s="27"/>
      <c r="XO625" s="27"/>
      <c r="XP625" s="27"/>
      <c r="XQ625" s="27"/>
      <c r="XR625" s="27"/>
      <c r="XS625" s="27"/>
      <c r="XT625" s="27"/>
      <c r="XU625" s="27"/>
      <c r="XV625" s="27"/>
      <c r="XW625" s="27"/>
      <c r="XX625" s="27"/>
      <c r="XY625" s="27"/>
      <c r="XZ625" s="27"/>
      <c r="YA625" s="27"/>
      <c r="YB625" s="27"/>
      <c r="YC625" s="27"/>
      <c r="YD625" s="27"/>
      <c r="YE625" s="27"/>
      <c r="YF625" s="27"/>
      <c r="YG625" s="27"/>
      <c r="YH625" s="27"/>
      <c r="YI625" s="27"/>
      <c r="YJ625" s="27"/>
      <c r="YK625" s="27"/>
      <c r="YL625" s="27"/>
      <c r="YM625" s="27"/>
      <c r="YN625" s="27"/>
      <c r="YO625" s="27"/>
      <c r="YP625" s="27"/>
      <c r="YQ625" s="27"/>
      <c r="YR625" s="27"/>
      <c r="YS625" s="27"/>
      <c r="YT625" s="27"/>
      <c r="YU625" s="27"/>
      <c r="YV625" s="27"/>
      <c r="YW625" s="27"/>
      <c r="YX625" s="27"/>
      <c r="YY625" s="27"/>
      <c r="YZ625" s="27"/>
      <c r="ZA625" s="27"/>
      <c r="ZB625" s="27"/>
      <c r="ZC625" s="27"/>
      <c r="ZD625" s="27"/>
      <c r="ZE625" s="27"/>
      <c r="ZF625" s="27"/>
      <c r="ZG625" s="27"/>
      <c r="ZH625" s="27"/>
      <c r="ZI625" s="27"/>
      <c r="ZJ625" s="27"/>
      <c r="ZK625" s="27"/>
      <c r="ZL625" s="27"/>
      <c r="ZM625" s="27"/>
      <c r="ZN625" s="27"/>
      <c r="ZO625" s="27"/>
      <c r="ZP625" s="27"/>
      <c r="ZQ625" s="27"/>
      <c r="ZR625" s="27"/>
      <c r="ZS625" s="27"/>
      <c r="ZT625" s="27"/>
      <c r="ZU625" s="27"/>
      <c r="ZV625" s="27"/>
      <c r="ZW625" s="27"/>
      <c r="ZX625" s="27"/>
      <c r="ZY625" s="27"/>
      <c r="ZZ625" s="27"/>
      <c r="AAA625" s="27"/>
      <c r="AAB625" s="27"/>
      <c r="AAC625" s="27"/>
      <c r="AAD625" s="27"/>
      <c r="AAE625" s="27"/>
      <c r="AAF625" s="27"/>
      <c r="AAG625" s="27"/>
      <c r="AAH625" s="27"/>
      <c r="AAI625" s="27"/>
      <c r="AAJ625" s="27"/>
      <c r="AAK625" s="27"/>
      <c r="AAL625" s="27"/>
      <c r="AAM625" s="27"/>
      <c r="AAN625" s="27"/>
      <c r="AAO625" s="27"/>
      <c r="AAP625" s="27"/>
      <c r="AAQ625" s="27"/>
      <c r="AAR625" s="27"/>
      <c r="AAS625" s="27"/>
      <c r="AAT625" s="27"/>
      <c r="AAU625" s="27"/>
      <c r="AAV625" s="27"/>
      <c r="AAW625" s="27"/>
      <c r="AAX625" s="27"/>
      <c r="AAY625" s="27"/>
      <c r="AAZ625" s="27"/>
      <c r="ABA625" s="27"/>
      <c r="ABB625" s="27"/>
      <c r="ABC625" s="27"/>
      <c r="ABD625" s="27"/>
      <c r="ABE625" s="27"/>
      <c r="ABF625" s="27"/>
      <c r="ABG625" s="27"/>
      <c r="ABH625" s="27"/>
      <c r="ABI625" s="27"/>
      <c r="ABJ625" s="27"/>
      <c r="ABK625" s="27"/>
      <c r="ABL625" s="27"/>
      <c r="ABM625" s="27"/>
      <c r="ABN625" s="27"/>
      <c r="ABO625" s="27"/>
      <c r="ABP625" s="27"/>
      <c r="ABQ625" s="27"/>
      <c r="ABR625" s="27"/>
      <c r="ABS625" s="27"/>
      <c r="ABT625" s="27"/>
      <c r="ABU625" s="27"/>
      <c r="ABV625" s="27"/>
      <c r="ABW625" s="27"/>
      <c r="ABX625" s="27"/>
      <c r="ABY625" s="27"/>
      <c r="ABZ625" s="27"/>
      <c r="ACA625" s="27"/>
      <c r="ACB625" s="27"/>
      <c r="ACC625" s="27"/>
      <c r="ACD625" s="27"/>
      <c r="ACE625" s="27"/>
      <c r="ACF625" s="27"/>
      <c r="ACG625" s="27"/>
      <c r="ACH625" s="27"/>
      <c r="ACI625" s="27"/>
      <c r="ACJ625" s="27"/>
      <c r="ACK625" s="27"/>
      <c r="ACL625" s="27"/>
      <c r="ACM625" s="27"/>
      <c r="ACN625" s="27"/>
      <c r="ACO625" s="27"/>
      <c r="ACP625" s="27"/>
      <c r="ACQ625" s="27"/>
      <c r="ACR625" s="27"/>
      <c r="ACS625" s="27"/>
      <c r="ACT625" s="27"/>
      <c r="ACU625" s="27"/>
      <c r="ACV625" s="27"/>
      <c r="ACW625" s="27"/>
      <c r="ACX625" s="27"/>
      <c r="ACY625" s="27"/>
      <c r="ACZ625" s="27"/>
      <c r="ADA625" s="27"/>
      <c r="ADB625" s="27"/>
      <c r="ADC625" s="27"/>
      <c r="ADD625" s="27"/>
      <c r="ADE625" s="27"/>
      <c r="ADF625" s="27"/>
      <c r="ADG625" s="27"/>
      <c r="ADH625" s="27"/>
      <c r="ADI625" s="27"/>
      <c r="ADJ625" s="27"/>
      <c r="ADK625" s="27"/>
      <c r="ADL625" s="27"/>
      <c r="ADM625" s="27"/>
      <c r="ADN625" s="27"/>
      <c r="ADO625" s="27"/>
      <c r="ADP625" s="27"/>
      <c r="ADQ625" s="27"/>
      <c r="ADR625" s="27"/>
      <c r="ADS625" s="27"/>
      <c r="ADT625" s="27"/>
      <c r="ADU625" s="27"/>
      <c r="ADV625" s="27"/>
      <c r="ADW625" s="27"/>
      <c r="ADX625" s="27"/>
      <c r="ADY625" s="27"/>
      <c r="ADZ625" s="27"/>
      <c r="AEA625" s="27"/>
      <c r="AEB625" s="27"/>
      <c r="AEC625" s="27"/>
      <c r="AED625" s="27"/>
      <c r="AEE625" s="27"/>
      <c r="AEF625" s="27"/>
      <c r="AEG625" s="27"/>
      <c r="AEH625" s="27"/>
      <c r="AEI625" s="27"/>
      <c r="AEJ625" s="27"/>
      <c r="AEK625" s="27"/>
      <c r="AEL625" s="27"/>
      <c r="AEM625" s="27"/>
      <c r="AEN625" s="27"/>
      <c r="AEO625" s="27"/>
      <c r="AEP625" s="27"/>
      <c r="AEQ625" s="27"/>
      <c r="AER625" s="27"/>
      <c r="AES625" s="27"/>
      <c r="AET625" s="27"/>
      <c r="AEU625" s="27"/>
      <c r="AEV625" s="27"/>
      <c r="AEW625" s="27"/>
      <c r="AEX625" s="27"/>
      <c r="AEY625" s="27"/>
      <c r="AEZ625" s="27"/>
      <c r="AFA625" s="27"/>
      <c r="AFB625" s="27"/>
      <c r="AFC625" s="27"/>
      <c r="AFD625" s="27"/>
      <c r="AFE625" s="27"/>
      <c r="AFF625" s="27"/>
      <c r="AFG625" s="27"/>
      <c r="AFH625" s="27"/>
      <c r="AFI625" s="27"/>
      <c r="AFJ625" s="27"/>
      <c r="AFK625" s="27"/>
      <c r="AFL625" s="27"/>
      <c r="AFM625" s="27"/>
      <c r="AFN625" s="27"/>
      <c r="AFO625" s="27"/>
      <c r="AFP625" s="27"/>
      <c r="AFQ625" s="27"/>
      <c r="AFR625" s="27"/>
      <c r="AFS625" s="27"/>
      <c r="AFT625" s="27"/>
      <c r="AFU625" s="27"/>
      <c r="AFV625" s="27"/>
      <c r="AFW625" s="27"/>
      <c r="AFX625" s="27"/>
      <c r="AFY625" s="27"/>
      <c r="AFZ625" s="27"/>
      <c r="AGA625" s="27"/>
      <c r="AGB625" s="27"/>
      <c r="AGC625" s="27"/>
      <c r="AGD625" s="27"/>
      <c r="AGE625" s="27"/>
      <c r="AGF625" s="27"/>
      <c r="AGG625" s="27"/>
      <c r="AGH625" s="27"/>
      <c r="AGI625" s="27"/>
      <c r="AGJ625" s="27"/>
      <c r="AGK625" s="27"/>
      <c r="AGL625" s="27"/>
      <c r="AGM625" s="27"/>
      <c r="AGN625" s="27"/>
      <c r="AGO625" s="27"/>
      <c r="AGP625" s="27"/>
      <c r="AGQ625" s="27"/>
      <c r="AGR625" s="27"/>
      <c r="AGS625" s="27"/>
      <c r="AGT625" s="27"/>
      <c r="AGU625" s="27"/>
      <c r="AGV625" s="27"/>
      <c r="AGW625" s="27"/>
      <c r="AGX625" s="27"/>
      <c r="AGY625" s="27"/>
      <c r="AGZ625" s="27"/>
      <c r="AHA625" s="27"/>
      <c r="AHB625" s="27"/>
      <c r="AHC625" s="27"/>
      <c r="AHD625" s="27"/>
      <c r="AHE625" s="27"/>
      <c r="AHF625" s="27"/>
      <c r="AHG625" s="27"/>
      <c r="AHH625" s="27"/>
      <c r="AHI625" s="27"/>
      <c r="AHJ625" s="27"/>
      <c r="AHK625" s="27"/>
      <c r="AHL625" s="27"/>
      <c r="AHM625" s="27"/>
      <c r="AHN625" s="27"/>
      <c r="AHO625" s="27"/>
      <c r="AHP625" s="27"/>
      <c r="AHQ625" s="27"/>
      <c r="AHR625" s="27"/>
      <c r="AHS625" s="27"/>
      <c r="AHT625" s="27"/>
      <c r="AHU625" s="27"/>
      <c r="AHV625" s="27"/>
      <c r="AHW625" s="27"/>
      <c r="AHX625" s="27"/>
      <c r="AHY625" s="27"/>
      <c r="AHZ625" s="27"/>
      <c r="AIA625" s="27"/>
      <c r="AIB625" s="27"/>
      <c r="AIC625" s="27"/>
      <c r="AID625" s="27"/>
      <c r="AIE625" s="27"/>
      <c r="AIF625" s="27"/>
      <c r="AIG625" s="27"/>
      <c r="AIH625" s="27"/>
      <c r="AII625" s="27"/>
      <c r="AIJ625" s="27"/>
      <c r="AIK625" s="27"/>
      <c r="AIL625" s="27"/>
      <c r="AIM625" s="27"/>
      <c r="AIN625" s="27"/>
      <c r="AIO625" s="27"/>
      <c r="AIP625" s="27"/>
      <c r="AIQ625" s="27"/>
      <c r="AIR625" s="27"/>
      <c r="AIS625" s="27"/>
      <c r="AIT625" s="27"/>
      <c r="AIU625" s="27"/>
      <c r="AIV625" s="27"/>
      <c r="AIW625" s="27"/>
      <c r="AIX625" s="27"/>
      <c r="AIY625" s="27"/>
      <c r="AIZ625" s="27"/>
      <c r="AJA625" s="27"/>
      <c r="AJB625" s="27"/>
      <c r="AJC625" s="27"/>
      <c r="AJD625" s="27"/>
      <c r="AJE625" s="27"/>
      <c r="AJF625" s="27"/>
      <c r="AJG625" s="27"/>
      <c r="AJH625" s="27"/>
      <c r="AJI625" s="27"/>
      <c r="AJJ625" s="27"/>
      <c r="AJK625" s="27"/>
      <c r="AJL625" s="27"/>
      <c r="AJM625" s="27"/>
      <c r="AJN625" s="27"/>
      <c r="AJO625" s="27"/>
      <c r="AJP625" s="27"/>
      <c r="AJQ625" s="27"/>
      <c r="AJR625" s="27"/>
      <c r="AJS625" s="27"/>
      <c r="AJT625" s="27"/>
      <c r="AJU625" s="27"/>
      <c r="AJV625" s="27"/>
      <c r="AJW625" s="27"/>
      <c r="AJX625" s="27"/>
      <c r="AJY625" s="27"/>
      <c r="AJZ625" s="27"/>
      <c r="AKA625" s="27"/>
      <c r="AKB625" s="27"/>
      <c r="AKC625" s="27"/>
      <c r="AKD625" s="27"/>
      <c r="AKE625" s="27"/>
      <c r="AKF625" s="27"/>
      <c r="AKG625" s="27"/>
      <c r="AKH625" s="27"/>
      <c r="AKI625" s="27"/>
      <c r="AKJ625" s="27"/>
      <c r="AKK625" s="27"/>
      <c r="AKL625" s="27"/>
      <c r="AKM625" s="27"/>
      <c r="AKN625" s="27"/>
      <c r="AKO625" s="27"/>
      <c r="AKP625" s="27"/>
      <c r="AKQ625" s="27"/>
      <c r="AKR625" s="27"/>
      <c r="AKS625" s="27"/>
      <c r="AKT625" s="27"/>
      <c r="AKU625" s="27"/>
      <c r="AKV625" s="27"/>
      <c r="AKW625" s="27"/>
      <c r="AKX625" s="27"/>
      <c r="AKY625" s="27"/>
      <c r="AKZ625" s="27"/>
      <c r="ALA625" s="27"/>
      <c r="ALB625" s="27"/>
      <c r="ALC625" s="27"/>
      <c r="ALD625" s="27"/>
      <c r="ALE625" s="27"/>
      <c r="ALF625" s="27"/>
      <c r="ALG625" s="27"/>
      <c r="ALH625" s="27"/>
      <c r="ALI625" s="27"/>
      <c r="ALJ625" s="27"/>
    </row>
    <row r="626" spans="1:998" s="13" customFormat="1">
      <c r="A626" s="16">
        <v>621</v>
      </c>
      <c r="B626" s="32" t="s">
        <v>1522</v>
      </c>
      <c r="C626" s="32" t="s">
        <v>1521</v>
      </c>
      <c r="D626" s="32" t="s">
        <v>1521</v>
      </c>
      <c r="E626" s="32" t="s">
        <v>1510</v>
      </c>
      <c r="F626" s="32"/>
      <c r="G626" s="74">
        <v>45833</v>
      </c>
      <c r="H626" s="75">
        <v>0.484027777777778</v>
      </c>
      <c r="I626" s="32" t="s">
        <v>1507</v>
      </c>
      <c r="J626" s="32" t="s">
        <v>1508</v>
      </c>
      <c r="K626" s="32" t="s">
        <v>1507</v>
      </c>
      <c r="L626" s="32" t="s">
        <v>1507</v>
      </c>
      <c r="M626" s="32" t="s">
        <v>1507</v>
      </c>
      <c r="N626" s="32" t="s">
        <v>1508</v>
      </c>
      <c r="O626" s="76">
        <v>1828.63</v>
      </c>
      <c r="P626" s="77">
        <v>1914</v>
      </c>
      <c r="Q626" s="76">
        <v>86408.87</v>
      </c>
      <c r="R626" s="76">
        <v>8640.8700000000008</v>
      </c>
      <c r="S626" s="86">
        <f t="shared" si="76"/>
        <v>9.9999803260938389</v>
      </c>
      <c r="T626" s="86">
        <f t="shared" si="77"/>
        <v>77768</v>
      </c>
      <c r="U626" s="32" t="s">
        <v>1508</v>
      </c>
      <c r="V626" s="32" t="s">
        <v>1508</v>
      </c>
      <c r="W626" s="32">
        <v>1</v>
      </c>
      <c r="X626" s="80">
        <v>0</v>
      </c>
      <c r="Y626" s="81">
        <f>ROUND((S626/INDICI!$B$2*10),2)</f>
        <v>1.1299999999999999</v>
      </c>
      <c r="Z626" s="81">
        <f>ROUND((O626/INDICI!$B$1*25),2)</f>
        <v>4.88</v>
      </c>
      <c r="AA626" s="82">
        <f t="shared" si="78"/>
        <v>8</v>
      </c>
      <c r="AB626" s="83">
        <f t="shared" si="79"/>
        <v>14.01</v>
      </c>
      <c r="AC626" s="84"/>
      <c r="AD626" s="81" t="str">
        <f>VLOOKUP(C626, 'NORD SUD'!A:B, 2, FALSE)</f>
        <v>N</v>
      </c>
      <c r="AE626" s="85"/>
      <c r="AF626" s="85"/>
      <c r="AG626" s="84"/>
      <c r="AH626" s="81"/>
      <c r="AI626" s="169"/>
      <c r="AJ626" s="169"/>
      <c r="AK626" s="194"/>
      <c r="AL626" s="158"/>
    </row>
    <row r="627" spans="1:998" s="13" customFormat="1">
      <c r="A627" s="16">
        <v>622</v>
      </c>
      <c r="B627" s="32" t="s">
        <v>556</v>
      </c>
      <c r="C627" s="32" t="s">
        <v>1454</v>
      </c>
      <c r="D627" s="32" t="s">
        <v>1454</v>
      </c>
      <c r="E627" s="32" t="s">
        <v>1471</v>
      </c>
      <c r="F627" s="32"/>
      <c r="G627" s="74">
        <v>45834</v>
      </c>
      <c r="H627" s="75">
        <v>0.60416666666666663</v>
      </c>
      <c r="I627" s="32" t="s">
        <v>5</v>
      </c>
      <c r="J627" s="32" t="s">
        <v>6</v>
      </c>
      <c r="K627" s="32" t="s">
        <v>5</v>
      </c>
      <c r="L627" s="32" t="s">
        <v>5</v>
      </c>
      <c r="M627" s="32" t="s">
        <v>5</v>
      </c>
      <c r="N627" s="32" t="s">
        <v>6</v>
      </c>
      <c r="O627" s="76">
        <v>1363.64</v>
      </c>
      <c r="P627" s="77">
        <v>440</v>
      </c>
      <c r="Q627" s="76">
        <v>76448</v>
      </c>
      <c r="R627" s="76">
        <v>16000</v>
      </c>
      <c r="S627" s="85">
        <f t="shared" si="76"/>
        <v>20.929259104227711</v>
      </c>
      <c r="T627" s="85">
        <f t="shared" si="77"/>
        <v>60448</v>
      </c>
      <c r="U627" s="32" t="s">
        <v>6</v>
      </c>
      <c r="V627" s="32" t="s">
        <v>6</v>
      </c>
      <c r="W627" s="79">
        <v>1</v>
      </c>
      <c r="X627" s="80">
        <v>0</v>
      </c>
      <c r="Y627" s="81">
        <f>ROUND((S627/INDICI!$B$2*10),2)</f>
        <v>2.37</v>
      </c>
      <c r="Z627" s="81">
        <f>ROUND((O627/INDICI!$B$1*25),2)</f>
        <v>3.64</v>
      </c>
      <c r="AA627" s="82">
        <f t="shared" si="78"/>
        <v>8</v>
      </c>
      <c r="AB627" s="83">
        <f t="shared" si="79"/>
        <v>14.01</v>
      </c>
      <c r="AC627" s="84"/>
      <c r="AD627" s="81" t="str">
        <f>VLOOKUP(C627, 'NORD SUD'!A:B, 2, FALSE)</f>
        <v>S</v>
      </c>
      <c r="AE627" s="85"/>
      <c r="AF627" s="85"/>
      <c r="AG627" s="84"/>
      <c r="AH627" s="81"/>
      <c r="AI627" s="169"/>
      <c r="AJ627" s="169"/>
      <c r="AK627" s="194"/>
      <c r="AL627" s="158"/>
    </row>
    <row r="628" spans="1:998" s="13" customFormat="1">
      <c r="A628" s="16">
        <v>623</v>
      </c>
      <c r="B628" s="80" t="s">
        <v>250</v>
      </c>
      <c r="C628" s="80" t="s">
        <v>48</v>
      </c>
      <c r="D628" s="80" t="s">
        <v>48</v>
      </c>
      <c r="E628" s="80" t="s">
        <v>373</v>
      </c>
      <c r="F628" s="80"/>
      <c r="G628" s="96">
        <v>45831</v>
      </c>
      <c r="H628" s="97" t="s">
        <v>374</v>
      </c>
      <c r="I628" s="80" t="s">
        <v>5</v>
      </c>
      <c r="J628" s="80" t="s">
        <v>6</v>
      </c>
      <c r="K628" s="80" t="s">
        <v>5</v>
      </c>
      <c r="L628" s="80" t="s">
        <v>5</v>
      </c>
      <c r="M628" s="80" t="s">
        <v>5</v>
      </c>
      <c r="N628" s="80" t="s">
        <v>6</v>
      </c>
      <c r="O628" s="76">
        <v>2162.16</v>
      </c>
      <c r="P628" s="77">
        <v>555</v>
      </c>
      <c r="Q628" s="76">
        <v>250000</v>
      </c>
      <c r="R628" s="76">
        <v>5000</v>
      </c>
      <c r="S628" s="86">
        <f t="shared" si="76"/>
        <v>2</v>
      </c>
      <c r="T628" s="86">
        <f t="shared" si="77"/>
        <v>245000</v>
      </c>
      <c r="U628" s="80" t="s">
        <v>6</v>
      </c>
      <c r="V628" s="80" t="s">
        <v>6</v>
      </c>
      <c r="W628" s="79">
        <v>2</v>
      </c>
      <c r="X628" s="80">
        <v>0</v>
      </c>
      <c r="Y628" s="81">
        <f>ROUND((S628/INDICI!$B$2*10),2)</f>
        <v>0.23</v>
      </c>
      <c r="Z628" s="81">
        <f>ROUND((O628/INDICI!$B$1*25),2)</f>
        <v>5.77</v>
      </c>
      <c r="AA628" s="82">
        <f t="shared" si="78"/>
        <v>8</v>
      </c>
      <c r="AB628" s="83">
        <f t="shared" si="79"/>
        <v>14</v>
      </c>
      <c r="AC628" s="84"/>
      <c r="AD628" s="81" t="str">
        <f>VLOOKUP(C628, 'NORD SUD'!A:B, 2, FALSE)</f>
        <v>N</v>
      </c>
      <c r="AE628" s="85"/>
      <c r="AF628" s="85"/>
      <c r="AG628" s="84"/>
      <c r="AH628" s="81"/>
      <c r="AI628" s="169"/>
      <c r="AJ628" s="169"/>
      <c r="AK628" s="194"/>
      <c r="AL628" s="158"/>
    </row>
    <row r="629" spans="1:998" s="13" customFormat="1">
      <c r="A629" s="16">
        <v>624</v>
      </c>
      <c r="B629" s="80" t="s">
        <v>188</v>
      </c>
      <c r="C629" s="80" t="s">
        <v>20</v>
      </c>
      <c r="D629" s="80" t="s">
        <v>20</v>
      </c>
      <c r="E629" s="80" t="s">
        <v>311</v>
      </c>
      <c r="F629" s="80"/>
      <c r="G629" s="74">
        <v>45817</v>
      </c>
      <c r="H629" s="75">
        <v>0.61597222222222203</v>
      </c>
      <c r="I629" s="80" t="s">
        <v>5</v>
      </c>
      <c r="J629" s="80" t="s">
        <v>6</v>
      </c>
      <c r="K629" s="80" t="s">
        <v>5</v>
      </c>
      <c r="L629" s="80" t="s">
        <v>5</v>
      </c>
      <c r="M629" s="80" t="s">
        <v>5</v>
      </c>
      <c r="N629" s="80" t="s">
        <v>6</v>
      </c>
      <c r="O629" s="76">
        <v>877.43</v>
      </c>
      <c r="P629" s="77">
        <v>7522</v>
      </c>
      <c r="Q629" s="76">
        <v>240000</v>
      </c>
      <c r="R629" s="76">
        <v>120000</v>
      </c>
      <c r="S629" s="88">
        <f t="shared" si="76"/>
        <v>50</v>
      </c>
      <c r="T629" s="88">
        <f t="shared" si="77"/>
        <v>120000</v>
      </c>
      <c r="U629" s="80" t="s">
        <v>6</v>
      </c>
      <c r="V629" s="80" t="s">
        <v>6</v>
      </c>
      <c r="W629" s="89">
        <v>1</v>
      </c>
      <c r="X629" s="80">
        <v>0</v>
      </c>
      <c r="Y629" s="81">
        <f>ROUND((S629/INDICI!$B$2*10),2)</f>
        <v>5.65</v>
      </c>
      <c r="Z629" s="81">
        <f>ROUND((O629/INDICI!$B$1*25),2)</f>
        <v>2.34</v>
      </c>
      <c r="AA629" s="82">
        <f t="shared" si="78"/>
        <v>6</v>
      </c>
      <c r="AB629" s="83">
        <f t="shared" si="79"/>
        <v>13.99</v>
      </c>
      <c r="AC629" s="84"/>
      <c r="AD629" s="81" t="str">
        <f>VLOOKUP(C629, 'NORD SUD'!A:B, 2, FALSE)</f>
        <v>N</v>
      </c>
      <c r="AE629" s="85"/>
      <c r="AF629" s="85"/>
      <c r="AG629" s="84"/>
      <c r="AH629" s="81"/>
      <c r="AI629" s="169"/>
      <c r="AJ629" s="169"/>
      <c r="AK629" s="194"/>
      <c r="AL629" s="158"/>
    </row>
    <row r="630" spans="1:998" s="13" customFormat="1">
      <c r="A630" s="16">
        <v>625</v>
      </c>
      <c r="B630" s="32" t="s">
        <v>857</v>
      </c>
      <c r="C630" s="32" t="s">
        <v>29</v>
      </c>
      <c r="D630" s="32" t="s">
        <v>29</v>
      </c>
      <c r="E630" s="32"/>
      <c r="F630" s="32" t="s">
        <v>1593</v>
      </c>
      <c r="G630" s="74">
        <v>45834</v>
      </c>
      <c r="H630" s="75">
        <v>0.4</v>
      </c>
      <c r="I630" s="32" t="s">
        <v>5</v>
      </c>
      <c r="J630" s="32" t="s">
        <v>6</v>
      </c>
      <c r="K630" s="32" t="s">
        <v>5</v>
      </c>
      <c r="L630" s="32" t="s">
        <v>5</v>
      </c>
      <c r="M630" s="32" t="s">
        <v>5</v>
      </c>
      <c r="N630" s="32" t="s">
        <v>6</v>
      </c>
      <c r="O630" s="76">
        <v>190.92</v>
      </c>
      <c r="P630" s="77">
        <v>6809</v>
      </c>
      <c r="Q630" s="76">
        <v>97722.559999999998</v>
      </c>
      <c r="R630" s="76">
        <v>30000</v>
      </c>
      <c r="S630" s="86">
        <f t="shared" si="76"/>
        <v>30.69915483180138</v>
      </c>
      <c r="T630" s="86">
        <f t="shared" si="77"/>
        <v>67722.559999999998</v>
      </c>
      <c r="U630" s="32" t="s">
        <v>5</v>
      </c>
      <c r="V630" s="32" t="s">
        <v>6</v>
      </c>
      <c r="W630" s="32">
        <v>1</v>
      </c>
      <c r="X630" s="80">
        <v>10</v>
      </c>
      <c r="Y630" s="81">
        <f>ROUND((S630/INDICI!$B$2*10),2)</f>
        <v>3.47</v>
      </c>
      <c r="Z630" s="81">
        <f>ROUND((O630/INDICI!$B$1*25),2)</f>
        <v>0.51</v>
      </c>
      <c r="AA630" s="82">
        <f t="shared" si="78"/>
        <v>0</v>
      </c>
      <c r="AB630" s="83">
        <f t="shared" si="79"/>
        <v>13.98</v>
      </c>
      <c r="AC630" s="84"/>
      <c r="AD630" s="81" t="str">
        <f>VLOOKUP(C630, 'NORD SUD'!A:B, 2, FALSE)</f>
        <v>S</v>
      </c>
      <c r="AE630" s="85"/>
      <c r="AF630" s="85"/>
      <c r="AG630" s="84"/>
      <c r="AH630" s="81"/>
      <c r="AI630" s="169"/>
      <c r="AJ630" s="169"/>
      <c r="AK630" s="194"/>
      <c r="AL630" s="158"/>
    </row>
    <row r="631" spans="1:998" s="13" customFormat="1">
      <c r="A631" s="16">
        <v>626</v>
      </c>
      <c r="B631" s="32" t="s">
        <v>294</v>
      </c>
      <c r="C631" s="32" t="s">
        <v>11</v>
      </c>
      <c r="D631" s="32" t="s">
        <v>11</v>
      </c>
      <c r="E631" s="32" t="s">
        <v>576</v>
      </c>
      <c r="F631" s="32"/>
      <c r="G631" s="74">
        <v>45819</v>
      </c>
      <c r="H631" s="75">
        <v>0.67222222222222217</v>
      </c>
      <c r="I631" s="32" t="s">
        <v>5</v>
      </c>
      <c r="J631" s="32" t="s">
        <v>6</v>
      </c>
      <c r="K631" s="32" t="s">
        <v>5</v>
      </c>
      <c r="L631" s="32" t="s">
        <v>5</v>
      </c>
      <c r="M631" s="32" t="s">
        <v>5</v>
      </c>
      <c r="N631" s="32" t="s">
        <v>6</v>
      </c>
      <c r="O631" s="76">
        <v>868.05</v>
      </c>
      <c r="P631" s="77">
        <v>6336</v>
      </c>
      <c r="Q631" s="76">
        <v>102085.94</v>
      </c>
      <c r="R631" s="76">
        <v>51042.97</v>
      </c>
      <c r="S631" s="85">
        <f t="shared" si="76"/>
        <v>50</v>
      </c>
      <c r="T631" s="85">
        <f t="shared" si="77"/>
        <v>51042.97</v>
      </c>
      <c r="U631" s="32" t="s">
        <v>6</v>
      </c>
      <c r="V631" s="32" t="s">
        <v>6</v>
      </c>
      <c r="W631" s="79">
        <v>2</v>
      </c>
      <c r="X631" s="80">
        <v>0</v>
      </c>
      <c r="Y631" s="81">
        <f>ROUND((S631/INDICI!$B$2*10),2)</f>
        <v>5.65</v>
      </c>
      <c r="Z631" s="81">
        <f>ROUND((O631/INDICI!$B$1*25),2)</f>
        <v>2.3199999999999998</v>
      </c>
      <c r="AA631" s="82">
        <f t="shared" si="78"/>
        <v>6</v>
      </c>
      <c r="AB631" s="83">
        <f t="shared" si="79"/>
        <v>13.97</v>
      </c>
      <c r="AC631" s="84"/>
      <c r="AD631" s="81" t="str">
        <f>VLOOKUP(C631, 'NORD SUD'!A:B, 2, FALSE)</f>
        <v>N</v>
      </c>
      <c r="AE631" s="85"/>
      <c r="AF631" s="85"/>
      <c r="AG631" s="84"/>
      <c r="AH631" s="81"/>
      <c r="AI631" s="169"/>
      <c r="AJ631" s="169"/>
      <c r="AK631" s="194"/>
      <c r="AL631" s="158"/>
    </row>
    <row r="632" spans="1:998" s="13" customFormat="1">
      <c r="A632" s="16">
        <v>627</v>
      </c>
      <c r="B632" s="32" t="s">
        <v>344</v>
      </c>
      <c r="C632" s="32" t="s">
        <v>67</v>
      </c>
      <c r="D632" s="32" t="s">
        <v>67</v>
      </c>
      <c r="E632" s="32" t="s">
        <v>653</v>
      </c>
      <c r="F632" s="32"/>
      <c r="G632" s="74">
        <v>45832</v>
      </c>
      <c r="H632" s="75">
        <v>0.73402777777777783</v>
      </c>
      <c r="I632" s="32" t="s">
        <v>5</v>
      </c>
      <c r="J632" s="32" t="s">
        <v>6</v>
      </c>
      <c r="K632" s="32" t="s">
        <v>5</v>
      </c>
      <c r="L632" s="32" t="s">
        <v>5</v>
      </c>
      <c r="M632" s="32" t="s">
        <v>5</v>
      </c>
      <c r="N632" s="32" t="s">
        <v>6</v>
      </c>
      <c r="O632" s="76">
        <v>1536.18</v>
      </c>
      <c r="P632" s="77">
        <v>6770</v>
      </c>
      <c r="Q632" s="76">
        <v>197800</v>
      </c>
      <c r="R632" s="76">
        <v>67800</v>
      </c>
      <c r="S632" s="85">
        <f t="shared" si="76"/>
        <v>34.277047522750252</v>
      </c>
      <c r="T632" s="85">
        <f t="shared" si="77"/>
        <v>130000</v>
      </c>
      <c r="U632" s="32" t="s">
        <v>6</v>
      </c>
      <c r="V632" s="32" t="s">
        <v>6</v>
      </c>
      <c r="W632" s="79">
        <v>2</v>
      </c>
      <c r="X632" s="80">
        <v>0</v>
      </c>
      <c r="Y632" s="81">
        <f>ROUND((S632/INDICI!$B$2*10),2)</f>
        <v>3.87</v>
      </c>
      <c r="Z632" s="81">
        <f>ROUND((O632/INDICI!$B$1*25),2)</f>
        <v>4.0999999999999996</v>
      </c>
      <c r="AA632" s="82">
        <f t="shared" si="78"/>
        <v>6</v>
      </c>
      <c r="AB632" s="83">
        <f t="shared" si="79"/>
        <v>13.969999999999999</v>
      </c>
      <c r="AC632" s="84"/>
      <c r="AD632" s="81" t="str">
        <f>VLOOKUP(C632, 'NORD SUD'!A:B, 2, FALSE)</f>
        <v>N</v>
      </c>
      <c r="AE632" s="85"/>
      <c r="AF632" s="85"/>
      <c r="AG632" s="84"/>
      <c r="AH632" s="81"/>
      <c r="AI632" s="169"/>
      <c r="AJ632" s="169"/>
      <c r="AK632" s="194"/>
      <c r="AL632" s="158"/>
    </row>
    <row r="633" spans="1:998" s="13" customFormat="1">
      <c r="A633" s="16">
        <v>628</v>
      </c>
      <c r="B633" s="32" t="s">
        <v>175</v>
      </c>
      <c r="C633" s="32" t="s">
        <v>28</v>
      </c>
      <c r="D633" s="32" t="s">
        <v>28</v>
      </c>
      <c r="E633" s="32" t="s">
        <v>916</v>
      </c>
      <c r="F633" s="32"/>
      <c r="G633" s="74">
        <v>45834</v>
      </c>
      <c r="H633" s="75">
        <v>0.49027777777777781</v>
      </c>
      <c r="I633" s="32" t="s">
        <v>5</v>
      </c>
      <c r="J633" s="32" t="s">
        <v>6</v>
      </c>
      <c r="K633" s="32" t="s">
        <v>5</v>
      </c>
      <c r="L633" s="32" t="s">
        <v>5</v>
      </c>
      <c r="M633" s="32" t="s">
        <v>5</v>
      </c>
      <c r="N633" s="32" t="s">
        <v>6</v>
      </c>
      <c r="O633" s="76">
        <v>1078.51</v>
      </c>
      <c r="P633" s="77">
        <v>3987</v>
      </c>
      <c r="Q633" s="76">
        <v>134000</v>
      </c>
      <c r="R633" s="76">
        <v>36600</v>
      </c>
      <c r="S633" s="85">
        <f t="shared" si="76"/>
        <v>27.313432835820894</v>
      </c>
      <c r="T633" s="85">
        <f t="shared" si="77"/>
        <v>97400</v>
      </c>
      <c r="U633" s="32" t="s">
        <v>6</v>
      </c>
      <c r="V633" s="32" t="s">
        <v>6</v>
      </c>
      <c r="W633" s="79">
        <v>1</v>
      </c>
      <c r="X633" s="80">
        <v>0</v>
      </c>
      <c r="Y633" s="81">
        <f>ROUND((S633/INDICI!$B$2*10),2)</f>
        <v>3.09</v>
      </c>
      <c r="Z633" s="81">
        <f>ROUND((O633/INDICI!$B$1*25),2)</f>
        <v>2.88</v>
      </c>
      <c r="AA633" s="82">
        <f t="shared" si="78"/>
        <v>8</v>
      </c>
      <c r="AB633" s="83">
        <f t="shared" si="79"/>
        <v>13.969999999999999</v>
      </c>
      <c r="AC633" s="84"/>
      <c r="AD633" s="81" t="str">
        <f>VLOOKUP(C633, 'NORD SUD'!A:B, 2, FALSE)</f>
        <v>S</v>
      </c>
      <c r="AE633" s="85"/>
      <c r="AF633" s="85"/>
      <c r="AG633" s="84"/>
      <c r="AH633" s="81"/>
      <c r="AI633" s="169"/>
      <c r="AJ633" s="169"/>
      <c r="AK633" s="194"/>
      <c r="AL633" s="158"/>
    </row>
    <row r="634" spans="1:998" s="13" customFormat="1">
      <c r="A634" s="16">
        <v>629</v>
      </c>
      <c r="B634" s="32" t="s">
        <v>138</v>
      </c>
      <c r="C634" s="32" t="s">
        <v>81</v>
      </c>
      <c r="D634" s="32" t="s">
        <v>81</v>
      </c>
      <c r="E634" s="32" t="s">
        <v>1866</v>
      </c>
      <c r="F634" s="32"/>
      <c r="G634" s="74">
        <v>45833</v>
      </c>
      <c r="H634" s="75" t="s">
        <v>1867</v>
      </c>
      <c r="I634" s="32" t="s">
        <v>5</v>
      </c>
      <c r="J634" s="32" t="s">
        <v>6</v>
      </c>
      <c r="K634" s="32" t="s">
        <v>5</v>
      </c>
      <c r="L634" s="32" t="s">
        <v>5</v>
      </c>
      <c r="M634" s="32" t="s">
        <v>5</v>
      </c>
      <c r="N634" s="32" t="s">
        <v>6</v>
      </c>
      <c r="O634" s="91">
        <v>815.66</v>
      </c>
      <c r="P634" s="77">
        <v>1226</v>
      </c>
      <c r="Q634" s="76">
        <v>45000</v>
      </c>
      <c r="R634" s="76">
        <v>15000</v>
      </c>
      <c r="S634" s="85">
        <f t="shared" si="76"/>
        <v>33.333333333333329</v>
      </c>
      <c r="T634" s="85">
        <f t="shared" si="77"/>
        <v>30000</v>
      </c>
      <c r="U634" s="32" t="s">
        <v>6</v>
      </c>
      <c r="V634" s="32" t="s">
        <v>6</v>
      </c>
      <c r="W634" s="79">
        <v>2</v>
      </c>
      <c r="X634" s="80">
        <v>0</v>
      </c>
      <c r="Y634" s="81">
        <f>ROUND((S634/INDICI!$B$2*10),2)</f>
        <v>3.77</v>
      </c>
      <c r="Z634" s="81">
        <f>ROUND((O634/INDICI!$B$1*25),2)</f>
        <v>2.1800000000000002</v>
      </c>
      <c r="AA634" s="82">
        <f t="shared" si="78"/>
        <v>8</v>
      </c>
      <c r="AB634" s="83">
        <f t="shared" si="79"/>
        <v>13.95</v>
      </c>
      <c r="AC634" s="84"/>
      <c r="AD634" s="81" t="str">
        <f>VLOOKUP(C634, 'NORD SUD'!A:B, 2, FALSE)</f>
        <v>S</v>
      </c>
      <c r="AE634" s="85"/>
      <c r="AF634" s="85"/>
      <c r="AG634" s="84"/>
      <c r="AH634" s="81"/>
      <c r="AI634" s="169"/>
      <c r="AJ634" s="169"/>
      <c r="AK634" s="194"/>
      <c r="AL634" s="158"/>
    </row>
    <row r="635" spans="1:998" s="13" customFormat="1">
      <c r="A635" s="16">
        <v>630</v>
      </c>
      <c r="B635" s="32" t="s">
        <v>175</v>
      </c>
      <c r="C635" s="32" t="s">
        <v>8</v>
      </c>
      <c r="D635" s="32" t="s">
        <v>8</v>
      </c>
      <c r="E635" s="32" t="s">
        <v>710</v>
      </c>
      <c r="F635" s="32"/>
      <c r="G635" s="74">
        <v>45825</v>
      </c>
      <c r="H635" s="75">
        <v>0.4597222222222222</v>
      </c>
      <c r="I635" s="32" t="s">
        <v>5</v>
      </c>
      <c r="J635" s="32" t="s">
        <v>6</v>
      </c>
      <c r="K635" s="32" t="s">
        <v>5</v>
      </c>
      <c r="L635" s="32" t="s">
        <v>5</v>
      </c>
      <c r="M635" s="32" t="s">
        <v>5</v>
      </c>
      <c r="N635" s="32" t="s">
        <v>6</v>
      </c>
      <c r="O635" s="76">
        <v>683.17600000000004</v>
      </c>
      <c r="P635" s="77">
        <v>2342</v>
      </c>
      <c r="Q635" s="76">
        <v>393738</v>
      </c>
      <c r="R635" s="76">
        <v>143738</v>
      </c>
      <c r="S635" s="85">
        <f t="shared" si="76"/>
        <v>36.506001452742687</v>
      </c>
      <c r="T635" s="85">
        <f t="shared" si="77"/>
        <v>250000</v>
      </c>
      <c r="U635" s="32" t="s">
        <v>6</v>
      </c>
      <c r="V635" s="32" t="s">
        <v>6</v>
      </c>
      <c r="W635" s="32">
        <v>1</v>
      </c>
      <c r="X635" s="80">
        <v>0</v>
      </c>
      <c r="Y635" s="81">
        <f>ROUND((S635/INDICI!$B$2*10),2)</f>
        <v>4.13</v>
      </c>
      <c r="Z635" s="81">
        <f>ROUND((O635/INDICI!$B$1*25),2)</f>
        <v>1.82</v>
      </c>
      <c r="AA635" s="82">
        <f t="shared" si="78"/>
        <v>8</v>
      </c>
      <c r="AB635" s="83">
        <f t="shared" si="79"/>
        <v>13.95</v>
      </c>
      <c r="AC635" s="84"/>
      <c r="AD635" s="81" t="str">
        <f>VLOOKUP(C635, 'NORD SUD'!A:B, 2, FALSE)</f>
        <v>S</v>
      </c>
      <c r="AE635" s="85"/>
      <c r="AF635" s="85"/>
      <c r="AG635" s="84"/>
      <c r="AH635" s="81"/>
      <c r="AI635" s="169"/>
      <c r="AJ635" s="169"/>
      <c r="AK635" s="194"/>
      <c r="AL635" s="158"/>
    </row>
    <row r="636" spans="1:998" s="13" customFormat="1">
      <c r="A636" s="16">
        <v>631</v>
      </c>
      <c r="B636" s="32" t="s">
        <v>344</v>
      </c>
      <c r="C636" s="32" t="s">
        <v>31</v>
      </c>
      <c r="D636" s="32" t="s">
        <v>31</v>
      </c>
      <c r="E636" s="32" t="s">
        <v>1177</v>
      </c>
      <c r="F636" s="32"/>
      <c r="G636" s="74">
        <v>45775</v>
      </c>
      <c r="H636" s="75">
        <v>0.375</v>
      </c>
      <c r="I636" s="32" t="s">
        <v>5</v>
      </c>
      <c r="J636" s="32" t="s">
        <v>6</v>
      </c>
      <c r="K636" s="32" t="s">
        <v>5</v>
      </c>
      <c r="L636" s="32" t="s">
        <v>5</v>
      </c>
      <c r="M636" s="32" t="s">
        <v>5</v>
      </c>
      <c r="N636" s="32" t="s">
        <v>6</v>
      </c>
      <c r="O636" s="76">
        <v>1727.8620000000001</v>
      </c>
      <c r="P636" s="77">
        <v>1389</v>
      </c>
      <c r="Q636" s="76">
        <v>85000</v>
      </c>
      <c r="R636" s="76">
        <v>10000</v>
      </c>
      <c r="S636" s="85">
        <f t="shared" si="76"/>
        <v>11.76470588235294</v>
      </c>
      <c r="T636" s="85">
        <f t="shared" si="77"/>
        <v>75000</v>
      </c>
      <c r="U636" s="32" t="s">
        <v>6</v>
      </c>
      <c r="V636" s="32" t="s">
        <v>6</v>
      </c>
      <c r="W636" s="32">
        <v>1</v>
      </c>
      <c r="X636" s="80">
        <v>0</v>
      </c>
      <c r="Y636" s="81">
        <f>ROUND((S636/INDICI!$B$2*10),2)</f>
        <v>1.33</v>
      </c>
      <c r="Z636" s="81">
        <f>ROUND((O636/INDICI!$B$1*25),2)</f>
        <v>4.6100000000000003</v>
      </c>
      <c r="AA636" s="82">
        <f t="shared" si="78"/>
        <v>8</v>
      </c>
      <c r="AB636" s="83">
        <f t="shared" si="79"/>
        <v>13.940000000000001</v>
      </c>
      <c r="AC636" s="84"/>
      <c r="AD636" s="81" t="str">
        <f>VLOOKUP(C636, 'NORD SUD'!A:B, 2, FALSE)</f>
        <v>N</v>
      </c>
      <c r="AE636" s="85"/>
      <c r="AF636" s="85"/>
      <c r="AG636" s="84"/>
      <c r="AH636" s="81"/>
      <c r="AI636" s="169"/>
      <c r="AJ636" s="169"/>
      <c r="AK636" s="194"/>
      <c r="AL636" s="158"/>
    </row>
    <row r="637" spans="1:998" s="13" customFormat="1">
      <c r="A637" s="16">
        <v>632</v>
      </c>
      <c r="B637" s="32" t="s">
        <v>556</v>
      </c>
      <c r="C637" s="32" t="s">
        <v>1454</v>
      </c>
      <c r="D637" s="32" t="s">
        <v>1454</v>
      </c>
      <c r="E637" s="32" t="s">
        <v>1477</v>
      </c>
      <c r="F637" s="32"/>
      <c r="G637" s="74">
        <v>45833</v>
      </c>
      <c r="H637" s="75">
        <v>0.55902777777777779</v>
      </c>
      <c r="I637" s="32" t="s">
        <v>5</v>
      </c>
      <c r="J637" s="32" t="s">
        <v>6</v>
      </c>
      <c r="K637" s="32" t="s">
        <v>5</v>
      </c>
      <c r="L637" s="32" t="s">
        <v>5</v>
      </c>
      <c r="M637" s="32" t="s">
        <v>5</v>
      </c>
      <c r="N637" s="32" t="s">
        <v>6</v>
      </c>
      <c r="O637" s="76">
        <v>237.81</v>
      </c>
      <c r="P637" s="77">
        <v>841</v>
      </c>
      <c r="Q637" s="76">
        <v>63848.69</v>
      </c>
      <c r="R637" s="76">
        <v>30000</v>
      </c>
      <c r="S637" s="85">
        <f t="shared" si="76"/>
        <v>46.986085384054086</v>
      </c>
      <c r="T637" s="85">
        <f t="shared" si="77"/>
        <v>33848.69</v>
      </c>
      <c r="U637" s="32" t="s">
        <v>6</v>
      </c>
      <c r="V637" s="32" t="s">
        <v>6</v>
      </c>
      <c r="W637" s="79">
        <v>1</v>
      </c>
      <c r="X637" s="80">
        <v>0</v>
      </c>
      <c r="Y637" s="81">
        <f>ROUND((S637/INDICI!$B$2*10),2)</f>
        <v>5.31</v>
      </c>
      <c r="Z637" s="81">
        <f>ROUND((O637/INDICI!$B$1*25),2)</f>
        <v>0.63</v>
      </c>
      <c r="AA637" s="82">
        <f t="shared" si="78"/>
        <v>8</v>
      </c>
      <c r="AB637" s="83">
        <f t="shared" si="79"/>
        <v>13.94</v>
      </c>
      <c r="AC637" s="84"/>
      <c r="AD637" s="81" t="str">
        <f>VLOOKUP(C637, 'NORD SUD'!A:B, 2, FALSE)</f>
        <v>S</v>
      </c>
      <c r="AE637" s="85"/>
      <c r="AF637" s="85"/>
      <c r="AG637" s="84"/>
      <c r="AH637" s="81"/>
      <c r="AI637" s="169"/>
      <c r="AJ637" s="169"/>
      <c r="AK637" s="194"/>
      <c r="AL637" s="158"/>
    </row>
    <row r="638" spans="1:998" s="13" customFormat="1">
      <c r="A638" s="16">
        <v>633</v>
      </c>
      <c r="B638" s="32" t="s">
        <v>188</v>
      </c>
      <c r="C638" s="32" t="s">
        <v>35</v>
      </c>
      <c r="D638" s="32" t="s">
        <v>35</v>
      </c>
      <c r="E638" s="32" t="s">
        <v>813</v>
      </c>
      <c r="F638" s="32"/>
      <c r="G638" s="74">
        <v>45832</v>
      </c>
      <c r="H638" s="75">
        <v>0.66666666666666663</v>
      </c>
      <c r="I638" s="32" t="s">
        <v>5</v>
      </c>
      <c r="J638" s="32" t="s">
        <v>6</v>
      </c>
      <c r="K638" s="32" t="s">
        <v>5</v>
      </c>
      <c r="L638" s="32" t="s">
        <v>5</v>
      </c>
      <c r="M638" s="32" t="s">
        <v>5</v>
      </c>
      <c r="N638" s="32" t="s">
        <v>6</v>
      </c>
      <c r="O638" s="76">
        <v>854.82</v>
      </c>
      <c r="P638" s="77">
        <v>6902</v>
      </c>
      <c r="Q638" s="76">
        <v>98031.83</v>
      </c>
      <c r="R638" s="76">
        <v>49015.92</v>
      </c>
      <c r="S638" s="85">
        <f t="shared" si="76"/>
        <v>50.000005100384229</v>
      </c>
      <c r="T638" s="85">
        <f t="shared" si="77"/>
        <v>49015.91</v>
      </c>
      <c r="U638" s="32" t="s">
        <v>6</v>
      </c>
      <c r="V638" s="32" t="s">
        <v>6</v>
      </c>
      <c r="W638" s="79">
        <v>1</v>
      </c>
      <c r="X638" s="80">
        <v>0</v>
      </c>
      <c r="Y638" s="81">
        <f>ROUND((S638/INDICI!$B$2*10),2)</f>
        <v>5.65</v>
      </c>
      <c r="Z638" s="81">
        <f>ROUND((O638/INDICI!$B$1*25),2)</f>
        <v>2.2799999999999998</v>
      </c>
      <c r="AA638" s="82">
        <f t="shared" si="78"/>
        <v>6</v>
      </c>
      <c r="AB638" s="83">
        <f t="shared" si="79"/>
        <v>13.93</v>
      </c>
      <c r="AC638" s="84"/>
      <c r="AD638" s="81" t="str">
        <f>VLOOKUP(C638, 'NORD SUD'!A:B, 2, FALSE)</f>
        <v>N</v>
      </c>
      <c r="AE638" s="85"/>
      <c r="AF638" s="85"/>
      <c r="AG638" s="84"/>
      <c r="AH638" s="81"/>
      <c r="AI638" s="169"/>
      <c r="AJ638" s="169"/>
      <c r="AK638" s="194"/>
      <c r="AL638" s="158"/>
    </row>
    <row r="639" spans="1:998" s="13" customFormat="1">
      <c r="A639" s="16">
        <v>634</v>
      </c>
      <c r="B639" s="32" t="s">
        <v>188</v>
      </c>
      <c r="C639" s="32" t="s">
        <v>35</v>
      </c>
      <c r="D639" s="32" t="s">
        <v>35</v>
      </c>
      <c r="E639" s="32" t="s">
        <v>842</v>
      </c>
      <c r="F639" s="32"/>
      <c r="G639" s="74">
        <v>45831</v>
      </c>
      <c r="H639" s="75">
        <v>0.3743055555555555</v>
      </c>
      <c r="I639" s="32" t="s">
        <v>5</v>
      </c>
      <c r="J639" s="32" t="s">
        <v>6</v>
      </c>
      <c r="K639" s="32" t="s">
        <v>5</v>
      </c>
      <c r="L639" s="32" t="s">
        <v>5</v>
      </c>
      <c r="M639" s="32" t="s">
        <v>5</v>
      </c>
      <c r="N639" s="32" t="s">
        <v>6</v>
      </c>
      <c r="O639" s="76">
        <v>1369.86</v>
      </c>
      <c r="P639" s="77">
        <v>73</v>
      </c>
      <c r="Q639" s="76">
        <v>92000</v>
      </c>
      <c r="R639" s="76">
        <v>18400</v>
      </c>
      <c r="S639" s="85">
        <f t="shared" si="76"/>
        <v>20</v>
      </c>
      <c r="T639" s="85">
        <f t="shared" si="77"/>
        <v>73600</v>
      </c>
      <c r="U639" s="32" t="s">
        <v>6</v>
      </c>
      <c r="V639" s="32" t="s">
        <v>6</v>
      </c>
      <c r="W639" s="79">
        <v>1</v>
      </c>
      <c r="X639" s="80">
        <v>0</v>
      </c>
      <c r="Y639" s="81">
        <f>ROUND((S639/INDICI!$B$2*10),2)</f>
        <v>2.2599999999999998</v>
      </c>
      <c r="Z639" s="81">
        <f>ROUND((O639/INDICI!$B$1*25),2)</f>
        <v>3.66</v>
      </c>
      <c r="AA639" s="82">
        <f t="shared" si="78"/>
        <v>8</v>
      </c>
      <c r="AB639" s="83">
        <f t="shared" si="79"/>
        <v>13.92</v>
      </c>
      <c r="AC639" s="84"/>
      <c r="AD639" s="81" t="str">
        <f>VLOOKUP(C639, 'NORD SUD'!A:B, 2, FALSE)</f>
        <v>N</v>
      </c>
      <c r="AE639" s="85"/>
      <c r="AF639" s="85"/>
      <c r="AG639" s="84"/>
      <c r="AH639" s="81"/>
      <c r="AI639" s="169"/>
      <c r="AJ639" s="169"/>
      <c r="AK639" s="194"/>
      <c r="AL639" s="158"/>
    </row>
    <row r="640" spans="1:998" s="13" customFormat="1">
      <c r="A640" s="16">
        <v>635</v>
      </c>
      <c r="B640" s="32" t="s">
        <v>357</v>
      </c>
      <c r="C640" s="32" t="s">
        <v>63</v>
      </c>
      <c r="D640" s="32" t="s">
        <v>63</v>
      </c>
      <c r="E640" s="32" t="s">
        <v>1317</v>
      </c>
      <c r="F640" s="32"/>
      <c r="G640" s="74">
        <v>45834</v>
      </c>
      <c r="H640" s="75">
        <v>0.47152777777777777</v>
      </c>
      <c r="I640" s="32" t="s">
        <v>5</v>
      </c>
      <c r="J640" s="32" t="s">
        <v>6</v>
      </c>
      <c r="K640" s="32" t="s">
        <v>5</v>
      </c>
      <c r="L640" s="32" t="s">
        <v>5</v>
      </c>
      <c r="M640" s="32" t="s">
        <v>5</v>
      </c>
      <c r="N640" s="32" t="s">
        <v>6</v>
      </c>
      <c r="O640" s="76">
        <v>837.99</v>
      </c>
      <c r="P640" s="77">
        <v>7160</v>
      </c>
      <c r="Q640" s="76">
        <v>69688.12</v>
      </c>
      <c r="R640" s="76">
        <v>35000</v>
      </c>
      <c r="S640" s="85">
        <f t="shared" si="76"/>
        <v>50.223768412750992</v>
      </c>
      <c r="T640" s="85">
        <f t="shared" si="77"/>
        <v>34688.119999999995</v>
      </c>
      <c r="U640" s="32" t="s">
        <v>6</v>
      </c>
      <c r="V640" s="32" t="s">
        <v>6</v>
      </c>
      <c r="W640" s="79">
        <v>1</v>
      </c>
      <c r="X640" s="80">
        <v>0</v>
      </c>
      <c r="Y640" s="81">
        <f>ROUND((S640/INDICI!$B$2*10),2)</f>
        <v>5.68</v>
      </c>
      <c r="Z640" s="81">
        <f>ROUND((O640/INDICI!$B$1*25),2)</f>
        <v>2.2400000000000002</v>
      </c>
      <c r="AA640" s="82">
        <f t="shared" si="78"/>
        <v>6</v>
      </c>
      <c r="AB640" s="83">
        <f t="shared" si="79"/>
        <v>13.92</v>
      </c>
      <c r="AC640" s="84"/>
      <c r="AD640" s="81" t="str">
        <f>VLOOKUP(C640, 'NORD SUD'!A:B, 2, FALSE)</f>
        <v>N</v>
      </c>
      <c r="AE640" s="85"/>
      <c r="AF640" s="85"/>
      <c r="AG640" s="84"/>
      <c r="AH640" s="81"/>
      <c r="AI640" s="169"/>
      <c r="AJ640" s="169"/>
      <c r="AK640" s="194"/>
      <c r="AL640" s="158"/>
    </row>
    <row r="641" spans="1:998" s="13" customFormat="1">
      <c r="A641" s="16">
        <v>636</v>
      </c>
      <c r="B641" s="32" t="s">
        <v>344</v>
      </c>
      <c r="C641" s="32" t="s">
        <v>1122</v>
      </c>
      <c r="D641" s="32" t="s">
        <v>1122</v>
      </c>
      <c r="E641" s="32" t="s">
        <v>1127</v>
      </c>
      <c r="F641" s="32"/>
      <c r="G641" s="74">
        <v>45831</v>
      </c>
      <c r="H641" s="75">
        <v>0.54861111111111105</v>
      </c>
      <c r="I641" s="32" t="s">
        <v>5</v>
      </c>
      <c r="J641" s="32" t="s">
        <v>6</v>
      </c>
      <c r="K641" s="32" t="s">
        <v>5</v>
      </c>
      <c r="L641" s="32" t="s">
        <v>5</v>
      </c>
      <c r="M641" s="32" t="s">
        <v>5</v>
      </c>
      <c r="N641" s="32" t="s">
        <v>6</v>
      </c>
      <c r="O641" s="76">
        <v>1790.07</v>
      </c>
      <c r="P641" s="77">
        <v>3687</v>
      </c>
      <c r="Q641" s="76">
        <v>27816</v>
      </c>
      <c r="R641" s="76">
        <v>2781.6</v>
      </c>
      <c r="S641" s="85">
        <f t="shared" si="76"/>
        <v>10</v>
      </c>
      <c r="T641" s="85">
        <f t="shared" si="77"/>
        <v>25034.400000000001</v>
      </c>
      <c r="U641" s="32" t="s">
        <v>6</v>
      </c>
      <c r="V641" s="32" t="s">
        <v>6</v>
      </c>
      <c r="W641" s="79">
        <v>1</v>
      </c>
      <c r="X641" s="80">
        <v>0</v>
      </c>
      <c r="Y641" s="81">
        <f>ROUND((S641/INDICI!$B$2*10),2)</f>
        <v>1.1299999999999999</v>
      </c>
      <c r="Z641" s="81">
        <f>ROUND((O641/INDICI!$B$1*25),2)</f>
        <v>4.78</v>
      </c>
      <c r="AA641" s="82">
        <f t="shared" si="78"/>
        <v>8</v>
      </c>
      <c r="AB641" s="83">
        <f t="shared" si="79"/>
        <v>13.91</v>
      </c>
      <c r="AC641" s="84"/>
      <c r="AD641" s="81" t="str">
        <f>VLOOKUP(C641, 'NORD SUD'!A:B, 2, FALSE)</f>
        <v>N</v>
      </c>
      <c r="AE641" s="85"/>
      <c r="AF641" s="85"/>
      <c r="AG641" s="84"/>
      <c r="AH641" s="81"/>
      <c r="AI641" s="169"/>
      <c r="AJ641" s="169"/>
      <c r="AK641" s="194"/>
      <c r="AL641" s="158"/>
      <c r="ALJ641" s="24"/>
    </row>
    <row r="642" spans="1:998" s="13" customFormat="1">
      <c r="A642" s="16">
        <v>637</v>
      </c>
      <c r="B642" s="32" t="s">
        <v>344</v>
      </c>
      <c r="C642" s="32" t="s">
        <v>1088</v>
      </c>
      <c r="D642" s="32" t="s">
        <v>1089</v>
      </c>
      <c r="E642" s="32" t="s">
        <v>1112</v>
      </c>
      <c r="F642" s="32"/>
      <c r="G642" s="74">
        <v>45832</v>
      </c>
      <c r="H642" s="75" t="s">
        <v>1113</v>
      </c>
      <c r="I642" s="32" t="s">
        <v>5</v>
      </c>
      <c r="J642" s="32" t="s">
        <v>6</v>
      </c>
      <c r="K642" s="32" t="s">
        <v>5</v>
      </c>
      <c r="L642" s="32" t="s">
        <v>5</v>
      </c>
      <c r="M642" s="32" t="s">
        <v>5</v>
      </c>
      <c r="N642" s="32" t="s">
        <v>6</v>
      </c>
      <c r="O642" s="76">
        <v>2157.4699999999998</v>
      </c>
      <c r="P642" s="77">
        <v>14276</v>
      </c>
      <c r="Q642" s="76">
        <v>128605.36</v>
      </c>
      <c r="R642" s="76">
        <v>24400</v>
      </c>
      <c r="S642" s="85">
        <f t="shared" si="76"/>
        <v>18.972770652793944</v>
      </c>
      <c r="T642" s="85">
        <f t="shared" si="77"/>
        <v>104205.36</v>
      </c>
      <c r="U642" s="32" t="s">
        <v>6</v>
      </c>
      <c r="V642" s="32" t="s">
        <v>6</v>
      </c>
      <c r="W642" s="79">
        <v>1</v>
      </c>
      <c r="X642" s="80">
        <v>0</v>
      </c>
      <c r="Y642" s="81">
        <f>ROUND((S642/INDICI!$B$2*10),2)</f>
        <v>2.14</v>
      </c>
      <c r="Z642" s="81">
        <f>ROUND((O642/INDICI!$B$1*25),2)</f>
        <v>5.76</v>
      </c>
      <c r="AA642" s="82">
        <f t="shared" si="78"/>
        <v>6</v>
      </c>
      <c r="AB642" s="83">
        <f t="shared" si="79"/>
        <v>13.9</v>
      </c>
      <c r="AC642" s="84"/>
      <c r="AD642" s="81" t="str">
        <f>VLOOKUP(C642, 'NORD SUD'!A:B, 2, FALSE)</f>
        <v>N</v>
      </c>
      <c r="AE642" s="85"/>
      <c r="AF642" s="85"/>
      <c r="AG642" s="84"/>
      <c r="AH642" s="81"/>
      <c r="AI642" s="169"/>
      <c r="AJ642" s="169"/>
      <c r="AK642" s="194"/>
      <c r="AL642" s="158"/>
    </row>
    <row r="643" spans="1:998" s="13" customFormat="1">
      <c r="A643" s="16">
        <v>638</v>
      </c>
      <c r="B643" s="32" t="s">
        <v>967</v>
      </c>
      <c r="C643" s="32" t="s">
        <v>71</v>
      </c>
      <c r="D643" s="32" t="s">
        <v>71</v>
      </c>
      <c r="E643" s="32" t="s">
        <v>991</v>
      </c>
      <c r="F643" s="32"/>
      <c r="G643" s="74">
        <v>45814</v>
      </c>
      <c r="H643" s="75">
        <v>0.60277777777777775</v>
      </c>
      <c r="I643" s="32" t="s">
        <v>5</v>
      </c>
      <c r="J643" s="32" t="s">
        <v>6</v>
      </c>
      <c r="K643" s="32" t="s">
        <v>5</v>
      </c>
      <c r="L643" s="32" t="s">
        <v>5</v>
      </c>
      <c r="M643" s="32" t="s">
        <v>5</v>
      </c>
      <c r="N643" s="32" t="s">
        <v>6</v>
      </c>
      <c r="O643" s="76">
        <v>838.01</v>
      </c>
      <c r="P643" s="77">
        <v>9069</v>
      </c>
      <c r="Q643" s="76">
        <v>56950</v>
      </c>
      <c r="R643" s="76">
        <v>28475</v>
      </c>
      <c r="S643" s="85">
        <f t="shared" si="76"/>
        <v>50</v>
      </c>
      <c r="T643" s="85">
        <f t="shared" si="77"/>
        <v>28475</v>
      </c>
      <c r="U643" s="32" t="s">
        <v>6</v>
      </c>
      <c r="V643" s="32" t="s">
        <v>6</v>
      </c>
      <c r="W643" s="79">
        <v>1</v>
      </c>
      <c r="X643" s="80">
        <v>0</v>
      </c>
      <c r="Y643" s="81">
        <f>ROUND((S643/INDICI!$B$2*10),2)</f>
        <v>5.65</v>
      </c>
      <c r="Z643" s="81">
        <f>ROUND((O643/INDICI!$B$1*25),2)</f>
        <v>2.2400000000000002</v>
      </c>
      <c r="AA643" s="82">
        <f t="shared" si="78"/>
        <v>6</v>
      </c>
      <c r="AB643" s="83">
        <f t="shared" si="79"/>
        <v>13.89</v>
      </c>
      <c r="AC643" s="84"/>
      <c r="AD643" s="81" t="str">
        <f>VLOOKUP(C643, 'NORD SUD'!A:B, 2, FALSE)</f>
        <v>N</v>
      </c>
      <c r="AE643" s="85"/>
      <c r="AF643" s="85"/>
      <c r="AG643" s="84"/>
      <c r="AH643" s="81"/>
      <c r="AI643" s="169"/>
      <c r="AJ643" s="169"/>
      <c r="AK643" s="194"/>
      <c r="AL643" s="158"/>
    </row>
    <row r="644" spans="1:998" s="13" customFormat="1">
      <c r="A644" s="16">
        <v>639</v>
      </c>
      <c r="B644" s="32" t="s">
        <v>176</v>
      </c>
      <c r="C644" s="32" t="s">
        <v>466</v>
      </c>
      <c r="D644" s="32" t="s">
        <v>466</v>
      </c>
      <c r="E644" s="32" t="s">
        <v>472</v>
      </c>
      <c r="F644" s="32"/>
      <c r="G644" s="74">
        <v>45834</v>
      </c>
      <c r="H644" s="75">
        <v>0.4548611111111111</v>
      </c>
      <c r="I644" s="32" t="s">
        <v>5</v>
      </c>
      <c r="J644" s="32" t="s">
        <v>6</v>
      </c>
      <c r="K644" s="32" t="s">
        <v>5</v>
      </c>
      <c r="L644" s="32" t="s">
        <v>5</v>
      </c>
      <c r="M644" s="32" t="s">
        <v>5</v>
      </c>
      <c r="N644" s="32" t="s">
        <v>6</v>
      </c>
      <c r="O644" s="76">
        <v>837.79</v>
      </c>
      <c r="P644" s="77">
        <v>8236</v>
      </c>
      <c r="Q644" s="76">
        <v>41405.29</v>
      </c>
      <c r="R644" s="76">
        <v>20702.650000000001</v>
      </c>
      <c r="S644" s="85">
        <f t="shared" si="76"/>
        <v>50.000012075751677</v>
      </c>
      <c r="T644" s="85">
        <f t="shared" si="77"/>
        <v>20702.64</v>
      </c>
      <c r="U644" s="32" t="s">
        <v>6</v>
      </c>
      <c r="V644" s="32" t="s">
        <v>6</v>
      </c>
      <c r="W644" s="32">
        <v>1</v>
      </c>
      <c r="X644" s="80">
        <v>0</v>
      </c>
      <c r="Y644" s="81">
        <f>ROUND((S644/INDICI!$B$2*10),2)</f>
        <v>5.65</v>
      </c>
      <c r="Z644" s="81">
        <f>ROUND((O644/INDICI!$B$1*25),2)</f>
        <v>2.2400000000000002</v>
      </c>
      <c r="AA644" s="82">
        <f t="shared" si="78"/>
        <v>6</v>
      </c>
      <c r="AB644" s="83">
        <f t="shared" si="79"/>
        <v>13.89</v>
      </c>
      <c r="AC644" s="84"/>
      <c r="AD644" s="81" t="str">
        <f>VLOOKUP(C644, 'NORD SUD'!A:B, 2, FALSE)</f>
        <v>N</v>
      </c>
      <c r="AE644" s="85"/>
      <c r="AF644" s="85"/>
      <c r="AG644" s="84"/>
      <c r="AH644" s="81"/>
      <c r="AI644" s="169"/>
      <c r="AJ644" s="169"/>
      <c r="AK644" s="194"/>
      <c r="AL644" s="158"/>
    </row>
    <row r="645" spans="1:998" s="13" customFormat="1">
      <c r="A645" s="16">
        <v>640</v>
      </c>
      <c r="B645" s="32" t="s">
        <v>250</v>
      </c>
      <c r="C645" s="32" t="s">
        <v>103</v>
      </c>
      <c r="D645" s="32" t="s">
        <v>103</v>
      </c>
      <c r="E645" s="32" t="s">
        <v>1768</v>
      </c>
      <c r="F645" s="32"/>
      <c r="G645" s="74">
        <v>45782</v>
      </c>
      <c r="H645" s="75">
        <v>0.75486111111111109</v>
      </c>
      <c r="I645" s="32" t="s">
        <v>5</v>
      </c>
      <c r="J645" s="32" t="s">
        <v>289</v>
      </c>
      <c r="K645" s="32" t="s">
        <v>5</v>
      </c>
      <c r="L645" s="32" t="s">
        <v>5</v>
      </c>
      <c r="M645" s="32" t="s">
        <v>5</v>
      </c>
      <c r="N645" s="32" t="s">
        <v>1765</v>
      </c>
      <c r="O645" s="76">
        <v>3278.52</v>
      </c>
      <c r="P645" s="77">
        <v>59783</v>
      </c>
      <c r="Q645" s="76">
        <v>135742.72</v>
      </c>
      <c r="R645" s="76">
        <v>13574.27</v>
      </c>
      <c r="S645" s="85">
        <f t="shared" si="76"/>
        <v>9.9999985266244842</v>
      </c>
      <c r="T645" s="85">
        <f t="shared" si="77"/>
        <v>122168.45</v>
      </c>
      <c r="U645" s="32" t="s">
        <v>289</v>
      </c>
      <c r="V645" s="32" t="s">
        <v>265</v>
      </c>
      <c r="W645" s="79">
        <v>1</v>
      </c>
      <c r="X645" s="80">
        <v>0</v>
      </c>
      <c r="Y645" s="81">
        <f>ROUND((S645/INDICI!$B$2*10),2)</f>
        <v>1.1299999999999999</v>
      </c>
      <c r="Z645" s="81">
        <f>ROUND((O645/INDICI!$B$1*25),2)</f>
        <v>8.75</v>
      </c>
      <c r="AA645" s="82">
        <f t="shared" si="78"/>
        <v>4</v>
      </c>
      <c r="AB645" s="83">
        <f t="shared" si="79"/>
        <v>13.879999999999999</v>
      </c>
      <c r="AC645" s="84"/>
      <c r="AD645" s="81" t="str">
        <f>VLOOKUP(C645, 'NORD SUD'!A:B, 2, FALSE)</f>
        <v>N</v>
      </c>
      <c r="AE645" s="85"/>
      <c r="AF645" s="85"/>
      <c r="AG645" s="84"/>
      <c r="AH645" s="81"/>
      <c r="AI645" s="169"/>
      <c r="AJ645" s="169"/>
      <c r="AK645" s="194"/>
      <c r="AL645" s="158"/>
    </row>
    <row r="646" spans="1:998" s="13" customFormat="1">
      <c r="A646" s="16">
        <v>641</v>
      </c>
      <c r="B646" s="32" t="s">
        <v>188</v>
      </c>
      <c r="C646" s="32" t="s">
        <v>35</v>
      </c>
      <c r="D646" s="32" t="s">
        <v>35</v>
      </c>
      <c r="E646" s="32" t="s">
        <v>839</v>
      </c>
      <c r="F646" s="32"/>
      <c r="G646" s="74">
        <v>45834</v>
      </c>
      <c r="H646" s="75">
        <v>0.37916666666666665</v>
      </c>
      <c r="I646" s="32" t="s">
        <v>5</v>
      </c>
      <c r="J646" s="32" t="s">
        <v>6</v>
      </c>
      <c r="K646" s="32" t="s">
        <v>5</v>
      </c>
      <c r="L646" s="32" t="s">
        <v>5</v>
      </c>
      <c r="M646" s="32" t="s">
        <v>5</v>
      </c>
      <c r="N646" s="32" t="s">
        <v>6</v>
      </c>
      <c r="O646" s="76">
        <v>1390.82</v>
      </c>
      <c r="P646" s="77">
        <v>719</v>
      </c>
      <c r="Q646" s="76">
        <v>52000</v>
      </c>
      <c r="R646" s="76">
        <v>10000</v>
      </c>
      <c r="S646" s="85">
        <f t="shared" si="76"/>
        <v>19.230769230769234</v>
      </c>
      <c r="T646" s="85">
        <f t="shared" si="77"/>
        <v>42000</v>
      </c>
      <c r="U646" s="32" t="s">
        <v>6</v>
      </c>
      <c r="V646" s="32" t="s">
        <v>6</v>
      </c>
      <c r="W646" s="79">
        <v>2</v>
      </c>
      <c r="X646" s="80">
        <v>0</v>
      </c>
      <c r="Y646" s="81">
        <f>ROUND((S646/INDICI!$B$2*10),2)</f>
        <v>2.17</v>
      </c>
      <c r="Z646" s="81">
        <f>ROUND((O646/INDICI!$B$1*25),2)</f>
        <v>3.71</v>
      </c>
      <c r="AA646" s="82">
        <f t="shared" si="78"/>
        <v>8</v>
      </c>
      <c r="AB646" s="83">
        <f t="shared" si="79"/>
        <v>13.879999999999999</v>
      </c>
      <c r="AC646" s="84"/>
      <c r="AD646" s="81" t="str">
        <f>VLOOKUP(C646, 'NORD SUD'!A:B, 2, FALSE)</f>
        <v>N</v>
      </c>
      <c r="AE646" s="85"/>
      <c r="AF646" s="85"/>
      <c r="AG646" s="84"/>
      <c r="AH646" s="81"/>
      <c r="AI646" s="169"/>
      <c r="AJ646" s="169"/>
      <c r="AK646" s="194"/>
      <c r="AL646" s="158"/>
    </row>
    <row r="647" spans="1:998" s="13" customFormat="1">
      <c r="A647" s="16">
        <v>642</v>
      </c>
      <c r="B647" s="32" t="s">
        <v>175</v>
      </c>
      <c r="C647" s="32" t="s">
        <v>28</v>
      </c>
      <c r="D647" s="32" t="s">
        <v>28</v>
      </c>
      <c r="E647" s="32" t="s">
        <v>924</v>
      </c>
      <c r="F647" s="32"/>
      <c r="G647" s="74">
        <v>45834</v>
      </c>
      <c r="H647" s="75">
        <v>0.58333333333333337</v>
      </c>
      <c r="I647" s="32" t="s">
        <v>5</v>
      </c>
      <c r="J647" s="32" t="s">
        <v>6</v>
      </c>
      <c r="K647" s="32" t="s">
        <v>5</v>
      </c>
      <c r="L647" s="32" t="s">
        <v>5</v>
      </c>
      <c r="M647" s="32" t="s">
        <v>5</v>
      </c>
      <c r="N647" s="32" t="s">
        <v>6</v>
      </c>
      <c r="O647" s="76">
        <v>1254.43</v>
      </c>
      <c r="P647" s="77">
        <v>23995</v>
      </c>
      <c r="Q647" s="76">
        <v>60000</v>
      </c>
      <c r="R647" s="76">
        <v>24000</v>
      </c>
      <c r="S647" s="85">
        <f t="shared" si="76"/>
        <v>40</v>
      </c>
      <c r="T647" s="85">
        <f t="shared" si="77"/>
        <v>36000</v>
      </c>
      <c r="U647" s="32" t="s">
        <v>6</v>
      </c>
      <c r="V647" s="32" t="s">
        <v>6</v>
      </c>
      <c r="W647" s="79">
        <v>1</v>
      </c>
      <c r="X647" s="80">
        <v>0</v>
      </c>
      <c r="Y647" s="81">
        <f>ROUND((S647/INDICI!$B$2*10),2)</f>
        <v>4.5199999999999996</v>
      </c>
      <c r="Z647" s="81">
        <f>ROUND((O647/INDICI!$B$1*25),2)</f>
        <v>3.35</v>
      </c>
      <c r="AA647" s="82">
        <f t="shared" si="78"/>
        <v>6</v>
      </c>
      <c r="AB647" s="83">
        <f t="shared" si="79"/>
        <v>13.87</v>
      </c>
      <c r="AC647" s="84"/>
      <c r="AD647" s="81" t="str">
        <f>VLOOKUP(C647, 'NORD SUD'!A:B, 2, FALSE)</f>
        <v>S</v>
      </c>
      <c r="AE647" s="85"/>
      <c r="AF647" s="85"/>
      <c r="AG647" s="84"/>
      <c r="AH647" s="81"/>
      <c r="AI647" s="169"/>
      <c r="AJ647" s="169"/>
      <c r="AK647" s="194"/>
      <c r="AL647" s="158"/>
    </row>
    <row r="648" spans="1:998" s="13" customFormat="1">
      <c r="A648" s="16">
        <v>643</v>
      </c>
      <c r="B648" s="32" t="s">
        <v>138</v>
      </c>
      <c r="C648" s="32" t="s">
        <v>14</v>
      </c>
      <c r="D648" s="32" t="s">
        <v>14</v>
      </c>
      <c r="E648" s="32" t="s">
        <v>1648</v>
      </c>
      <c r="F648" s="32"/>
      <c r="G648" s="74">
        <v>45833</v>
      </c>
      <c r="H648" s="75">
        <v>0.68263888888888891</v>
      </c>
      <c r="I648" s="32" t="s">
        <v>5</v>
      </c>
      <c r="J648" s="32" t="s">
        <v>6</v>
      </c>
      <c r="K648" s="32" t="s">
        <v>5</v>
      </c>
      <c r="L648" s="32" t="s">
        <v>5</v>
      </c>
      <c r="M648" s="76" t="s">
        <v>5</v>
      </c>
      <c r="N648" s="32" t="s">
        <v>6</v>
      </c>
      <c r="O648" s="76">
        <v>1348.26</v>
      </c>
      <c r="P648" s="77">
        <v>4376</v>
      </c>
      <c r="Q648" s="76">
        <v>114879.8</v>
      </c>
      <c r="R648" s="76">
        <v>23000</v>
      </c>
      <c r="S648" s="85">
        <f t="shared" si="76"/>
        <v>20.020926220275452</v>
      </c>
      <c r="T648" s="85">
        <f t="shared" si="77"/>
        <v>91879.8</v>
      </c>
      <c r="U648" s="32" t="s">
        <v>6</v>
      </c>
      <c r="V648" s="32" t="s">
        <v>6</v>
      </c>
      <c r="W648" s="79">
        <v>1</v>
      </c>
      <c r="X648" s="80">
        <v>0</v>
      </c>
      <c r="Y648" s="81">
        <f>ROUND((S648/INDICI!$B$2*10),2)</f>
        <v>2.2599999999999998</v>
      </c>
      <c r="Z648" s="81">
        <f>ROUND((O648/INDICI!$B$1*25),2)</f>
        <v>3.6</v>
      </c>
      <c r="AA648" s="82">
        <f t="shared" si="78"/>
        <v>8</v>
      </c>
      <c r="AB648" s="83">
        <f t="shared" si="79"/>
        <v>13.86</v>
      </c>
      <c r="AC648" s="84"/>
      <c r="AD648" s="81" t="str">
        <f>VLOOKUP(C648, 'NORD SUD'!A:B, 2, FALSE)</f>
        <v>S</v>
      </c>
      <c r="AE648" s="85"/>
      <c r="AF648" s="85"/>
      <c r="AG648" s="84"/>
      <c r="AH648" s="81"/>
      <c r="AI648" s="169"/>
      <c r="AJ648" s="169"/>
      <c r="AK648" s="194"/>
      <c r="AL648" s="158"/>
    </row>
    <row r="649" spans="1:998" s="13" customFormat="1">
      <c r="A649" s="16">
        <v>644</v>
      </c>
      <c r="B649" s="32" t="s">
        <v>556</v>
      </c>
      <c r="C649" s="32" t="s">
        <v>1454</v>
      </c>
      <c r="D649" s="32" t="s">
        <v>1454</v>
      </c>
      <c r="E649" s="32" t="s">
        <v>1457</v>
      </c>
      <c r="F649" s="32"/>
      <c r="G649" s="74">
        <v>45834</v>
      </c>
      <c r="H649" s="75">
        <v>0.41736111111111113</v>
      </c>
      <c r="I649" s="32" t="s">
        <v>5</v>
      </c>
      <c r="J649" s="32" t="s">
        <v>6</v>
      </c>
      <c r="K649" s="32" t="s">
        <v>5</v>
      </c>
      <c r="L649" s="32" t="s">
        <v>5</v>
      </c>
      <c r="M649" s="32" t="s">
        <v>5</v>
      </c>
      <c r="N649" s="32" t="s">
        <v>6</v>
      </c>
      <c r="O649" s="76">
        <v>925.92</v>
      </c>
      <c r="P649" s="77">
        <v>432</v>
      </c>
      <c r="Q649" s="76">
        <v>49988.43</v>
      </c>
      <c r="R649" s="76">
        <v>15000</v>
      </c>
      <c r="S649" s="85">
        <f t="shared" si="76"/>
        <v>30.006943606750603</v>
      </c>
      <c r="T649" s="85">
        <f t="shared" si="77"/>
        <v>34988.43</v>
      </c>
      <c r="U649" s="32" t="s">
        <v>6</v>
      </c>
      <c r="V649" s="32" t="s">
        <v>6</v>
      </c>
      <c r="W649" s="79">
        <v>1</v>
      </c>
      <c r="X649" s="80">
        <v>0</v>
      </c>
      <c r="Y649" s="81">
        <f>ROUND((S649/INDICI!$B$2*10),2)</f>
        <v>3.39</v>
      </c>
      <c r="Z649" s="81">
        <f>ROUND((O649/INDICI!$B$1*25),2)</f>
        <v>2.4700000000000002</v>
      </c>
      <c r="AA649" s="82">
        <f t="shared" si="78"/>
        <v>8</v>
      </c>
      <c r="AB649" s="83">
        <f t="shared" si="79"/>
        <v>13.86</v>
      </c>
      <c r="AC649" s="84"/>
      <c r="AD649" s="81" t="str">
        <f>VLOOKUP(C649, 'NORD SUD'!A:B, 2, FALSE)</f>
        <v>S</v>
      </c>
      <c r="AE649" s="85"/>
      <c r="AF649" s="85"/>
      <c r="AG649" s="84"/>
      <c r="AH649" s="81"/>
      <c r="AI649" s="169"/>
      <c r="AJ649" s="169"/>
      <c r="AK649" s="194"/>
      <c r="AL649" s="158"/>
    </row>
    <row r="650" spans="1:998" s="13" customFormat="1">
      <c r="A650" s="16">
        <v>645</v>
      </c>
      <c r="B650" s="32" t="s">
        <v>857</v>
      </c>
      <c r="C650" s="32" t="s">
        <v>29</v>
      </c>
      <c r="D650" s="32" t="s">
        <v>29</v>
      </c>
      <c r="E650" s="32"/>
      <c r="F650" s="32" t="s">
        <v>1599</v>
      </c>
      <c r="G650" s="74">
        <v>45834</v>
      </c>
      <c r="H650" s="75">
        <v>0.62222222222222201</v>
      </c>
      <c r="I650" s="32" t="s">
        <v>5</v>
      </c>
      <c r="J650" s="32" t="s">
        <v>6</v>
      </c>
      <c r="K650" s="32" t="s">
        <v>5</v>
      </c>
      <c r="L650" s="32" t="s">
        <v>5</v>
      </c>
      <c r="M650" s="32" t="s">
        <v>5</v>
      </c>
      <c r="N650" s="32" t="s">
        <v>6</v>
      </c>
      <c r="O650" s="76">
        <v>1020.86</v>
      </c>
      <c r="P650" s="77">
        <v>6759</v>
      </c>
      <c r="Q650" s="76">
        <v>214504.74</v>
      </c>
      <c r="R650" s="76">
        <v>21450.47</v>
      </c>
      <c r="S650" s="86">
        <f t="shared" si="76"/>
        <v>9.999998135239343</v>
      </c>
      <c r="T650" s="86">
        <f t="shared" si="77"/>
        <v>193054.27</v>
      </c>
      <c r="U650" s="32" t="s">
        <v>6</v>
      </c>
      <c r="V650" s="32" t="s">
        <v>6</v>
      </c>
      <c r="W650" s="32">
        <v>1</v>
      </c>
      <c r="X650" s="80">
        <v>10</v>
      </c>
      <c r="Y650" s="81">
        <f>ROUND((S650/INDICI!$B$2*10),2)</f>
        <v>1.1299999999999999</v>
      </c>
      <c r="Z650" s="81">
        <f>ROUND((O650/INDICI!$B$1*25),2)</f>
        <v>2.73</v>
      </c>
      <c r="AA650" s="82">
        <f t="shared" si="78"/>
        <v>0</v>
      </c>
      <c r="AB650" s="83">
        <f t="shared" si="79"/>
        <v>13.86</v>
      </c>
      <c r="AC650" s="84"/>
      <c r="AD650" s="81" t="str">
        <f>VLOOKUP(C650, 'NORD SUD'!A:B, 2, FALSE)</f>
        <v>S</v>
      </c>
      <c r="AE650" s="85"/>
      <c r="AF650" s="85"/>
      <c r="AG650" s="84"/>
      <c r="AH650" s="81"/>
      <c r="AI650" s="169"/>
      <c r="AJ650" s="169"/>
      <c r="AK650" s="194"/>
      <c r="AL650" s="158"/>
    </row>
    <row r="651" spans="1:998" s="13" customFormat="1">
      <c r="A651" s="16">
        <v>646</v>
      </c>
      <c r="B651" s="32" t="s">
        <v>344</v>
      </c>
      <c r="C651" s="32" t="s">
        <v>50</v>
      </c>
      <c r="D651" s="32" t="s">
        <v>50</v>
      </c>
      <c r="E651" s="32" t="s">
        <v>351</v>
      </c>
      <c r="F651" s="32"/>
      <c r="G651" s="74">
        <v>45831</v>
      </c>
      <c r="H651" s="75">
        <v>0.6069444444444444</v>
      </c>
      <c r="I651" s="32" t="s">
        <v>5</v>
      </c>
      <c r="J651" s="32" t="s">
        <v>6</v>
      </c>
      <c r="K651" s="32" t="s">
        <v>5</v>
      </c>
      <c r="L651" s="32" t="s">
        <v>5</v>
      </c>
      <c r="M651" s="76" t="s">
        <v>5</v>
      </c>
      <c r="N651" s="32" t="s">
        <v>6</v>
      </c>
      <c r="O651" s="76">
        <v>709.89</v>
      </c>
      <c r="P651" s="77">
        <v>2113</v>
      </c>
      <c r="Q651" s="76">
        <v>149999.07999999999</v>
      </c>
      <c r="R651" s="76">
        <v>52499.65</v>
      </c>
      <c r="S651" s="78">
        <f t="shared" si="76"/>
        <v>34.999981333218848</v>
      </c>
      <c r="T651" s="78">
        <f t="shared" si="77"/>
        <v>97499.43</v>
      </c>
      <c r="U651" s="32" t="s">
        <v>6</v>
      </c>
      <c r="V651" s="32" t="s">
        <v>6</v>
      </c>
      <c r="W651" s="79">
        <v>1</v>
      </c>
      <c r="X651" s="80">
        <v>0</v>
      </c>
      <c r="Y651" s="81">
        <f>ROUND((S651/INDICI!$B$2*10),2)</f>
        <v>3.95</v>
      </c>
      <c r="Z651" s="81">
        <f>ROUND((O651/INDICI!$B$1*25),2)</f>
        <v>1.9</v>
      </c>
      <c r="AA651" s="82">
        <f t="shared" si="78"/>
        <v>8</v>
      </c>
      <c r="AB651" s="83">
        <f t="shared" si="79"/>
        <v>13.85</v>
      </c>
      <c r="AC651" s="84"/>
      <c r="AD651" s="81" t="str">
        <f>VLOOKUP(C651, 'NORD SUD'!A:B, 2, FALSE)</f>
        <v>N</v>
      </c>
      <c r="AE651" s="85"/>
      <c r="AF651" s="85"/>
      <c r="AG651" s="84"/>
      <c r="AH651" s="81"/>
      <c r="AI651" s="169"/>
      <c r="AJ651" s="169"/>
      <c r="AK651" s="194"/>
      <c r="AL651" s="158"/>
    </row>
    <row r="652" spans="1:998" s="13" customFormat="1">
      <c r="A652" s="16">
        <v>647</v>
      </c>
      <c r="B652" s="32" t="s">
        <v>692</v>
      </c>
      <c r="C652" s="32" t="s">
        <v>89</v>
      </c>
      <c r="D652" s="32" t="s">
        <v>89</v>
      </c>
      <c r="E652" s="32" t="s">
        <v>700</v>
      </c>
      <c r="F652" s="32"/>
      <c r="G652" s="74">
        <v>45833</v>
      </c>
      <c r="H652" s="75">
        <v>0.49097222222222198</v>
      </c>
      <c r="I652" s="32" t="s">
        <v>5</v>
      </c>
      <c r="J652" s="32" t="s">
        <v>6</v>
      </c>
      <c r="K652" s="32" t="s">
        <v>5</v>
      </c>
      <c r="L652" s="32" t="s">
        <v>5</v>
      </c>
      <c r="M652" s="32" t="s">
        <v>5</v>
      </c>
      <c r="N652" s="32" t="s">
        <v>6</v>
      </c>
      <c r="O652" s="76">
        <v>921.13</v>
      </c>
      <c r="P652" s="77">
        <v>1737</v>
      </c>
      <c r="Q652" s="76">
        <v>99000</v>
      </c>
      <c r="R652" s="76">
        <v>29700</v>
      </c>
      <c r="S652" s="86">
        <f t="shared" si="76"/>
        <v>30</v>
      </c>
      <c r="T652" s="86">
        <f t="shared" si="77"/>
        <v>69300</v>
      </c>
      <c r="U652" s="32" t="s">
        <v>6</v>
      </c>
      <c r="V652" s="32" t="s">
        <v>6</v>
      </c>
      <c r="W652" s="32">
        <v>1</v>
      </c>
      <c r="X652" s="80">
        <v>0</v>
      </c>
      <c r="Y652" s="81">
        <f>ROUND((S652/INDICI!$B$2*10),2)</f>
        <v>3.39</v>
      </c>
      <c r="Z652" s="81">
        <f>ROUND((O652/INDICI!$B$1*25),2)</f>
        <v>2.46</v>
      </c>
      <c r="AA652" s="82">
        <f t="shared" si="78"/>
        <v>8</v>
      </c>
      <c r="AB652" s="83">
        <f t="shared" si="79"/>
        <v>13.85</v>
      </c>
      <c r="AC652" s="84"/>
      <c r="AD652" s="81" t="str">
        <f>VLOOKUP(C652, 'NORD SUD'!A:B, 2, FALSE)</f>
        <v>N</v>
      </c>
      <c r="AE652" s="85"/>
      <c r="AF652" s="85"/>
      <c r="AG652" s="84"/>
      <c r="AH652" s="81"/>
      <c r="AI652" s="169"/>
      <c r="AJ652" s="169"/>
      <c r="AK652" s="194"/>
      <c r="AL652" s="158"/>
    </row>
    <row r="653" spans="1:998" s="13" customFormat="1">
      <c r="A653" s="16">
        <v>648</v>
      </c>
      <c r="B653" s="32" t="s">
        <v>344</v>
      </c>
      <c r="C653" s="32" t="s">
        <v>33</v>
      </c>
      <c r="D653" s="32" t="s">
        <v>33</v>
      </c>
      <c r="E653" s="114"/>
      <c r="F653" s="114" t="s">
        <v>1280</v>
      </c>
      <c r="G653" s="74">
        <v>45828</v>
      </c>
      <c r="H653" s="75">
        <v>0.67708333333333337</v>
      </c>
      <c r="I653" s="32" t="s">
        <v>5</v>
      </c>
      <c r="J653" s="32" t="s">
        <v>6</v>
      </c>
      <c r="K653" s="32" t="s">
        <v>5</v>
      </c>
      <c r="L653" s="32" t="s">
        <v>5</v>
      </c>
      <c r="M653" s="32" t="s">
        <v>5</v>
      </c>
      <c r="N653" s="32" t="s">
        <v>6</v>
      </c>
      <c r="O653" s="87">
        <v>1334.3030000000001</v>
      </c>
      <c r="P653" s="77">
        <v>4122</v>
      </c>
      <c r="Q653" s="32">
        <v>256414.72</v>
      </c>
      <c r="R653" s="32">
        <v>6414.72</v>
      </c>
      <c r="S653" s="85">
        <f t="shared" si="76"/>
        <v>2.5016972504542641</v>
      </c>
      <c r="T653" s="85">
        <f t="shared" si="77"/>
        <v>250000</v>
      </c>
      <c r="U653" s="32" t="s">
        <v>6</v>
      </c>
      <c r="V653" s="32" t="s">
        <v>6</v>
      </c>
      <c r="W653" s="79">
        <v>1</v>
      </c>
      <c r="X653" s="80">
        <v>10</v>
      </c>
      <c r="Y653" s="81">
        <f>ROUND((S653/INDICI!$B$2*10),2)</f>
        <v>0.28000000000000003</v>
      </c>
      <c r="Z653" s="81">
        <f>ROUND((O653/INDICI!$B$1*25),2)</f>
        <v>3.56</v>
      </c>
      <c r="AA653" s="82">
        <f t="shared" si="78"/>
        <v>0</v>
      </c>
      <c r="AB653" s="83">
        <f t="shared" si="79"/>
        <v>13.84</v>
      </c>
      <c r="AC653" s="84"/>
      <c r="AD653" s="81" t="str">
        <f>VLOOKUP(C653, 'NORD SUD'!A:B, 2, FALSE)</f>
        <v>N</v>
      </c>
      <c r="AE653" s="85"/>
      <c r="AF653" s="85"/>
      <c r="AG653" s="84"/>
      <c r="AH653" s="81"/>
      <c r="AI653" s="169"/>
      <c r="AJ653" s="169"/>
      <c r="AK653" s="194"/>
      <c r="AL653" s="158"/>
    </row>
    <row r="654" spans="1:998" s="13" customFormat="1">
      <c r="A654" s="16">
        <v>649</v>
      </c>
      <c r="B654" s="32" t="s">
        <v>175</v>
      </c>
      <c r="C654" s="32" t="s">
        <v>8</v>
      </c>
      <c r="D654" s="32" t="s">
        <v>8</v>
      </c>
      <c r="E654" s="32" t="s">
        <v>715</v>
      </c>
      <c r="F654" s="32"/>
      <c r="G654" s="74">
        <v>45833</v>
      </c>
      <c r="H654" s="75">
        <v>0.90625</v>
      </c>
      <c r="I654" s="32" t="s">
        <v>5</v>
      </c>
      <c r="J654" s="32" t="s">
        <v>6</v>
      </c>
      <c r="K654" s="32" t="s">
        <v>5</v>
      </c>
      <c r="L654" s="32" t="s">
        <v>5</v>
      </c>
      <c r="M654" s="32" t="s">
        <v>5</v>
      </c>
      <c r="N654" s="32" t="s">
        <v>6</v>
      </c>
      <c r="O654" s="76">
        <v>1403.912</v>
      </c>
      <c r="P654" s="77">
        <v>4345</v>
      </c>
      <c r="Q654" s="76">
        <v>245000</v>
      </c>
      <c r="R654" s="76">
        <v>45000</v>
      </c>
      <c r="S654" s="85">
        <f t="shared" si="76"/>
        <v>18.367346938775512</v>
      </c>
      <c r="T654" s="85">
        <f t="shared" si="77"/>
        <v>200000</v>
      </c>
      <c r="U654" s="32" t="s">
        <v>6</v>
      </c>
      <c r="V654" s="32" t="s">
        <v>6</v>
      </c>
      <c r="W654" s="32">
        <v>1</v>
      </c>
      <c r="X654" s="80">
        <v>0</v>
      </c>
      <c r="Y654" s="81">
        <f>ROUND((S654/INDICI!$B$2*10),2)</f>
        <v>2.08</v>
      </c>
      <c r="Z654" s="81">
        <f>ROUND((O654/INDICI!$B$1*25),2)</f>
        <v>3.75</v>
      </c>
      <c r="AA654" s="82">
        <f t="shared" si="78"/>
        <v>8</v>
      </c>
      <c r="AB654" s="83">
        <f t="shared" si="79"/>
        <v>13.83</v>
      </c>
      <c r="AC654" s="84"/>
      <c r="AD654" s="81" t="str">
        <f>VLOOKUP(C654, 'NORD SUD'!A:B, 2, FALSE)</f>
        <v>S</v>
      </c>
      <c r="AE654" s="85"/>
      <c r="AF654" s="85"/>
      <c r="AG654" s="84"/>
      <c r="AH654" s="81"/>
      <c r="AI654" s="169"/>
      <c r="AJ654" s="169"/>
      <c r="AK654" s="194"/>
      <c r="AL654" s="158"/>
    </row>
    <row r="655" spans="1:998" s="13" customFormat="1">
      <c r="A655" s="16">
        <v>650</v>
      </c>
      <c r="B655" s="32" t="s">
        <v>174</v>
      </c>
      <c r="C655" s="32" t="s">
        <v>45</v>
      </c>
      <c r="D655" s="32" t="s">
        <v>45</v>
      </c>
      <c r="E655" s="32" t="s">
        <v>1028</v>
      </c>
      <c r="F655" s="32"/>
      <c r="G655" s="74">
        <v>45834</v>
      </c>
      <c r="H655" s="75">
        <v>0.36944444444444446</v>
      </c>
      <c r="I655" s="32" t="s">
        <v>5</v>
      </c>
      <c r="J655" s="32" t="s">
        <v>6</v>
      </c>
      <c r="K655" s="32" t="s">
        <v>5</v>
      </c>
      <c r="L655" s="32" t="s">
        <v>5</v>
      </c>
      <c r="M655" s="32" t="s">
        <v>5</v>
      </c>
      <c r="N655" s="32" t="s">
        <v>6</v>
      </c>
      <c r="O655" s="76">
        <v>1713.586</v>
      </c>
      <c r="P655" s="77">
        <v>817</v>
      </c>
      <c r="Q655" s="76">
        <v>66496.06</v>
      </c>
      <c r="R655" s="76">
        <v>7314.57</v>
      </c>
      <c r="S655" s="85">
        <f t="shared" si="76"/>
        <v>11.000005113084896</v>
      </c>
      <c r="T655" s="85">
        <f t="shared" si="77"/>
        <v>59181.49</v>
      </c>
      <c r="U655" s="32" t="s">
        <v>6</v>
      </c>
      <c r="V655" s="32" t="s">
        <v>6</v>
      </c>
      <c r="W655" s="79">
        <v>1</v>
      </c>
      <c r="X655" s="80">
        <v>0</v>
      </c>
      <c r="Y655" s="81">
        <f>ROUND((S655/INDICI!$B$2*10),2)</f>
        <v>1.24</v>
      </c>
      <c r="Z655" s="81">
        <f>ROUND((O655/INDICI!$B$1*25),2)</f>
        <v>4.57</v>
      </c>
      <c r="AA655" s="82">
        <f t="shared" si="78"/>
        <v>8</v>
      </c>
      <c r="AB655" s="83">
        <f t="shared" si="79"/>
        <v>13.81</v>
      </c>
      <c r="AC655" s="84"/>
      <c r="AD655" s="81" t="str">
        <f>VLOOKUP(C655, 'NORD SUD'!A:B, 2, FALSE)</f>
        <v>N</v>
      </c>
      <c r="AE655" s="85"/>
      <c r="AF655" s="85"/>
      <c r="AG655" s="84"/>
      <c r="AH655" s="81"/>
      <c r="AI655" s="169"/>
      <c r="AJ655" s="169"/>
      <c r="AK655" s="194"/>
      <c r="AL655" s="158"/>
    </row>
    <row r="656" spans="1:998" s="13" customFormat="1">
      <c r="A656" s="16">
        <v>651</v>
      </c>
      <c r="B656" s="32" t="s">
        <v>344</v>
      </c>
      <c r="C656" s="32" t="s">
        <v>1088</v>
      </c>
      <c r="D656" s="32" t="s">
        <v>1089</v>
      </c>
      <c r="E656" s="32" t="s">
        <v>1104</v>
      </c>
      <c r="F656" s="32"/>
      <c r="G656" s="74">
        <v>45833</v>
      </c>
      <c r="H656" s="75" t="s">
        <v>1105</v>
      </c>
      <c r="I656" s="32" t="s">
        <v>5</v>
      </c>
      <c r="J656" s="32" t="s">
        <v>6</v>
      </c>
      <c r="K656" s="32" t="s">
        <v>5</v>
      </c>
      <c r="L656" s="32" t="s">
        <v>5</v>
      </c>
      <c r="M656" s="32" t="s">
        <v>5</v>
      </c>
      <c r="N656" s="32" t="s">
        <v>6</v>
      </c>
      <c r="O656" s="76">
        <v>1232.21</v>
      </c>
      <c r="P656" s="77">
        <v>5762</v>
      </c>
      <c r="Q656" s="76">
        <v>150354</v>
      </c>
      <c r="R656" s="76">
        <v>60141.599999999999</v>
      </c>
      <c r="S656" s="85">
        <f t="shared" si="76"/>
        <v>40</v>
      </c>
      <c r="T656" s="85">
        <f t="shared" si="77"/>
        <v>90212.4</v>
      </c>
      <c r="U656" s="32" t="s">
        <v>6</v>
      </c>
      <c r="V656" s="32" t="s">
        <v>6</v>
      </c>
      <c r="W656" s="79">
        <v>1</v>
      </c>
      <c r="X656" s="80">
        <v>0</v>
      </c>
      <c r="Y656" s="81">
        <f>ROUND((S656/INDICI!$B$2*10),2)</f>
        <v>4.5199999999999996</v>
      </c>
      <c r="Z656" s="81">
        <f>ROUND((O656/INDICI!$B$1*25),2)</f>
        <v>3.29</v>
      </c>
      <c r="AA656" s="82">
        <f t="shared" si="78"/>
        <v>6</v>
      </c>
      <c r="AB656" s="83">
        <f t="shared" si="79"/>
        <v>13.809999999999999</v>
      </c>
      <c r="AC656" s="84"/>
      <c r="AD656" s="81" t="str">
        <f>VLOOKUP(C656, 'NORD SUD'!A:B, 2, FALSE)</f>
        <v>N</v>
      </c>
      <c r="AE656" s="85"/>
      <c r="AF656" s="85"/>
      <c r="AG656" s="84"/>
      <c r="AH656" s="81"/>
      <c r="AI656" s="169"/>
      <c r="AJ656" s="169"/>
      <c r="AK656" s="194"/>
      <c r="AL656" s="158"/>
    </row>
    <row r="657" spans="1:998" s="13" customFormat="1">
      <c r="A657" s="16">
        <v>652</v>
      </c>
      <c r="B657" s="32" t="s">
        <v>176</v>
      </c>
      <c r="C657" s="32" t="s">
        <v>54</v>
      </c>
      <c r="D657" s="32" t="s">
        <v>54</v>
      </c>
      <c r="E657" s="32" t="s">
        <v>1761</v>
      </c>
      <c r="F657" s="32"/>
      <c r="G657" s="74">
        <v>45834</v>
      </c>
      <c r="H657" s="75">
        <v>0.5625</v>
      </c>
      <c r="I657" s="32" t="s">
        <v>5</v>
      </c>
      <c r="J657" s="32" t="s">
        <v>6</v>
      </c>
      <c r="K657" s="32" t="s">
        <v>5</v>
      </c>
      <c r="L657" s="32" t="s">
        <v>5</v>
      </c>
      <c r="M657" s="32" t="s">
        <v>5</v>
      </c>
      <c r="N657" s="32" t="s">
        <v>6</v>
      </c>
      <c r="O657" s="76">
        <v>804.65</v>
      </c>
      <c r="P657" s="77">
        <v>20630</v>
      </c>
      <c r="Q657" s="76">
        <v>106387</v>
      </c>
      <c r="R657" s="76">
        <v>53193.5</v>
      </c>
      <c r="S657" s="85">
        <f t="shared" si="76"/>
        <v>50</v>
      </c>
      <c r="T657" s="85">
        <f t="shared" si="77"/>
        <v>53193.5</v>
      </c>
      <c r="U657" s="32" t="s">
        <v>6</v>
      </c>
      <c r="V657" s="32" t="s">
        <v>6</v>
      </c>
      <c r="W657" s="79">
        <v>2</v>
      </c>
      <c r="X657" s="80">
        <v>0</v>
      </c>
      <c r="Y657" s="81">
        <f>ROUND((S657/INDICI!$B$2*10),2)</f>
        <v>5.65</v>
      </c>
      <c r="Z657" s="81">
        <f>ROUND((O657/INDICI!$B$1*25),2)</f>
        <v>2.15</v>
      </c>
      <c r="AA657" s="82">
        <f t="shared" si="78"/>
        <v>6</v>
      </c>
      <c r="AB657" s="83">
        <f t="shared" si="79"/>
        <v>13.8</v>
      </c>
      <c r="AC657" s="84"/>
      <c r="AD657" s="81" t="str">
        <f>VLOOKUP(C657, 'NORD SUD'!A:B, 2, FALSE)</f>
        <v>N</v>
      </c>
      <c r="AE657" s="85"/>
      <c r="AF657" s="85"/>
      <c r="AG657" s="84"/>
      <c r="AH657" s="81"/>
      <c r="AI657" s="169"/>
      <c r="AJ657" s="169"/>
      <c r="AK657" s="194"/>
      <c r="AL657" s="158"/>
    </row>
    <row r="658" spans="1:998" s="13" customFormat="1">
      <c r="A658" s="16">
        <v>653</v>
      </c>
      <c r="B658" s="32" t="s">
        <v>175</v>
      </c>
      <c r="C658" s="32" t="s">
        <v>1685</v>
      </c>
      <c r="D658" s="32" t="s">
        <v>1685</v>
      </c>
      <c r="E658" s="32" t="s">
        <v>1700</v>
      </c>
      <c r="F658" s="32"/>
      <c r="G658" s="74">
        <v>45834</v>
      </c>
      <c r="H658" s="75">
        <v>0.42499999999999999</v>
      </c>
      <c r="I658" s="32" t="s">
        <v>5</v>
      </c>
      <c r="J658" s="32" t="s">
        <v>6</v>
      </c>
      <c r="K658" s="32" t="s">
        <v>5</v>
      </c>
      <c r="L658" s="32" t="s">
        <v>5</v>
      </c>
      <c r="M658" s="32" t="s">
        <v>5</v>
      </c>
      <c r="N658" s="32" t="s">
        <v>6</v>
      </c>
      <c r="O658" s="76">
        <v>976.97</v>
      </c>
      <c r="P658" s="77">
        <v>2866</v>
      </c>
      <c r="Q658" s="76">
        <v>85000</v>
      </c>
      <c r="R658" s="76">
        <v>24000</v>
      </c>
      <c r="S658" s="85">
        <f t="shared" si="76"/>
        <v>28.235294117647058</v>
      </c>
      <c r="T658" s="85">
        <f t="shared" si="77"/>
        <v>61000</v>
      </c>
      <c r="U658" s="32" t="s">
        <v>6</v>
      </c>
      <c r="V658" s="32" t="s">
        <v>6</v>
      </c>
      <c r="W658" s="79">
        <v>1</v>
      </c>
      <c r="X658" s="80">
        <v>0</v>
      </c>
      <c r="Y658" s="81">
        <f>ROUND((S658/INDICI!$B$2*10),2)</f>
        <v>3.19</v>
      </c>
      <c r="Z658" s="81">
        <f>ROUND((O658/INDICI!$B$1*25),2)</f>
        <v>2.61</v>
      </c>
      <c r="AA658" s="82">
        <f t="shared" si="78"/>
        <v>8</v>
      </c>
      <c r="AB658" s="83">
        <f t="shared" si="79"/>
        <v>13.8</v>
      </c>
      <c r="AC658" s="84"/>
      <c r="AD658" s="81" t="str">
        <f>VLOOKUP(C658, 'NORD SUD'!A:B, 2, FALSE)</f>
        <v>S</v>
      </c>
      <c r="AE658" s="85"/>
      <c r="AF658" s="85"/>
      <c r="AG658" s="84"/>
      <c r="AH658" s="81"/>
      <c r="AI658" s="169"/>
      <c r="AJ658" s="169"/>
      <c r="AK658" s="194"/>
      <c r="AL658" s="158"/>
    </row>
    <row r="659" spans="1:998" s="13" customFormat="1">
      <c r="A659" s="16">
        <v>654</v>
      </c>
      <c r="B659" s="32" t="s">
        <v>175</v>
      </c>
      <c r="C659" s="32" t="s">
        <v>57</v>
      </c>
      <c r="D659" s="32" t="s">
        <v>57</v>
      </c>
      <c r="E659" s="32" t="s">
        <v>621</v>
      </c>
      <c r="F659" s="32"/>
      <c r="G659" s="74">
        <v>45832</v>
      </c>
      <c r="H659" s="75" t="s">
        <v>593</v>
      </c>
      <c r="I659" s="32" t="s">
        <v>5</v>
      </c>
      <c r="J659" s="32" t="s">
        <v>6</v>
      </c>
      <c r="K659" s="32" t="s">
        <v>5</v>
      </c>
      <c r="L659" s="32" t="s">
        <v>5</v>
      </c>
      <c r="M659" s="32" t="s">
        <v>5</v>
      </c>
      <c r="N659" s="32" t="s">
        <v>6</v>
      </c>
      <c r="O659" s="76">
        <v>1260.52</v>
      </c>
      <c r="P659" s="77">
        <v>9200</v>
      </c>
      <c r="Q659" s="76">
        <v>409485.21</v>
      </c>
      <c r="R659" s="76">
        <v>159958.21</v>
      </c>
      <c r="S659" s="85">
        <f t="shared" si="76"/>
        <v>39.063244799488601</v>
      </c>
      <c r="T659" s="85">
        <f t="shared" si="77"/>
        <v>249527.00000000003</v>
      </c>
      <c r="U659" s="32" t="s">
        <v>6</v>
      </c>
      <c r="V659" s="32" t="s">
        <v>6</v>
      </c>
      <c r="W659" s="79">
        <v>2</v>
      </c>
      <c r="X659" s="80">
        <v>0</v>
      </c>
      <c r="Y659" s="81">
        <f>ROUND((S659/INDICI!$B$2*10),2)</f>
        <v>4.41</v>
      </c>
      <c r="Z659" s="81">
        <f>ROUND((O659/INDICI!$B$1*25),2)</f>
        <v>3.37</v>
      </c>
      <c r="AA659" s="82">
        <f t="shared" si="78"/>
        <v>6</v>
      </c>
      <c r="AB659" s="83">
        <f t="shared" si="79"/>
        <v>13.780000000000001</v>
      </c>
      <c r="AC659" s="84"/>
      <c r="AD659" s="81" t="str">
        <f>VLOOKUP(C659, 'NORD SUD'!A:B, 2, FALSE)</f>
        <v>S</v>
      </c>
      <c r="AE659" s="85"/>
      <c r="AF659" s="85"/>
      <c r="AG659" s="84"/>
      <c r="AH659" s="81"/>
      <c r="AI659" s="169"/>
      <c r="AJ659" s="169"/>
      <c r="AK659" s="194"/>
      <c r="AL659" s="158"/>
    </row>
    <row r="660" spans="1:998" s="13" customFormat="1">
      <c r="A660" s="16">
        <v>655</v>
      </c>
      <c r="B660" s="32" t="s">
        <v>1013</v>
      </c>
      <c r="C660" s="32" t="s">
        <v>74</v>
      </c>
      <c r="D660" s="32" t="s">
        <v>1050</v>
      </c>
      <c r="E660" s="32" t="s">
        <v>1078</v>
      </c>
      <c r="F660" s="32"/>
      <c r="G660" s="74">
        <v>45834</v>
      </c>
      <c r="H660" s="75">
        <v>0.80347222222222225</v>
      </c>
      <c r="I660" s="32" t="s">
        <v>5</v>
      </c>
      <c r="J660" s="32" t="s">
        <v>6</v>
      </c>
      <c r="K660" s="32" t="s">
        <v>5</v>
      </c>
      <c r="L660" s="32" t="s">
        <v>5</v>
      </c>
      <c r="M660" s="32" t="s">
        <v>5</v>
      </c>
      <c r="N660" s="32" t="s">
        <v>6</v>
      </c>
      <c r="O660" s="76">
        <v>1014.1987829614604</v>
      </c>
      <c r="P660" s="77">
        <v>986</v>
      </c>
      <c r="Q660" s="76">
        <v>73760.289999999994</v>
      </c>
      <c r="R660" s="76">
        <v>20000</v>
      </c>
      <c r="S660" s="85">
        <f t="shared" si="76"/>
        <v>27.114860855346421</v>
      </c>
      <c r="T660" s="85">
        <f t="shared" si="77"/>
        <v>53760.289999999994</v>
      </c>
      <c r="U660" s="32" t="s">
        <v>6</v>
      </c>
      <c r="V660" s="32" t="s">
        <v>6</v>
      </c>
      <c r="W660" s="79">
        <v>1</v>
      </c>
      <c r="X660" s="80">
        <v>0</v>
      </c>
      <c r="Y660" s="81">
        <f>ROUND((S660/INDICI!$B$2*10),2)</f>
        <v>3.06</v>
      </c>
      <c r="Z660" s="81">
        <f>ROUND((O660/INDICI!$B$1*25),2)</f>
        <v>2.71</v>
      </c>
      <c r="AA660" s="82">
        <f t="shared" si="78"/>
        <v>8</v>
      </c>
      <c r="AB660" s="83">
        <f t="shared" si="79"/>
        <v>13.77</v>
      </c>
      <c r="AC660" s="84"/>
      <c r="AD660" s="81" t="str">
        <f>VLOOKUP(C660, 'NORD SUD'!A:B, 2, FALSE)</f>
        <v>S</v>
      </c>
      <c r="AE660" s="85"/>
      <c r="AF660" s="85"/>
      <c r="AG660" s="84"/>
      <c r="AH660" s="81"/>
      <c r="AI660" s="169"/>
      <c r="AJ660" s="169"/>
      <c r="AK660" s="194"/>
      <c r="AL660" s="158"/>
    </row>
    <row r="661" spans="1:998" s="13" customFormat="1">
      <c r="A661" s="16">
        <v>656</v>
      </c>
      <c r="B661" s="32" t="s">
        <v>344</v>
      </c>
      <c r="C661" s="32" t="s">
        <v>19</v>
      </c>
      <c r="D661" s="32" t="s">
        <v>19</v>
      </c>
      <c r="E661" s="32" t="s">
        <v>1563</v>
      </c>
      <c r="F661" s="32"/>
      <c r="G661" s="74">
        <v>45825</v>
      </c>
      <c r="H661" s="75">
        <v>0.39583333333333331</v>
      </c>
      <c r="I661" s="32" t="s">
        <v>5</v>
      </c>
      <c r="J661" s="32" t="s">
        <v>6</v>
      </c>
      <c r="K661" s="32" t="s">
        <v>5</v>
      </c>
      <c r="L661" s="32" t="s">
        <v>5</v>
      </c>
      <c r="M661" s="32" t="s">
        <v>5</v>
      </c>
      <c r="N661" s="32" t="s">
        <v>6</v>
      </c>
      <c r="O661" s="76">
        <v>786.46</v>
      </c>
      <c r="P661" s="77">
        <v>10045</v>
      </c>
      <c r="Q661" s="76">
        <v>48739</v>
      </c>
      <c r="R661" s="76">
        <v>24369.5</v>
      </c>
      <c r="S661" s="85">
        <f t="shared" ref="S661:S724" si="80">IFERROR(R661/Q661*100,0)</f>
        <v>50</v>
      </c>
      <c r="T661" s="85">
        <f t="shared" ref="T661:T724" si="81">SUM(Q661-R661)</f>
        <v>24369.5</v>
      </c>
      <c r="U661" s="32" t="s">
        <v>6</v>
      </c>
      <c r="V661" s="32" t="s">
        <v>6</v>
      </c>
      <c r="W661" s="79">
        <v>1</v>
      </c>
      <c r="X661" s="80">
        <v>0</v>
      </c>
      <c r="Y661" s="81">
        <f>ROUND((S661/INDICI!$B$2*10),2)</f>
        <v>5.65</v>
      </c>
      <c r="Z661" s="81">
        <f>ROUND((O661/INDICI!$B$1*25),2)</f>
        <v>2.1</v>
      </c>
      <c r="AA661" s="82">
        <f t="shared" ref="AA661:AA724" si="82">IF(X661&gt;1, 0, IF(P661&lt;=5000, 8, IF(P661&lt;=50000, 6, IF(P661&lt;=100000, 4, 2))))</f>
        <v>6</v>
      </c>
      <c r="AB661" s="83">
        <f t="shared" ref="AB661:AB724" si="83">SUM(X661:AA661)</f>
        <v>13.75</v>
      </c>
      <c r="AC661" s="84"/>
      <c r="AD661" s="81" t="str">
        <f>VLOOKUP(C661, 'NORD SUD'!A:B, 2, FALSE)</f>
        <v>N</v>
      </c>
      <c r="AE661" s="85"/>
      <c r="AF661" s="85"/>
      <c r="AG661" s="84"/>
      <c r="AH661" s="81"/>
      <c r="AI661" s="169"/>
      <c r="AJ661" s="169"/>
      <c r="AK661" s="194"/>
      <c r="AL661" s="158"/>
    </row>
    <row r="662" spans="1:998" s="13" customFormat="1">
      <c r="A662" s="16">
        <v>657</v>
      </c>
      <c r="B662" s="32" t="s">
        <v>692</v>
      </c>
      <c r="C662" s="32" t="s">
        <v>1391</v>
      </c>
      <c r="D662" s="32" t="s">
        <v>1391</v>
      </c>
      <c r="E662" s="32" t="s">
        <v>1401</v>
      </c>
      <c r="F662" s="32"/>
      <c r="G662" s="74">
        <v>45834</v>
      </c>
      <c r="H662" s="75">
        <v>0.47083333333333338</v>
      </c>
      <c r="I662" s="32" t="s">
        <v>5</v>
      </c>
      <c r="J662" s="32" t="s">
        <v>6</v>
      </c>
      <c r="K662" s="32" t="s">
        <v>5</v>
      </c>
      <c r="L662" s="32" t="s">
        <v>5</v>
      </c>
      <c r="M662" s="76" t="s">
        <v>5</v>
      </c>
      <c r="N662" s="32" t="s">
        <v>6</v>
      </c>
      <c r="O662" s="76">
        <v>1305.8</v>
      </c>
      <c r="P662" s="77">
        <v>3293</v>
      </c>
      <c r="Q662" s="76">
        <v>125562.4</v>
      </c>
      <c r="R662" s="76">
        <v>25112.48</v>
      </c>
      <c r="S662" s="85">
        <f t="shared" si="80"/>
        <v>20</v>
      </c>
      <c r="T662" s="85">
        <f t="shared" si="81"/>
        <v>100449.92</v>
      </c>
      <c r="U662" s="32" t="s">
        <v>6</v>
      </c>
      <c r="V662" s="32" t="s">
        <v>6</v>
      </c>
      <c r="W662" s="79">
        <v>1</v>
      </c>
      <c r="X662" s="80">
        <v>0</v>
      </c>
      <c r="Y662" s="81">
        <f>ROUND((S662/INDICI!$B$2*10),2)</f>
        <v>2.2599999999999998</v>
      </c>
      <c r="Z662" s="81">
        <f>ROUND((O662/INDICI!$B$1*25),2)</f>
        <v>3.49</v>
      </c>
      <c r="AA662" s="82">
        <f t="shared" si="82"/>
        <v>8</v>
      </c>
      <c r="AB662" s="83">
        <f t="shared" si="83"/>
        <v>13.75</v>
      </c>
      <c r="AC662" s="84"/>
      <c r="AD662" s="81" t="str">
        <f>VLOOKUP(C662, 'NORD SUD'!A:B, 2, FALSE)</f>
        <v>N</v>
      </c>
      <c r="AE662" s="85"/>
      <c r="AF662" s="85"/>
      <c r="AG662" s="84"/>
      <c r="AH662" s="81"/>
      <c r="AI662" s="169"/>
      <c r="AJ662" s="169"/>
      <c r="AK662" s="194"/>
      <c r="AL662" s="158"/>
    </row>
    <row r="663" spans="1:998" s="13" customFormat="1">
      <c r="A663" s="16">
        <v>658</v>
      </c>
      <c r="B663" s="32" t="s">
        <v>344</v>
      </c>
      <c r="C663" s="32" t="s">
        <v>67</v>
      </c>
      <c r="D663" s="32" t="s">
        <v>67</v>
      </c>
      <c r="E663" s="32" t="s">
        <v>652</v>
      </c>
      <c r="F663" s="32"/>
      <c r="G663" s="74">
        <v>45832</v>
      </c>
      <c r="H663" s="75">
        <v>0.55694444444444446</v>
      </c>
      <c r="I663" s="32" t="s">
        <v>5</v>
      </c>
      <c r="J663" s="32" t="s">
        <v>6</v>
      </c>
      <c r="K663" s="32" t="s">
        <v>5</v>
      </c>
      <c r="L663" s="32" t="s">
        <v>5</v>
      </c>
      <c r="M663" s="32" t="s">
        <v>5</v>
      </c>
      <c r="N663" s="32" t="s">
        <v>6</v>
      </c>
      <c r="O663" s="76">
        <v>2051.5</v>
      </c>
      <c r="P663" s="77">
        <v>9164</v>
      </c>
      <c r="Q663" s="76">
        <v>72834</v>
      </c>
      <c r="R663" s="76">
        <v>14566.8</v>
      </c>
      <c r="S663" s="85">
        <f t="shared" si="80"/>
        <v>20</v>
      </c>
      <c r="T663" s="85">
        <f t="shared" si="81"/>
        <v>58267.199999999997</v>
      </c>
      <c r="U663" s="32" t="s">
        <v>6</v>
      </c>
      <c r="V663" s="32" t="s">
        <v>6</v>
      </c>
      <c r="W663" s="79">
        <v>1</v>
      </c>
      <c r="X663" s="80">
        <v>0</v>
      </c>
      <c r="Y663" s="81">
        <f>ROUND((S663/INDICI!$B$2*10),2)</f>
        <v>2.2599999999999998</v>
      </c>
      <c r="Z663" s="81">
        <f>ROUND((O663/INDICI!$B$1*25),2)</f>
        <v>5.48</v>
      </c>
      <c r="AA663" s="82">
        <f t="shared" si="82"/>
        <v>6</v>
      </c>
      <c r="AB663" s="83">
        <f t="shared" si="83"/>
        <v>13.74</v>
      </c>
      <c r="AC663" s="84"/>
      <c r="AD663" s="81" t="str">
        <f>VLOOKUP(C663, 'NORD SUD'!A:B, 2, FALSE)</f>
        <v>N</v>
      </c>
      <c r="AE663" s="85"/>
      <c r="AF663" s="85"/>
      <c r="AG663" s="84"/>
      <c r="AH663" s="81"/>
      <c r="AI663" s="169"/>
      <c r="AJ663" s="169"/>
      <c r="AK663" s="194"/>
      <c r="AL663" s="158"/>
    </row>
    <row r="664" spans="1:998" s="13" customFormat="1" ht="28.8">
      <c r="A664" s="16">
        <v>659</v>
      </c>
      <c r="B664" s="32" t="s">
        <v>857</v>
      </c>
      <c r="C664" s="32" t="s">
        <v>29</v>
      </c>
      <c r="D664" s="32" t="s">
        <v>29</v>
      </c>
      <c r="E664" s="32" t="s">
        <v>1589</v>
      </c>
      <c r="F664" s="32"/>
      <c r="G664" s="74">
        <v>45833</v>
      </c>
      <c r="H664" s="75">
        <v>0.58263888888888904</v>
      </c>
      <c r="I664" s="32" t="s">
        <v>265</v>
      </c>
      <c r="J664" s="32" t="s">
        <v>6</v>
      </c>
      <c r="K664" s="32" t="s">
        <v>5</v>
      </c>
      <c r="L664" s="32" t="s">
        <v>5</v>
      </c>
      <c r="M664" s="32" t="s">
        <v>5</v>
      </c>
      <c r="N664" s="32" t="s">
        <v>6</v>
      </c>
      <c r="O664" s="76">
        <v>1302.54</v>
      </c>
      <c r="P664" s="77">
        <v>1689</v>
      </c>
      <c r="Q664" s="76">
        <v>288791.11</v>
      </c>
      <c r="R664" s="76">
        <v>57758.22</v>
      </c>
      <c r="S664" s="86">
        <f t="shared" si="80"/>
        <v>19.999999307457909</v>
      </c>
      <c r="T664" s="86">
        <f t="shared" si="81"/>
        <v>231032.88999999998</v>
      </c>
      <c r="U664" s="32" t="s">
        <v>6</v>
      </c>
      <c r="V664" s="32" t="s">
        <v>6</v>
      </c>
      <c r="W664" s="32">
        <v>1</v>
      </c>
      <c r="X664" s="80">
        <v>0</v>
      </c>
      <c r="Y664" s="81">
        <f>ROUND((S664/INDICI!$B$2*10),2)</f>
        <v>2.2599999999999998</v>
      </c>
      <c r="Z664" s="81">
        <f>ROUND((O664/INDICI!$B$1*25),2)</f>
        <v>3.48</v>
      </c>
      <c r="AA664" s="82">
        <f t="shared" si="82"/>
        <v>8</v>
      </c>
      <c r="AB664" s="83">
        <f t="shared" si="83"/>
        <v>13.74</v>
      </c>
      <c r="AC664" s="84"/>
      <c r="AD664" s="81" t="str">
        <f>VLOOKUP(C664, 'NORD SUD'!A:B, 2, FALSE)</f>
        <v>S</v>
      </c>
      <c r="AE664" s="85"/>
      <c r="AF664" s="85"/>
      <c r="AG664" s="84"/>
      <c r="AH664" s="81"/>
      <c r="AI664" s="169"/>
      <c r="AJ664" s="169"/>
      <c r="AK664" s="194"/>
      <c r="AL664" s="158"/>
    </row>
    <row r="665" spans="1:998" s="13" customFormat="1">
      <c r="A665" s="16">
        <v>660</v>
      </c>
      <c r="B665" s="32" t="s">
        <v>344</v>
      </c>
      <c r="C665" s="32" t="s">
        <v>1122</v>
      </c>
      <c r="D665" s="32" t="s">
        <v>1122</v>
      </c>
      <c r="E665" s="32" t="s">
        <v>1140</v>
      </c>
      <c r="F665" s="32"/>
      <c r="G665" s="74">
        <v>45821</v>
      </c>
      <c r="H665" s="75">
        <v>0.52847222222222223</v>
      </c>
      <c r="I665" s="32" t="s">
        <v>5</v>
      </c>
      <c r="J665" s="32" t="s">
        <v>6</v>
      </c>
      <c r="K665" s="32" t="s">
        <v>5</v>
      </c>
      <c r="L665" s="32" t="s">
        <v>5</v>
      </c>
      <c r="M665" s="32" t="s">
        <v>5</v>
      </c>
      <c r="N665" s="32" t="s">
        <v>6</v>
      </c>
      <c r="O665" s="76">
        <v>877.19</v>
      </c>
      <c r="P665" s="77">
        <v>4446</v>
      </c>
      <c r="Q665" s="76">
        <v>39040</v>
      </c>
      <c r="R665" s="76">
        <v>11712</v>
      </c>
      <c r="S665" s="85">
        <f t="shared" si="80"/>
        <v>30</v>
      </c>
      <c r="T665" s="85">
        <f t="shared" si="81"/>
        <v>27328</v>
      </c>
      <c r="U665" s="32" t="s">
        <v>6</v>
      </c>
      <c r="V665" s="32" t="s">
        <v>6</v>
      </c>
      <c r="W665" s="79">
        <v>1</v>
      </c>
      <c r="X665" s="80">
        <v>0</v>
      </c>
      <c r="Y665" s="81">
        <f>ROUND((S665/INDICI!$B$2*10),2)</f>
        <v>3.39</v>
      </c>
      <c r="Z665" s="81">
        <f>ROUND((O665/INDICI!$B$1*25),2)</f>
        <v>2.34</v>
      </c>
      <c r="AA665" s="82">
        <f t="shared" si="82"/>
        <v>8</v>
      </c>
      <c r="AB665" s="83">
        <f t="shared" si="83"/>
        <v>13.73</v>
      </c>
      <c r="AC665" s="84"/>
      <c r="AD665" s="81" t="str">
        <f>VLOOKUP(C665, 'NORD SUD'!A:B, 2, FALSE)</f>
        <v>N</v>
      </c>
      <c r="AE665" s="85"/>
      <c r="AF665" s="85"/>
      <c r="AG665" s="84"/>
      <c r="AH665" s="174"/>
      <c r="AI665" s="175"/>
      <c r="AJ665" s="175"/>
      <c r="AK665" s="199"/>
      <c r="AL665" s="162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  <c r="QN665" s="27"/>
      <c r="QO665" s="27"/>
      <c r="QP665" s="27"/>
      <c r="QQ665" s="27"/>
      <c r="QR665" s="27"/>
      <c r="QS665" s="27"/>
      <c r="QT665" s="27"/>
      <c r="QU665" s="27"/>
      <c r="QV665" s="27"/>
      <c r="QW665" s="27"/>
      <c r="QX665" s="27"/>
      <c r="QY665" s="27"/>
      <c r="QZ665" s="27"/>
      <c r="RA665" s="27"/>
      <c r="RB665" s="27"/>
      <c r="RC665" s="27"/>
      <c r="RD665" s="27"/>
      <c r="RE665" s="27"/>
      <c r="RF665" s="27"/>
      <c r="RG665" s="27"/>
      <c r="RH665" s="27"/>
      <c r="RI665" s="27"/>
      <c r="RJ665" s="27"/>
      <c r="RK665" s="27"/>
      <c r="RL665" s="27"/>
      <c r="RM665" s="27"/>
      <c r="RN665" s="27"/>
      <c r="RO665" s="27"/>
      <c r="RP665" s="27"/>
      <c r="RQ665" s="27"/>
      <c r="RR665" s="27"/>
      <c r="RS665" s="27"/>
      <c r="RT665" s="27"/>
      <c r="RU665" s="27"/>
      <c r="RV665" s="27"/>
      <c r="RW665" s="27"/>
      <c r="RX665" s="27"/>
      <c r="RY665" s="27"/>
      <c r="RZ665" s="27"/>
      <c r="SA665" s="27"/>
      <c r="SB665" s="27"/>
      <c r="SC665" s="27"/>
      <c r="SD665" s="27"/>
      <c r="SE665" s="27"/>
      <c r="SF665" s="27"/>
      <c r="SG665" s="27"/>
      <c r="SH665" s="27"/>
      <c r="SI665" s="27"/>
      <c r="SJ665" s="27"/>
      <c r="SK665" s="27"/>
      <c r="SL665" s="27"/>
      <c r="SM665" s="27"/>
      <c r="SN665" s="27"/>
      <c r="SO665" s="27"/>
      <c r="SP665" s="27"/>
      <c r="SQ665" s="27"/>
      <c r="SR665" s="27"/>
      <c r="SS665" s="27"/>
      <c r="ST665" s="27"/>
      <c r="SU665" s="27"/>
      <c r="SV665" s="27"/>
      <c r="SW665" s="27"/>
      <c r="SX665" s="27"/>
      <c r="SY665" s="27"/>
      <c r="SZ665" s="27"/>
      <c r="TA665" s="27"/>
      <c r="TB665" s="27"/>
      <c r="TC665" s="27"/>
      <c r="TD665" s="27"/>
      <c r="TE665" s="27"/>
      <c r="TF665" s="27"/>
      <c r="TG665" s="27"/>
      <c r="TH665" s="27"/>
      <c r="TI665" s="27"/>
      <c r="TJ665" s="27"/>
      <c r="TK665" s="27"/>
      <c r="TL665" s="27"/>
      <c r="TM665" s="27"/>
      <c r="TN665" s="27"/>
      <c r="TO665" s="27"/>
      <c r="TP665" s="27"/>
      <c r="TQ665" s="27"/>
      <c r="TR665" s="27"/>
      <c r="TS665" s="27"/>
      <c r="TT665" s="27"/>
      <c r="TU665" s="27"/>
      <c r="TV665" s="27"/>
      <c r="TW665" s="27"/>
      <c r="TX665" s="27"/>
      <c r="TY665" s="27"/>
      <c r="TZ665" s="27"/>
      <c r="UA665" s="27"/>
      <c r="UB665" s="27"/>
      <c r="UC665" s="27"/>
      <c r="UD665" s="27"/>
      <c r="UE665" s="27"/>
      <c r="UF665" s="27"/>
      <c r="UG665" s="27"/>
      <c r="UH665" s="27"/>
      <c r="UI665" s="27"/>
      <c r="UJ665" s="27"/>
      <c r="UK665" s="27"/>
      <c r="UL665" s="27"/>
      <c r="UM665" s="27"/>
      <c r="UN665" s="27"/>
      <c r="UO665" s="27"/>
      <c r="UP665" s="27"/>
      <c r="UQ665" s="27"/>
      <c r="UR665" s="27"/>
      <c r="US665" s="27"/>
      <c r="UT665" s="27"/>
      <c r="UU665" s="27"/>
      <c r="UV665" s="27"/>
      <c r="UW665" s="27"/>
      <c r="UX665" s="27"/>
      <c r="UY665" s="27"/>
      <c r="UZ665" s="27"/>
      <c r="VA665" s="27"/>
      <c r="VB665" s="27"/>
      <c r="VC665" s="27"/>
      <c r="VD665" s="27"/>
      <c r="VE665" s="27"/>
      <c r="VF665" s="27"/>
      <c r="VG665" s="27"/>
      <c r="VH665" s="27"/>
      <c r="VI665" s="27"/>
      <c r="VJ665" s="27"/>
      <c r="VK665" s="27"/>
      <c r="VL665" s="27"/>
      <c r="VM665" s="27"/>
      <c r="VN665" s="27"/>
      <c r="VO665" s="27"/>
      <c r="VP665" s="27"/>
      <c r="VQ665" s="27"/>
      <c r="VR665" s="27"/>
      <c r="VS665" s="27"/>
      <c r="VT665" s="27"/>
      <c r="VU665" s="27"/>
      <c r="VV665" s="27"/>
      <c r="VW665" s="27"/>
      <c r="VX665" s="27"/>
      <c r="VY665" s="27"/>
      <c r="VZ665" s="27"/>
      <c r="WA665" s="27"/>
      <c r="WB665" s="27"/>
      <c r="WC665" s="27"/>
      <c r="WD665" s="27"/>
      <c r="WE665" s="27"/>
      <c r="WF665" s="27"/>
      <c r="WG665" s="27"/>
      <c r="WH665" s="27"/>
      <c r="WI665" s="27"/>
      <c r="WJ665" s="27"/>
      <c r="WK665" s="27"/>
      <c r="WL665" s="27"/>
      <c r="WM665" s="27"/>
      <c r="WN665" s="27"/>
      <c r="WO665" s="27"/>
      <c r="WP665" s="27"/>
      <c r="WQ665" s="27"/>
      <c r="WR665" s="27"/>
      <c r="WS665" s="27"/>
      <c r="WT665" s="27"/>
      <c r="WU665" s="27"/>
      <c r="WV665" s="27"/>
      <c r="WW665" s="27"/>
      <c r="WX665" s="27"/>
      <c r="WY665" s="27"/>
      <c r="WZ665" s="27"/>
      <c r="XA665" s="27"/>
      <c r="XB665" s="27"/>
      <c r="XC665" s="27"/>
      <c r="XD665" s="27"/>
      <c r="XE665" s="27"/>
      <c r="XF665" s="27"/>
      <c r="XG665" s="27"/>
      <c r="XH665" s="27"/>
      <c r="XI665" s="27"/>
      <c r="XJ665" s="27"/>
      <c r="XK665" s="27"/>
      <c r="XL665" s="27"/>
      <c r="XM665" s="27"/>
      <c r="XN665" s="27"/>
      <c r="XO665" s="27"/>
      <c r="XP665" s="27"/>
      <c r="XQ665" s="27"/>
      <c r="XR665" s="27"/>
      <c r="XS665" s="27"/>
      <c r="XT665" s="27"/>
      <c r="XU665" s="27"/>
      <c r="XV665" s="27"/>
      <c r="XW665" s="27"/>
      <c r="XX665" s="27"/>
      <c r="XY665" s="27"/>
      <c r="XZ665" s="27"/>
      <c r="YA665" s="27"/>
      <c r="YB665" s="27"/>
      <c r="YC665" s="27"/>
      <c r="YD665" s="27"/>
      <c r="YE665" s="27"/>
      <c r="YF665" s="27"/>
      <c r="YG665" s="27"/>
      <c r="YH665" s="27"/>
      <c r="YI665" s="27"/>
      <c r="YJ665" s="27"/>
      <c r="YK665" s="27"/>
      <c r="YL665" s="27"/>
      <c r="YM665" s="27"/>
      <c r="YN665" s="27"/>
      <c r="YO665" s="27"/>
      <c r="YP665" s="27"/>
      <c r="YQ665" s="27"/>
      <c r="YR665" s="27"/>
      <c r="YS665" s="27"/>
      <c r="YT665" s="27"/>
      <c r="YU665" s="27"/>
      <c r="YV665" s="27"/>
      <c r="YW665" s="27"/>
      <c r="YX665" s="27"/>
      <c r="YY665" s="27"/>
      <c r="YZ665" s="27"/>
      <c r="ZA665" s="27"/>
      <c r="ZB665" s="27"/>
      <c r="ZC665" s="27"/>
      <c r="ZD665" s="27"/>
      <c r="ZE665" s="27"/>
      <c r="ZF665" s="27"/>
      <c r="ZG665" s="27"/>
      <c r="ZH665" s="27"/>
      <c r="ZI665" s="27"/>
      <c r="ZJ665" s="27"/>
      <c r="ZK665" s="27"/>
      <c r="ZL665" s="27"/>
      <c r="ZM665" s="27"/>
      <c r="ZN665" s="27"/>
      <c r="ZO665" s="27"/>
      <c r="ZP665" s="27"/>
      <c r="ZQ665" s="27"/>
      <c r="ZR665" s="27"/>
      <c r="ZS665" s="27"/>
      <c r="ZT665" s="27"/>
      <c r="ZU665" s="27"/>
      <c r="ZV665" s="27"/>
      <c r="ZW665" s="27"/>
      <c r="ZX665" s="27"/>
      <c r="ZY665" s="27"/>
      <c r="ZZ665" s="27"/>
      <c r="AAA665" s="27"/>
      <c r="AAB665" s="27"/>
      <c r="AAC665" s="27"/>
      <c r="AAD665" s="27"/>
      <c r="AAE665" s="27"/>
      <c r="AAF665" s="27"/>
      <c r="AAG665" s="27"/>
      <c r="AAH665" s="27"/>
      <c r="AAI665" s="27"/>
      <c r="AAJ665" s="27"/>
      <c r="AAK665" s="27"/>
      <c r="AAL665" s="27"/>
      <c r="AAM665" s="27"/>
      <c r="AAN665" s="27"/>
      <c r="AAO665" s="27"/>
      <c r="AAP665" s="27"/>
      <c r="AAQ665" s="27"/>
      <c r="AAR665" s="27"/>
      <c r="AAS665" s="27"/>
      <c r="AAT665" s="27"/>
      <c r="AAU665" s="27"/>
      <c r="AAV665" s="27"/>
      <c r="AAW665" s="27"/>
      <c r="AAX665" s="27"/>
      <c r="AAY665" s="27"/>
      <c r="AAZ665" s="27"/>
      <c r="ABA665" s="27"/>
      <c r="ABB665" s="27"/>
      <c r="ABC665" s="27"/>
      <c r="ABD665" s="27"/>
      <c r="ABE665" s="27"/>
      <c r="ABF665" s="27"/>
      <c r="ABG665" s="27"/>
      <c r="ABH665" s="27"/>
      <c r="ABI665" s="27"/>
      <c r="ABJ665" s="27"/>
      <c r="ABK665" s="27"/>
      <c r="ABL665" s="27"/>
      <c r="ABM665" s="27"/>
      <c r="ABN665" s="27"/>
      <c r="ABO665" s="27"/>
      <c r="ABP665" s="27"/>
      <c r="ABQ665" s="27"/>
      <c r="ABR665" s="27"/>
      <c r="ABS665" s="27"/>
      <c r="ABT665" s="27"/>
      <c r="ABU665" s="27"/>
      <c r="ABV665" s="27"/>
      <c r="ABW665" s="27"/>
      <c r="ABX665" s="27"/>
      <c r="ABY665" s="27"/>
      <c r="ABZ665" s="27"/>
      <c r="ACA665" s="27"/>
      <c r="ACB665" s="27"/>
      <c r="ACC665" s="27"/>
      <c r="ACD665" s="27"/>
      <c r="ACE665" s="27"/>
      <c r="ACF665" s="27"/>
      <c r="ACG665" s="27"/>
      <c r="ACH665" s="27"/>
      <c r="ACI665" s="27"/>
      <c r="ACJ665" s="27"/>
      <c r="ACK665" s="27"/>
      <c r="ACL665" s="27"/>
      <c r="ACM665" s="27"/>
      <c r="ACN665" s="27"/>
      <c r="ACO665" s="27"/>
      <c r="ACP665" s="27"/>
      <c r="ACQ665" s="27"/>
      <c r="ACR665" s="27"/>
      <c r="ACS665" s="27"/>
      <c r="ACT665" s="27"/>
      <c r="ACU665" s="27"/>
      <c r="ACV665" s="27"/>
      <c r="ACW665" s="27"/>
      <c r="ACX665" s="27"/>
      <c r="ACY665" s="27"/>
      <c r="ACZ665" s="27"/>
      <c r="ADA665" s="27"/>
      <c r="ADB665" s="27"/>
      <c r="ADC665" s="27"/>
      <c r="ADD665" s="27"/>
      <c r="ADE665" s="27"/>
      <c r="ADF665" s="27"/>
      <c r="ADG665" s="27"/>
      <c r="ADH665" s="27"/>
      <c r="ADI665" s="27"/>
      <c r="ADJ665" s="27"/>
      <c r="ADK665" s="27"/>
      <c r="ADL665" s="27"/>
      <c r="ADM665" s="27"/>
      <c r="ADN665" s="27"/>
      <c r="ADO665" s="27"/>
      <c r="ADP665" s="27"/>
      <c r="ADQ665" s="27"/>
      <c r="ADR665" s="27"/>
      <c r="ADS665" s="27"/>
      <c r="ADT665" s="27"/>
      <c r="ADU665" s="27"/>
      <c r="ADV665" s="27"/>
      <c r="ADW665" s="27"/>
      <c r="ADX665" s="27"/>
      <c r="ADY665" s="27"/>
      <c r="ADZ665" s="27"/>
      <c r="AEA665" s="27"/>
      <c r="AEB665" s="27"/>
      <c r="AEC665" s="27"/>
      <c r="AED665" s="27"/>
      <c r="AEE665" s="27"/>
      <c r="AEF665" s="27"/>
      <c r="AEG665" s="27"/>
      <c r="AEH665" s="27"/>
      <c r="AEI665" s="27"/>
      <c r="AEJ665" s="27"/>
      <c r="AEK665" s="27"/>
      <c r="AEL665" s="27"/>
      <c r="AEM665" s="27"/>
      <c r="AEN665" s="27"/>
      <c r="AEO665" s="27"/>
      <c r="AEP665" s="27"/>
      <c r="AEQ665" s="27"/>
      <c r="AER665" s="27"/>
      <c r="AES665" s="27"/>
      <c r="AET665" s="27"/>
      <c r="AEU665" s="27"/>
      <c r="AEV665" s="27"/>
      <c r="AEW665" s="27"/>
      <c r="AEX665" s="27"/>
      <c r="AEY665" s="27"/>
      <c r="AEZ665" s="27"/>
      <c r="AFA665" s="27"/>
      <c r="AFB665" s="27"/>
      <c r="AFC665" s="27"/>
      <c r="AFD665" s="27"/>
      <c r="AFE665" s="27"/>
      <c r="AFF665" s="27"/>
      <c r="AFG665" s="27"/>
      <c r="AFH665" s="27"/>
      <c r="AFI665" s="27"/>
      <c r="AFJ665" s="27"/>
      <c r="AFK665" s="27"/>
      <c r="AFL665" s="27"/>
      <c r="AFM665" s="27"/>
      <c r="AFN665" s="27"/>
      <c r="AFO665" s="27"/>
      <c r="AFP665" s="27"/>
      <c r="AFQ665" s="27"/>
      <c r="AFR665" s="27"/>
      <c r="AFS665" s="27"/>
      <c r="AFT665" s="27"/>
      <c r="AFU665" s="27"/>
      <c r="AFV665" s="27"/>
      <c r="AFW665" s="27"/>
      <c r="AFX665" s="27"/>
      <c r="AFY665" s="27"/>
      <c r="AFZ665" s="27"/>
      <c r="AGA665" s="27"/>
      <c r="AGB665" s="27"/>
      <c r="AGC665" s="27"/>
      <c r="AGD665" s="27"/>
      <c r="AGE665" s="27"/>
      <c r="AGF665" s="27"/>
      <c r="AGG665" s="27"/>
      <c r="AGH665" s="27"/>
      <c r="AGI665" s="27"/>
      <c r="AGJ665" s="27"/>
      <c r="AGK665" s="27"/>
      <c r="AGL665" s="27"/>
      <c r="AGM665" s="27"/>
      <c r="AGN665" s="27"/>
      <c r="AGO665" s="27"/>
      <c r="AGP665" s="27"/>
      <c r="AGQ665" s="27"/>
      <c r="AGR665" s="27"/>
      <c r="AGS665" s="27"/>
      <c r="AGT665" s="27"/>
      <c r="AGU665" s="27"/>
      <c r="AGV665" s="27"/>
      <c r="AGW665" s="27"/>
      <c r="AGX665" s="27"/>
      <c r="AGY665" s="27"/>
      <c r="AGZ665" s="27"/>
      <c r="AHA665" s="27"/>
      <c r="AHB665" s="27"/>
      <c r="AHC665" s="27"/>
      <c r="AHD665" s="27"/>
      <c r="AHE665" s="27"/>
      <c r="AHF665" s="27"/>
      <c r="AHG665" s="27"/>
      <c r="AHH665" s="27"/>
      <c r="AHI665" s="27"/>
      <c r="AHJ665" s="27"/>
      <c r="AHK665" s="27"/>
      <c r="AHL665" s="27"/>
      <c r="AHM665" s="27"/>
      <c r="AHN665" s="27"/>
      <c r="AHO665" s="27"/>
      <c r="AHP665" s="27"/>
      <c r="AHQ665" s="27"/>
      <c r="AHR665" s="27"/>
      <c r="AHS665" s="27"/>
      <c r="AHT665" s="27"/>
      <c r="AHU665" s="27"/>
      <c r="AHV665" s="27"/>
      <c r="AHW665" s="27"/>
      <c r="AHX665" s="27"/>
      <c r="AHY665" s="27"/>
      <c r="AHZ665" s="27"/>
      <c r="AIA665" s="27"/>
      <c r="AIB665" s="27"/>
      <c r="AIC665" s="27"/>
      <c r="AID665" s="27"/>
      <c r="AIE665" s="27"/>
      <c r="AIF665" s="27"/>
      <c r="AIG665" s="27"/>
      <c r="AIH665" s="27"/>
      <c r="AII665" s="27"/>
      <c r="AIJ665" s="27"/>
      <c r="AIK665" s="27"/>
      <c r="AIL665" s="27"/>
      <c r="AIM665" s="27"/>
      <c r="AIN665" s="27"/>
      <c r="AIO665" s="27"/>
      <c r="AIP665" s="27"/>
      <c r="AIQ665" s="27"/>
      <c r="AIR665" s="27"/>
      <c r="AIS665" s="27"/>
      <c r="AIT665" s="27"/>
      <c r="AIU665" s="27"/>
      <c r="AIV665" s="27"/>
      <c r="AIW665" s="27"/>
      <c r="AIX665" s="27"/>
      <c r="AIY665" s="27"/>
      <c r="AIZ665" s="27"/>
      <c r="AJA665" s="27"/>
      <c r="AJB665" s="27"/>
      <c r="AJC665" s="27"/>
      <c r="AJD665" s="27"/>
      <c r="AJE665" s="27"/>
      <c r="AJF665" s="27"/>
      <c r="AJG665" s="27"/>
      <c r="AJH665" s="27"/>
      <c r="AJI665" s="27"/>
      <c r="AJJ665" s="27"/>
      <c r="AJK665" s="27"/>
      <c r="AJL665" s="27"/>
      <c r="AJM665" s="27"/>
      <c r="AJN665" s="27"/>
      <c r="AJO665" s="27"/>
      <c r="AJP665" s="27"/>
      <c r="AJQ665" s="27"/>
      <c r="AJR665" s="27"/>
      <c r="AJS665" s="27"/>
      <c r="AJT665" s="27"/>
      <c r="AJU665" s="27"/>
      <c r="AJV665" s="27"/>
      <c r="AJW665" s="27"/>
      <c r="AJX665" s="27"/>
      <c r="AJY665" s="27"/>
      <c r="AJZ665" s="27"/>
      <c r="AKA665" s="27"/>
      <c r="AKB665" s="27"/>
      <c r="AKC665" s="27"/>
      <c r="AKD665" s="27"/>
      <c r="AKE665" s="27"/>
      <c r="AKF665" s="27"/>
      <c r="AKG665" s="27"/>
      <c r="AKH665" s="27"/>
      <c r="AKI665" s="27"/>
      <c r="AKJ665" s="27"/>
      <c r="AKK665" s="27"/>
      <c r="AKL665" s="27"/>
      <c r="AKM665" s="27"/>
      <c r="AKN665" s="27"/>
      <c r="AKO665" s="27"/>
      <c r="AKP665" s="27"/>
      <c r="AKQ665" s="27"/>
      <c r="AKR665" s="27"/>
      <c r="AKS665" s="27"/>
      <c r="AKT665" s="27"/>
      <c r="AKU665" s="27"/>
      <c r="AKV665" s="27"/>
      <c r="AKW665" s="27"/>
      <c r="AKX665" s="27"/>
      <c r="AKY665" s="27"/>
      <c r="AKZ665" s="27"/>
      <c r="ALA665" s="27"/>
      <c r="ALB665" s="27"/>
      <c r="ALC665" s="27"/>
      <c r="ALD665" s="27"/>
      <c r="ALE665" s="27"/>
      <c r="ALF665" s="27"/>
      <c r="ALG665" s="27"/>
      <c r="ALH665" s="27"/>
      <c r="ALI665" s="27"/>
      <c r="ALJ665" s="27"/>
    </row>
    <row r="666" spans="1:998" s="13" customFormat="1">
      <c r="A666" s="16">
        <v>661</v>
      </c>
      <c r="B666" s="32" t="s">
        <v>176</v>
      </c>
      <c r="C666" s="32" t="s">
        <v>54</v>
      </c>
      <c r="D666" s="32" t="s">
        <v>54</v>
      </c>
      <c r="E666" s="32" t="s">
        <v>1759</v>
      </c>
      <c r="F666" s="32"/>
      <c r="G666" s="74">
        <v>45806</v>
      </c>
      <c r="H666" s="75">
        <v>0.64374999999999993</v>
      </c>
      <c r="I666" s="32" t="s">
        <v>5</v>
      </c>
      <c r="J666" s="32" t="s">
        <v>6</v>
      </c>
      <c r="K666" s="32" t="s">
        <v>265</v>
      </c>
      <c r="L666" s="32" t="s">
        <v>5</v>
      </c>
      <c r="M666" s="32" t="s">
        <v>5</v>
      </c>
      <c r="N666" s="32" t="s">
        <v>6</v>
      </c>
      <c r="O666" s="76">
        <v>774.57</v>
      </c>
      <c r="P666" s="77">
        <v>6197</v>
      </c>
      <c r="Q666" s="76">
        <v>26500</v>
      </c>
      <c r="R666" s="76">
        <v>13250</v>
      </c>
      <c r="S666" s="85">
        <f t="shared" si="80"/>
        <v>50</v>
      </c>
      <c r="T666" s="85">
        <f t="shared" si="81"/>
        <v>13250</v>
      </c>
      <c r="U666" s="32" t="s">
        <v>6</v>
      </c>
      <c r="V666" s="32" t="s">
        <v>6</v>
      </c>
      <c r="W666" s="79">
        <v>2</v>
      </c>
      <c r="X666" s="80">
        <v>0</v>
      </c>
      <c r="Y666" s="81">
        <f>ROUND((S666/INDICI!$B$2*10),2)</f>
        <v>5.65</v>
      </c>
      <c r="Z666" s="81">
        <f>ROUND((O666/INDICI!$B$1*25),2)</f>
        <v>2.0699999999999998</v>
      </c>
      <c r="AA666" s="82">
        <f t="shared" si="82"/>
        <v>6</v>
      </c>
      <c r="AB666" s="83">
        <f t="shared" si="83"/>
        <v>13.72</v>
      </c>
      <c r="AC666" s="84"/>
      <c r="AD666" s="81" t="str">
        <f>VLOOKUP(C666, 'NORD SUD'!A:B, 2, FALSE)</f>
        <v>N</v>
      </c>
      <c r="AE666" s="85"/>
      <c r="AF666" s="85"/>
      <c r="AG666" s="84"/>
      <c r="AH666" s="81"/>
      <c r="AI666" s="169"/>
      <c r="AJ666" s="169"/>
      <c r="AK666" s="194"/>
      <c r="AL666" s="158"/>
      <c r="ALJ666" s="24"/>
    </row>
    <row r="667" spans="1:998" s="13" customFormat="1">
      <c r="A667" s="16">
        <v>662</v>
      </c>
      <c r="B667" s="32" t="s">
        <v>1013</v>
      </c>
      <c r="C667" s="32" t="s">
        <v>74</v>
      </c>
      <c r="D667" s="32" t="s">
        <v>1050</v>
      </c>
      <c r="E667" s="32" t="s">
        <v>1065</v>
      </c>
      <c r="F667" s="32"/>
      <c r="G667" s="74">
        <v>45834</v>
      </c>
      <c r="H667" s="75">
        <v>0.40763888888888888</v>
      </c>
      <c r="I667" s="32" t="s">
        <v>5</v>
      </c>
      <c r="J667" s="32" t="s">
        <v>6</v>
      </c>
      <c r="K667" s="32" t="s">
        <v>5</v>
      </c>
      <c r="L667" s="32" t="s">
        <v>5</v>
      </c>
      <c r="M667" s="32" t="s">
        <v>5</v>
      </c>
      <c r="N667" s="32" t="s">
        <v>6</v>
      </c>
      <c r="O667" s="76">
        <v>775.05724854676771</v>
      </c>
      <c r="P667" s="77">
        <v>5677</v>
      </c>
      <c r="Q667" s="76">
        <v>129881.98</v>
      </c>
      <c r="R667" s="76">
        <v>64940.99</v>
      </c>
      <c r="S667" s="85">
        <f t="shared" si="80"/>
        <v>50</v>
      </c>
      <c r="T667" s="85">
        <f t="shared" si="81"/>
        <v>64940.99</v>
      </c>
      <c r="U667" s="32" t="s">
        <v>6</v>
      </c>
      <c r="V667" s="32" t="s">
        <v>6</v>
      </c>
      <c r="W667" s="79">
        <v>1</v>
      </c>
      <c r="X667" s="80">
        <v>0</v>
      </c>
      <c r="Y667" s="81">
        <f>ROUND((S667/INDICI!$B$2*10),2)</f>
        <v>5.65</v>
      </c>
      <c r="Z667" s="81">
        <f>ROUND((O667/INDICI!$B$1*25),2)</f>
        <v>2.0699999999999998</v>
      </c>
      <c r="AA667" s="82">
        <f t="shared" si="82"/>
        <v>6</v>
      </c>
      <c r="AB667" s="83">
        <f t="shared" si="83"/>
        <v>13.72</v>
      </c>
      <c r="AC667" s="84"/>
      <c r="AD667" s="81" t="str">
        <f>VLOOKUP(C667, 'NORD SUD'!A:B, 2, FALSE)</f>
        <v>S</v>
      </c>
      <c r="AE667" s="85"/>
      <c r="AF667" s="85"/>
      <c r="AG667" s="84"/>
      <c r="AH667" s="81"/>
      <c r="AI667" s="169"/>
      <c r="AJ667" s="169"/>
      <c r="AK667" s="194"/>
      <c r="AL667" s="158"/>
    </row>
    <row r="668" spans="1:998" s="13" customFormat="1">
      <c r="A668" s="16">
        <v>663</v>
      </c>
      <c r="B668" s="32" t="s">
        <v>174</v>
      </c>
      <c r="C668" s="32" t="s">
        <v>83</v>
      </c>
      <c r="D668" s="32" t="s">
        <v>83</v>
      </c>
      <c r="E668" s="32" t="s">
        <v>497</v>
      </c>
      <c r="F668" s="32"/>
      <c r="G668" s="74">
        <v>45818</v>
      </c>
      <c r="H668" s="75">
        <v>0.62638888888888888</v>
      </c>
      <c r="I668" s="32" t="s">
        <v>5</v>
      </c>
      <c r="J668" s="32" t="s">
        <v>6</v>
      </c>
      <c r="K668" s="32" t="s">
        <v>5</v>
      </c>
      <c r="L668" s="32" t="s">
        <v>5</v>
      </c>
      <c r="M668" s="32" t="s">
        <v>5</v>
      </c>
      <c r="N668" s="32" t="s">
        <v>6</v>
      </c>
      <c r="O668" s="76">
        <v>1294.82</v>
      </c>
      <c r="P668" s="77">
        <v>1004</v>
      </c>
      <c r="Q668" s="76">
        <v>42135.199999999997</v>
      </c>
      <c r="R668" s="76">
        <v>8427.0400000000009</v>
      </c>
      <c r="S668" s="85">
        <f t="shared" si="80"/>
        <v>20.000000000000004</v>
      </c>
      <c r="T668" s="85">
        <f t="shared" si="81"/>
        <v>33708.159999999996</v>
      </c>
      <c r="U668" s="32" t="s">
        <v>6</v>
      </c>
      <c r="V668" s="32" t="s">
        <v>6</v>
      </c>
      <c r="W668" s="32">
        <v>2</v>
      </c>
      <c r="X668" s="80">
        <v>0</v>
      </c>
      <c r="Y668" s="81">
        <f>ROUND((S668/INDICI!$B$2*10),2)</f>
        <v>2.2599999999999998</v>
      </c>
      <c r="Z668" s="81">
        <f>ROUND((O668/INDICI!$B$1*25),2)</f>
        <v>3.46</v>
      </c>
      <c r="AA668" s="82">
        <f t="shared" si="82"/>
        <v>8</v>
      </c>
      <c r="AB668" s="83">
        <f t="shared" si="83"/>
        <v>13.719999999999999</v>
      </c>
      <c r="AC668" s="84"/>
      <c r="AD668" s="81" t="str">
        <f>VLOOKUP(C668, 'NORD SUD'!A:B, 2, FALSE)</f>
        <v>N</v>
      </c>
      <c r="AE668" s="85"/>
      <c r="AF668" s="85"/>
      <c r="AG668" s="84"/>
      <c r="AH668" s="81"/>
      <c r="AI668" s="169"/>
      <c r="AJ668" s="169"/>
      <c r="AK668" s="194"/>
      <c r="AL668" s="158"/>
    </row>
    <row r="669" spans="1:998" s="13" customFormat="1">
      <c r="A669" s="16">
        <v>664</v>
      </c>
      <c r="B669" s="32" t="s">
        <v>175</v>
      </c>
      <c r="C669" s="32" t="s">
        <v>8</v>
      </c>
      <c r="D669" s="32" t="s">
        <v>8</v>
      </c>
      <c r="E669" s="32" t="s">
        <v>711</v>
      </c>
      <c r="F669" s="32"/>
      <c r="G669" s="74">
        <v>45831</v>
      </c>
      <c r="H669" s="75">
        <v>0.51041666666666663</v>
      </c>
      <c r="I669" s="32" t="s">
        <v>5</v>
      </c>
      <c r="J669" s="32" t="s">
        <v>6</v>
      </c>
      <c r="K669" s="32" t="s">
        <v>5</v>
      </c>
      <c r="L669" s="32" t="s">
        <v>5</v>
      </c>
      <c r="M669" s="32" t="s">
        <v>5</v>
      </c>
      <c r="N669" s="32" t="s">
        <v>6</v>
      </c>
      <c r="O669" s="76">
        <v>904.29499999999996</v>
      </c>
      <c r="P669" s="77">
        <v>2654</v>
      </c>
      <c r="Q669" s="76">
        <v>146219.71</v>
      </c>
      <c r="R669" s="76">
        <v>42700</v>
      </c>
      <c r="S669" s="85">
        <f t="shared" si="80"/>
        <v>29.202629385600616</v>
      </c>
      <c r="T669" s="85">
        <f t="shared" si="81"/>
        <v>103519.70999999999</v>
      </c>
      <c r="U669" s="32" t="s">
        <v>6</v>
      </c>
      <c r="V669" s="32" t="s">
        <v>6</v>
      </c>
      <c r="W669" s="32">
        <v>1</v>
      </c>
      <c r="X669" s="80">
        <v>0</v>
      </c>
      <c r="Y669" s="81">
        <f>ROUND((S669/INDICI!$B$2*10),2)</f>
        <v>3.3</v>
      </c>
      <c r="Z669" s="81">
        <f>ROUND((O669/INDICI!$B$1*25),2)</f>
        <v>2.41</v>
      </c>
      <c r="AA669" s="82">
        <f t="shared" si="82"/>
        <v>8</v>
      </c>
      <c r="AB669" s="83">
        <f t="shared" si="83"/>
        <v>13.71</v>
      </c>
      <c r="AC669" s="84"/>
      <c r="AD669" s="81" t="str">
        <f>VLOOKUP(C669, 'NORD SUD'!A:B, 2, FALSE)</f>
        <v>S</v>
      </c>
      <c r="AE669" s="85"/>
      <c r="AF669" s="85"/>
      <c r="AG669" s="84"/>
      <c r="AH669" s="81"/>
      <c r="AI669" s="169"/>
      <c r="AJ669" s="169"/>
      <c r="AK669" s="194"/>
      <c r="AL669" s="158"/>
    </row>
    <row r="670" spans="1:998" s="13" customFormat="1">
      <c r="A670" s="16">
        <v>665</v>
      </c>
      <c r="B670" s="32" t="s">
        <v>344</v>
      </c>
      <c r="C670" s="32" t="s">
        <v>96</v>
      </c>
      <c r="D670" s="32" t="s">
        <v>96</v>
      </c>
      <c r="E670" s="32" t="s">
        <v>1377</v>
      </c>
      <c r="F670" s="32"/>
      <c r="G670" s="74">
        <v>45833</v>
      </c>
      <c r="H670" s="75">
        <v>0.63611111111111118</v>
      </c>
      <c r="I670" s="32" t="s">
        <v>5</v>
      </c>
      <c r="J670" s="32" t="s">
        <v>6</v>
      </c>
      <c r="K670" s="32" t="s">
        <v>5</v>
      </c>
      <c r="L670" s="32" t="s">
        <v>5</v>
      </c>
      <c r="M670" s="32" t="s">
        <v>5</v>
      </c>
      <c r="N670" s="32" t="s">
        <v>6</v>
      </c>
      <c r="O670" s="76">
        <v>2402.52</v>
      </c>
      <c r="P670" s="77">
        <v>83995</v>
      </c>
      <c r="Q670" s="76">
        <v>222415</v>
      </c>
      <c r="R670" s="76">
        <v>65000</v>
      </c>
      <c r="S670" s="85">
        <f t="shared" si="80"/>
        <v>29.22464761819122</v>
      </c>
      <c r="T670" s="85">
        <f t="shared" si="81"/>
        <v>157415</v>
      </c>
      <c r="U670" s="32" t="s">
        <v>6</v>
      </c>
      <c r="V670" s="32" t="s">
        <v>6</v>
      </c>
      <c r="W670" s="79">
        <v>1</v>
      </c>
      <c r="X670" s="80">
        <v>0</v>
      </c>
      <c r="Y670" s="81">
        <f>ROUND((S670/INDICI!$B$2*10),2)</f>
        <v>3.3</v>
      </c>
      <c r="Z670" s="81">
        <f>ROUND((O670/INDICI!$B$1*25),2)</f>
        <v>6.41</v>
      </c>
      <c r="AA670" s="82">
        <f t="shared" si="82"/>
        <v>4</v>
      </c>
      <c r="AB670" s="83">
        <f t="shared" si="83"/>
        <v>13.71</v>
      </c>
      <c r="AC670" s="84"/>
      <c r="AD670" s="81" t="str">
        <f>VLOOKUP(C670, 'NORD SUD'!A:B, 2, FALSE)</f>
        <v>N</v>
      </c>
      <c r="AE670" s="85"/>
      <c r="AF670" s="85"/>
      <c r="AG670" s="84"/>
      <c r="AH670" s="81"/>
      <c r="AI670" s="169"/>
      <c r="AJ670" s="169"/>
      <c r="AK670" s="194"/>
      <c r="AL670" s="158"/>
    </row>
    <row r="671" spans="1:998" s="13" customFormat="1">
      <c r="A671" s="16">
        <v>666</v>
      </c>
      <c r="B671" s="32" t="s">
        <v>175</v>
      </c>
      <c r="C671" s="32" t="s">
        <v>57</v>
      </c>
      <c r="D671" s="32" t="s">
        <v>57</v>
      </c>
      <c r="E671" s="32" t="s">
        <v>591</v>
      </c>
      <c r="F671" s="32"/>
      <c r="G671" s="74">
        <v>45828</v>
      </c>
      <c r="H671" s="75" t="s">
        <v>376</v>
      </c>
      <c r="I671" s="32" t="s">
        <v>5</v>
      </c>
      <c r="J671" s="32" t="s">
        <v>6</v>
      </c>
      <c r="K671" s="32" t="s">
        <v>5</v>
      </c>
      <c r="L671" s="32" t="s">
        <v>5</v>
      </c>
      <c r="M671" s="32" t="s">
        <v>5</v>
      </c>
      <c r="N671" s="32" t="s">
        <v>6</v>
      </c>
      <c r="O671" s="76">
        <v>820.55</v>
      </c>
      <c r="P671" s="77">
        <v>2803</v>
      </c>
      <c r="Q671" s="76">
        <v>125000</v>
      </c>
      <c r="R671" s="76">
        <v>38875</v>
      </c>
      <c r="S671" s="85">
        <f t="shared" si="80"/>
        <v>31.1</v>
      </c>
      <c r="T671" s="85">
        <f t="shared" si="81"/>
        <v>86125</v>
      </c>
      <c r="U671" s="32" t="s">
        <v>6</v>
      </c>
      <c r="V671" s="32" t="s">
        <v>6</v>
      </c>
      <c r="W671" s="79">
        <v>2</v>
      </c>
      <c r="X671" s="80">
        <v>0</v>
      </c>
      <c r="Y671" s="81">
        <f>ROUND((S671/INDICI!$B$2*10),2)</f>
        <v>3.51</v>
      </c>
      <c r="Z671" s="81">
        <f>ROUND((O671/INDICI!$B$1*25),2)</f>
        <v>2.19</v>
      </c>
      <c r="AA671" s="82">
        <f t="shared" si="82"/>
        <v>8</v>
      </c>
      <c r="AB671" s="83">
        <f t="shared" si="83"/>
        <v>13.7</v>
      </c>
      <c r="AC671" s="84"/>
      <c r="AD671" s="81" t="str">
        <f>VLOOKUP(C671, 'NORD SUD'!A:B, 2, FALSE)</f>
        <v>S</v>
      </c>
      <c r="AE671" s="85"/>
      <c r="AF671" s="85"/>
      <c r="AG671" s="84"/>
      <c r="AH671" s="81"/>
      <c r="AI671" s="169"/>
      <c r="AJ671" s="169"/>
      <c r="AK671" s="194"/>
      <c r="AL671" s="158"/>
    </row>
    <row r="672" spans="1:998" s="13" customFormat="1">
      <c r="A672" s="16">
        <v>667</v>
      </c>
      <c r="B672" s="32" t="s">
        <v>188</v>
      </c>
      <c r="C672" s="32" t="s">
        <v>7</v>
      </c>
      <c r="D672" s="32" t="s">
        <v>7</v>
      </c>
      <c r="E672" s="32" t="s">
        <v>761</v>
      </c>
      <c r="F672" s="32"/>
      <c r="G672" s="74">
        <v>45831</v>
      </c>
      <c r="H672" s="75">
        <v>0.43263888888888885</v>
      </c>
      <c r="I672" s="32" t="s">
        <v>5</v>
      </c>
      <c r="J672" s="32" t="s">
        <v>6</v>
      </c>
      <c r="K672" s="32" t="s">
        <v>5</v>
      </c>
      <c r="L672" s="32" t="s">
        <v>5</v>
      </c>
      <c r="M672" s="32" t="s">
        <v>5</v>
      </c>
      <c r="N672" s="32" t="s">
        <v>6</v>
      </c>
      <c r="O672" s="76">
        <v>441.83</v>
      </c>
      <c r="P672" s="77">
        <v>1358</v>
      </c>
      <c r="Q672" s="76">
        <v>96000</v>
      </c>
      <c r="R672" s="76">
        <v>38400</v>
      </c>
      <c r="S672" s="85">
        <f t="shared" si="80"/>
        <v>40</v>
      </c>
      <c r="T672" s="85">
        <f t="shared" si="81"/>
        <v>57600</v>
      </c>
      <c r="U672" s="32" t="s">
        <v>6</v>
      </c>
      <c r="V672" s="32" t="s">
        <v>6</v>
      </c>
      <c r="W672" s="79">
        <v>1</v>
      </c>
      <c r="X672" s="80">
        <v>0</v>
      </c>
      <c r="Y672" s="81">
        <f>ROUND((S672/INDICI!$B$2*10),2)</f>
        <v>4.5199999999999996</v>
      </c>
      <c r="Z672" s="81">
        <f>ROUND((O672/INDICI!$B$1*25),2)</f>
        <v>1.18</v>
      </c>
      <c r="AA672" s="82">
        <f t="shared" si="82"/>
        <v>8</v>
      </c>
      <c r="AB672" s="83">
        <f t="shared" si="83"/>
        <v>13.7</v>
      </c>
      <c r="AC672" s="84"/>
      <c r="AD672" s="81" t="str">
        <f>VLOOKUP(C672, 'NORD SUD'!A:B, 2, FALSE)</f>
        <v>N</v>
      </c>
      <c r="AE672" s="85"/>
      <c r="AF672" s="85"/>
      <c r="AG672" s="84"/>
      <c r="AH672" s="81"/>
      <c r="AI672" s="169"/>
      <c r="AJ672" s="169"/>
      <c r="AK672" s="194"/>
      <c r="AL672" s="158"/>
    </row>
    <row r="673" spans="1:998" s="13" customFormat="1">
      <c r="A673" s="16">
        <v>668</v>
      </c>
      <c r="B673" s="32" t="s">
        <v>556</v>
      </c>
      <c r="C673" s="32" t="s">
        <v>1454</v>
      </c>
      <c r="D673" s="32" t="s">
        <v>1454</v>
      </c>
      <c r="E673" s="32" t="s">
        <v>1459</v>
      </c>
      <c r="F673" s="32"/>
      <c r="G673" s="74">
        <v>45832</v>
      </c>
      <c r="H673" s="75">
        <v>0.64583333333333337</v>
      </c>
      <c r="I673" s="32" t="s">
        <v>5</v>
      </c>
      <c r="J673" s="32" t="s">
        <v>6</v>
      </c>
      <c r="K673" s="32" t="s">
        <v>5</v>
      </c>
      <c r="L673" s="32" t="s">
        <v>265</v>
      </c>
      <c r="M673" s="32" t="s">
        <v>5</v>
      </c>
      <c r="N673" s="32" t="s">
        <v>6</v>
      </c>
      <c r="O673" s="76">
        <v>1518.22</v>
      </c>
      <c r="P673" s="77">
        <v>2964</v>
      </c>
      <c r="Q673" s="76">
        <v>70000</v>
      </c>
      <c r="R673" s="76">
        <v>10237.08</v>
      </c>
      <c r="S673" s="85">
        <f t="shared" si="80"/>
        <v>14.624399999999998</v>
      </c>
      <c r="T673" s="85">
        <f t="shared" si="81"/>
        <v>59762.92</v>
      </c>
      <c r="U673" s="32" t="s">
        <v>6</v>
      </c>
      <c r="V673" s="32" t="s">
        <v>6</v>
      </c>
      <c r="W673" s="79">
        <v>1</v>
      </c>
      <c r="X673" s="80">
        <v>0</v>
      </c>
      <c r="Y673" s="81">
        <f>ROUND((S673/INDICI!$B$2*10),2)</f>
        <v>1.65</v>
      </c>
      <c r="Z673" s="81">
        <f>ROUND((O673/INDICI!$B$1*25),2)</f>
        <v>4.05</v>
      </c>
      <c r="AA673" s="82">
        <f t="shared" si="82"/>
        <v>8</v>
      </c>
      <c r="AB673" s="83">
        <f t="shared" si="83"/>
        <v>13.7</v>
      </c>
      <c r="AC673" s="84"/>
      <c r="AD673" s="81" t="str">
        <f>VLOOKUP(C673, 'NORD SUD'!A:B, 2, FALSE)</f>
        <v>S</v>
      </c>
      <c r="AE673" s="85"/>
      <c r="AF673" s="85"/>
      <c r="AG673" s="84"/>
      <c r="AH673" s="81"/>
      <c r="AI673" s="169"/>
      <c r="AJ673" s="169"/>
      <c r="AK673" s="194"/>
      <c r="AL673" s="158"/>
    </row>
    <row r="674" spans="1:998" s="13" customFormat="1">
      <c r="A674" s="16">
        <v>669</v>
      </c>
      <c r="B674" s="32" t="s">
        <v>967</v>
      </c>
      <c r="C674" s="32" t="s">
        <v>77</v>
      </c>
      <c r="D674" s="32" t="s">
        <v>1041</v>
      </c>
      <c r="E674" s="32" t="s">
        <v>1044</v>
      </c>
      <c r="F674" s="32"/>
      <c r="G674" s="74">
        <v>45833</v>
      </c>
      <c r="H674" s="75">
        <v>0.39027777777777778</v>
      </c>
      <c r="I674" s="32" t="s">
        <v>5</v>
      </c>
      <c r="J674" s="32" t="s">
        <v>6</v>
      </c>
      <c r="K674" s="32" t="s">
        <v>5</v>
      </c>
      <c r="L674" s="32" t="s">
        <v>5</v>
      </c>
      <c r="M674" s="32" t="s">
        <v>5</v>
      </c>
      <c r="N674" s="32" t="s">
        <v>6</v>
      </c>
      <c r="O674" s="76">
        <v>1413.98</v>
      </c>
      <c r="P674" s="77">
        <v>6365</v>
      </c>
      <c r="Q674" s="76">
        <v>73000</v>
      </c>
      <c r="R674" s="76">
        <v>25304.66</v>
      </c>
      <c r="S674" s="85">
        <f t="shared" si="80"/>
        <v>34.663917808219182</v>
      </c>
      <c r="T674" s="85">
        <f t="shared" si="81"/>
        <v>47695.34</v>
      </c>
      <c r="U674" s="32" t="s">
        <v>6</v>
      </c>
      <c r="V674" s="32" t="s">
        <v>6</v>
      </c>
      <c r="W674" s="79">
        <v>1</v>
      </c>
      <c r="X674" s="80">
        <v>0</v>
      </c>
      <c r="Y674" s="81">
        <f>ROUND((S674/INDICI!$B$2*10),2)</f>
        <v>3.92</v>
      </c>
      <c r="Z674" s="81">
        <f>ROUND((O674/INDICI!$B$1*25),2)</f>
        <v>3.78</v>
      </c>
      <c r="AA674" s="82">
        <f t="shared" si="82"/>
        <v>6</v>
      </c>
      <c r="AB674" s="83">
        <f t="shared" si="83"/>
        <v>13.7</v>
      </c>
      <c r="AC674" s="84"/>
      <c r="AD674" s="81" t="str">
        <f>VLOOKUP(C674, 'NORD SUD'!A:B, 2, FALSE)</f>
        <v>N</v>
      </c>
      <c r="AE674" s="85"/>
      <c r="AF674" s="85"/>
      <c r="AG674" s="84"/>
      <c r="AH674" s="81"/>
      <c r="AI674" s="169"/>
      <c r="AJ674" s="169"/>
      <c r="AK674" s="194"/>
      <c r="AL674" s="158"/>
    </row>
    <row r="675" spans="1:998" s="13" customFormat="1">
      <c r="A675" s="16">
        <v>670</v>
      </c>
      <c r="B675" s="32" t="s">
        <v>857</v>
      </c>
      <c r="C675" s="32" t="s">
        <v>32</v>
      </c>
      <c r="D675" s="32" t="s">
        <v>32</v>
      </c>
      <c r="E675" s="32" t="s">
        <v>1245</v>
      </c>
      <c r="F675" s="32"/>
      <c r="G675" s="74">
        <v>45834</v>
      </c>
      <c r="H675" s="75">
        <v>0.45624999999999999</v>
      </c>
      <c r="I675" s="32" t="s">
        <v>5</v>
      </c>
      <c r="J675" s="32" t="s">
        <v>6</v>
      </c>
      <c r="K675" s="32" t="s">
        <v>5</v>
      </c>
      <c r="L675" s="32" t="s">
        <v>5</v>
      </c>
      <c r="M675" s="32" t="s">
        <v>5</v>
      </c>
      <c r="N675" s="32" t="s">
        <v>6</v>
      </c>
      <c r="O675" s="76">
        <v>840.33</v>
      </c>
      <c r="P675" s="77">
        <v>1904</v>
      </c>
      <c r="Q675" s="76">
        <v>49063.6</v>
      </c>
      <c r="R675" s="76">
        <v>15000</v>
      </c>
      <c r="S675" s="85">
        <f t="shared" si="80"/>
        <v>30.572562959097986</v>
      </c>
      <c r="T675" s="85">
        <f t="shared" si="81"/>
        <v>34063.599999999999</v>
      </c>
      <c r="U675" s="32" t="s">
        <v>6</v>
      </c>
      <c r="V675" s="32" t="s">
        <v>6</v>
      </c>
      <c r="W675" s="79">
        <v>1</v>
      </c>
      <c r="X675" s="80">
        <v>0</v>
      </c>
      <c r="Y675" s="81">
        <f>ROUND((S675/INDICI!$B$2*10),2)</f>
        <v>3.45</v>
      </c>
      <c r="Z675" s="81">
        <f>ROUND((O675/INDICI!$B$1*25),2)</f>
        <v>2.2400000000000002</v>
      </c>
      <c r="AA675" s="82">
        <f t="shared" si="82"/>
        <v>8</v>
      </c>
      <c r="AB675" s="83">
        <f t="shared" si="83"/>
        <v>13.690000000000001</v>
      </c>
      <c r="AC675" s="84"/>
      <c r="AD675" s="81" t="str">
        <f>VLOOKUP(C675, 'NORD SUD'!A:B, 2, FALSE)</f>
        <v>S</v>
      </c>
      <c r="AE675" s="85"/>
      <c r="AF675" s="85"/>
      <c r="AG675" s="84"/>
      <c r="AH675" s="81"/>
      <c r="AI675" s="169"/>
      <c r="AJ675" s="169"/>
      <c r="AK675" s="194"/>
      <c r="AL675" s="158"/>
    </row>
    <row r="676" spans="1:998" s="13" customFormat="1">
      <c r="A676" s="16">
        <v>671</v>
      </c>
      <c r="B676" s="32" t="s">
        <v>1522</v>
      </c>
      <c r="C676" s="32" t="s">
        <v>1521</v>
      </c>
      <c r="D676" s="32" t="s">
        <v>1521</v>
      </c>
      <c r="E676" s="32" t="s">
        <v>1516</v>
      </c>
      <c r="F676" s="32"/>
      <c r="G676" s="74">
        <v>45833</v>
      </c>
      <c r="H676" s="75">
        <v>0.50208333333333299</v>
      </c>
      <c r="I676" s="32" t="s">
        <v>1507</v>
      </c>
      <c r="J676" s="32" t="s">
        <v>1508</v>
      </c>
      <c r="K676" s="32" t="s">
        <v>1507</v>
      </c>
      <c r="L676" s="32" t="s">
        <v>1507</v>
      </c>
      <c r="M676" s="32" t="s">
        <v>1507</v>
      </c>
      <c r="N676" s="32" t="s">
        <v>1508</v>
      </c>
      <c r="O676" s="76">
        <v>1189.2</v>
      </c>
      <c r="P676" s="77">
        <v>16818</v>
      </c>
      <c r="Q676" s="76">
        <v>145359.15</v>
      </c>
      <c r="R676" s="76">
        <v>58143.66</v>
      </c>
      <c r="S676" s="86">
        <f t="shared" si="80"/>
        <v>40</v>
      </c>
      <c r="T676" s="86">
        <f t="shared" si="81"/>
        <v>87215.489999999991</v>
      </c>
      <c r="U676" s="32" t="s">
        <v>1508</v>
      </c>
      <c r="V676" s="32" t="s">
        <v>1508</v>
      </c>
      <c r="W676" s="32">
        <v>1</v>
      </c>
      <c r="X676" s="80">
        <v>0</v>
      </c>
      <c r="Y676" s="81">
        <f>ROUND((S676/INDICI!$B$2*10),2)</f>
        <v>4.5199999999999996</v>
      </c>
      <c r="Z676" s="81">
        <f>ROUND((O676/INDICI!$B$1*25),2)</f>
        <v>3.17</v>
      </c>
      <c r="AA676" s="82">
        <f t="shared" si="82"/>
        <v>6</v>
      </c>
      <c r="AB676" s="83">
        <f t="shared" si="83"/>
        <v>13.69</v>
      </c>
      <c r="AC676" s="84"/>
      <c r="AD676" s="81" t="str">
        <f>VLOOKUP(C676, 'NORD SUD'!A:B, 2, FALSE)</f>
        <v>N</v>
      </c>
      <c r="AE676" s="85"/>
      <c r="AF676" s="85"/>
      <c r="AG676" s="84"/>
      <c r="AH676" s="81"/>
      <c r="AI676" s="169"/>
      <c r="AJ676" s="169"/>
      <c r="AK676" s="194"/>
      <c r="AL676" s="158"/>
    </row>
    <row r="677" spans="1:998" s="13" customFormat="1">
      <c r="A677" s="16">
        <v>672</v>
      </c>
      <c r="B677" s="32" t="s">
        <v>188</v>
      </c>
      <c r="C677" s="32" t="s">
        <v>1804</v>
      </c>
      <c r="D677" s="32" t="s">
        <v>1804</v>
      </c>
      <c r="E677" s="32" t="s">
        <v>1805</v>
      </c>
      <c r="F677" s="32"/>
      <c r="G677" s="74">
        <v>45827</v>
      </c>
      <c r="H677" s="75">
        <v>0.54722222222222217</v>
      </c>
      <c r="I677" s="32" t="s">
        <v>265</v>
      </c>
      <c r="J677" s="32" t="s">
        <v>6</v>
      </c>
      <c r="K677" s="32" t="s">
        <v>5</v>
      </c>
      <c r="L677" s="32" t="s">
        <v>5</v>
      </c>
      <c r="M677" s="32" t="s">
        <v>5</v>
      </c>
      <c r="N677" s="32" t="s">
        <v>6</v>
      </c>
      <c r="O677" s="76">
        <v>884.96</v>
      </c>
      <c r="P677" s="77">
        <v>1243</v>
      </c>
      <c r="Q677" s="76">
        <v>68000</v>
      </c>
      <c r="R677" s="76">
        <v>20000</v>
      </c>
      <c r="S677" s="85">
        <f t="shared" si="80"/>
        <v>29.411764705882355</v>
      </c>
      <c r="T677" s="85">
        <f t="shared" si="81"/>
        <v>48000</v>
      </c>
      <c r="U677" s="32" t="s">
        <v>6</v>
      </c>
      <c r="V677" s="32" t="s">
        <v>6</v>
      </c>
      <c r="W677" s="79">
        <v>1</v>
      </c>
      <c r="X677" s="80">
        <v>0</v>
      </c>
      <c r="Y677" s="81">
        <f>ROUND((S677/INDICI!$B$2*10),2)</f>
        <v>3.32</v>
      </c>
      <c r="Z677" s="81">
        <f>ROUND((O677/INDICI!$B$1*25),2)</f>
        <v>2.36</v>
      </c>
      <c r="AA677" s="82">
        <f t="shared" si="82"/>
        <v>8</v>
      </c>
      <c r="AB677" s="83">
        <f t="shared" si="83"/>
        <v>13.68</v>
      </c>
      <c r="AC677" s="84"/>
      <c r="AD677" s="81" t="str">
        <f>VLOOKUP(C677, 'NORD SUD'!A:B, 2, FALSE)</f>
        <v>N</v>
      </c>
      <c r="AE677" s="85"/>
      <c r="AF677" s="85"/>
      <c r="AG677" s="84"/>
      <c r="AH677" s="81"/>
      <c r="AI677" s="169"/>
      <c r="AJ677" s="169"/>
      <c r="AK677" s="194"/>
      <c r="AL677" s="158"/>
    </row>
    <row r="678" spans="1:998" s="13" customFormat="1">
      <c r="A678" s="16">
        <v>673</v>
      </c>
      <c r="B678" s="32" t="s">
        <v>344</v>
      </c>
      <c r="C678" s="32" t="s">
        <v>67</v>
      </c>
      <c r="D678" s="32" t="s">
        <v>67</v>
      </c>
      <c r="E678" s="32" t="s">
        <v>681</v>
      </c>
      <c r="F678" s="32"/>
      <c r="G678" s="74">
        <v>45833</v>
      </c>
      <c r="H678" s="75">
        <v>0.62222222222222223</v>
      </c>
      <c r="I678" s="32" t="s">
        <v>5</v>
      </c>
      <c r="J678" s="32" t="s">
        <v>6</v>
      </c>
      <c r="K678" s="32" t="s">
        <v>5</v>
      </c>
      <c r="L678" s="32" t="s">
        <v>5</v>
      </c>
      <c r="M678" s="32" t="s">
        <v>5</v>
      </c>
      <c r="N678" s="32" t="s">
        <v>6</v>
      </c>
      <c r="O678" s="76">
        <v>688.7</v>
      </c>
      <c r="P678" s="77">
        <v>1452</v>
      </c>
      <c r="Q678" s="76">
        <v>44275.519999999997</v>
      </c>
      <c r="R678" s="76">
        <v>15053.67</v>
      </c>
      <c r="S678" s="85">
        <f t="shared" si="80"/>
        <v>33.999984641625893</v>
      </c>
      <c r="T678" s="85">
        <f t="shared" si="81"/>
        <v>29221.85</v>
      </c>
      <c r="U678" s="32" t="s">
        <v>6</v>
      </c>
      <c r="V678" s="32" t="s">
        <v>6</v>
      </c>
      <c r="W678" s="79">
        <v>1</v>
      </c>
      <c r="X678" s="80">
        <v>0</v>
      </c>
      <c r="Y678" s="81">
        <f>ROUND((S678/INDICI!$B$2*10),2)</f>
        <v>3.84</v>
      </c>
      <c r="Z678" s="81">
        <f>ROUND((O678/INDICI!$B$1*25),2)</f>
        <v>1.84</v>
      </c>
      <c r="AA678" s="82">
        <f t="shared" si="82"/>
        <v>8</v>
      </c>
      <c r="AB678" s="83">
        <f t="shared" si="83"/>
        <v>13.68</v>
      </c>
      <c r="AC678" s="84"/>
      <c r="AD678" s="81" t="str">
        <f>VLOOKUP(C678, 'NORD SUD'!A:B, 2, FALSE)</f>
        <v>N</v>
      </c>
      <c r="AE678" s="85"/>
      <c r="AF678" s="85"/>
      <c r="AG678" s="84"/>
      <c r="AH678" s="81"/>
      <c r="AI678" s="169"/>
      <c r="AJ678" s="169"/>
      <c r="AK678" s="194"/>
      <c r="AL678" s="158"/>
    </row>
    <row r="679" spans="1:998" s="13" customFormat="1">
      <c r="A679" s="16">
        <v>674</v>
      </c>
      <c r="B679" s="32" t="s">
        <v>188</v>
      </c>
      <c r="C679" s="32" t="s">
        <v>7</v>
      </c>
      <c r="D679" s="32" t="s">
        <v>7</v>
      </c>
      <c r="E679" s="32" t="s">
        <v>760</v>
      </c>
      <c r="F679" s="32"/>
      <c r="G679" s="74">
        <v>45834</v>
      </c>
      <c r="H679" s="75">
        <v>0.5083333333333333</v>
      </c>
      <c r="I679" s="32" t="s">
        <v>5</v>
      </c>
      <c r="J679" s="32" t="s">
        <v>6</v>
      </c>
      <c r="K679" s="32" t="s">
        <v>5</v>
      </c>
      <c r="L679" s="32" t="s">
        <v>5</v>
      </c>
      <c r="M679" s="32" t="s">
        <v>5</v>
      </c>
      <c r="N679" s="32" t="s">
        <v>6</v>
      </c>
      <c r="O679" s="76">
        <v>435.73</v>
      </c>
      <c r="P679" s="77">
        <v>459</v>
      </c>
      <c r="Q679" s="76">
        <v>69145.13</v>
      </c>
      <c r="R679" s="76">
        <v>27658.05</v>
      </c>
      <c r="S679" s="85">
        <f t="shared" si="80"/>
        <v>39.99999710753309</v>
      </c>
      <c r="T679" s="85">
        <f t="shared" si="81"/>
        <v>41487.08</v>
      </c>
      <c r="U679" s="32" t="s">
        <v>6</v>
      </c>
      <c r="V679" s="32" t="s">
        <v>6</v>
      </c>
      <c r="W679" s="79">
        <v>1</v>
      </c>
      <c r="X679" s="80">
        <v>0</v>
      </c>
      <c r="Y679" s="81">
        <f>ROUND((S679/INDICI!$B$2*10),2)</f>
        <v>4.5199999999999996</v>
      </c>
      <c r="Z679" s="81">
        <f>ROUND((O679/INDICI!$B$1*25),2)</f>
        <v>1.1599999999999999</v>
      </c>
      <c r="AA679" s="82">
        <f t="shared" si="82"/>
        <v>8</v>
      </c>
      <c r="AB679" s="83">
        <f t="shared" si="83"/>
        <v>13.68</v>
      </c>
      <c r="AC679" s="84"/>
      <c r="AD679" s="81" t="str">
        <f>VLOOKUP(C679, 'NORD SUD'!A:B, 2, FALSE)</f>
        <v>N</v>
      </c>
      <c r="AE679" s="85"/>
      <c r="AF679" s="85"/>
      <c r="AG679" s="84"/>
      <c r="AH679" s="174"/>
      <c r="AI679" s="175"/>
      <c r="AJ679" s="175"/>
      <c r="AK679" s="199"/>
      <c r="AL679" s="162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  <c r="QN679" s="27"/>
      <c r="QO679" s="27"/>
      <c r="QP679" s="27"/>
      <c r="QQ679" s="27"/>
      <c r="QR679" s="27"/>
      <c r="QS679" s="27"/>
      <c r="QT679" s="27"/>
      <c r="QU679" s="27"/>
      <c r="QV679" s="27"/>
      <c r="QW679" s="27"/>
      <c r="QX679" s="27"/>
      <c r="QY679" s="27"/>
      <c r="QZ679" s="27"/>
      <c r="RA679" s="27"/>
      <c r="RB679" s="27"/>
      <c r="RC679" s="27"/>
      <c r="RD679" s="27"/>
      <c r="RE679" s="27"/>
      <c r="RF679" s="27"/>
      <c r="RG679" s="27"/>
      <c r="RH679" s="27"/>
      <c r="RI679" s="27"/>
      <c r="RJ679" s="27"/>
      <c r="RK679" s="27"/>
      <c r="RL679" s="27"/>
      <c r="RM679" s="27"/>
      <c r="RN679" s="27"/>
      <c r="RO679" s="27"/>
      <c r="RP679" s="27"/>
      <c r="RQ679" s="27"/>
      <c r="RR679" s="27"/>
      <c r="RS679" s="27"/>
      <c r="RT679" s="27"/>
      <c r="RU679" s="27"/>
      <c r="RV679" s="27"/>
      <c r="RW679" s="27"/>
      <c r="RX679" s="27"/>
      <c r="RY679" s="27"/>
      <c r="RZ679" s="27"/>
      <c r="SA679" s="27"/>
      <c r="SB679" s="27"/>
      <c r="SC679" s="27"/>
      <c r="SD679" s="27"/>
      <c r="SE679" s="27"/>
      <c r="SF679" s="27"/>
      <c r="SG679" s="27"/>
      <c r="SH679" s="27"/>
      <c r="SI679" s="27"/>
      <c r="SJ679" s="27"/>
      <c r="SK679" s="27"/>
      <c r="SL679" s="27"/>
      <c r="SM679" s="27"/>
      <c r="SN679" s="27"/>
      <c r="SO679" s="27"/>
      <c r="SP679" s="27"/>
      <c r="SQ679" s="27"/>
      <c r="SR679" s="27"/>
      <c r="SS679" s="27"/>
      <c r="ST679" s="27"/>
      <c r="SU679" s="27"/>
      <c r="SV679" s="27"/>
      <c r="SW679" s="27"/>
      <c r="SX679" s="27"/>
      <c r="SY679" s="27"/>
      <c r="SZ679" s="27"/>
      <c r="TA679" s="27"/>
      <c r="TB679" s="27"/>
      <c r="TC679" s="27"/>
      <c r="TD679" s="27"/>
      <c r="TE679" s="27"/>
      <c r="TF679" s="27"/>
      <c r="TG679" s="27"/>
      <c r="TH679" s="27"/>
      <c r="TI679" s="27"/>
      <c r="TJ679" s="27"/>
      <c r="TK679" s="27"/>
      <c r="TL679" s="27"/>
      <c r="TM679" s="27"/>
      <c r="TN679" s="27"/>
      <c r="TO679" s="27"/>
      <c r="TP679" s="27"/>
      <c r="TQ679" s="27"/>
      <c r="TR679" s="27"/>
      <c r="TS679" s="27"/>
      <c r="TT679" s="27"/>
      <c r="TU679" s="27"/>
      <c r="TV679" s="27"/>
      <c r="TW679" s="27"/>
      <c r="TX679" s="27"/>
      <c r="TY679" s="27"/>
      <c r="TZ679" s="27"/>
      <c r="UA679" s="27"/>
      <c r="UB679" s="27"/>
      <c r="UC679" s="27"/>
      <c r="UD679" s="27"/>
      <c r="UE679" s="27"/>
      <c r="UF679" s="27"/>
      <c r="UG679" s="27"/>
      <c r="UH679" s="27"/>
      <c r="UI679" s="27"/>
      <c r="UJ679" s="27"/>
      <c r="UK679" s="27"/>
      <c r="UL679" s="27"/>
      <c r="UM679" s="27"/>
      <c r="UN679" s="27"/>
      <c r="UO679" s="27"/>
      <c r="UP679" s="27"/>
      <c r="UQ679" s="27"/>
      <c r="UR679" s="27"/>
      <c r="US679" s="27"/>
      <c r="UT679" s="27"/>
      <c r="UU679" s="27"/>
      <c r="UV679" s="27"/>
      <c r="UW679" s="27"/>
      <c r="UX679" s="27"/>
      <c r="UY679" s="27"/>
      <c r="UZ679" s="27"/>
      <c r="VA679" s="27"/>
      <c r="VB679" s="27"/>
      <c r="VC679" s="27"/>
      <c r="VD679" s="27"/>
      <c r="VE679" s="27"/>
      <c r="VF679" s="27"/>
      <c r="VG679" s="27"/>
      <c r="VH679" s="27"/>
      <c r="VI679" s="27"/>
      <c r="VJ679" s="27"/>
      <c r="VK679" s="27"/>
      <c r="VL679" s="27"/>
      <c r="VM679" s="27"/>
      <c r="VN679" s="27"/>
      <c r="VO679" s="27"/>
      <c r="VP679" s="27"/>
      <c r="VQ679" s="27"/>
      <c r="VR679" s="27"/>
      <c r="VS679" s="27"/>
      <c r="VT679" s="27"/>
      <c r="VU679" s="27"/>
      <c r="VV679" s="27"/>
      <c r="VW679" s="27"/>
      <c r="VX679" s="27"/>
      <c r="VY679" s="27"/>
      <c r="VZ679" s="27"/>
      <c r="WA679" s="27"/>
      <c r="WB679" s="27"/>
      <c r="WC679" s="27"/>
      <c r="WD679" s="27"/>
      <c r="WE679" s="27"/>
      <c r="WF679" s="27"/>
      <c r="WG679" s="27"/>
      <c r="WH679" s="27"/>
      <c r="WI679" s="27"/>
      <c r="WJ679" s="27"/>
      <c r="WK679" s="27"/>
      <c r="WL679" s="27"/>
      <c r="WM679" s="27"/>
      <c r="WN679" s="27"/>
      <c r="WO679" s="27"/>
      <c r="WP679" s="27"/>
      <c r="WQ679" s="27"/>
      <c r="WR679" s="27"/>
      <c r="WS679" s="27"/>
      <c r="WT679" s="27"/>
      <c r="WU679" s="27"/>
      <c r="WV679" s="27"/>
      <c r="WW679" s="27"/>
      <c r="WX679" s="27"/>
      <c r="WY679" s="27"/>
      <c r="WZ679" s="27"/>
      <c r="XA679" s="27"/>
      <c r="XB679" s="27"/>
      <c r="XC679" s="27"/>
      <c r="XD679" s="27"/>
      <c r="XE679" s="27"/>
      <c r="XF679" s="27"/>
      <c r="XG679" s="27"/>
      <c r="XH679" s="27"/>
      <c r="XI679" s="27"/>
      <c r="XJ679" s="27"/>
      <c r="XK679" s="27"/>
      <c r="XL679" s="27"/>
      <c r="XM679" s="27"/>
      <c r="XN679" s="27"/>
      <c r="XO679" s="27"/>
      <c r="XP679" s="27"/>
      <c r="XQ679" s="27"/>
      <c r="XR679" s="27"/>
      <c r="XS679" s="27"/>
      <c r="XT679" s="27"/>
      <c r="XU679" s="27"/>
      <c r="XV679" s="27"/>
      <c r="XW679" s="27"/>
      <c r="XX679" s="27"/>
      <c r="XY679" s="27"/>
      <c r="XZ679" s="27"/>
      <c r="YA679" s="27"/>
      <c r="YB679" s="27"/>
      <c r="YC679" s="27"/>
      <c r="YD679" s="27"/>
      <c r="YE679" s="27"/>
      <c r="YF679" s="27"/>
      <c r="YG679" s="27"/>
      <c r="YH679" s="27"/>
      <c r="YI679" s="27"/>
      <c r="YJ679" s="27"/>
      <c r="YK679" s="27"/>
      <c r="YL679" s="27"/>
      <c r="YM679" s="27"/>
      <c r="YN679" s="27"/>
      <c r="YO679" s="27"/>
      <c r="YP679" s="27"/>
      <c r="YQ679" s="27"/>
      <c r="YR679" s="27"/>
      <c r="YS679" s="27"/>
      <c r="YT679" s="27"/>
      <c r="YU679" s="27"/>
      <c r="YV679" s="27"/>
      <c r="YW679" s="27"/>
      <c r="YX679" s="27"/>
      <c r="YY679" s="27"/>
      <c r="YZ679" s="27"/>
      <c r="ZA679" s="27"/>
      <c r="ZB679" s="27"/>
      <c r="ZC679" s="27"/>
      <c r="ZD679" s="27"/>
      <c r="ZE679" s="27"/>
      <c r="ZF679" s="27"/>
      <c r="ZG679" s="27"/>
      <c r="ZH679" s="27"/>
      <c r="ZI679" s="27"/>
      <c r="ZJ679" s="27"/>
      <c r="ZK679" s="27"/>
      <c r="ZL679" s="27"/>
      <c r="ZM679" s="27"/>
      <c r="ZN679" s="27"/>
      <c r="ZO679" s="27"/>
      <c r="ZP679" s="27"/>
      <c r="ZQ679" s="27"/>
      <c r="ZR679" s="27"/>
      <c r="ZS679" s="27"/>
      <c r="ZT679" s="27"/>
      <c r="ZU679" s="27"/>
      <c r="ZV679" s="27"/>
      <c r="ZW679" s="27"/>
      <c r="ZX679" s="27"/>
      <c r="ZY679" s="27"/>
      <c r="ZZ679" s="27"/>
      <c r="AAA679" s="27"/>
      <c r="AAB679" s="27"/>
      <c r="AAC679" s="27"/>
      <c r="AAD679" s="27"/>
      <c r="AAE679" s="27"/>
      <c r="AAF679" s="27"/>
      <c r="AAG679" s="27"/>
      <c r="AAH679" s="27"/>
      <c r="AAI679" s="27"/>
      <c r="AAJ679" s="27"/>
      <c r="AAK679" s="27"/>
      <c r="AAL679" s="27"/>
      <c r="AAM679" s="27"/>
      <c r="AAN679" s="27"/>
      <c r="AAO679" s="27"/>
      <c r="AAP679" s="27"/>
      <c r="AAQ679" s="27"/>
      <c r="AAR679" s="27"/>
      <c r="AAS679" s="27"/>
      <c r="AAT679" s="27"/>
      <c r="AAU679" s="27"/>
      <c r="AAV679" s="27"/>
      <c r="AAW679" s="27"/>
      <c r="AAX679" s="27"/>
      <c r="AAY679" s="27"/>
      <c r="AAZ679" s="27"/>
      <c r="ABA679" s="27"/>
      <c r="ABB679" s="27"/>
      <c r="ABC679" s="27"/>
      <c r="ABD679" s="27"/>
      <c r="ABE679" s="27"/>
      <c r="ABF679" s="27"/>
      <c r="ABG679" s="27"/>
      <c r="ABH679" s="27"/>
      <c r="ABI679" s="27"/>
      <c r="ABJ679" s="27"/>
      <c r="ABK679" s="27"/>
      <c r="ABL679" s="27"/>
      <c r="ABM679" s="27"/>
      <c r="ABN679" s="27"/>
      <c r="ABO679" s="27"/>
      <c r="ABP679" s="27"/>
      <c r="ABQ679" s="27"/>
      <c r="ABR679" s="27"/>
      <c r="ABS679" s="27"/>
      <c r="ABT679" s="27"/>
      <c r="ABU679" s="27"/>
      <c r="ABV679" s="27"/>
      <c r="ABW679" s="27"/>
      <c r="ABX679" s="27"/>
      <c r="ABY679" s="27"/>
      <c r="ABZ679" s="27"/>
      <c r="ACA679" s="27"/>
      <c r="ACB679" s="27"/>
      <c r="ACC679" s="27"/>
      <c r="ACD679" s="27"/>
      <c r="ACE679" s="27"/>
      <c r="ACF679" s="27"/>
      <c r="ACG679" s="27"/>
      <c r="ACH679" s="27"/>
      <c r="ACI679" s="27"/>
      <c r="ACJ679" s="27"/>
      <c r="ACK679" s="27"/>
      <c r="ACL679" s="27"/>
      <c r="ACM679" s="27"/>
      <c r="ACN679" s="27"/>
      <c r="ACO679" s="27"/>
      <c r="ACP679" s="27"/>
      <c r="ACQ679" s="27"/>
      <c r="ACR679" s="27"/>
      <c r="ACS679" s="27"/>
      <c r="ACT679" s="27"/>
      <c r="ACU679" s="27"/>
      <c r="ACV679" s="27"/>
      <c r="ACW679" s="27"/>
      <c r="ACX679" s="27"/>
      <c r="ACY679" s="27"/>
      <c r="ACZ679" s="27"/>
      <c r="ADA679" s="27"/>
      <c r="ADB679" s="27"/>
      <c r="ADC679" s="27"/>
      <c r="ADD679" s="27"/>
      <c r="ADE679" s="27"/>
      <c r="ADF679" s="27"/>
      <c r="ADG679" s="27"/>
      <c r="ADH679" s="27"/>
      <c r="ADI679" s="27"/>
      <c r="ADJ679" s="27"/>
      <c r="ADK679" s="27"/>
      <c r="ADL679" s="27"/>
      <c r="ADM679" s="27"/>
      <c r="ADN679" s="27"/>
      <c r="ADO679" s="27"/>
      <c r="ADP679" s="27"/>
      <c r="ADQ679" s="27"/>
      <c r="ADR679" s="27"/>
      <c r="ADS679" s="27"/>
      <c r="ADT679" s="27"/>
      <c r="ADU679" s="27"/>
      <c r="ADV679" s="27"/>
      <c r="ADW679" s="27"/>
      <c r="ADX679" s="27"/>
      <c r="ADY679" s="27"/>
      <c r="ADZ679" s="27"/>
      <c r="AEA679" s="27"/>
      <c r="AEB679" s="27"/>
      <c r="AEC679" s="27"/>
      <c r="AED679" s="27"/>
      <c r="AEE679" s="27"/>
      <c r="AEF679" s="27"/>
      <c r="AEG679" s="27"/>
      <c r="AEH679" s="27"/>
      <c r="AEI679" s="27"/>
      <c r="AEJ679" s="27"/>
      <c r="AEK679" s="27"/>
      <c r="AEL679" s="27"/>
      <c r="AEM679" s="27"/>
      <c r="AEN679" s="27"/>
      <c r="AEO679" s="27"/>
      <c r="AEP679" s="27"/>
      <c r="AEQ679" s="27"/>
      <c r="AER679" s="27"/>
      <c r="AES679" s="27"/>
      <c r="AET679" s="27"/>
      <c r="AEU679" s="27"/>
      <c r="AEV679" s="27"/>
      <c r="AEW679" s="27"/>
      <c r="AEX679" s="27"/>
      <c r="AEY679" s="27"/>
      <c r="AEZ679" s="27"/>
      <c r="AFA679" s="27"/>
      <c r="AFB679" s="27"/>
      <c r="AFC679" s="27"/>
      <c r="AFD679" s="27"/>
      <c r="AFE679" s="27"/>
      <c r="AFF679" s="27"/>
      <c r="AFG679" s="27"/>
      <c r="AFH679" s="27"/>
      <c r="AFI679" s="27"/>
      <c r="AFJ679" s="27"/>
      <c r="AFK679" s="27"/>
      <c r="AFL679" s="27"/>
      <c r="AFM679" s="27"/>
      <c r="AFN679" s="27"/>
      <c r="AFO679" s="27"/>
      <c r="AFP679" s="27"/>
      <c r="AFQ679" s="27"/>
      <c r="AFR679" s="27"/>
      <c r="AFS679" s="27"/>
      <c r="AFT679" s="27"/>
      <c r="AFU679" s="27"/>
      <c r="AFV679" s="27"/>
      <c r="AFW679" s="27"/>
      <c r="AFX679" s="27"/>
      <c r="AFY679" s="27"/>
      <c r="AFZ679" s="27"/>
      <c r="AGA679" s="27"/>
      <c r="AGB679" s="27"/>
      <c r="AGC679" s="27"/>
      <c r="AGD679" s="27"/>
      <c r="AGE679" s="27"/>
      <c r="AGF679" s="27"/>
      <c r="AGG679" s="27"/>
      <c r="AGH679" s="27"/>
      <c r="AGI679" s="27"/>
      <c r="AGJ679" s="27"/>
      <c r="AGK679" s="27"/>
      <c r="AGL679" s="27"/>
      <c r="AGM679" s="27"/>
      <c r="AGN679" s="27"/>
      <c r="AGO679" s="27"/>
      <c r="AGP679" s="27"/>
      <c r="AGQ679" s="27"/>
      <c r="AGR679" s="27"/>
      <c r="AGS679" s="27"/>
      <c r="AGT679" s="27"/>
      <c r="AGU679" s="27"/>
      <c r="AGV679" s="27"/>
      <c r="AGW679" s="27"/>
      <c r="AGX679" s="27"/>
      <c r="AGY679" s="27"/>
      <c r="AGZ679" s="27"/>
      <c r="AHA679" s="27"/>
      <c r="AHB679" s="27"/>
      <c r="AHC679" s="27"/>
      <c r="AHD679" s="27"/>
      <c r="AHE679" s="27"/>
      <c r="AHF679" s="27"/>
      <c r="AHG679" s="27"/>
      <c r="AHH679" s="27"/>
      <c r="AHI679" s="27"/>
      <c r="AHJ679" s="27"/>
      <c r="AHK679" s="27"/>
      <c r="AHL679" s="27"/>
      <c r="AHM679" s="27"/>
      <c r="AHN679" s="27"/>
      <c r="AHO679" s="27"/>
      <c r="AHP679" s="27"/>
      <c r="AHQ679" s="27"/>
      <c r="AHR679" s="27"/>
      <c r="AHS679" s="27"/>
      <c r="AHT679" s="27"/>
      <c r="AHU679" s="27"/>
      <c r="AHV679" s="27"/>
      <c r="AHW679" s="27"/>
      <c r="AHX679" s="27"/>
      <c r="AHY679" s="27"/>
      <c r="AHZ679" s="27"/>
      <c r="AIA679" s="27"/>
      <c r="AIB679" s="27"/>
      <c r="AIC679" s="27"/>
      <c r="AID679" s="27"/>
      <c r="AIE679" s="27"/>
      <c r="AIF679" s="27"/>
      <c r="AIG679" s="27"/>
      <c r="AIH679" s="27"/>
      <c r="AII679" s="27"/>
      <c r="AIJ679" s="27"/>
      <c r="AIK679" s="27"/>
      <c r="AIL679" s="27"/>
      <c r="AIM679" s="27"/>
      <c r="AIN679" s="27"/>
      <c r="AIO679" s="27"/>
      <c r="AIP679" s="27"/>
      <c r="AIQ679" s="27"/>
      <c r="AIR679" s="27"/>
      <c r="AIS679" s="27"/>
      <c r="AIT679" s="27"/>
      <c r="AIU679" s="27"/>
      <c r="AIV679" s="27"/>
      <c r="AIW679" s="27"/>
      <c r="AIX679" s="27"/>
      <c r="AIY679" s="27"/>
      <c r="AIZ679" s="27"/>
      <c r="AJA679" s="27"/>
      <c r="AJB679" s="27"/>
      <c r="AJC679" s="27"/>
      <c r="AJD679" s="27"/>
      <c r="AJE679" s="27"/>
      <c r="AJF679" s="27"/>
      <c r="AJG679" s="27"/>
      <c r="AJH679" s="27"/>
      <c r="AJI679" s="27"/>
      <c r="AJJ679" s="27"/>
      <c r="AJK679" s="27"/>
      <c r="AJL679" s="27"/>
      <c r="AJM679" s="27"/>
      <c r="AJN679" s="27"/>
      <c r="AJO679" s="27"/>
      <c r="AJP679" s="27"/>
      <c r="AJQ679" s="27"/>
      <c r="AJR679" s="27"/>
      <c r="AJS679" s="27"/>
      <c r="AJT679" s="27"/>
      <c r="AJU679" s="27"/>
      <c r="AJV679" s="27"/>
      <c r="AJW679" s="27"/>
      <c r="AJX679" s="27"/>
      <c r="AJY679" s="27"/>
      <c r="AJZ679" s="27"/>
      <c r="AKA679" s="27"/>
      <c r="AKB679" s="27"/>
      <c r="AKC679" s="27"/>
      <c r="AKD679" s="27"/>
      <c r="AKE679" s="27"/>
      <c r="AKF679" s="27"/>
      <c r="AKG679" s="27"/>
      <c r="AKH679" s="27"/>
      <c r="AKI679" s="27"/>
      <c r="AKJ679" s="27"/>
      <c r="AKK679" s="27"/>
      <c r="AKL679" s="27"/>
      <c r="AKM679" s="27"/>
      <c r="AKN679" s="27"/>
      <c r="AKO679" s="27"/>
      <c r="AKP679" s="27"/>
      <c r="AKQ679" s="27"/>
      <c r="AKR679" s="27"/>
      <c r="AKS679" s="27"/>
      <c r="AKT679" s="27"/>
      <c r="AKU679" s="27"/>
      <c r="AKV679" s="27"/>
      <c r="AKW679" s="27"/>
      <c r="AKX679" s="27"/>
      <c r="AKY679" s="27"/>
      <c r="AKZ679" s="27"/>
      <c r="ALA679" s="27"/>
      <c r="ALB679" s="27"/>
      <c r="ALC679" s="27"/>
      <c r="ALD679" s="27"/>
      <c r="ALE679" s="27"/>
      <c r="ALF679" s="27"/>
      <c r="ALG679" s="27"/>
      <c r="ALH679" s="27"/>
      <c r="ALI679" s="27"/>
      <c r="ALJ679" s="27"/>
    </row>
    <row r="680" spans="1:998" s="13" customFormat="1">
      <c r="A680" s="16">
        <v>675</v>
      </c>
      <c r="B680" s="32" t="s">
        <v>857</v>
      </c>
      <c r="C680" s="32" t="s">
        <v>76</v>
      </c>
      <c r="D680" s="32" t="s">
        <v>76</v>
      </c>
      <c r="E680" s="32" t="s">
        <v>1170</v>
      </c>
      <c r="F680" s="32"/>
      <c r="G680" s="74">
        <v>45822</v>
      </c>
      <c r="H680" s="75">
        <v>0.46666666666666662</v>
      </c>
      <c r="I680" s="32" t="s">
        <v>5</v>
      </c>
      <c r="J680" s="32" t="s">
        <v>6</v>
      </c>
      <c r="K680" s="32" t="s">
        <v>5</v>
      </c>
      <c r="L680" s="32" t="s">
        <v>5</v>
      </c>
      <c r="M680" s="32" t="s">
        <v>5</v>
      </c>
      <c r="N680" s="32" t="s">
        <v>6</v>
      </c>
      <c r="O680" s="76">
        <v>757.06</v>
      </c>
      <c r="P680" s="77">
        <v>14662</v>
      </c>
      <c r="Q680" s="76">
        <v>60000</v>
      </c>
      <c r="R680" s="76">
        <v>30000</v>
      </c>
      <c r="S680" s="85">
        <f t="shared" si="80"/>
        <v>50</v>
      </c>
      <c r="T680" s="85">
        <f t="shared" si="81"/>
        <v>30000</v>
      </c>
      <c r="U680" s="32" t="s">
        <v>5</v>
      </c>
      <c r="V680" s="32" t="s">
        <v>6</v>
      </c>
      <c r="W680" s="32">
        <v>1</v>
      </c>
      <c r="X680" s="80">
        <v>0</v>
      </c>
      <c r="Y680" s="81">
        <f>ROUND((S680/INDICI!$B$2*10),2)</f>
        <v>5.65</v>
      </c>
      <c r="Z680" s="81">
        <f>ROUND((O680/INDICI!$B$1*25),2)</f>
        <v>2.02</v>
      </c>
      <c r="AA680" s="82">
        <f t="shared" si="82"/>
        <v>6</v>
      </c>
      <c r="AB680" s="83">
        <f t="shared" si="83"/>
        <v>13.67</v>
      </c>
      <c r="AC680" s="84"/>
      <c r="AD680" s="81" t="str">
        <f>VLOOKUP(C680, 'NORD SUD'!A:B, 2, FALSE)</f>
        <v>S</v>
      </c>
      <c r="AE680" s="85"/>
      <c r="AF680" s="85"/>
      <c r="AG680" s="84"/>
      <c r="AH680" s="81"/>
      <c r="AI680" s="169"/>
      <c r="AJ680" s="169"/>
      <c r="AK680" s="194"/>
      <c r="AL680" s="158"/>
    </row>
    <row r="681" spans="1:998" s="13" customFormat="1">
      <c r="A681" s="16">
        <v>676</v>
      </c>
      <c r="B681" s="32" t="s">
        <v>138</v>
      </c>
      <c r="C681" s="32" t="s">
        <v>27</v>
      </c>
      <c r="D681" s="32" t="s">
        <v>27</v>
      </c>
      <c r="E681" s="32" t="s">
        <v>1327</v>
      </c>
      <c r="F681" s="32"/>
      <c r="G681" s="74">
        <v>45828</v>
      </c>
      <c r="H681" s="75">
        <v>0.51666666666666672</v>
      </c>
      <c r="I681" s="32" t="s">
        <v>5</v>
      </c>
      <c r="J681" s="32" t="s">
        <v>6</v>
      </c>
      <c r="K681" s="32" t="s">
        <v>5</v>
      </c>
      <c r="L681" s="32" t="s">
        <v>5</v>
      </c>
      <c r="M681" s="32" t="s">
        <v>5</v>
      </c>
      <c r="N681" s="32" t="s">
        <v>6</v>
      </c>
      <c r="O681" s="76">
        <v>1980.53</v>
      </c>
      <c r="P681" s="77">
        <v>17773</v>
      </c>
      <c r="Q681" s="76">
        <v>142624.20000000001</v>
      </c>
      <c r="R681" s="76">
        <v>30000</v>
      </c>
      <c r="S681" s="85">
        <f t="shared" si="80"/>
        <v>21.034298527178414</v>
      </c>
      <c r="T681" s="85">
        <f t="shared" si="81"/>
        <v>112624.20000000001</v>
      </c>
      <c r="U681" s="32" t="s">
        <v>6</v>
      </c>
      <c r="V681" s="32" t="s">
        <v>6</v>
      </c>
      <c r="W681" s="79">
        <v>1</v>
      </c>
      <c r="X681" s="80">
        <v>0</v>
      </c>
      <c r="Y681" s="81">
        <f>ROUND((S681/INDICI!$B$2*10),2)</f>
        <v>2.38</v>
      </c>
      <c r="Z681" s="81">
        <f>ROUND((O681/INDICI!$B$1*25),2)</f>
        <v>5.29</v>
      </c>
      <c r="AA681" s="82">
        <f t="shared" si="82"/>
        <v>6</v>
      </c>
      <c r="AB681" s="83">
        <f t="shared" si="83"/>
        <v>13.67</v>
      </c>
      <c r="AC681" s="84"/>
      <c r="AD681" s="81" t="str">
        <f>VLOOKUP(C681, 'NORD SUD'!A:B, 2, FALSE)</f>
        <v>S</v>
      </c>
      <c r="AE681" s="85"/>
      <c r="AF681" s="85"/>
      <c r="AG681" s="84"/>
      <c r="AH681" s="81"/>
      <c r="AI681" s="169"/>
      <c r="AJ681" s="169"/>
      <c r="AK681" s="194"/>
      <c r="AL681" s="158"/>
    </row>
    <row r="682" spans="1:998" s="13" customFormat="1">
      <c r="A682" s="16">
        <v>677</v>
      </c>
      <c r="B682" s="32" t="s">
        <v>556</v>
      </c>
      <c r="C682" s="32" t="s">
        <v>70</v>
      </c>
      <c r="D682" s="32" t="s">
        <v>70</v>
      </c>
      <c r="E682" s="32" t="s">
        <v>563</v>
      </c>
      <c r="F682" s="32"/>
      <c r="G682" s="74">
        <v>45812</v>
      </c>
      <c r="H682" s="75" t="s">
        <v>564</v>
      </c>
      <c r="I682" s="32" t="s">
        <v>5</v>
      </c>
      <c r="J682" s="32" t="s">
        <v>6</v>
      </c>
      <c r="K682" s="32" t="s">
        <v>5</v>
      </c>
      <c r="L682" s="32" t="s">
        <v>5</v>
      </c>
      <c r="M682" s="32" t="s">
        <v>5</v>
      </c>
      <c r="N682" s="32" t="s">
        <v>6</v>
      </c>
      <c r="O682" s="76">
        <v>983.4</v>
      </c>
      <c r="P682" s="77">
        <v>1627</v>
      </c>
      <c r="Q682" s="76">
        <v>82000</v>
      </c>
      <c r="R682" s="76">
        <v>22000</v>
      </c>
      <c r="S682" s="85">
        <f t="shared" si="80"/>
        <v>26.829268292682929</v>
      </c>
      <c r="T682" s="85">
        <f t="shared" si="81"/>
        <v>60000</v>
      </c>
      <c r="U682" s="32" t="s">
        <v>6</v>
      </c>
      <c r="V682" s="32" t="s">
        <v>6</v>
      </c>
      <c r="W682" s="79">
        <v>2</v>
      </c>
      <c r="X682" s="80">
        <v>0</v>
      </c>
      <c r="Y682" s="81">
        <f>ROUND((S682/INDICI!$B$2*10),2)</f>
        <v>3.03</v>
      </c>
      <c r="Z682" s="81">
        <f>ROUND((O682/INDICI!$B$1*25),2)</f>
        <v>2.63</v>
      </c>
      <c r="AA682" s="82">
        <f t="shared" si="82"/>
        <v>8</v>
      </c>
      <c r="AB682" s="83">
        <f t="shared" si="83"/>
        <v>13.66</v>
      </c>
      <c r="AC682" s="84"/>
      <c r="AD682" s="81" t="str">
        <f>VLOOKUP(C682, 'NORD SUD'!A:B, 2, FALSE)</f>
        <v>S</v>
      </c>
      <c r="AE682" s="85"/>
      <c r="AF682" s="85"/>
      <c r="AG682" s="84"/>
      <c r="AH682" s="81"/>
      <c r="AI682" s="169"/>
      <c r="AJ682" s="169"/>
      <c r="AK682" s="194"/>
      <c r="AL682" s="158"/>
    </row>
    <row r="683" spans="1:998" s="13" customFormat="1">
      <c r="A683" s="16">
        <v>678</v>
      </c>
      <c r="B683" s="32" t="s">
        <v>176</v>
      </c>
      <c r="C683" s="32" t="s">
        <v>54</v>
      </c>
      <c r="D683" s="32" t="s">
        <v>54</v>
      </c>
      <c r="E683" s="32" t="s">
        <v>1758</v>
      </c>
      <c r="F683" s="32"/>
      <c r="G683" s="74">
        <v>45824</v>
      </c>
      <c r="H683" s="75">
        <v>0.5541666666666667</v>
      </c>
      <c r="I683" s="32" t="s">
        <v>5</v>
      </c>
      <c r="J683" s="32" t="s">
        <v>6</v>
      </c>
      <c r="K683" s="32" t="s">
        <v>5</v>
      </c>
      <c r="L683" s="32" t="s">
        <v>5</v>
      </c>
      <c r="M683" s="32" t="s">
        <v>5</v>
      </c>
      <c r="N683" s="32" t="s">
        <v>6</v>
      </c>
      <c r="O683" s="76">
        <v>0</v>
      </c>
      <c r="P683" s="77">
        <v>208</v>
      </c>
      <c r="Q683" s="76">
        <v>16714</v>
      </c>
      <c r="R683" s="76">
        <v>8357</v>
      </c>
      <c r="S683" s="85">
        <f t="shared" si="80"/>
        <v>50</v>
      </c>
      <c r="T683" s="85">
        <f t="shared" si="81"/>
        <v>8357</v>
      </c>
      <c r="U683" s="32" t="s">
        <v>6</v>
      </c>
      <c r="V683" s="32" t="s">
        <v>6</v>
      </c>
      <c r="W683" s="79">
        <v>2</v>
      </c>
      <c r="X683" s="80">
        <v>0</v>
      </c>
      <c r="Y683" s="81">
        <f>ROUND((S683/INDICI!$B$2*10),2)</f>
        <v>5.65</v>
      </c>
      <c r="Z683" s="81">
        <f>ROUND((O683/INDICI!$B$1*25),2)</f>
        <v>0</v>
      </c>
      <c r="AA683" s="82">
        <f t="shared" si="82"/>
        <v>8</v>
      </c>
      <c r="AB683" s="83">
        <f t="shared" si="83"/>
        <v>13.65</v>
      </c>
      <c r="AC683" s="84"/>
      <c r="AD683" s="81" t="str">
        <f>VLOOKUP(C683, 'NORD SUD'!A:B, 2, FALSE)</f>
        <v>N</v>
      </c>
      <c r="AE683" s="85"/>
      <c r="AF683" s="85"/>
      <c r="AG683" s="84"/>
      <c r="AH683" s="81"/>
      <c r="AI683" s="169"/>
      <c r="AJ683" s="169"/>
      <c r="AK683" s="194"/>
      <c r="AL683" s="158"/>
    </row>
    <row r="684" spans="1:998" s="13" customFormat="1">
      <c r="A684" s="16">
        <v>679</v>
      </c>
      <c r="B684" s="32" t="s">
        <v>188</v>
      </c>
      <c r="C684" s="32" t="s">
        <v>13</v>
      </c>
      <c r="D684" s="32" t="s">
        <v>13</v>
      </c>
      <c r="E684" s="32" t="s">
        <v>214</v>
      </c>
      <c r="F684" s="32"/>
      <c r="G684" s="74">
        <v>45832</v>
      </c>
      <c r="H684" s="75">
        <v>0.70624999999999993</v>
      </c>
      <c r="I684" s="32" t="s">
        <v>5</v>
      </c>
      <c r="J684" s="32" t="s">
        <v>6</v>
      </c>
      <c r="K684" s="32" t="s">
        <v>5</v>
      </c>
      <c r="L684" s="32" t="s">
        <v>5</v>
      </c>
      <c r="M684" s="32" t="s">
        <v>5</v>
      </c>
      <c r="N684" s="32" t="s">
        <v>6</v>
      </c>
      <c r="O684" s="76">
        <v>0</v>
      </c>
      <c r="P684" s="77">
        <v>265</v>
      </c>
      <c r="Q684" s="76">
        <v>41878.410000000003</v>
      </c>
      <c r="R684" s="76">
        <v>20939.2</v>
      </c>
      <c r="S684" s="78">
        <f t="shared" si="80"/>
        <v>49.999988060673743</v>
      </c>
      <c r="T684" s="78">
        <f t="shared" si="81"/>
        <v>20939.210000000003</v>
      </c>
      <c r="U684" s="32" t="s">
        <v>6</v>
      </c>
      <c r="V684" s="32" t="s">
        <v>6</v>
      </c>
      <c r="W684" s="79">
        <v>1</v>
      </c>
      <c r="X684" s="80">
        <v>0</v>
      </c>
      <c r="Y684" s="81">
        <f>ROUND((S684/INDICI!$B$2*10),2)</f>
        <v>5.65</v>
      </c>
      <c r="Z684" s="81">
        <f>ROUND((O684/INDICI!$B$1*25),2)</f>
        <v>0</v>
      </c>
      <c r="AA684" s="82">
        <f t="shared" si="82"/>
        <v>8</v>
      </c>
      <c r="AB684" s="83">
        <f t="shared" si="83"/>
        <v>13.65</v>
      </c>
      <c r="AC684" s="84"/>
      <c r="AD684" s="81" t="str">
        <f>VLOOKUP(C684, 'NORD SUD'!A:B, 2, FALSE)</f>
        <v>N</v>
      </c>
      <c r="AE684" s="85"/>
      <c r="AF684" s="85"/>
      <c r="AG684" s="84"/>
      <c r="AH684" s="81"/>
      <c r="AI684" s="169"/>
      <c r="AJ684" s="169"/>
      <c r="AK684" s="194"/>
      <c r="AL684" s="158"/>
    </row>
    <row r="685" spans="1:998" s="13" customFormat="1">
      <c r="A685" s="16">
        <v>680</v>
      </c>
      <c r="B685" s="32" t="s">
        <v>188</v>
      </c>
      <c r="C685" s="32" t="s">
        <v>13</v>
      </c>
      <c r="D685" s="32" t="s">
        <v>13</v>
      </c>
      <c r="E685" s="32" t="s">
        <v>202</v>
      </c>
      <c r="F685" s="32"/>
      <c r="G685" s="74">
        <v>45832</v>
      </c>
      <c r="H685" s="75">
        <v>0.73125000000000007</v>
      </c>
      <c r="I685" s="32" t="s">
        <v>5</v>
      </c>
      <c r="J685" s="32" t="s">
        <v>6</v>
      </c>
      <c r="K685" s="32" t="s">
        <v>5</v>
      </c>
      <c r="L685" s="32" t="s">
        <v>5</v>
      </c>
      <c r="M685" s="32" t="s">
        <v>5</v>
      </c>
      <c r="N685" s="32" t="s">
        <v>6</v>
      </c>
      <c r="O685" s="76">
        <v>0</v>
      </c>
      <c r="P685" s="77">
        <v>213</v>
      </c>
      <c r="Q685" s="76">
        <v>24684.080000000002</v>
      </c>
      <c r="R685" s="76">
        <v>12342.04</v>
      </c>
      <c r="S685" s="78">
        <f t="shared" si="80"/>
        <v>50</v>
      </c>
      <c r="T685" s="78">
        <f t="shared" si="81"/>
        <v>12342.04</v>
      </c>
      <c r="U685" s="32" t="s">
        <v>6</v>
      </c>
      <c r="V685" s="32" t="s">
        <v>6</v>
      </c>
      <c r="W685" s="79">
        <v>1</v>
      </c>
      <c r="X685" s="80">
        <v>0</v>
      </c>
      <c r="Y685" s="81">
        <f>ROUND((S685/INDICI!$B$2*10),2)</f>
        <v>5.65</v>
      </c>
      <c r="Z685" s="81">
        <f>ROUND((O685/INDICI!$B$1*25),2)</f>
        <v>0</v>
      </c>
      <c r="AA685" s="82">
        <f t="shared" si="82"/>
        <v>8</v>
      </c>
      <c r="AB685" s="83">
        <f t="shared" si="83"/>
        <v>13.65</v>
      </c>
      <c r="AC685" s="84"/>
      <c r="AD685" s="81" t="str">
        <f>VLOOKUP(C685, 'NORD SUD'!A:B, 2, FALSE)</f>
        <v>N</v>
      </c>
      <c r="AE685" s="85"/>
      <c r="AF685" s="85"/>
      <c r="AG685" s="84"/>
      <c r="AH685" s="174"/>
      <c r="AI685" s="175"/>
      <c r="AJ685" s="175"/>
      <c r="AK685" s="199"/>
      <c r="AL685" s="162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  <c r="QN685" s="27"/>
      <c r="QO685" s="27"/>
      <c r="QP685" s="27"/>
      <c r="QQ685" s="27"/>
      <c r="QR685" s="27"/>
      <c r="QS685" s="27"/>
      <c r="QT685" s="27"/>
      <c r="QU685" s="27"/>
      <c r="QV685" s="27"/>
      <c r="QW685" s="27"/>
      <c r="QX685" s="27"/>
      <c r="QY685" s="27"/>
      <c r="QZ685" s="27"/>
      <c r="RA685" s="27"/>
      <c r="RB685" s="27"/>
      <c r="RC685" s="27"/>
      <c r="RD685" s="27"/>
      <c r="RE685" s="27"/>
      <c r="RF685" s="27"/>
      <c r="RG685" s="27"/>
      <c r="RH685" s="27"/>
      <c r="RI685" s="27"/>
      <c r="RJ685" s="27"/>
      <c r="RK685" s="27"/>
      <c r="RL685" s="27"/>
      <c r="RM685" s="27"/>
      <c r="RN685" s="27"/>
      <c r="RO685" s="27"/>
      <c r="RP685" s="27"/>
      <c r="RQ685" s="27"/>
      <c r="RR685" s="27"/>
      <c r="RS685" s="27"/>
      <c r="RT685" s="27"/>
      <c r="RU685" s="27"/>
      <c r="RV685" s="27"/>
      <c r="RW685" s="27"/>
      <c r="RX685" s="27"/>
      <c r="RY685" s="27"/>
      <c r="RZ685" s="27"/>
      <c r="SA685" s="27"/>
      <c r="SB685" s="27"/>
      <c r="SC685" s="27"/>
      <c r="SD685" s="27"/>
      <c r="SE685" s="27"/>
      <c r="SF685" s="27"/>
      <c r="SG685" s="27"/>
      <c r="SH685" s="27"/>
      <c r="SI685" s="27"/>
      <c r="SJ685" s="27"/>
      <c r="SK685" s="27"/>
      <c r="SL685" s="27"/>
      <c r="SM685" s="27"/>
      <c r="SN685" s="27"/>
      <c r="SO685" s="27"/>
      <c r="SP685" s="27"/>
      <c r="SQ685" s="27"/>
      <c r="SR685" s="27"/>
      <c r="SS685" s="27"/>
      <c r="ST685" s="27"/>
      <c r="SU685" s="27"/>
      <c r="SV685" s="27"/>
      <c r="SW685" s="27"/>
      <c r="SX685" s="27"/>
      <c r="SY685" s="27"/>
      <c r="SZ685" s="27"/>
      <c r="TA685" s="27"/>
      <c r="TB685" s="27"/>
      <c r="TC685" s="27"/>
      <c r="TD685" s="27"/>
      <c r="TE685" s="27"/>
      <c r="TF685" s="27"/>
      <c r="TG685" s="27"/>
      <c r="TH685" s="27"/>
      <c r="TI685" s="27"/>
      <c r="TJ685" s="27"/>
      <c r="TK685" s="27"/>
      <c r="TL685" s="27"/>
      <c r="TM685" s="27"/>
      <c r="TN685" s="27"/>
      <c r="TO685" s="27"/>
      <c r="TP685" s="27"/>
      <c r="TQ685" s="27"/>
      <c r="TR685" s="27"/>
      <c r="TS685" s="27"/>
      <c r="TT685" s="27"/>
      <c r="TU685" s="27"/>
      <c r="TV685" s="27"/>
      <c r="TW685" s="27"/>
      <c r="TX685" s="27"/>
      <c r="TY685" s="27"/>
      <c r="TZ685" s="27"/>
      <c r="UA685" s="27"/>
      <c r="UB685" s="27"/>
      <c r="UC685" s="27"/>
      <c r="UD685" s="27"/>
      <c r="UE685" s="27"/>
      <c r="UF685" s="27"/>
      <c r="UG685" s="27"/>
      <c r="UH685" s="27"/>
      <c r="UI685" s="27"/>
      <c r="UJ685" s="27"/>
      <c r="UK685" s="27"/>
      <c r="UL685" s="27"/>
      <c r="UM685" s="27"/>
      <c r="UN685" s="27"/>
      <c r="UO685" s="27"/>
      <c r="UP685" s="27"/>
      <c r="UQ685" s="27"/>
      <c r="UR685" s="27"/>
      <c r="US685" s="27"/>
      <c r="UT685" s="27"/>
      <c r="UU685" s="27"/>
      <c r="UV685" s="27"/>
      <c r="UW685" s="27"/>
      <c r="UX685" s="27"/>
      <c r="UY685" s="27"/>
      <c r="UZ685" s="27"/>
      <c r="VA685" s="27"/>
      <c r="VB685" s="27"/>
      <c r="VC685" s="27"/>
      <c r="VD685" s="27"/>
      <c r="VE685" s="27"/>
      <c r="VF685" s="27"/>
      <c r="VG685" s="27"/>
      <c r="VH685" s="27"/>
      <c r="VI685" s="27"/>
      <c r="VJ685" s="27"/>
      <c r="VK685" s="27"/>
      <c r="VL685" s="27"/>
      <c r="VM685" s="27"/>
      <c r="VN685" s="27"/>
      <c r="VO685" s="27"/>
      <c r="VP685" s="27"/>
      <c r="VQ685" s="27"/>
      <c r="VR685" s="27"/>
      <c r="VS685" s="27"/>
      <c r="VT685" s="27"/>
      <c r="VU685" s="27"/>
      <c r="VV685" s="27"/>
      <c r="VW685" s="27"/>
      <c r="VX685" s="27"/>
      <c r="VY685" s="27"/>
      <c r="VZ685" s="27"/>
      <c r="WA685" s="27"/>
      <c r="WB685" s="27"/>
      <c r="WC685" s="27"/>
      <c r="WD685" s="27"/>
      <c r="WE685" s="27"/>
      <c r="WF685" s="27"/>
      <c r="WG685" s="27"/>
      <c r="WH685" s="27"/>
      <c r="WI685" s="27"/>
      <c r="WJ685" s="27"/>
      <c r="WK685" s="27"/>
      <c r="WL685" s="27"/>
      <c r="WM685" s="27"/>
      <c r="WN685" s="27"/>
      <c r="WO685" s="27"/>
      <c r="WP685" s="27"/>
      <c r="WQ685" s="27"/>
      <c r="WR685" s="27"/>
      <c r="WS685" s="27"/>
      <c r="WT685" s="27"/>
      <c r="WU685" s="27"/>
      <c r="WV685" s="27"/>
      <c r="WW685" s="27"/>
      <c r="WX685" s="27"/>
      <c r="WY685" s="27"/>
      <c r="WZ685" s="27"/>
      <c r="XA685" s="27"/>
      <c r="XB685" s="27"/>
      <c r="XC685" s="27"/>
      <c r="XD685" s="27"/>
      <c r="XE685" s="27"/>
      <c r="XF685" s="27"/>
      <c r="XG685" s="27"/>
      <c r="XH685" s="27"/>
      <c r="XI685" s="27"/>
      <c r="XJ685" s="27"/>
      <c r="XK685" s="27"/>
      <c r="XL685" s="27"/>
      <c r="XM685" s="27"/>
      <c r="XN685" s="27"/>
      <c r="XO685" s="27"/>
      <c r="XP685" s="27"/>
      <c r="XQ685" s="27"/>
      <c r="XR685" s="27"/>
      <c r="XS685" s="27"/>
      <c r="XT685" s="27"/>
      <c r="XU685" s="27"/>
      <c r="XV685" s="27"/>
      <c r="XW685" s="27"/>
      <c r="XX685" s="27"/>
      <c r="XY685" s="27"/>
      <c r="XZ685" s="27"/>
      <c r="YA685" s="27"/>
      <c r="YB685" s="27"/>
      <c r="YC685" s="27"/>
      <c r="YD685" s="27"/>
      <c r="YE685" s="27"/>
      <c r="YF685" s="27"/>
      <c r="YG685" s="27"/>
      <c r="YH685" s="27"/>
      <c r="YI685" s="27"/>
      <c r="YJ685" s="27"/>
      <c r="YK685" s="27"/>
      <c r="YL685" s="27"/>
      <c r="YM685" s="27"/>
      <c r="YN685" s="27"/>
      <c r="YO685" s="27"/>
      <c r="YP685" s="27"/>
      <c r="YQ685" s="27"/>
      <c r="YR685" s="27"/>
      <c r="YS685" s="27"/>
      <c r="YT685" s="27"/>
      <c r="YU685" s="27"/>
      <c r="YV685" s="27"/>
      <c r="YW685" s="27"/>
      <c r="YX685" s="27"/>
      <c r="YY685" s="27"/>
      <c r="YZ685" s="27"/>
      <c r="ZA685" s="27"/>
      <c r="ZB685" s="27"/>
      <c r="ZC685" s="27"/>
      <c r="ZD685" s="27"/>
      <c r="ZE685" s="27"/>
      <c r="ZF685" s="27"/>
      <c r="ZG685" s="27"/>
      <c r="ZH685" s="27"/>
      <c r="ZI685" s="27"/>
      <c r="ZJ685" s="27"/>
      <c r="ZK685" s="27"/>
      <c r="ZL685" s="27"/>
      <c r="ZM685" s="27"/>
      <c r="ZN685" s="27"/>
      <c r="ZO685" s="27"/>
      <c r="ZP685" s="27"/>
      <c r="ZQ685" s="27"/>
      <c r="ZR685" s="27"/>
      <c r="ZS685" s="27"/>
      <c r="ZT685" s="27"/>
      <c r="ZU685" s="27"/>
      <c r="ZV685" s="27"/>
      <c r="ZW685" s="27"/>
      <c r="ZX685" s="27"/>
      <c r="ZY685" s="27"/>
      <c r="ZZ685" s="27"/>
      <c r="AAA685" s="27"/>
      <c r="AAB685" s="27"/>
      <c r="AAC685" s="27"/>
      <c r="AAD685" s="27"/>
      <c r="AAE685" s="27"/>
      <c r="AAF685" s="27"/>
      <c r="AAG685" s="27"/>
      <c r="AAH685" s="27"/>
      <c r="AAI685" s="27"/>
      <c r="AAJ685" s="27"/>
      <c r="AAK685" s="27"/>
      <c r="AAL685" s="27"/>
      <c r="AAM685" s="27"/>
      <c r="AAN685" s="27"/>
      <c r="AAO685" s="27"/>
      <c r="AAP685" s="27"/>
      <c r="AAQ685" s="27"/>
      <c r="AAR685" s="27"/>
      <c r="AAS685" s="27"/>
      <c r="AAT685" s="27"/>
      <c r="AAU685" s="27"/>
      <c r="AAV685" s="27"/>
      <c r="AAW685" s="27"/>
      <c r="AAX685" s="27"/>
      <c r="AAY685" s="27"/>
      <c r="AAZ685" s="27"/>
      <c r="ABA685" s="27"/>
      <c r="ABB685" s="27"/>
      <c r="ABC685" s="27"/>
      <c r="ABD685" s="27"/>
      <c r="ABE685" s="27"/>
      <c r="ABF685" s="27"/>
      <c r="ABG685" s="27"/>
      <c r="ABH685" s="27"/>
      <c r="ABI685" s="27"/>
      <c r="ABJ685" s="27"/>
      <c r="ABK685" s="27"/>
      <c r="ABL685" s="27"/>
      <c r="ABM685" s="27"/>
      <c r="ABN685" s="27"/>
      <c r="ABO685" s="27"/>
      <c r="ABP685" s="27"/>
      <c r="ABQ685" s="27"/>
      <c r="ABR685" s="27"/>
      <c r="ABS685" s="27"/>
      <c r="ABT685" s="27"/>
      <c r="ABU685" s="27"/>
      <c r="ABV685" s="27"/>
      <c r="ABW685" s="27"/>
      <c r="ABX685" s="27"/>
      <c r="ABY685" s="27"/>
      <c r="ABZ685" s="27"/>
      <c r="ACA685" s="27"/>
      <c r="ACB685" s="27"/>
      <c r="ACC685" s="27"/>
      <c r="ACD685" s="27"/>
      <c r="ACE685" s="27"/>
      <c r="ACF685" s="27"/>
      <c r="ACG685" s="27"/>
      <c r="ACH685" s="27"/>
      <c r="ACI685" s="27"/>
      <c r="ACJ685" s="27"/>
      <c r="ACK685" s="27"/>
      <c r="ACL685" s="27"/>
      <c r="ACM685" s="27"/>
      <c r="ACN685" s="27"/>
      <c r="ACO685" s="27"/>
      <c r="ACP685" s="27"/>
      <c r="ACQ685" s="27"/>
      <c r="ACR685" s="27"/>
      <c r="ACS685" s="27"/>
      <c r="ACT685" s="27"/>
      <c r="ACU685" s="27"/>
      <c r="ACV685" s="27"/>
      <c r="ACW685" s="27"/>
      <c r="ACX685" s="27"/>
      <c r="ACY685" s="27"/>
      <c r="ACZ685" s="27"/>
      <c r="ADA685" s="27"/>
      <c r="ADB685" s="27"/>
      <c r="ADC685" s="27"/>
      <c r="ADD685" s="27"/>
      <c r="ADE685" s="27"/>
      <c r="ADF685" s="27"/>
      <c r="ADG685" s="27"/>
      <c r="ADH685" s="27"/>
      <c r="ADI685" s="27"/>
      <c r="ADJ685" s="27"/>
      <c r="ADK685" s="27"/>
      <c r="ADL685" s="27"/>
      <c r="ADM685" s="27"/>
      <c r="ADN685" s="27"/>
      <c r="ADO685" s="27"/>
      <c r="ADP685" s="27"/>
      <c r="ADQ685" s="27"/>
      <c r="ADR685" s="27"/>
      <c r="ADS685" s="27"/>
      <c r="ADT685" s="27"/>
      <c r="ADU685" s="27"/>
      <c r="ADV685" s="27"/>
      <c r="ADW685" s="27"/>
      <c r="ADX685" s="27"/>
      <c r="ADY685" s="27"/>
      <c r="ADZ685" s="27"/>
      <c r="AEA685" s="27"/>
      <c r="AEB685" s="27"/>
      <c r="AEC685" s="27"/>
      <c r="AED685" s="27"/>
      <c r="AEE685" s="27"/>
      <c r="AEF685" s="27"/>
      <c r="AEG685" s="27"/>
      <c r="AEH685" s="27"/>
      <c r="AEI685" s="27"/>
      <c r="AEJ685" s="27"/>
      <c r="AEK685" s="27"/>
      <c r="AEL685" s="27"/>
      <c r="AEM685" s="27"/>
      <c r="AEN685" s="27"/>
      <c r="AEO685" s="27"/>
      <c r="AEP685" s="27"/>
      <c r="AEQ685" s="27"/>
      <c r="AER685" s="27"/>
      <c r="AES685" s="27"/>
      <c r="AET685" s="27"/>
      <c r="AEU685" s="27"/>
      <c r="AEV685" s="27"/>
      <c r="AEW685" s="27"/>
      <c r="AEX685" s="27"/>
      <c r="AEY685" s="27"/>
      <c r="AEZ685" s="27"/>
      <c r="AFA685" s="27"/>
      <c r="AFB685" s="27"/>
      <c r="AFC685" s="27"/>
      <c r="AFD685" s="27"/>
      <c r="AFE685" s="27"/>
      <c r="AFF685" s="27"/>
      <c r="AFG685" s="27"/>
      <c r="AFH685" s="27"/>
      <c r="AFI685" s="27"/>
      <c r="AFJ685" s="27"/>
      <c r="AFK685" s="27"/>
      <c r="AFL685" s="27"/>
      <c r="AFM685" s="27"/>
      <c r="AFN685" s="27"/>
      <c r="AFO685" s="27"/>
      <c r="AFP685" s="27"/>
      <c r="AFQ685" s="27"/>
      <c r="AFR685" s="27"/>
      <c r="AFS685" s="27"/>
      <c r="AFT685" s="27"/>
      <c r="AFU685" s="27"/>
      <c r="AFV685" s="27"/>
      <c r="AFW685" s="27"/>
      <c r="AFX685" s="27"/>
      <c r="AFY685" s="27"/>
      <c r="AFZ685" s="27"/>
      <c r="AGA685" s="27"/>
      <c r="AGB685" s="27"/>
      <c r="AGC685" s="27"/>
      <c r="AGD685" s="27"/>
      <c r="AGE685" s="27"/>
      <c r="AGF685" s="27"/>
      <c r="AGG685" s="27"/>
      <c r="AGH685" s="27"/>
      <c r="AGI685" s="27"/>
      <c r="AGJ685" s="27"/>
      <c r="AGK685" s="27"/>
      <c r="AGL685" s="27"/>
      <c r="AGM685" s="27"/>
      <c r="AGN685" s="27"/>
      <c r="AGO685" s="27"/>
      <c r="AGP685" s="27"/>
      <c r="AGQ685" s="27"/>
      <c r="AGR685" s="27"/>
      <c r="AGS685" s="27"/>
      <c r="AGT685" s="27"/>
      <c r="AGU685" s="27"/>
      <c r="AGV685" s="27"/>
      <c r="AGW685" s="27"/>
      <c r="AGX685" s="27"/>
      <c r="AGY685" s="27"/>
      <c r="AGZ685" s="27"/>
      <c r="AHA685" s="27"/>
      <c r="AHB685" s="27"/>
      <c r="AHC685" s="27"/>
      <c r="AHD685" s="27"/>
      <c r="AHE685" s="27"/>
      <c r="AHF685" s="27"/>
      <c r="AHG685" s="27"/>
      <c r="AHH685" s="27"/>
      <c r="AHI685" s="27"/>
      <c r="AHJ685" s="27"/>
      <c r="AHK685" s="27"/>
      <c r="AHL685" s="27"/>
      <c r="AHM685" s="27"/>
      <c r="AHN685" s="27"/>
      <c r="AHO685" s="27"/>
      <c r="AHP685" s="27"/>
      <c r="AHQ685" s="27"/>
      <c r="AHR685" s="27"/>
      <c r="AHS685" s="27"/>
      <c r="AHT685" s="27"/>
      <c r="AHU685" s="27"/>
      <c r="AHV685" s="27"/>
      <c r="AHW685" s="27"/>
      <c r="AHX685" s="27"/>
      <c r="AHY685" s="27"/>
      <c r="AHZ685" s="27"/>
      <c r="AIA685" s="27"/>
      <c r="AIB685" s="27"/>
      <c r="AIC685" s="27"/>
      <c r="AID685" s="27"/>
      <c r="AIE685" s="27"/>
      <c r="AIF685" s="27"/>
      <c r="AIG685" s="27"/>
      <c r="AIH685" s="27"/>
      <c r="AII685" s="27"/>
      <c r="AIJ685" s="27"/>
      <c r="AIK685" s="27"/>
      <c r="AIL685" s="27"/>
      <c r="AIM685" s="27"/>
      <c r="AIN685" s="27"/>
      <c r="AIO685" s="27"/>
      <c r="AIP685" s="27"/>
      <c r="AIQ685" s="27"/>
      <c r="AIR685" s="27"/>
      <c r="AIS685" s="27"/>
      <c r="AIT685" s="27"/>
      <c r="AIU685" s="27"/>
      <c r="AIV685" s="27"/>
      <c r="AIW685" s="27"/>
      <c r="AIX685" s="27"/>
      <c r="AIY685" s="27"/>
      <c r="AIZ685" s="27"/>
      <c r="AJA685" s="27"/>
      <c r="AJB685" s="27"/>
      <c r="AJC685" s="27"/>
      <c r="AJD685" s="27"/>
      <c r="AJE685" s="27"/>
      <c r="AJF685" s="27"/>
      <c r="AJG685" s="27"/>
      <c r="AJH685" s="27"/>
      <c r="AJI685" s="27"/>
      <c r="AJJ685" s="27"/>
      <c r="AJK685" s="27"/>
      <c r="AJL685" s="27"/>
      <c r="AJM685" s="27"/>
      <c r="AJN685" s="27"/>
      <c r="AJO685" s="27"/>
      <c r="AJP685" s="27"/>
      <c r="AJQ685" s="27"/>
      <c r="AJR685" s="27"/>
      <c r="AJS685" s="27"/>
      <c r="AJT685" s="27"/>
      <c r="AJU685" s="27"/>
      <c r="AJV685" s="27"/>
      <c r="AJW685" s="27"/>
      <c r="AJX685" s="27"/>
      <c r="AJY685" s="27"/>
      <c r="AJZ685" s="27"/>
      <c r="AKA685" s="27"/>
      <c r="AKB685" s="27"/>
      <c r="AKC685" s="27"/>
      <c r="AKD685" s="27"/>
      <c r="AKE685" s="27"/>
      <c r="AKF685" s="27"/>
      <c r="AKG685" s="27"/>
      <c r="AKH685" s="27"/>
      <c r="AKI685" s="27"/>
      <c r="AKJ685" s="27"/>
      <c r="AKK685" s="27"/>
      <c r="AKL685" s="27"/>
      <c r="AKM685" s="27"/>
      <c r="AKN685" s="27"/>
      <c r="AKO685" s="27"/>
      <c r="AKP685" s="27"/>
      <c r="AKQ685" s="27"/>
      <c r="AKR685" s="27"/>
      <c r="AKS685" s="27"/>
      <c r="AKT685" s="27"/>
      <c r="AKU685" s="27"/>
      <c r="AKV685" s="27"/>
      <c r="AKW685" s="27"/>
      <c r="AKX685" s="27"/>
      <c r="AKY685" s="27"/>
      <c r="AKZ685" s="27"/>
      <c r="ALA685" s="27"/>
      <c r="ALB685" s="27"/>
      <c r="ALC685" s="27"/>
      <c r="ALD685" s="27"/>
      <c r="ALE685" s="27"/>
      <c r="ALF685" s="27"/>
      <c r="ALG685" s="27"/>
      <c r="ALH685" s="27"/>
      <c r="ALI685" s="27"/>
      <c r="ALJ685" s="27"/>
    </row>
    <row r="686" spans="1:998" s="13" customFormat="1">
      <c r="A686" s="16">
        <v>681</v>
      </c>
      <c r="B686" s="80" t="s">
        <v>188</v>
      </c>
      <c r="C686" s="80" t="s">
        <v>20</v>
      </c>
      <c r="D686" s="80" t="s">
        <v>20</v>
      </c>
      <c r="E686" s="80" t="s">
        <v>318</v>
      </c>
      <c r="F686" s="80"/>
      <c r="G686" s="74">
        <v>45833</v>
      </c>
      <c r="H686" s="75">
        <v>0.76458333333333295</v>
      </c>
      <c r="I686" s="80" t="s">
        <v>5</v>
      </c>
      <c r="J686" s="80" t="s">
        <v>6</v>
      </c>
      <c r="K686" s="80" t="s">
        <v>5</v>
      </c>
      <c r="L686" s="80" t="s">
        <v>5</v>
      </c>
      <c r="M686" s="80" t="s">
        <v>5</v>
      </c>
      <c r="N686" s="80" t="s">
        <v>6</v>
      </c>
      <c r="O686" s="76">
        <v>0</v>
      </c>
      <c r="P686" s="77">
        <v>265</v>
      </c>
      <c r="Q686" s="76">
        <v>32274.3</v>
      </c>
      <c r="R686" s="76">
        <v>16137.15</v>
      </c>
      <c r="S686" s="88">
        <f t="shared" si="80"/>
        <v>50</v>
      </c>
      <c r="T686" s="88">
        <f t="shared" si="81"/>
        <v>16137.15</v>
      </c>
      <c r="U686" s="80" t="s">
        <v>6</v>
      </c>
      <c r="V686" s="80" t="s">
        <v>6</v>
      </c>
      <c r="W686" s="89">
        <v>1</v>
      </c>
      <c r="X686" s="80">
        <v>0</v>
      </c>
      <c r="Y686" s="81">
        <f>ROUND((S686/INDICI!$B$2*10),2)</f>
        <v>5.65</v>
      </c>
      <c r="Z686" s="81">
        <f>ROUND((O686/INDICI!$B$1*25),2)</f>
        <v>0</v>
      </c>
      <c r="AA686" s="82">
        <f t="shared" si="82"/>
        <v>8</v>
      </c>
      <c r="AB686" s="83">
        <f t="shared" si="83"/>
        <v>13.65</v>
      </c>
      <c r="AC686" s="84"/>
      <c r="AD686" s="81" t="str">
        <f>VLOOKUP(C686, 'NORD SUD'!A:B, 2, FALSE)</f>
        <v>N</v>
      </c>
      <c r="AE686" s="85"/>
      <c r="AF686" s="85"/>
      <c r="AG686" s="84"/>
      <c r="AH686" s="81"/>
      <c r="AI686" s="169"/>
      <c r="AJ686" s="169"/>
      <c r="AK686" s="194"/>
      <c r="AL686" s="158"/>
    </row>
    <row r="687" spans="1:998" s="13" customFormat="1">
      <c r="A687" s="16">
        <v>682</v>
      </c>
      <c r="B687" s="32" t="s">
        <v>357</v>
      </c>
      <c r="C687" s="32" t="s">
        <v>107</v>
      </c>
      <c r="D687" s="32" t="s">
        <v>107</v>
      </c>
      <c r="E687" s="32" t="s">
        <v>794</v>
      </c>
      <c r="F687" s="32"/>
      <c r="G687" s="74">
        <v>45833</v>
      </c>
      <c r="H687" s="75" t="s">
        <v>795</v>
      </c>
      <c r="I687" s="32" t="s">
        <v>5</v>
      </c>
      <c r="J687" s="32" t="s">
        <v>6</v>
      </c>
      <c r="K687" s="32" t="s">
        <v>5</v>
      </c>
      <c r="L687" s="32" t="s">
        <v>5</v>
      </c>
      <c r="M687" s="87" t="s">
        <v>5</v>
      </c>
      <c r="N687" s="32" t="s">
        <v>6</v>
      </c>
      <c r="O687" s="76">
        <v>1746.8</v>
      </c>
      <c r="P687" s="77">
        <v>17689</v>
      </c>
      <c r="Q687" s="76">
        <v>340000</v>
      </c>
      <c r="R687" s="76">
        <v>90000</v>
      </c>
      <c r="S687" s="85">
        <f t="shared" si="80"/>
        <v>26.47058823529412</v>
      </c>
      <c r="T687" s="85">
        <f t="shared" si="81"/>
        <v>250000</v>
      </c>
      <c r="U687" s="32" t="s">
        <v>6</v>
      </c>
      <c r="V687" s="32" t="s">
        <v>6</v>
      </c>
      <c r="W687" s="79">
        <v>1</v>
      </c>
      <c r="X687" s="80">
        <v>0</v>
      </c>
      <c r="Y687" s="81">
        <f>ROUND((S687/INDICI!$B$2*10),2)</f>
        <v>2.99</v>
      </c>
      <c r="Z687" s="81">
        <f>ROUND((O687/INDICI!$B$1*25),2)</f>
        <v>4.66</v>
      </c>
      <c r="AA687" s="82">
        <f t="shared" si="82"/>
        <v>6</v>
      </c>
      <c r="AB687" s="83">
        <f t="shared" si="83"/>
        <v>13.65</v>
      </c>
      <c r="AC687" s="84"/>
      <c r="AD687" s="81" t="str">
        <f>VLOOKUP(C687, 'NORD SUD'!A:B, 2, FALSE)</f>
        <v>N</v>
      </c>
      <c r="AE687" s="85"/>
      <c r="AF687" s="85"/>
      <c r="AG687" s="84"/>
      <c r="AH687" s="81"/>
      <c r="AI687" s="169"/>
      <c r="AJ687" s="169"/>
      <c r="AK687" s="194"/>
      <c r="AL687" s="158"/>
    </row>
    <row r="688" spans="1:998" s="13" customFormat="1">
      <c r="A688" s="16">
        <v>683</v>
      </c>
      <c r="B688" s="32" t="s">
        <v>344</v>
      </c>
      <c r="C688" s="32" t="s">
        <v>1122</v>
      </c>
      <c r="D688" s="32" t="s">
        <v>1122</v>
      </c>
      <c r="E688" s="32" t="s">
        <v>1132</v>
      </c>
      <c r="F688" s="32"/>
      <c r="G688" s="74">
        <v>45828</v>
      </c>
      <c r="H688" s="75">
        <v>0.46249999999999997</v>
      </c>
      <c r="I688" s="32" t="s">
        <v>5</v>
      </c>
      <c r="J688" s="32" t="s">
        <v>6</v>
      </c>
      <c r="K688" s="32" t="s">
        <v>5</v>
      </c>
      <c r="L688" s="32" t="s">
        <v>5</v>
      </c>
      <c r="M688" s="32" t="s">
        <v>5</v>
      </c>
      <c r="N688" s="32" t="s">
        <v>6</v>
      </c>
      <c r="O688" s="76">
        <v>2009.7</v>
      </c>
      <c r="P688" s="77">
        <v>26372</v>
      </c>
      <c r="Q688" s="76">
        <v>245328.77</v>
      </c>
      <c r="R688" s="76">
        <v>49065.75</v>
      </c>
      <c r="S688" s="85">
        <f t="shared" si="80"/>
        <v>19.99999836953489</v>
      </c>
      <c r="T688" s="85">
        <f t="shared" si="81"/>
        <v>196263.02</v>
      </c>
      <c r="U688" s="32" t="s">
        <v>6</v>
      </c>
      <c r="V688" s="32" t="s">
        <v>6</v>
      </c>
      <c r="W688" s="79">
        <v>2</v>
      </c>
      <c r="X688" s="80">
        <v>0</v>
      </c>
      <c r="Y688" s="81">
        <f>ROUND((S688/INDICI!$B$2*10),2)</f>
        <v>2.2599999999999998</v>
      </c>
      <c r="Z688" s="81">
        <f>ROUND((O688/INDICI!$B$1*25),2)</f>
        <v>5.37</v>
      </c>
      <c r="AA688" s="82">
        <f t="shared" si="82"/>
        <v>6</v>
      </c>
      <c r="AB688" s="83">
        <f t="shared" si="83"/>
        <v>13.629999999999999</v>
      </c>
      <c r="AC688" s="84"/>
      <c r="AD688" s="81" t="str">
        <f>VLOOKUP(C688, 'NORD SUD'!A:B, 2, FALSE)</f>
        <v>N</v>
      </c>
      <c r="AE688" s="85"/>
      <c r="AF688" s="85"/>
      <c r="AG688" s="84"/>
      <c r="AH688" s="81"/>
      <c r="AI688" s="169"/>
      <c r="AJ688" s="169"/>
      <c r="AK688" s="194"/>
      <c r="AL688" s="158"/>
    </row>
    <row r="689" spans="1:998" s="13" customFormat="1">
      <c r="A689" s="16">
        <v>684</v>
      </c>
      <c r="B689" s="32" t="s">
        <v>556</v>
      </c>
      <c r="C689" s="32" t="s">
        <v>70</v>
      </c>
      <c r="D689" s="32" t="s">
        <v>70</v>
      </c>
      <c r="E689" s="32" t="s">
        <v>569</v>
      </c>
      <c r="F689" s="32"/>
      <c r="G689" s="74">
        <v>45832</v>
      </c>
      <c r="H689" s="75" t="s">
        <v>570</v>
      </c>
      <c r="I689" s="32" t="s">
        <v>5</v>
      </c>
      <c r="J689" s="32" t="s">
        <v>6</v>
      </c>
      <c r="K689" s="32" t="s">
        <v>5</v>
      </c>
      <c r="L689" s="32" t="s">
        <v>5</v>
      </c>
      <c r="M689" s="32" t="s">
        <v>5</v>
      </c>
      <c r="N689" s="32" t="s">
        <v>6</v>
      </c>
      <c r="O689" s="76">
        <v>1155.3800000000001</v>
      </c>
      <c r="P689" s="77">
        <v>6751</v>
      </c>
      <c r="Q689" s="76">
        <v>49844.04</v>
      </c>
      <c r="R689" s="76">
        <v>20000</v>
      </c>
      <c r="S689" s="85">
        <f t="shared" si="80"/>
        <v>40.125158394062758</v>
      </c>
      <c r="T689" s="85">
        <f t="shared" si="81"/>
        <v>29844.04</v>
      </c>
      <c r="U689" s="32" t="s">
        <v>6</v>
      </c>
      <c r="V689" s="32" t="s">
        <v>6</v>
      </c>
      <c r="W689" s="79">
        <v>1</v>
      </c>
      <c r="X689" s="80">
        <v>0</v>
      </c>
      <c r="Y689" s="81">
        <f>ROUND((S689/INDICI!$B$2*10),2)</f>
        <v>4.53</v>
      </c>
      <c r="Z689" s="81">
        <f>ROUND((O689/INDICI!$B$1*25),2)</f>
        <v>3.08</v>
      </c>
      <c r="AA689" s="82">
        <f t="shared" si="82"/>
        <v>6</v>
      </c>
      <c r="AB689" s="83">
        <f t="shared" si="83"/>
        <v>13.61</v>
      </c>
      <c r="AC689" s="84"/>
      <c r="AD689" s="81" t="str">
        <f>VLOOKUP(C689, 'NORD SUD'!A:B, 2, FALSE)</f>
        <v>S</v>
      </c>
      <c r="AE689" s="85"/>
      <c r="AF689" s="85"/>
      <c r="AG689" s="84"/>
      <c r="AH689" s="81"/>
      <c r="AI689" s="169"/>
      <c r="AJ689" s="169"/>
      <c r="AK689" s="194"/>
      <c r="AL689" s="158"/>
    </row>
    <row r="690" spans="1:998" s="13" customFormat="1">
      <c r="A690" s="16">
        <v>685</v>
      </c>
      <c r="B690" s="32" t="s">
        <v>218</v>
      </c>
      <c r="C690" s="32" t="s">
        <v>1494</v>
      </c>
      <c r="D690" s="32" t="s">
        <v>1494</v>
      </c>
      <c r="E690" s="32" t="s">
        <v>407</v>
      </c>
      <c r="F690" s="32"/>
      <c r="G690" s="74">
        <v>45833</v>
      </c>
      <c r="H690" s="75">
        <v>0.73263888888888884</v>
      </c>
      <c r="I690" s="32" t="s">
        <v>5</v>
      </c>
      <c r="J690" s="32" t="s">
        <v>6</v>
      </c>
      <c r="K690" s="32" t="s">
        <v>5</v>
      </c>
      <c r="L690" s="32" t="s">
        <v>5</v>
      </c>
      <c r="M690" s="32" t="s">
        <v>5</v>
      </c>
      <c r="N690" s="32" t="s">
        <v>6</v>
      </c>
      <c r="O690" s="76">
        <v>832.34</v>
      </c>
      <c r="P690" s="77">
        <v>841</v>
      </c>
      <c r="Q690" s="76">
        <v>51000</v>
      </c>
      <c r="R690" s="76">
        <v>15300</v>
      </c>
      <c r="S690" s="85">
        <f t="shared" si="80"/>
        <v>30</v>
      </c>
      <c r="T690" s="85">
        <f t="shared" si="81"/>
        <v>35700</v>
      </c>
      <c r="U690" s="32" t="s">
        <v>6</v>
      </c>
      <c r="V690" s="32" t="s">
        <v>6</v>
      </c>
      <c r="W690" s="79">
        <v>1</v>
      </c>
      <c r="X690" s="80">
        <v>0</v>
      </c>
      <c r="Y690" s="81">
        <f>ROUND((S690/INDICI!$B$2*10),2)</f>
        <v>3.39</v>
      </c>
      <c r="Z690" s="81">
        <f>ROUND((O690/INDICI!$B$1*25),2)</f>
        <v>2.2200000000000002</v>
      </c>
      <c r="AA690" s="82">
        <f t="shared" si="82"/>
        <v>8</v>
      </c>
      <c r="AB690" s="83">
        <f t="shared" si="83"/>
        <v>13.61</v>
      </c>
      <c r="AC690" s="84"/>
      <c r="AD690" s="81" t="str">
        <f>VLOOKUP(C690, 'NORD SUD'!A:B, 2, FALSE)</f>
        <v>S</v>
      </c>
      <c r="AE690" s="85"/>
      <c r="AF690" s="85"/>
      <c r="AG690" s="84"/>
      <c r="AH690" s="81"/>
      <c r="AI690" s="169"/>
      <c r="AJ690" s="169"/>
      <c r="AK690" s="194"/>
      <c r="AL690" s="158"/>
    </row>
    <row r="691" spans="1:998" s="13" customFormat="1">
      <c r="A691" s="16">
        <v>686</v>
      </c>
      <c r="B691" s="32" t="s">
        <v>138</v>
      </c>
      <c r="C691" s="32" t="s">
        <v>81</v>
      </c>
      <c r="D691" s="32" t="s">
        <v>81</v>
      </c>
      <c r="E691" s="32" t="s">
        <v>1926</v>
      </c>
      <c r="F691" s="32"/>
      <c r="G691" s="74">
        <v>45834</v>
      </c>
      <c r="H691" s="75" t="s">
        <v>1913</v>
      </c>
      <c r="I691" s="32" t="s">
        <v>5</v>
      </c>
      <c r="J691" s="32" t="s">
        <v>6</v>
      </c>
      <c r="K691" s="32" t="s">
        <v>5</v>
      </c>
      <c r="L691" s="32" t="s">
        <v>5</v>
      </c>
      <c r="M691" s="32" t="s">
        <v>5</v>
      </c>
      <c r="N691" s="32" t="s">
        <v>6</v>
      </c>
      <c r="O691" s="91">
        <v>1238.5899999999999</v>
      </c>
      <c r="P691" s="77">
        <v>1534</v>
      </c>
      <c r="Q691" s="76">
        <v>49099.25</v>
      </c>
      <c r="R691" s="76">
        <v>10000</v>
      </c>
      <c r="S691" s="85">
        <f t="shared" si="80"/>
        <v>20.3669098815155</v>
      </c>
      <c r="T691" s="85">
        <f t="shared" si="81"/>
        <v>39099.25</v>
      </c>
      <c r="U691" s="32" t="s">
        <v>6</v>
      </c>
      <c r="V691" s="32" t="s">
        <v>6</v>
      </c>
      <c r="W691" s="79">
        <v>1</v>
      </c>
      <c r="X691" s="80">
        <v>0</v>
      </c>
      <c r="Y691" s="81">
        <f>ROUND((S691/INDICI!$B$2*10),2)</f>
        <v>2.2999999999999998</v>
      </c>
      <c r="Z691" s="81">
        <f>ROUND((O691/INDICI!$B$1*25),2)</f>
        <v>3.31</v>
      </c>
      <c r="AA691" s="82">
        <f t="shared" si="82"/>
        <v>8</v>
      </c>
      <c r="AB691" s="83">
        <f t="shared" si="83"/>
        <v>13.61</v>
      </c>
      <c r="AC691" s="84"/>
      <c r="AD691" s="81" t="str">
        <f>VLOOKUP(C691, 'NORD SUD'!A:B, 2, FALSE)</f>
        <v>S</v>
      </c>
      <c r="AE691" s="85"/>
      <c r="AF691" s="85"/>
      <c r="AG691" s="84"/>
      <c r="AH691" s="81"/>
      <c r="AI691" s="169"/>
      <c r="AJ691" s="169"/>
      <c r="AK691" s="194"/>
      <c r="AL691" s="158"/>
    </row>
    <row r="692" spans="1:998" s="13" customFormat="1">
      <c r="A692" s="16">
        <v>687</v>
      </c>
      <c r="B692" s="32" t="s">
        <v>175</v>
      </c>
      <c r="C692" s="32" t="s">
        <v>28</v>
      </c>
      <c r="D692" s="32" t="s">
        <v>28</v>
      </c>
      <c r="E692" s="32" t="s">
        <v>914</v>
      </c>
      <c r="F692" s="32"/>
      <c r="G692" s="74">
        <v>45834</v>
      </c>
      <c r="H692" s="75">
        <v>0.91666666666666663</v>
      </c>
      <c r="I692" s="32" t="s">
        <v>5</v>
      </c>
      <c r="J692" s="32" t="s">
        <v>6</v>
      </c>
      <c r="K692" s="32" t="s">
        <v>5</v>
      </c>
      <c r="L692" s="32" t="s">
        <v>5</v>
      </c>
      <c r="M692" s="32" t="s">
        <v>5</v>
      </c>
      <c r="N692" s="32" t="s">
        <v>6</v>
      </c>
      <c r="O692" s="76">
        <v>1249.24</v>
      </c>
      <c r="P692" s="77">
        <v>4963</v>
      </c>
      <c r="Q692" s="76">
        <v>163252.4</v>
      </c>
      <c r="R692" s="76">
        <v>32650.400000000001</v>
      </c>
      <c r="S692" s="85">
        <f t="shared" si="80"/>
        <v>19.999950996126245</v>
      </c>
      <c r="T692" s="85">
        <f t="shared" si="81"/>
        <v>130602</v>
      </c>
      <c r="U692" s="32" t="s">
        <v>6</v>
      </c>
      <c r="V692" s="32" t="s">
        <v>6</v>
      </c>
      <c r="W692" s="79">
        <v>2</v>
      </c>
      <c r="X692" s="80">
        <v>0</v>
      </c>
      <c r="Y692" s="81">
        <f>ROUND((S692/INDICI!$B$2*10),2)</f>
        <v>2.2599999999999998</v>
      </c>
      <c r="Z692" s="81">
        <f>ROUND((O692/INDICI!$B$1*25),2)</f>
        <v>3.34</v>
      </c>
      <c r="AA692" s="82">
        <f t="shared" si="82"/>
        <v>8</v>
      </c>
      <c r="AB692" s="83">
        <f t="shared" si="83"/>
        <v>13.6</v>
      </c>
      <c r="AC692" s="84"/>
      <c r="AD692" s="81" t="str">
        <f>VLOOKUP(C692, 'NORD SUD'!A:B, 2, FALSE)</f>
        <v>S</v>
      </c>
      <c r="AE692" s="85"/>
      <c r="AF692" s="85"/>
      <c r="AG692" s="84"/>
      <c r="AH692" s="81"/>
      <c r="AI692" s="169"/>
      <c r="AJ692" s="169"/>
      <c r="AK692" s="194"/>
      <c r="AL692" s="158"/>
    </row>
    <row r="693" spans="1:998" s="13" customFormat="1">
      <c r="A693" s="16">
        <v>688</v>
      </c>
      <c r="B693" s="32" t="s">
        <v>556</v>
      </c>
      <c r="C693" s="32" t="s">
        <v>1454</v>
      </c>
      <c r="D693" s="32" t="s">
        <v>1454</v>
      </c>
      <c r="E693" s="32" t="s">
        <v>1469</v>
      </c>
      <c r="F693" s="32"/>
      <c r="G693" s="74">
        <v>45833</v>
      </c>
      <c r="H693" s="75">
        <v>0.52986111111111112</v>
      </c>
      <c r="I693" s="32" t="s">
        <v>5</v>
      </c>
      <c r="J693" s="32" t="s">
        <v>6</v>
      </c>
      <c r="K693" s="32" t="s">
        <v>5</v>
      </c>
      <c r="L693" s="32" t="s">
        <v>5</v>
      </c>
      <c r="M693" s="32" t="s">
        <v>5</v>
      </c>
      <c r="N693" s="32" t="s">
        <v>6</v>
      </c>
      <c r="O693" s="76">
        <v>984.8</v>
      </c>
      <c r="P693" s="77">
        <v>1117</v>
      </c>
      <c r="Q693" s="76">
        <v>57000</v>
      </c>
      <c r="R693" s="76">
        <v>15000</v>
      </c>
      <c r="S693" s="85">
        <f t="shared" si="80"/>
        <v>26.315789473684209</v>
      </c>
      <c r="T693" s="85">
        <f t="shared" si="81"/>
        <v>42000</v>
      </c>
      <c r="U693" s="32" t="s">
        <v>6</v>
      </c>
      <c r="V693" s="32" t="s">
        <v>6</v>
      </c>
      <c r="W693" s="79">
        <v>1</v>
      </c>
      <c r="X693" s="80">
        <v>0</v>
      </c>
      <c r="Y693" s="81">
        <f>ROUND((S693/INDICI!$B$2*10),2)</f>
        <v>2.97</v>
      </c>
      <c r="Z693" s="81">
        <f>ROUND((O693/INDICI!$B$1*25),2)</f>
        <v>2.63</v>
      </c>
      <c r="AA693" s="82">
        <f t="shared" si="82"/>
        <v>8</v>
      </c>
      <c r="AB693" s="83">
        <f t="shared" si="83"/>
        <v>13.6</v>
      </c>
      <c r="AC693" s="84"/>
      <c r="AD693" s="81" t="str">
        <f>VLOOKUP(C693, 'NORD SUD'!A:B, 2, FALSE)</f>
        <v>S</v>
      </c>
      <c r="AE693" s="85"/>
      <c r="AF693" s="85"/>
      <c r="AG693" s="84"/>
      <c r="AH693" s="81"/>
      <c r="AI693" s="169"/>
      <c r="AJ693" s="169"/>
      <c r="AK693" s="194"/>
      <c r="AL693" s="158"/>
    </row>
    <row r="694" spans="1:998" s="13" customFormat="1">
      <c r="A694" s="16">
        <v>689</v>
      </c>
      <c r="B694" s="32" t="s">
        <v>188</v>
      </c>
      <c r="C694" s="32" t="s">
        <v>7</v>
      </c>
      <c r="D694" s="32" t="s">
        <v>7</v>
      </c>
      <c r="E694" s="32" t="s">
        <v>772</v>
      </c>
      <c r="F694" s="32"/>
      <c r="G694" s="74">
        <v>45829</v>
      </c>
      <c r="H694" s="75">
        <v>0.46249999999999997</v>
      </c>
      <c r="I694" s="32" t="s">
        <v>5</v>
      </c>
      <c r="J694" s="32" t="s">
        <v>6</v>
      </c>
      <c r="K694" s="32" t="s">
        <v>5</v>
      </c>
      <c r="L694" s="32" t="s">
        <v>5</v>
      </c>
      <c r="M694" s="32" t="s">
        <v>5</v>
      </c>
      <c r="N694" s="32" t="s">
        <v>6</v>
      </c>
      <c r="O694" s="76">
        <v>1245.78</v>
      </c>
      <c r="P694" s="77">
        <v>3853</v>
      </c>
      <c r="Q694" s="76">
        <v>152000</v>
      </c>
      <c r="R694" s="76">
        <v>30400</v>
      </c>
      <c r="S694" s="85">
        <f t="shared" si="80"/>
        <v>20</v>
      </c>
      <c r="T694" s="85">
        <f t="shared" si="81"/>
        <v>121600</v>
      </c>
      <c r="U694" s="32" t="s">
        <v>6</v>
      </c>
      <c r="V694" s="32" t="s">
        <v>6</v>
      </c>
      <c r="W694" s="79">
        <v>1</v>
      </c>
      <c r="X694" s="80">
        <v>0</v>
      </c>
      <c r="Y694" s="81">
        <f>ROUND((S694/INDICI!$B$2*10),2)</f>
        <v>2.2599999999999998</v>
      </c>
      <c r="Z694" s="81">
        <f>ROUND((O694/INDICI!$B$1*25),2)</f>
        <v>3.33</v>
      </c>
      <c r="AA694" s="82">
        <f t="shared" si="82"/>
        <v>8</v>
      </c>
      <c r="AB694" s="83">
        <f t="shared" si="83"/>
        <v>13.59</v>
      </c>
      <c r="AC694" s="84"/>
      <c r="AD694" s="81" t="str">
        <f>VLOOKUP(C694, 'NORD SUD'!A:B, 2, FALSE)</f>
        <v>N</v>
      </c>
      <c r="AE694" s="85"/>
      <c r="AF694" s="85"/>
      <c r="AG694" s="84"/>
      <c r="AH694" s="81"/>
      <c r="AI694" s="169"/>
      <c r="AJ694" s="169"/>
      <c r="AK694" s="194"/>
      <c r="AL694" s="158"/>
    </row>
    <row r="695" spans="1:998" s="13" customFormat="1">
      <c r="A695" s="16">
        <v>690</v>
      </c>
      <c r="B695" s="32" t="s">
        <v>188</v>
      </c>
      <c r="C695" s="32" t="s">
        <v>35</v>
      </c>
      <c r="D695" s="32" t="s">
        <v>35</v>
      </c>
      <c r="E695" s="32" t="s">
        <v>814</v>
      </c>
      <c r="F695" s="32"/>
      <c r="G695" s="74">
        <v>45831</v>
      </c>
      <c r="H695" s="75">
        <v>0.73958333333333337</v>
      </c>
      <c r="I695" s="32" t="s">
        <v>5</v>
      </c>
      <c r="J695" s="32" t="s">
        <v>6</v>
      </c>
      <c r="K695" s="32" t="s">
        <v>5</v>
      </c>
      <c r="L695" s="32" t="s">
        <v>5</v>
      </c>
      <c r="M695" s="32" t="s">
        <v>5</v>
      </c>
      <c r="N695" s="32" t="s">
        <v>6</v>
      </c>
      <c r="O695" s="76">
        <v>824.5</v>
      </c>
      <c r="P695" s="77">
        <v>1698</v>
      </c>
      <c r="Q695" s="76">
        <v>90900</v>
      </c>
      <c r="R695" s="76">
        <v>27270</v>
      </c>
      <c r="S695" s="85">
        <f t="shared" si="80"/>
        <v>30</v>
      </c>
      <c r="T695" s="85">
        <f t="shared" si="81"/>
        <v>63630</v>
      </c>
      <c r="U695" s="32" t="s">
        <v>6</v>
      </c>
      <c r="V695" s="32" t="s">
        <v>6</v>
      </c>
      <c r="W695" s="79">
        <v>1</v>
      </c>
      <c r="X695" s="80">
        <v>0</v>
      </c>
      <c r="Y695" s="81">
        <f>ROUND((S695/INDICI!$B$2*10),2)</f>
        <v>3.39</v>
      </c>
      <c r="Z695" s="81">
        <f>ROUND((O695/INDICI!$B$1*25),2)</f>
        <v>2.2000000000000002</v>
      </c>
      <c r="AA695" s="82">
        <f t="shared" si="82"/>
        <v>8</v>
      </c>
      <c r="AB695" s="83">
        <f t="shared" si="83"/>
        <v>13.59</v>
      </c>
      <c r="AC695" s="84"/>
      <c r="AD695" s="81" t="str">
        <f>VLOOKUP(C695, 'NORD SUD'!A:B, 2, FALSE)</f>
        <v>N</v>
      </c>
      <c r="AE695" s="85"/>
      <c r="AF695" s="85"/>
      <c r="AG695" s="84"/>
      <c r="AH695" s="81"/>
      <c r="AI695" s="169"/>
      <c r="AJ695" s="169"/>
      <c r="AK695" s="194"/>
      <c r="AL695" s="158"/>
      <c r="ALJ695" s="24"/>
    </row>
    <row r="696" spans="1:998" s="13" customFormat="1">
      <c r="A696" s="16">
        <v>691</v>
      </c>
      <c r="B696" s="32" t="s">
        <v>692</v>
      </c>
      <c r="C696" s="32" t="s">
        <v>1391</v>
      </c>
      <c r="D696" s="32" t="s">
        <v>1391</v>
      </c>
      <c r="E696" s="32" t="s">
        <v>1409</v>
      </c>
      <c r="F696" s="32"/>
      <c r="G696" s="74">
        <v>45832</v>
      </c>
      <c r="H696" s="75">
        <v>0.69097222222222221</v>
      </c>
      <c r="I696" s="32" t="s">
        <v>5</v>
      </c>
      <c r="J696" s="32" t="s">
        <v>6</v>
      </c>
      <c r="K696" s="32" t="s">
        <v>5</v>
      </c>
      <c r="L696" s="32" t="s">
        <v>5</v>
      </c>
      <c r="M696" s="76" t="s">
        <v>5</v>
      </c>
      <c r="N696" s="32" t="s">
        <v>6</v>
      </c>
      <c r="O696" s="76">
        <v>1669.76</v>
      </c>
      <c r="P696" s="77">
        <v>539</v>
      </c>
      <c r="Q696" s="76">
        <v>44763.31</v>
      </c>
      <c r="R696" s="76">
        <v>4476.33</v>
      </c>
      <c r="S696" s="85">
        <f t="shared" si="80"/>
        <v>9.9999977660275796</v>
      </c>
      <c r="T696" s="85">
        <f t="shared" si="81"/>
        <v>40286.979999999996</v>
      </c>
      <c r="U696" s="32" t="s">
        <v>6</v>
      </c>
      <c r="V696" s="32" t="s">
        <v>6</v>
      </c>
      <c r="W696" s="79">
        <v>1</v>
      </c>
      <c r="X696" s="80">
        <v>0</v>
      </c>
      <c r="Y696" s="81">
        <f>ROUND((S696/INDICI!$B$2*10),2)</f>
        <v>1.1299999999999999</v>
      </c>
      <c r="Z696" s="81">
        <f>ROUND((O696/INDICI!$B$1*25),2)</f>
        <v>4.46</v>
      </c>
      <c r="AA696" s="82">
        <f t="shared" si="82"/>
        <v>8</v>
      </c>
      <c r="AB696" s="83">
        <f t="shared" si="83"/>
        <v>13.59</v>
      </c>
      <c r="AC696" s="84"/>
      <c r="AD696" s="81" t="str">
        <f>VLOOKUP(C696, 'NORD SUD'!A:B, 2, FALSE)</f>
        <v>N</v>
      </c>
      <c r="AE696" s="85"/>
      <c r="AF696" s="85"/>
      <c r="AG696" s="84"/>
      <c r="AH696" s="81"/>
      <c r="AI696" s="169"/>
      <c r="AJ696" s="169"/>
      <c r="AK696" s="194"/>
      <c r="AL696" s="158"/>
    </row>
    <row r="697" spans="1:998" s="13" customFormat="1">
      <c r="A697" s="16">
        <v>692</v>
      </c>
      <c r="B697" s="32" t="s">
        <v>175</v>
      </c>
      <c r="C697" s="32" t="s">
        <v>28</v>
      </c>
      <c r="D697" s="32" t="s">
        <v>28</v>
      </c>
      <c r="E697" s="32" t="s">
        <v>918</v>
      </c>
      <c r="F697" s="32"/>
      <c r="G697" s="74">
        <v>45831</v>
      </c>
      <c r="H697" s="75">
        <v>0.60416666666666663</v>
      </c>
      <c r="I697" s="32" t="s">
        <v>5</v>
      </c>
      <c r="J697" s="32" t="s">
        <v>6</v>
      </c>
      <c r="K697" s="32" t="s">
        <v>5</v>
      </c>
      <c r="L697" s="32" t="s">
        <v>5</v>
      </c>
      <c r="M697" s="32" t="s">
        <v>5</v>
      </c>
      <c r="N697" s="32" t="s">
        <v>6</v>
      </c>
      <c r="O697" s="76">
        <v>1376.47</v>
      </c>
      <c r="P697" s="77">
        <v>44970</v>
      </c>
      <c r="Q697" s="76">
        <v>286476.28000000003</v>
      </c>
      <c r="R697" s="76">
        <v>98978.34</v>
      </c>
      <c r="S697" s="85">
        <f t="shared" si="80"/>
        <v>34.550274109954231</v>
      </c>
      <c r="T697" s="85">
        <f t="shared" si="81"/>
        <v>187497.94000000003</v>
      </c>
      <c r="U697" s="32" t="s">
        <v>6</v>
      </c>
      <c r="V697" s="32" t="s">
        <v>6</v>
      </c>
      <c r="W697" s="79">
        <v>1</v>
      </c>
      <c r="X697" s="80">
        <v>0</v>
      </c>
      <c r="Y697" s="81">
        <f>ROUND((S697/INDICI!$B$2*10),2)</f>
        <v>3.9</v>
      </c>
      <c r="Z697" s="81">
        <f>ROUND((O697/INDICI!$B$1*25),2)</f>
        <v>3.67</v>
      </c>
      <c r="AA697" s="82">
        <f t="shared" si="82"/>
        <v>6</v>
      </c>
      <c r="AB697" s="83">
        <f t="shared" si="83"/>
        <v>13.57</v>
      </c>
      <c r="AC697" s="84"/>
      <c r="AD697" s="81" t="str">
        <f>VLOOKUP(C697, 'NORD SUD'!A:B, 2, FALSE)</f>
        <v>S</v>
      </c>
      <c r="AE697" s="85"/>
      <c r="AF697" s="85"/>
      <c r="AG697" s="84"/>
      <c r="AH697" s="81"/>
      <c r="AI697" s="169"/>
      <c r="AJ697" s="169"/>
      <c r="AK697" s="194"/>
      <c r="AL697" s="158"/>
    </row>
    <row r="698" spans="1:998" s="13" customFormat="1">
      <c r="A698" s="16">
        <v>693</v>
      </c>
      <c r="B698" s="32" t="s">
        <v>188</v>
      </c>
      <c r="C698" s="32" t="s">
        <v>35</v>
      </c>
      <c r="D698" s="32" t="s">
        <v>35</v>
      </c>
      <c r="E698" s="32" t="s">
        <v>819</v>
      </c>
      <c r="F698" s="32"/>
      <c r="G698" s="74">
        <v>45831</v>
      </c>
      <c r="H698" s="75">
        <v>0.47986111111111113</v>
      </c>
      <c r="I698" s="32" t="s">
        <v>5</v>
      </c>
      <c r="J698" s="32" t="s">
        <v>6</v>
      </c>
      <c r="K698" s="32" t="s">
        <v>5</v>
      </c>
      <c r="L698" s="32" t="s">
        <v>5</v>
      </c>
      <c r="M698" s="32" t="s">
        <v>5</v>
      </c>
      <c r="N698" s="32" t="s">
        <v>6</v>
      </c>
      <c r="O698" s="76">
        <v>673.46</v>
      </c>
      <c r="P698" s="77">
        <v>5494</v>
      </c>
      <c r="Q698" s="76">
        <v>101600</v>
      </c>
      <c r="R698" s="76">
        <v>51816</v>
      </c>
      <c r="S698" s="85">
        <f t="shared" si="80"/>
        <v>51</v>
      </c>
      <c r="T698" s="85">
        <f t="shared" si="81"/>
        <v>49784</v>
      </c>
      <c r="U698" s="32" t="s">
        <v>6</v>
      </c>
      <c r="V698" s="32" t="s">
        <v>6</v>
      </c>
      <c r="W698" s="79">
        <v>1</v>
      </c>
      <c r="X698" s="80">
        <v>0</v>
      </c>
      <c r="Y698" s="81">
        <f>ROUND((S698/INDICI!$B$2*10),2)</f>
        <v>5.76</v>
      </c>
      <c r="Z698" s="81">
        <f>ROUND((O698/INDICI!$B$1*25),2)</f>
        <v>1.8</v>
      </c>
      <c r="AA698" s="82">
        <f t="shared" si="82"/>
        <v>6</v>
      </c>
      <c r="AB698" s="83">
        <f t="shared" si="83"/>
        <v>13.559999999999999</v>
      </c>
      <c r="AC698" s="84"/>
      <c r="AD698" s="81" t="str">
        <f>VLOOKUP(C698, 'NORD SUD'!A:B, 2, FALSE)</f>
        <v>N</v>
      </c>
      <c r="AE698" s="85"/>
      <c r="AF698" s="85"/>
      <c r="AG698" s="84"/>
      <c r="AH698" s="81"/>
      <c r="AI698" s="169"/>
      <c r="AJ698" s="169"/>
      <c r="AK698" s="194"/>
      <c r="AL698" s="158"/>
    </row>
    <row r="699" spans="1:998" s="13" customFormat="1">
      <c r="A699" s="16">
        <v>694</v>
      </c>
      <c r="B699" s="32" t="s">
        <v>188</v>
      </c>
      <c r="C699" s="32" t="s">
        <v>1804</v>
      </c>
      <c r="D699" s="32" t="s">
        <v>1804</v>
      </c>
      <c r="E699" s="32" t="s">
        <v>1828</v>
      </c>
      <c r="F699" s="32"/>
      <c r="G699" s="74">
        <v>45833</v>
      </c>
      <c r="H699" s="75">
        <v>0.26041666666666669</v>
      </c>
      <c r="I699" s="32" t="s">
        <v>5</v>
      </c>
      <c r="J699" s="32" t="s">
        <v>6</v>
      </c>
      <c r="K699" s="32" t="s">
        <v>5</v>
      </c>
      <c r="L699" s="32" t="s">
        <v>5</v>
      </c>
      <c r="M699" s="32" t="s">
        <v>5</v>
      </c>
      <c r="N699" s="32" t="s">
        <v>6</v>
      </c>
      <c r="O699" s="76">
        <v>1771.93</v>
      </c>
      <c r="P699" s="77">
        <v>10497</v>
      </c>
      <c r="Q699" s="76">
        <v>40016</v>
      </c>
      <c r="R699" s="76">
        <v>10000</v>
      </c>
      <c r="S699" s="85">
        <f t="shared" si="80"/>
        <v>24.990003998400638</v>
      </c>
      <c r="T699" s="85">
        <f t="shared" si="81"/>
        <v>30016</v>
      </c>
      <c r="U699" s="32" t="s">
        <v>6</v>
      </c>
      <c r="V699" s="32" t="s">
        <v>6</v>
      </c>
      <c r="W699" s="79">
        <v>1</v>
      </c>
      <c r="X699" s="80">
        <v>0</v>
      </c>
      <c r="Y699" s="81">
        <f>ROUND((S699/INDICI!$B$2*10),2)</f>
        <v>2.82</v>
      </c>
      <c r="Z699" s="81">
        <f>ROUND((O699/INDICI!$B$1*25),2)</f>
        <v>4.7300000000000004</v>
      </c>
      <c r="AA699" s="82">
        <f t="shared" si="82"/>
        <v>6</v>
      </c>
      <c r="AB699" s="83">
        <f t="shared" si="83"/>
        <v>13.55</v>
      </c>
      <c r="AC699" s="84"/>
      <c r="AD699" s="81" t="str">
        <f>VLOOKUP(C699, 'NORD SUD'!A:B, 2, FALSE)</f>
        <v>N</v>
      </c>
      <c r="AE699" s="85"/>
      <c r="AF699" s="85"/>
      <c r="AG699" s="84"/>
      <c r="AH699" s="81"/>
      <c r="AI699" s="169"/>
      <c r="AJ699" s="169"/>
      <c r="AK699" s="194"/>
      <c r="AL699" s="158"/>
    </row>
    <row r="700" spans="1:998" s="13" customFormat="1">
      <c r="A700" s="16">
        <v>695</v>
      </c>
      <c r="B700" s="32" t="s">
        <v>274</v>
      </c>
      <c r="C700" s="32" t="s">
        <v>39</v>
      </c>
      <c r="D700" s="32" t="s">
        <v>39</v>
      </c>
      <c r="E700" s="32"/>
      <c r="F700" s="32" t="s">
        <v>1528</v>
      </c>
      <c r="G700" s="74">
        <v>45834</v>
      </c>
      <c r="H700" s="75">
        <v>0.45555555555555555</v>
      </c>
      <c r="I700" s="32" t="s">
        <v>5</v>
      </c>
      <c r="J700" s="32" t="s">
        <v>6</v>
      </c>
      <c r="K700" s="32" t="s">
        <v>5</v>
      </c>
      <c r="L700" s="32" t="s">
        <v>5</v>
      </c>
      <c r="M700" s="32" t="s">
        <v>5</v>
      </c>
      <c r="N700" s="32" t="s">
        <v>6</v>
      </c>
      <c r="O700" s="76">
        <v>907.26</v>
      </c>
      <c r="P700" s="77">
        <v>2976</v>
      </c>
      <c r="Q700" s="76">
        <v>250000</v>
      </c>
      <c r="R700" s="76">
        <v>25000</v>
      </c>
      <c r="S700" s="85">
        <f t="shared" si="80"/>
        <v>10</v>
      </c>
      <c r="T700" s="85">
        <f t="shared" si="81"/>
        <v>225000</v>
      </c>
      <c r="U700" s="32" t="s">
        <v>6</v>
      </c>
      <c r="V700" s="32" t="s">
        <v>6</v>
      </c>
      <c r="W700" s="32">
        <v>1</v>
      </c>
      <c r="X700" s="80">
        <v>10</v>
      </c>
      <c r="Y700" s="81">
        <f>ROUND((S700/INDICI!$B$2*10),2)</f>
        <v>1.1299999999999999</v>
      </c>
      <c r="Z700" s="81">
        <f>ROUND((O700/INDICI!$B$1*25),2)</f>
        <v>2.42</v>
      </c>
      <c r="AA700" s="82">
        <f t="shared" si="82"/>
        <v>0</v>
      </c>
      <c r="AB700" s="83">
        <f t="shared" si="83"/>
        <v>13.549999999999999</v>
      </c>
      <c r="AC700" s="84"/>
      <c r="AD700" s="81" t="str">
        <f>VLOOKUP(C700, 'NORD SUD'!A:B, 2, FALSE)</f>
        <v>S</v>
      </c>
      <c r="AE700" s="85"/>
      <c r="AF700" s="85"/>
      <c r="AG700" s="84"/>
      <c r="AH700" s="81"/>
      <c r="AI700" s="169"/>
      <c r="AJ700" s="169"/>
      <c r="AK700" s="194"/>
      <c r="AL700" s="158"/>
    </row>
    <row r="701" spans="1:998" s="13" customFormat="1">
      <c r="A701" s="16">
        <v>696</v>
      </c>
      <c r="B701" s="32" t="s">
        <v>176</v>
      </c>
      <c r="C701" s="32" t="s">
        <v>466</v>
      </c>
      <c r="D701" s="32" t="s">
        <v>466</v>
      </c>
      <c r="E701" s="32" t="s">
        <v>474</v>
      </c>
      <c r="F701" s="32"/>
      <c r="G701" s="74">
        <v>45834</v>
      </c>
      <c r="H701" s="75">
        <v>0.55347222222222225</v>
      </c>
      <c r="I701" s="32" t="s">
        <v>5</v>
      </c>
      <c r="J701" s="32" t="s">
        <v>6</v>
      </c>
      <c r="K701" s="32" t="s">
        <v>5</v>
      </c>
      <c r="L701" s="32" t="s">
        <v>5</v>
      </c>
      <c r="M701" s="32" t="s">
        <v>5</v>
      </c>
      <c r="N701" s="32" t="s">
        <v>6</v>
      </c>
      <c r="O701" s="76">
        <v>596.22</v>
      </c>
      <c r="P701" s="77">
        <v>4864</v>
      </c>
      <c r="Q701" s="76">
        <v>104305.12</v>
      </c>
      <c r="R701" s="76">
        <v>36506.79</v>
      </c>
      <c r="S701" s="85">
        <f t="shared" si="80"/>
        <v>34.999998082548586</v>
      </c>
      <c r="T701" s="85">
        <f t="shared" si="81"/>
        <v>67798.329999999987</v>
      </c>
      <c r="U701" s="32" t="s">
        <v>6</v>
      </c>
      <c r="V701" s="32" t="s">
        <v>6</v>
      </c>
      <c r="W701" s="32">
        <v>1</v>
      </c>
      <c r="X701" s="80">
        <v>0</v>
      </c>
      <c r="Y701" s="81">
        <f>ROUND((S701/INDICI!$B$2*10),2)</f>
        <v>3.95</v>
      </c>
      <c r="Z701" s="81">
        <f>ROUND((O701/INDICI!$B$1*25),2)</f>
        <v>1.59</v>
      </c>
      <c r="AA701" s="82">
        <f t="shared" si="82"/>
        <v>8</v>
      </c>
      <c r="AB701" s="83">
        <f t="shared" si="83"/>
        <v>13.54</v>
      </c>
      <c r="AC701" s="84"/>
      <c r="AD701" s="81" t="str">
        <f>VLOOKUP(C701, 'NORD SUD'!A:B, 2, FALSE)</f>
        <v>N</v>
      </c>
      <c r="AE701" s="85"/>
      <c r="AF701" s="85"/>
      <c r="AG701" s="84"/>
      <c r="AH701" s="81"/>
      <c r="AI701" s="169"/>
      <c r="AJ701" s="169"/>
      <c r="AK701" s="194"/>
      <c r="AL701" s="158"/>
    </row>
    <row r="702" spans="1:998" s="13" customFormat="1">
      <c r="A702" s="16">
        <v>697</v>
      </c>
      <c r="B702" s="32" t="s">
        <v>188</v>
      </c>
      <c r="C702" s="32" t="s">
        <v>7</v>
      </c>
      <c r="D702" s="32" t="s">
        <v>7</v>
      </c>
      <c r="E702" s="32" t="s">
        <v>776</v>
      </c>
      <c r="F702" s="32"/>
      <c r="G702" s="74">
        <v>45828</v>
      </c>
      <c r="H702" s="75">
        <v>0.66111111111111109</v>
      </c>
      <c r="I702" s="32" t="s">
        <v>5</v>
      </c>
      <c r="J702" s="32" t="s">
        <v>6</v>
      </c>
      <c r="K702" s="32" t="s">
        <v>5</v>
      </c>
      <c r="L702" s="32" t="s">
        <v>5</v>
      </c>
      <c r="M702" s="32" t="s">
        <v>5</v>
      </c>
      <c r="N702" s="32" t="s">
        <v>6</v>
      </c>
      <c r="O702" s="76">
        <v>377.36</v>
      </c>
      <c r="P702" s="77">
        <v>265</v>
      </c>
      <c r="Q702" s="76">
        <v>34500</v>
      </c>
      <c r="R702" s="76">
        <v>13800</v>
      </c>
      <c r="S702" s="85">
        <f t="shared" si="80"/>
        <v>40</v>
      </c>
      <c r="T702" s="85">
        <f t="shared" si="81"/>
        <v>20700</v>
      </c>
      <c r="U702" s="32" t="s">
        <v>6</v>
      </c>
      <c r="V702" s="32" t="s">
        <v>6</v>
      </c>
      <c r="W702" s="79">
        <v>1</v>
      </c>
      <c r="X702" s="80">
        <v>0</v>
      </c>
      <c r="Y702" s="81">
        <f>ROUND((S702/INDICI!$B$2*10),2)</f>
        <v>4.5199999999999996</v>
      </c>
      <c r="Z702" s="81">
        <f>ROUND((O702/INDICI!$B$1*25),2)</f>
        <v>1.01</v>
      </c>
      <c r="AA702" s="82">
        <f t="shared" si="82"/>
        <v>8</v>
      </c>
      <c r="AB702" s="83">
        <f t="shared" si="83"/>
        <v>13.53</v>
      </c>
      <c r="AC702" s="84"/>
      <c r="AD702" s="81" t="str">
        <f>VLOOKUP(C702, 'NORD SUD'!A:B, 2, FALSE)</f>
        <v>N</v>
      </c>
      <c r="AE702" s="85"/>
      <c r="AF702" s="85"/>
      <c r="AG702" s="84"/>
      <c r="AH702" s="81"/>
      <c r="AI702" s="169"/>
      <c r="AJ702" s="169"/>
      <c r="AK702" s="194"/>
      <c r="AL702" s="158"/>
    </row>
    <row r="703" spans="1:998" s="13" customFormat="1">
      <c r="A703" s="16">
        <v>698</v>
      </c>
      <c r="B703" s="32" t="s">
        <v>188</v>
      </c>
      <c r="C703" s="32" t="s">
        <v>1804</v>
      </c>
      <c r="D703" s="32" t="s">
        <v>1804</v>
      </c>
      <c r="E703" s="32" t="s">
        <v>1830</v>
      </c>
      <c r="F703" s="32"/>
      <c r="G703" s="74">
        <v>45834</v>
      </c>
      <c r="H703" s="75">
        <v>0.71388888888888891</v>
      </c>
      <c r="I703" s="32" t="s">
        <v>5</v>
      </c>
      <c r="J703" s="32" t="s">
        <v>6</v>
      </c>
      <c r="K703" s="32" t="s">
        <v>5</v>
      </c>
      <c r="L703" s="32" t="s">
        <v>5</v>
      </c>
      <c r="M703" s="32" t="s">
        <v>5</v>
      </c>
      <c r="N703" s="32" t="s">
        <v>6</v>
      </c>
      <c r="O703" s="76">
        <v>985.22</v>
      </c>
      <c r="P703" s="77">
        <v>609</v>
      </c>
      <c r="Q703" s="76">
        <v>78000</v>
      </c>
      <c r="R703" s="76">
        <v>20000</v>
      </c>
      <c r="S703" s="85">
        <f t="shared" si="80"/>
        <v>25.641025641025639</v>
      </c>
      <c r="T703" s="85">
        <f t="shared" si="81"/>
        <v>58000</v>
      </c>
      <c r="U703" s="32" t="s">
        <v>6</v>
      </c>
      <c r="V703" s="32" t="s">
        <v>6</v>
      </c>
      <c r="W703" s="79">
        <v>1</v>
      </c>
      <c r="X703" s="80">
        <v>0</v>
      </c>
      <c r="Y703" s="81">
        <f>ROUND((S703/INDICI!$B$2*10),2)</f>
        <v>2.9</v>
      </c>
      <c r="Z703" s="81">
        <f>ROUND((O703/INDICI!$B$1*25),2)</f>
        <v>2.63</v>
      </c>
      <c r="AA703" s="82">
        <f t="shared" si="82"/>
        <v>8</v>
      </c>
      <c r="AB703" s="83">
        <f t="shared" si="83"/>
        <v>13.53</v>
      </c>
      <c r="AC703" s="84"/>
      <c r="AD703" s="81" t="str">
        <f>VLOOKUP(C703, 'NORD SUD'!A:B, 2, FALSE)</f>
        <v>N</v>
      </c>
      <c r="AE703" s="85"/>
      <c r="AF703" s="85"/>
      <c r="AG703" s="84"/>
      <c r="AH703" s="81"/>
      <c r="AI703" s="169"/>
      <c r="AJ703" s="169"/>
      <c r="AK703" s="194"/>
      <c r="AL703" s="158"/>
    </row>
    <row r="704" spans="1:998" s="13" customFormat="1">
      <c r="A704" s="16">
        <v>699</v>
      </c>
      <c r="B704" s="32" t="s">
        <v>174</v>
      </c>
      <c r="C704" s="32" t="s">
        <v>169</v>
      </c>
      <c r="D704" s="32" t="s">
        <v>169</v>
      </c>
      <c r="E704" s="32" t="s">
        <v>169</v>
      </c>
      <c r="F704" s="32"/>
      <c r="G704" s="74">
        <v>45822</v>
      </c>
      <c r="H704" s="75">
        <v>0.4236111111111111</v>
      </c>
      <c r="I704" s="32" t="s">
        <v>5</v>
      </c>
      <c r="J704" s="32" t="s">
        <v>6</v>
      </c>
      <c r="K704" s="32" t="s">
        <v>5</v>
      </c>
      <c r="L704" s="32" t="s">
        <v>5</v>
      </c>
      <c r="M704" s="32" t="s">
        <v>5</v>
      </c>
      <c r="N704" s="32" t="s">
        <v>6</v>
      </c>
      <c r="O704" s="76">
        <v>2172.34</v>
      </c>
      <c r="P704" s="77">
        <v>92711</v>
      </c>
      <c r="Q704" s="76">
        <v>182200.31</v>
      </c>
      <c r="R704" s="76">
        <v>60000</v>
      </c>
      <c r="S704" s="78">
        <f t="shared" si="80"/>
        <v>32.930789195693464</v>
      </c>
      <c r="T704" s="78">
        <f t="shared" si="81"/>
        <v>122200.31</v>
      </c>
      <c r="U704" s="32" t="s">
        <v>6</v>
      </c>
      <c r="V704" s="32" t="s">
        <v>6</v>
      </c>
      <c r="W704" s="79">
        <v>1</v>
      </c>
      <c r="X704" s="80">
        <v>0</v>
      </c>
      <c r="Y704" s="81">
        <f>ROUND((S704/INDICI!$B$2*10),2)</f>
        <v>3.72</v>
      </c>
      <c r="Z704" s="81">
        <f>ROUND((O704/INDICI!$B$1*25),2)</f>
        <v>5.8</v>
      </c>
      <c r="AA704" s="82">
        <f t="shared" si="82"/>
        <v>4</v>
      </c>
      <c r="AB704" s="83">
        <f t="shared" si="83"/>
        <v>13.52</v>
      </c>
      <c r="AC704" s="84"/>
      <c r="AD704" s="81" t="str">
        <f>VLOOKUP(C704, 'NORD SUD'!A:B, 2, FALSE)</f>
        <v>N</v>
      </c>
      <c r="AE704" s="85"/>
      <c r="AF704" s="85"/>
      <c r="AG704" s="84"/>
      <c r="AH704" s="81"/>
      <c r="AI704" s="169"/>
      <c r="AJ704" s="169"/>
      <c r="AK704" s="194"/>
      <c r="AL704" s="158"/>
    </row>
    <row r="705" spans="1:38" s="13" customFormat="1">
      <c r="A705" s="16">
        <v>700</v>
      </c>
      <c r="B705" s="32" t="s">
        <v>175</v>
      </c>
      <c r="C705" s="32" t="s">
        <v>1685</v>
      </c>
      <c r="D705" s="32" t="s">
        <v>1685</v>
      </c>
      <c r="E705" s="32" t="s">
        <v>1693</v>
      </c>
      <c r="F705" s="32"/>
      <c r="G705" s="74">
        <v>45833</v>
      </c>
      <c r="H705" s="75">
        <v>0.47986111111111113</v>
      </c>
      <c r="I705" s="32" t="s">
        <v>5</v>
      </c>
      <c r="J705" s="32" t="s">
        <v>6</v>
      </c>
      <c r="K705" s="32" t="s">
        <v>5</v>
      </c>
      <c r="L705" s="32" t="s">
        <v>5</v>
      </c>
      <c r="M705" s="32" t="s">
        <v>5</v>
      </c>
      <c r="N705" s="32" t="s">
        <v>6</v>
      </c>
      <c r="O705" s="76">
        <v>1119.1300000000001</v>
      </c>
      <c r="P705" s="77">
        <v>2770</v>
      </c>
      <c r="Q705" s="76">
        <v>191178.83</v>
      </c>
      <c r="R705" s="76">
        <v>42700</v>
      </c>
      <c r="S705" s="85">
        <f t="shared" si="80"/>
        <v>22.335108965778272</v>
      </c>
      <c r="T705" s="85">
        <f t="shared" si="81"/>
        <v>148478.82999999999</v>
      </c>
      <c r="U705" s="32" t="s">
        <v>289</v>
      </c>
      <c r="V705" s="32" t="s">
        <v>6</v>
      </c>
      <c r="W705" s="79">
        <v>1</v>
      </c>
      <c r="X705" s="80">
        <v>0</v>
      </c>
      <c r="Y705" s="81">
        <f>ROUND((S705/INDICI!$B$2*10),2)</f>
        <v>2.52</v>
      </c>
      <c r="Z705" s="81">
        <f>ROUND((O705/INDICI!$B$1*25),2)</f>
        <v>2.99</v>
      </c>
      <c r="AA705" s="82">
        <f t="shared" si="82"/>
        <v>8</v>
      </c>
      <c r="AB705" s="83">
        <f t="shared" si="83"/>
        <v>13.51</v>
      </c>
      <c r="AC705" s="84"/>
      <c r="AD705" s="81" t="str">
        <f>VLOOKUP(C705, 'NORD SUD'!A:B, 2, FALSE)</f>
        <v>S</v>
      </c>
      <c r="AE705" s="85"/>
      <c r="AF705" s="85"/>
      <c r="AG705" s="84"/>
      <c r="AH705" s="81"/>
      <c r="AI705" s="169"/>
      <c r="AJ705" s="169"/>
      <c r="AK705" s="194"/>
      <c r="AL705" s="158"/>
    </row>
    <row r="706" spans="1:38" s="13" customFormat="1">
      <c r="A706" s="16">
        <v>701</v>
      </c>
      <c r="B706" s="32" t="s">
        <v>344</v>
      </c>
      <c r="C706" s="32" t="s">
        <v>1088</v>
      </c>
      <c r="D706" s="32" t="s">
        <v>1089</v>
      </c>
      <c r="E706" s="32" t="s">
        <v>1094</v>
      </c>
      <c r="F706" s="32"/>
      <c r="G706" s="74">
        <v>45832</v>
      </c>
      <c r="H706" s="75" t="s">
        <v>1095</v>
      </c>
      <c r="I706" s="32" t="s">
        <v>5</v>
      </c>
      <c r="J706" s="32" t="s">
        <v>6</v>
      </c>
      <c r="K706" s="32" t="s">
        <v>5</v>
      </c>
      <c r="L706" s="32" t="s">
        <v>5</v>
      </c>
      <c r="M706" s="32" t="s">
        <v>5</v>
      </c>
      <c r="N706" s="32" t="s">
        <v>6</v>
      </c>
      <c r="O706" s="76">
        <v>1753</v>
      </c>
      <c r="P706" s="77">
        <v>7587</v>
      </c>
      <c r="Q706" s="76">
        <v>151545.96</v>
      </c>
      <c r="R706" s="76">
        <v>37886.49</v>
      </c>
      <c r="S706" s="85">
        <f t="shared" si="80"/>
        <v>25</v>
      </c>
      <c r="T706" s="85">
        <f t="shared" si="81"/>
        <v>113659.47</v>
      </c>
      <c r="U706" s="32" t="s">
        <v>6</v>
      </c>
      <c r="V706" s="32" t="s">
        <v>6</v>
      </c>
      <c r="W706" s="79">
        <v>1</v>
      </c>
      <c r="X706" s="80">
        <v>0</v>
      </c>
      <c r="Y706" s="81">
        <f>ROUND((S706/INDICI!$B$2*10),2)</f>
        <v>2.82</v>
      </c>
      <c r="Z706" s="81">
        <f>ROUND((O706/INDICI!$B$1*25),2)</f>
        <v>4.68</v>
      </c>
      <c r="AA706" s="82">
        <f t="shared" si="82"/>
        <v>6</v>
      </c>
      <c r="AB706" s="83">
        <f t="shared" si="83"/>
        <v>13.5</v>
      </c>
      <c r="AC706" s="84"/>
      <c r="AD706" s="81" t="str">
        <f>VLOOKUP(C706, 'NORD SUD'!A:B, 2, FALSE)</f>
        <v>N</v>
      </c>
      <c r="AE706" s="85"/>
      <c r="AF706" s="85"/>
      <c r="AG706" s="84"/>
      <c r="AH706" s="81"/>
      <c r="AI706" s="169"/>
      <c r="AJ706" s="169"/>
      <c r="AK706" s="194"/>
      <c r="AL706" s="158"/>
    </row>
    <row r="707" spans="1:38" s="13" customFormat="1">
      <c r="A707" s="16">
        <v>702</v>
      </c>
      <c r="B707" s="32" t="s">
        <v>344</v>
      </c>
      <c r="C707" s="32" t="s">
        <v>19</v>
      </c>
      <c r="D707" s="32" t="s">
        <v>19</v>
      </c>
      <c r="E707" s="32" t="s">
        <v>1542</v>
      </c>
      <c r="F707" s="32"/>
      <c r="G707" s="74">
        <v>45828</v>
      </c>
      <c r="H707" s="75">
        <v>0.50624999999999998</v>
      </c>
      <c r="I707" s="32" t="s">
        <v>5</v>
      </c>
      <c r="J707" s="32" t="s">
        <v>6</v>
      </c>
      <c r="K707" s="32" t="s">
        <v>5</v>
      </c>
      <c r="L707" s="32" t="s">
        <v>5</v>
      </c>
      <c r="M707" s="32" t="s">
        <v>5</v>
      </c>
      <c r="N707" s="32" t="s">
        <v>6</v>
      </c>
      <c r="O707" s="76">
        <v>1111.25</v>
      </c>
      <c r="P707" s="77">
        <v>8279</v>
      </c>
      <c r="Q707" s="76">
        <v>36000</v>
      </c>
      <c r="R707" s="76">
        <v>14400</v>
      </c>
      <c r="S707" s="85">
        <f t="shared" si="80"/>
        <v>40</v>
      </c>
      <c r="T707" s="85">
        <f t="shared" si="81"/>
        <v>21600</v>
      </c>
      <c r="U707" s="32" t="s">
        <v>6</v>
      </c>
      <c r="V707" s="32" t="s">
        <v>6</v>
      </c>
      <c r="W707" s="79">
        <v>2</v>
      </c>
      <c r="X707" s="80">
        <v>0</v>
      </c>
      <c r="Y707" s="81">
        <f>ROUND((S707/INDICI!$B$2*10),2)</f>
        <v>4.5199999999999996</v>
      </c>
      <c r="Z707" s="81">
        <f>ROUND((O707/INDICI!$B$1*25),2)</f>
        <v>2.97</v>
      </c>
      <c r="AA707" s="82">
        <f t="shared" si="82"/>
        <v>6</v>
      </c>
      <c r="AB707" s="83">
        <f t="shared" si="83"/>
        <v>13.49</v>
      </c>
      <c r="AC707" s="84"/>
      <c r="AD707" s="81" t="str">
        <f>VLOOKUP(C707, 'NORD SUD'!A:B, 2, FALSE)</f>
        <v>N</v>
      </c>
      <c r="AE707" s="85"/>
      <c r="AF707" s="85"/>
      <c r="AG707" s="84"/>
      <c r="AH707" s="81"/>
      <c r="AI707" s="169"/>
      <c r="AJ707" s="169"/>
      <c r="AK707" s="194"/>
      <c r="AL707" s="158"/>
    </row>
    <row r="708" spans="1:38" s="13" customFormat="1">
      <c r="A708" s="16">
        <v>703</v>
      </c>
      <c r="B708" s="32" t="s">
        <v>1013</v>
      </c>
      <c r="C708" s="32" t="s">
        <v>74</v>
      </c>
      <c r="D708" s="32" t="s">
        <v>1050</v>
      </c>
      <c r="E708" s="32" t="s">
        <v>1085</v>
      </c>
      <c r="F708" s="32"/>
      <c r="G708" s="74">
        <v>45827</v>
      </c>
      <c r="H708" s="75">
        <v>0.37083333333333335</v>
      </c>
      <c r="I708" s="32" t="s">
        <v>5</v>
      </c>
      <c r="J708" s="32" t="s">
        <v>6</v>
      </c>
      <c r="K708" s="32" t="s">
        <v>5</v>
      </c>
      <c r="L708" s="32" t="s">
        <v>5</v>
      </c>
      <c r="M708" s="32" t="s">
        <v>5</v>
      </c>
      <c r="N708" s="32" t="s">
        <v>6</v>
      </c>
      <c r="O708" s="76">
        <v>1322.4535734383792</v>
      </c>
      <c r="P708" s="77">
        <v>10662</v>
      </c>
      <c r="Q708" s="76">
        <v>114000</v>
      </c>
      <c r="R708" s="76">
        <v>40000</v>
      </c>
      <c r="S708" s="85">
        <f t="shared" si="80"/>
        <v>35.087719298245609</v>
      </c>
      <c r="T708" s="85">
        <f t="shared" si="81"/>
        <v>74000</v>
      </c>
      <c r="U708" s="32" t="s">
        <v>6</v>
      </c>
      <c r="V708" s="32" t="s">
        <v>6</v>
      </c>
      <c r="W708" s="79">
        <v>1</v>
      </c>
      <c r="X708" s="80">
        <v>0</v>
      </c>
      <c r="Y708" s="81">
        <f>ROUND((S708/INDICI!$B$2*10),2)</f>
        <v>3.96</v>
      </c>
      <c r="Z708" s="81">
        <f>ROUND((O708/INDICI!$B$1*25),2)</f>
        <v>3.53</v>
      </c>
      <c r="AA708" s="82">
        <f t="shared" si="82"/>
        <v>6</v>
      </c>
      <c r="AB708" s="83">
        <f t="shared" si="83"/>
        <v>13.49</v>
      </c>
      <c r="AC708" s="84"/>
      <c r="AD708" s="81" t="str">
        <f>VLOOKUP(C708, 'NORD SUD'!A:B, 2, FALSE)</f>
        <v>S</v>
      </c>
      <c r="AE708" s="85"/>
      <c r="AF708" s="85"/>
      <c r="AG708" s="84"/>
      <c r="AH708" s="81"/>
      <c r="AI708" s="169"/>
      <c r="AJ708" s="169"/>
      <c r="AK708" s="194"/>
      <c r="AL708" s="158"/>
    </row>
    <row r="709" spans="1:38" s="13" customFormat="1">
      <c r="A709" s="16">
        <v>704</v>
      </c>
      <c r="B709" s="32" t="s">
        <v>174</v>
      </c>
      <c r="C709" s="32" t="s">
        <v>83</v>
      </c>
      <c r="D709" s="32" t="s">
        <v>83</v>
      </c>
      <c r="E709" s="32" t="s">
        <v>494</v>
      </c>
      <c r="F709" s="32"/>
      <c r="G709" s="74">
        <v>45828</v>
      </c>
      <c r="H709" s="75">
        <v>0.54305555555555551</v>
      </c>
      <c r="I709" s="32" t="s">
        <v>5</v>
      </c>
      <c r="J709" s="32" t="s">
        <v>6</v>
      </c>
      <c r="K709" s="32" t="s">
        <v>5</v>
      </c>
      <c r="L709" s="32" t="s">
        <v>5</v>
      </c>
      <c r="M709" s="32" t="s">
        <v>5</v>
      </c>
      <c r="N709" s="32" t="s">
        <v>6</v>
      </c>
      <c r="O709" s="76">
        <v>2807.19</v>
      </c>
      <c r="P709" s="77">
        <v>7266</v>
      </c>
      <c r="Q709" s="76">
        <v>24190</v>
      </c>
      <c r="R709" s="76">
        <v>0</v>
      </c>
      <c r="S709" s="85">
        <f t="shared" si="80"/>
        <v>0</v>
      </c>
      <c r="T709" s="85">
        <f t="shared" si="81"/>
        <v>24190</v>
      </c>
      <c r="U709" s="32" t="s">
        <v>6</v>
      </c>
      <c r="V709" s="32" t="s">
        <v>6</v>
      </c>
      <c r="W709" s="32">
        <v>1</v>
      </c>
      <c r="X709" s="80">
        <v>0</v>
      </c>
      <c r="Y709" s="81">
        <f>ROUND((S709/INDICI!$B$2*10),2)</f>
        <v>0</v>
      </c>
      <c r="Z709" s="81">
        <f>ROUND((O709/INDICI!$B$1*25),2)</f>
        <v>7.49</v>
      </c>
      <c r="AA709" s="82">
        <f t="shared" si="82"/>
        <v>6</v>
      </c>
      <c r="AB709" s="83">
        <f t="shared" si="83"/>
        <v>13.49</v>
      </c>
      <c r="AC709" s="84"/>
      <c r="AD709" s="81" t="str">
        <f>VLOOKUP(C709, 'NORD SUD'!A:B, 2, FALSE)</f>
        <v>N</v>
      </c>
      <c r="AE709" s="85"/>
      <c r="AF709" s="85"/>
      <c r="AG709" s="84"/>
      <c r="AH709" s="81"/>
      <c r="AI709" s="169"/>
      <c r="AJ709" s="169"/>
      <c r="AK709" s="194"/>
      <c r="AL709" s="158"/>
    </row>
    <row r="710" spans="1:38" s="13" customFormat="1">
      <c r="A710" s="16">
        <v>705</v>
      </c>
      <c r="B710" s="32" t="s">
        <v>188</v>
      </c>
      <c r="C710" s="32" t="s">
        <v>1804</v>
      </c>
      <c r="D710" s="32" t="s">
        <v>1804</v>
      </c>
      <c r="E710" s="32" t="s">
        <v>1839</v>
      </c>
      <c r="F710" s="32"/>
      <c r="G710" s="74">
        <v>45832</v>
      </c>
      <c r="H710" s="75">
        <v>0.42986111111111108</v>
      </c>
      <c r="I710" s="32" t="s">
        <v>5</v>
      </c>
      <c r="J710" s="32" t="s">
        <v>6</v>
      </c>
      <c r="K710" s="32" t="s">
        <v>5</v>
      </c>
      <c r="L710" s="32" t="s">
        <v>5</v>
      </c>
      <c r="M710" s="32" t="s">
        <v>5</v>
      </c>
      <c r="N710" s="32" t="s">
        <v>6</v>
      </c>
      <c r="O710" s="76">
        <v>358.85</v>
      </c>
      <c r="P710" s="77">
        <v>836</v>
      </c>
      <c r="Q710" s="76">
        <v>49994</v>
      </c>
      <c r="R710" s="76">
        <v>20000</v>
      </c>
      <c r="S710" s="85">
        <f t="shared" si="80"/>
        <v>40.00480057606913</v>
      </c>
      <c r="T710" s="85">
        <f t="shared" si="81"/>
        <v>29994</v>
      </c>
      <c r="U710" s="32" t="s">
        <v>6</v>
      </c>
      <c r="V710" s="32" t="s">
        <v>6</v>
      </c>
      <c r="W710" s="79">
        <v>1</v>
      </c>
      <c r="X710" s="80">
        <v>0</v>
      </c>
      <c r="Y710" s="81">
        <f>ROUND((S710/INDICI!$B$2*10),2)</f>
        <v>4.5199999999999996</v>
      </c>
      <c r="Z710" s="81">
        <f>ROUND((O710/INDICI!$B$1*25),2)</f>
        <v>0.96</v>
      </c>
      <c r="AA710" s="82">
        <f t="shared" si="82"/>
        <v>8</v>
      </c>
      <c r="AB710" s="83">
        <f t="shared" si="83"/>
        <v>13.48</v>
      </c>
      <c r="AC710" s="84"/>
      <c r="AD710" s="81" t="str">
        <f>VLOOKUP(C710, 'NORD SUD'!A:B, 2, FALSE)</f>
        <v>N</v>
      </c>
      <c r="AE710" s="85"/>
      <c r="AF710" s="85"/>
      <c r="AG710" s="84"/>
      <c r="AH710" s="81"/>
      <c r="AI710" s="169"/>
      <c r="AJ710" s="169"/>
      <c r="AK710" s="194"/>
      <c r="AL710" s="158"/>
    </row>
    <row r="711" spans="1:38" s="13" customFormat="1">
      <c r="A711" s="16">
        <v>706</v>
      </c>
      <c r="B711" s="32" t="s">
        <v>175</v>
      </c>
      <c r="C711" s="32" t="s">
        <v>91</v>
      </c>
      <c r="D711" s="32" t="s">
        <v>91</v>
      </c>
      <c r="E711" s="32" t="s">
        <v>1007</v>
      </c>
      <c r="F711" s="32"/>
      <c r="G711" s="74">
        <v>45834</v>
      </c>
      <c r="H711" s="75">
        <v>0.58124999999999993</v>
      </c>
      <c r="I711" s="32" t="s">
        <v>5</v>
      </c>
      <c r="J711" s="32" t="s">
        <v>6</v>
      </c>
      <c r="K711" s="32" t="s">
        <v>5</v>
      </c>
      <c r="L711" s="32" t="s">
        <v>265</v>
      </c>
      <c r="M711" s="32" t="s">
        <v>5</v>
      </c>
      <c r="N711" s="32" t="s">
        <v>6</v>
      </c>
      <c r="O711" s="76">
        <v>1083.623</v>
      </c>
      <c r="P711" s="77">
        <v>9782</v>
      </c>
      <c r="Q711" s="76">
        <v>61734.7</v>
      </c>
      <c r="R711" s="76">
        <v>25000</v>
      </c>
      <c r="S711" s="85">
        <f t="shared" si="80"/>
        <v>40.495863752476325</v>
      </c>
      <c r="T711" s="85">
        <f t="shared" si="81"/>
        <v>36734.699999999997</v>
      </c>
      <c r="U711" s="32" t="s">
        <v>6</v>
      </c>
      <c r="V711" s="32" t="s">
        <v>6</v>
      </c>
      <c r="W711" s="79">
        <v>1</v>
      </c>
      <c r="X711" s="80">
        <v>0</v>
      </c>
      <c r="Y711" s="81">
        <f>ROUND((S711/INDICI!$B$2*10),2)</f>
        <v>4.58</v>
      </c>
      <c r="Z711" s="81">
        <f>ROUND((O711/INDICI!$B$1*25),2)</f>
        <v>2.89</v>
      </c>
      <c r="AA711" s="82">
        <f t="shared" si="82"/>
        <v>6</v>
      </c>
      <c r="AB711" s="83">
        <f t="shared" si="83"/>
        <v>13.47</v>
      </c>
      <c r="AC711" s="84"/>
      <c r="AD711" s="81" t="str">
        <f>VLOOKUP(C711, 'NORD SUD'!A:B, 2, FALSE)</f>
        <v>S</v>
      </c>
      <c r="AE711" s="85"/>
      <c r="AF711" s="85"/>
      <c r="AG711" s="84"/>
      <c r="AH711" s="81"/>
      <c r="AI711" s="169"/>
      <c r="AJ711" s="169"/>
      <c r="AK711" s="194"/>
      <c r="AL711" s="158"/>
    </row>
    <row r="712" spans="1:38" s="13" customFormat="1">
      <c r="A712" s="16">
        <v>707</v>
      </c>
      <c r="B712" s="32" t="s">
        <v>250</v>
      </c>
      <c r="C712" s="32" t="s">
        <v>103</v>
      </c>
      <c r="D712" s="32" t="s">
        <v>103</v>
      </c>
      <c r="E712" s="32" t="s">
        <v>1764</v>
      </c>
      <c r="F712" s="32"/>
      <c r="G712" s="74">
        <v>45834</v>
      </c>
      <c r="H712" s="75">
        <v>0.45347222222222222</v>
      </c>
      <c r="I712" s="32" t="s">
        <v>265</v>
      </c>
      <c r="J712" s="32" t="s">
        <v>289</v>
      </c>
      <c r="K712" s="32" t="s">
        <v>265</v>
      </c>
      <c r="L712" s="32" t="s">
        <v>265</v>
      </c>
      <c r="M712" s="32" t="s">
        <v>265</v>
      </c>
      <c r="N712" s="32" t="s">
        <v>1765</v>
      </c>
      <c r="O712" s="76">
        <v>357.63</v>
      </c>
      <c r="P712" s="77">
        <v>1398</v>
      </c>
      <c r="Q712" s="76">
        <v>33500</v>
      </c>
      <c r="R712" s="76">
        <v>13400</v>
      </c>
      <c r="S712" s="85">
        <f t="shared" si="80"/>
        <v>40</v>
      </c>
      <c r="T712" s="85">
        <f t="shared" si="81"/>
        <v>20100</v>
      </c>
      <c r="U712" s="32" t="s">
        <v>289</v>
      </c>
      <c r="V712" s="32" t="s">
        <v>289</v>
      </c>
      <c r="W712" s="79">
        <v>1</v>
      </c>
      <c r="X712" s="80">
        <v>0</v>
      </c>
      <c r="Y712" s="81">
        <f>ROUND((S712/INDICI!$B$2*10),2)</f>
        <v>4.5199999999999996</v>
      </c>
      <c r="Z712" s="81">
        <f>ROUND((O712/INDICI!$B$1*25),2)</f>
        <v>0.95</v>
      </c>
      <c r="AA712" s="82">
        <f t="shared" si="82"/>
        <v>8</v>
      </c>
      <c r="AB712" s="83">
        <f t="shared" si="83"/>
        <v>13.469999999999999</v>
      </c>
      <c r="AC712" s="84"/>
      <c r="AD712" s="81" t="str">
        <f>VLOOKUP(C712, 'NORD SUD'!A:B, 2, FALSE)</f>
        <v>N</v>
      </c>
      <c r="AE712" s="85"/>
      <c r="AF712" s="85"/>
      <c r="AG712" s="84"/>
      <c r="AH712" s="81"/>
      <c r="AI712" s="169"/>
      <c r="AJ712" s="169"/>
      <c r="AK712" s="194"/>
      <c r="AL712" s="158"/>
    </row>
    <row r="713" spans="1:38" s="13" customFormat="1">
      <c r="A713" s="16">
        <v>708</v>
      </c>
      <c r="B713" s="32" t="s">
        <v>188</v>
      </c>
      <c r="C713" s="32" t="s">
        <v>35</v>
      </c>
      <c r="D713" s="32" t="s">
        <v>35</v>
      </c>
      <c r="E713" s="32" t="s">
        <v>810</v>
      </c>
      <c r="F713" s="32"/>
      <c r="G713" s="74">
        <v>45804</v>
      </c>
      <c r="H713" s="75">
        <v>0.55138888888888882</v>
      </c>
      <c r="I713" s="32" t="s">
        <v>5</v>
      </c>
      <c r="J713" s="32" t="s">
        <v>811</v>
      </c>
      <c r="K713" s="32" t="s">
        <v>5</v>
      </c>
      <c r="L713" s="32" t="s">
        <v>5</v>
      </c>
      <c r="M713" s="32" t="s">
        <v>5</v>
      </c>
      <c r="N713" s="32" t="s">
        <v>6</v>
      </c>
      <c r="O713" s="76">
        <v>354.77</v>
      </c>
      <c r="P713" s="77">
        <v>2255</v>
      </c>
      <c r="Q713" s="76">
        <v>81000</v>
      </c>
      <c r="R713" s="76">
        <v>32400</v>
      </c>
      <c r="S713" s="85">
        <f t="shared" si="80"/>
        <v>40</v>
      </c>
      <c r="T713" s="85">
        <f t="shared" si="81"/>
        <v>48600</v>
      </c>
      <c r="U713" s="32" t="s">
        <v>6</v>
      </c>
      <c r="V713" s="32" t="s">
        <v>6</v>
      </c>
      <c r="W713" s="79">
        <v>1</v>
      </c>
      <c r="X713" s="80">
        <v>0</v>
      </c>
      <c r="Y713" s="81">
        <f>ROUND((S713/INDICI!$B$2*10),2)</f>
        <v>4.5199999999999996</v>
      </c>
      <c r="Z713" s="81">
        <f>ROUND((O713/INDICI!$B$1*25),2)</f>
        <v>0.95</v>
      </c>
      <c r="AA713" s="82">
        <f t="shared" si="82"/>
        <v>8</v>
      </c>
      <c r="AB713" s="83">
        <f t="shared" si="83"/>
        <v>13.469999999999999</v>
      </c>
      <c r="AC713" s="84"/>
      <c r="AD713" s="81" t="str">
        <f>VLOOKUP(C713, 'NORD SUD'!A:B, 2, FALSE)</f>
        <v>N</v>
      </c>
      <c r="AE713" s="85"/>
      <c r="AF713" s="85"/>
      <c r="AG713" s="84"/>
      <c r="AH713" s="81"/>
      <c r="AI713" s="169"/>
      <c r="AJ713" s="169"/>
      <c r="AK713" s="194"/>
      <c r="AL713" s="158"/>
    </row>
    <row r="714" spans="1:38" s="13" customFormat="1">
      <c r="A714" s="16">
        <v>709</v>
      </c>
      <c r="B714" s="32" t="s">
        <v>176</v>
      </c>
      <c r="C714" s="32" t="s">
        <v>466</v>
      </c>
      <c r="D714" s="32" t="s">
        <v>466</v>
      </c>
      <c r="E714" s="32" t="s">
        <v>487</v>
      </c>
      <c r="F714" s="32"/>
      <c r="G714" s="74">
        <v>45790</v>
      </c>
      <c r="H714" s="75">
        <v>0.51041666666666663</v>
      </c>
      <c r="I714" s="32" t="s">
        <v>5</v>
      </c>
      <c r="J714" s="32" t="s">
        <v>6</v>
      </c>
      <c r="K714" s="32" t="s">
        <v>5</v>
      </c>
      <c r="L714" s="32" t="s">
        <v>5</v>
      </c>
      <c r="M714" s="32" t="s">
        <v>5</v>
      </c>
      <c r="N714" s="32" t="s">
        <v>6</v>
      </c>
      <c r="O714" s="76">
        <v>757.1</v>
      </c>
      <c r="P714" s="77">
        <v>3170</v>
      </c>
      <c r="Q714" s="76">
        <v>43053.7</v>
      </c>
      <c r="R714" s="76">
        <v>13053.7</v>
      </c>
      <c r="S714" s="85">
        <f t="shared" si="80"/>
        <v>30.319577643733297</v>
      </c>
      <c r="T714" s="85">
        <f t="shared" si="81"/>
        <v>29999.999999999996</v>
      </c>
      <c r="U714" s="32" t="s">
        <v>6</v>
      </c>
      <c r="V714" s="32" t="s">
        <v>6</v>
      </c>
      <c r="W714" s="32">
        <v>1</v>
      </c>
      <c r="X714" s="80">
        <v>0</v>
      </c>
      <c r="Y714" s="81">
        <f>ROUND((S714/INDICI!$B$2*10),2)</f>
        <v>3.43</v>
      </c>
      <c r="Z714" s="81">
        <f>ROUND((O714/INDICI!$B$1*25),2)</f>
        <v>2.02</v>
      </c>
      <c r="AA714" s="82">
        <f t="shared" si="82"/>
        <v>8</v>
      </c>
      <c r="AB714" s="83">
        <f t="shared" si="83"/>
        <v>13.45</v>
      </c>
      <c r="AC714" s="84"/>
      <c r="AD714" s="81" t="str">
        <f>VLOOKUP(C714, 'NORD SUD'!A:B, 2, FALSE)</f>
        <v>N</v>
      </c>
      <c r="AE714" s="85"/>
      <c r="AF714" s="85"/>
      <c r="AG714" s="84"/>
      <c r="AH714" s="81"/>
      <c r="AI714" s="169"/>
      <c r="AJ714" s="169"/>
      <c r="AK714" s="194"/>
      <c r="AL714" s="158"/>
    </row>
    <row r="715" spans="1:38" s="13" customFormat="1">
      <c r="A715" s="16">
        <v>710</v>
      </c>
      <c r="B715" s="32" t="s">
        <v>174</v>
      </c>
      <c r="C715" s="32" t="s">
        <v>45</v>
      </c>
      <c r="D715" s="32" t="s">
        <v>45</v>
      </c>
      <c r="E715" s="32" t="s">
        <v>1032</v>
      </c>
      <c r="F715" s="32"/>
      <c r="G715" s="74">
        <v>45834</v>
      </c>
      <c r="H715" s="75">
        <v>0.71666666666666667</v>
      </c>
      <c r="I715" s="32" t="s">
        <v>5</v>
      </c>
      <c r="J715" s="32" t="s">
        <v>6</v>
      </c>
      <c r="K715" s="32" t="s">
        <v>5</v>
      </c>
      <c r="L715" s="32" t="s">
        <v>5</v>
      </c>
      <c r="M715" s="32" t="s">
        <v>5</v>
      </c>
      <c r="N715" s="32" t="s">
        <v>6</v>
      </c>
      <c r="O715" s="76">
        <v>1474.654</v>
      </c>
      <c r="P715" s="77">
        <v>1085</v>
      </c>
      <c r="Q715" s="76">
        <v>85027.49</v>
      </c>
      <c r="R715" s="76">
        <v>11378.94</v>
      </c>
      <c r="S715" s="85">
        <f t="shared" si="80"/>
        <v>13.382660125566447</v>
      </c>
      <c r="T715" s="85">
        <f t="shared" si="81"/>
        <v>73648.55</v>
      </c>
      <c r="U715" s="32" t="s">
        <v>6</v>
      </c>
      <c r="V715" s="32" t="s">
        <v>6</v>
      </c>
      <c r="W715" s="79">
        <v>1</v>
      </c>
      <c r="X715" s="80">
        <v>0</v>
      </c>
      <c r="Y715" s="81">
        <f>ROUND((S715/INDICI!$B$2*10),2)</f>
        <v>1.51</v>
      </c>
      <c r="Z715" s="81">
        <f>ROUND((O715/INDICI!$B$1*25),2)</f>
        <v>3.94</v>
      </c>
      <c r="AA715" s="82">
        <f t="shared" si="82"/>
        <v>8</v>
      </c>
      <c r="AB715" s="83">
        <f t="shared" si="83"/>
        <v>13.45</v>
      </c>
      <c r="AC715" s="84"/>
      <c r="AD715" s="81" t="str">
        <f>VLOOKUP(C715, 'NORD SUD'!A:B, 2, FALSE)</f>
        <v>N</v>
      </c>
      <c r="AE715" s="85"/>
      <c r="AF715" s="85"/>
      <c r="AG715" s="84"/>
      <c r="AH715" s="81"/>
      <c r="AI715" s="169"/>
      <c r="AJ715" s="169"/>
      <c r="AK715" s="194"/>
      <c r="AL715" s="158"/>
    </row>
    <row r="716" spans="1:38" s="13" customFormat="1">
      <c r="A716" s="16">
        <v>711</v>
      </c>
      <c r="B716" s="32" t="s">
        <v>294</v>
      </c>
      <c r="C716" s="32" t="s">
        <v>11</v>
      </c>
      <c r="D716" s="32" t="s">
        <v>11</v>
      </c>
      <c r="E716" s="32" t="s">
        <v>577</v>
      </c>
      <c r="F716" s="32"/>
      <c r="G716" s="74">
        <v>45828</v>
      </c>
      <c r="H716" s="75">
        <v>0.35902777777777778</v>
      </c>
      <c r="I716" s="32" t="s">
        <v>5</v>
      </c>
      <c r="J716" s="32" t="s">
        <v>6</v>
      </c>
      <c r="K716" s="32" t="s">
        <v>5</v>
      </c>
      <c r="L716" s="32" t="s">
        <v>5</v>
      </c>
      <c r="M716" s="32" t="s">
        <v>5</v>
      </c>
      <c r="N716" s="32" t="s">
        <v>6</v>
      </c>
      <c r="O716" s="76">
        <v>1220.7</v>
      </c>
      <c r="P716" s="77">
        <v>12288</v>
      </c>
      <c r="Q716" s="76">
        <v>40588.18</v>
      </c>
      <c r="R716" s="76">
        <v>15000</v>
      </c>
      <c r="S716" s="85">
        <f t="shared" si="80"/>
        <v>36.956572085764869</v>
      </c>
      <c r="T716" s="85">
        <f t="shared" si="81"/>
        <v>25588.18</v>
      </c>
      <c r="U716" s="32" t="s">
        <v>6</v>
      </c>
      <c r="V716" s="32" t="s">
        <v>6</v>
      </c>
      <c r="W716" s="79">
        <v>2</v>
      </c>
      <c r="X716" s="80">
        <v>0</v>
      </c>
      <c r="Y716" s="81">
        <f>ROUND((S716/INDICI!$B$2*10),2)</f>
        <v>4.18</v>
      </c>
      <c r="Z716" s="81">
        <f>ROUND((O716/INDICI!$B$1*25),2)</f>
        <v>3.26</v>
      </c>
      <c r="AA716" s="82">
        <f t="shared" si="82"/>
        <v>6</v>
      </c>
      <c r="AB716" s="83">
        <f t="shared" si="83"/>
        <v>13.44</v>
      </c>
      <c r="AC716" s="84"/>
      <c r="AD716" s="81" t="str">
        <f>VLOOKUP(C716, 'NORD SUD'!A:B, 2, FALSE)</f>
        <v>N</v>
      </c>
      <c r="AE716" s="85"/>
      <c r="AF716" s="85"/>
      <c r="AG716" s="84"/>
      <c r="AH716" s="81"/>
      <c r="AI716" s="169"/>
      <c r="AJ716" s="169"/>
      <c r="AK716" s="194"/>
      <c r="AL716" s="158"/>
    </row>
    <row r="717" spans="1:38" s="13" customFormat="1">
      <c r="A717" s="16">
        <v>712</v>
      </c>
      <c r="B717" s="32" t="s">
        <v>274</v>
      </c>
      <c r="C717" s="32" t="s">
        <v>87</v>
      </c>
      <c r="D717" s="32" t="s">
        <v>87</v>
      </c>
      <c r="E717" s="32" t="s">
        <v>1417</v>
      </c>
      <c r="F717" s="32"/>
      <c r="G717" s="74">
        <v>45833</v>
      </c>
      <c r="H717" s="75">
        <v>0.53680555555555554</v>
      </c>
      <c r="I717" s="32" t="s">
        <v>5</v>
      </c>
      <c r="J717" s="32" t="s">
        <v>6</v>
      </c>
      <c r="K717" s="32" t="s">
        <v>5</v>
      </c>
      <c r="L717" s="32" t="s">
        <v>5</v>
      </c>
      <c r="M717" s="32" t="s">
        <v>5</v>
      </c>
      <c r="N717" s="32" t="s">
        <v>6</v>
      </c>
      <c r="O717" s="76">
        <v>881.61</v>
      </c>
      <c r="P717" s="77">
        <v>30172</v>
      </c>
      <c r="Q717" s="76">
        <v>200000</v>
      </c>
      <c r="R717" s="76">
        <v>90000</v>
      </c>
      <c r="S717" s="85">
        <f t="shared" si="80"/>
        <v>45</v>
      </c>
      <c r="T717" s="85">
        <f t="shared" si="81"/>
        <v>110000</v>
      </c>
      <c r="U717" s="32" t="s">
        <v>6</v>
      </c>
      <c r="V717" s="32" t="s">
        <v>6</v>
      </c>
      <c r="W717" s="79">
        <v>1</v>
      </c>
      <c r="X717" s="80">
        <v>0</v>
      </c>
      <c r="Y717" s="81">
        <f>ROUND((S717/INDICI!$B$2*10),2)</f>
        <v>5.08</v>
      </c>
      <c r="Z717" s="81">
        <f>ROUND((O717/INDICI!$B$1*25),2)</f>
        <v>2.35</v>
      </c>
      <c r="AA717" s="82">
        <f t="shared" si="82"/>
        <v>6</v>
      </c>
      <c r="AB717" s="83">
        <f t="shared" si="83"/>
        <v>13.43</v>
      </c>
      <c r="AC717" s="84"/>
      <c r="AD717" s="81" t="str">
        <f>VLOOKUP(C717, 'NORD SUD'!A:B, 2, FALSE)</f>
        <v>S</v>
      </c>
      <c r="AE717" s="85"/>
      <c r="AF717" s="85"/>
      <c r="AG717" s="84"/>
      <c r="AH717" s="81"/>
      <c r="AI717" s="169"/>
      <c r="AJ717" s="169"/>
      <c r="AK717" s="194"/>
      <c r="AL717" s="158"/>
    </row>
    <row r="718" spans="1:38" s="13" customFormat="1">
      <c r="A718" s="16">
        <v>713</v>
      </c>
      <c r="B718" s="32" t="s">
        <v>175</v>
      </c>
      <c r="C718" s="32" t="s">
        <v>1685</v>
      </c>
      <c r="D718" s="32" t="s">
        <v>1685</v>
      </c>
      <c r="E718" s="32" t="s">
        <v>1707</v>
      </c>
      <c r="F718" s="32"/>
      <c r="G718" s="74">
        <v>45834</v>
      </c>
      <c r="H718" s="75">
        <v>0.50277777777777777</v>
      </c>
      <c r="I718" s="32" t="s">
        <v>5</v>
      </c>
      <c r="J718" s="32" t="s">
        <v>6</v>
      </c>
      <c r="K718" s="32" t="s">
        <v>5</v>
      </c>
      <c r="L718" s="32" t="s">
        <v>5</v>
      </c>
      <c r="M718" s="32" t="s">
        <v>5</v>
      </c>
      <c r="N718" s="32" t="s">
        <v>6</v>
      </c>
      <c r="O718" s="76">
        <v>824.18</v>
      </c>
      <c r="P718" s="77">
        <v>364</v>
      </c>
      <c r="Q718" s="76">
        <v>70000</v>
      </c>
      <c r="R718" s="76">
        <v>20000</v>
      </c>
      <c r="S718" s="85">
        <f t="shared" si="80"/>
        <v>28.571428571428569</v>
      </c>
      <c r="T718" s="85">
        <f t="shared" si="81"/>
        <v>50000</v>
      </c>
      <c r="U718" s="32" t="s">
        <v>6</v>
      </c>
      <c r="V718" s="32" t="s">
        <v>6</v>
      </c>
      <c r="W718" s="79">
        <v>1</v>
      </c>
      <c r="X718" s="80">
        <v>0</v>
      </c>
      <c r="Y718" s="81">
        <f>ROUND((S718/INDICI!$B$2*10),2)</f>
        <v>3.23</v>
      </c>
      <c r="Z718" s="81">
        <f>ROUND((O718/INDICI!$B$1*25),2)</f>
        <v>2.2000000000000002</v>
      </c>
      <c r="AA718" s="82">
        <f t="shared" si="82"/>
        <v>8</v>
      </c>
      <c r="AB718" s="83">
        <f t="shared" si="83"/>
        <v>13.43</v>
      </c>
      <c r="AC718" s="84"/>
      <c r="AD718" s="81" t="str">
        <f>VLOOKUP(C718, 'NORD SUD'!A:B, 2, FALSE)</f>
        <v>S</v>
      </c>
      <c r="AE718" s="85"/>
      <c r="AF718" s="85"/>
      <c r="AG718" s="84"/>
      <c r="AH718" s="81"/>
      <c r="AI718" s="169"/>
      <c r="AJ718" s="169"/>
      <c r="AK718" s="194"/>
      <c r="AL718" s="158"/>
    </row>
    <row r="719" spans="1:38" s="13" customFormat="1">
      <c r="A719" s="16">
        <v>714</v>
      </c>
      <c r="B719" s="32" t="s">
        <v>857</v>
      </c>
      <c r="C719" s="32" t="s">
        <v>29</v>
      </c>
      <c r="D719" s="32" t="s">
        <v>29</v>
      </c>
      <c r="E719" s="32" t="s">
        <v>1588</v>
      </c>
      <c r="F719" s="32"/>
      <c r="G719" s="74">
        <v>45833</v>
      </c>
      <c r="H719" s="75">
        <v>0.53125</v>
      </c>
      <c r="I719" s="32" t="s">
        <v>5</v>
      </c>
      <c r="J719" s="32" t="s">
        <v>6</v>
      </c>
      <c r="K719" s="32" t="s">
        <v>5</v>
      </c>
      <c r="L719" s="32" t="s">
        <v>5</v>
      </c>
      <c r="M719" s="32" t="s">
        <v>5</v>
      </c>
      <c r="N719" s="32" t="s">
        <v>6</v>
      </c>
      <c r="O719" s="76">
        <v>1819.57</v>
      </c>
      <c r="P719" s="77">
        <v>3902</v>
      </c>
      <c r="Q719" s="76">
        <v>200000</v>
      </c>
      <c r="R719" s="76">
        <v>10000</v>
      </c>
      <c r="S719" s="86">
        <f t="shared" si="80"/>
        <v>5</v>
      </c>
      <c r="T719" s="86">
        <f t="shared" si="81"/>
        <v>190000</v>
      </c>
      <c r="U719" s="32" t="s">
        <v>6</v>
      </c>
      <c r="V719" s="32" t="s">
        <v>6</v>
      </c>
      <c r="W719" s="32">
        <v>1</v>
      </c>
      <c r="X719" s="80">
        <v>0</v>
      </c>
      <c r="Y719" s="81">
        <f>ROUND((S719/INDICI!$B$2*10),2)</f>
        <v>0.56000000000000005</v>
      </c>
      <c r="Z719" s="81">
        <f>ROUND((O719/INDICI!$B$1*25),2)</f>
        <v>4.8600000000000003</v>
      </c>
      <c r="AA719" s="82">
        <f t="shared" si="82"/>
        <v>8</v>
      </c>
      <c r="AB719" s="83">
        <f t="shared" si="83"/>
        <v>13.42</v>
      </c>
      <c r="AC719" s="84"/>
      <c r="AD719" s="81" t="str">
        <f>VLOOKUP(C719, 'NORD SUD'!A:B, 2, FALSE)</f>
        <v>S</v>
      </c>
      <c r="AE719" s="85"/>
      <c r="AF719" s="85"/>
      <c r="AG719" s="84"/>
      <c r="AH719" s="81"/>
      <c r="AI719" s="169"/>
      <c r="AJ719" s="169"/>
      <c r="AK719" s="194"/>
      <c r="AL719" s="158"/>
    </row>
    <row r="720" spans="1:38" s="13" customFormat="1">
      <c r="A720" s="16">
        <v>715</v>
      </c>
      <c r="B720" s="32" t="s">
        <v>857</v>
      </c>
      <c r="C720" s="32" t="s">
        <v>32</v>
      </c>
      <c r="D720" s="32" t="s">
        <v>32</v>
      </c>
      <c r="E720" s="32" t="s">
        <v>1244</v>
      </c>
      <c r="F720" s="32"/>
      <c r="G720" s="74">
        <v>45834</v>
      </c>
      <c r="H720" s="75">
        <v>0.49374999999999997</v>
      </c>
      <c r="I720" s="32" t="s">
        <v>5</v>
      </c>
      <c r="J720" s="32" t="s">
        <v>6</v>
      </c>
      <c r="K720" s="32" t="s">
        <v>5</v>
      </c>
      <c r="L720" s="32" t="s">
        <v>5</v>
      </c>
      <c r="M720" s="32" t="s">
        <v>5</v>
      </c>
      <c r="N720" s="32" t="s">
        <v>6</v>
      </c>
      <c r="O720" s="76">
        <v>662.85</v>
      </c>
      <c r="P720" s="77">
        <v>8750</v>
      </c>
      <c r="Q720" s="76">
        <v>83414.53</v>
      </c>
      <c r="R720" s="76">
        <v>41707.26</v>
      </c>
      <c r="S720" s="85">
        <f t="shared" si="80"/>
        <v>49.99999400584047</v>
      </c>
      <c r="T720" s="85">
        <f t="shared" si="81"/>
        <v>41707.269999999997</v>
      </c>
      <c r="U720" s="32" t="s">
        <v>6</v>
      </c>
      <c r="V720" s="32" t="s">
        <v>6</v>
      </c>
      <c r="W720" s="79">
        <v>1</v>
      </c>
      <c r="X720" s="80">
        <v>0</v>
      </c>
      <c r="Y720" s="81">
        <f>ROUND((S720/INDICI!$B$2*10),2)</f>
        <v>5.65</v>
      </c>
      <c r="Z720" s="81">
        <f>ROUND((O720/INDICI!$B$1*25),2)</f>
        <v>1.77</v>
      </c>
      <c r="AA720" s="82">
        <f t="shared" si="82"/>
        <v>6</v>
      </c>
      <c r="AB720" s="83">
        <f t="shared" si="83"/>
        <v>13.42</v>
      </c>
      <c r="AC720" s="84"/>
      <c r="AD720" s="81" t="str">
        <f>VLOOKUP(C720, 'NORD SUD'!A:B, 2, FALSE)</f>
        <v>S</v>
      </c>
      <c r="AE720" s="85"/>
      <c r="AF720" s="85"/>
      <c r="AG720" s="84"/>
      <c r="AH720" s="81"/>
      <c r="AI720" s="169"/>
      <c r="AJ720" s="169"/>
      <c r="AK720" s="194"/>
      <c r="AL720" s="158"/>
    </row>
    <row r="721" spans="1:38" s="13" customFormat="1">
      <c r="A721" s="16">
        <v>716</v>
      </c>
      <c r="B721" s="32" t="s">
        <v>274</v>
      </c>
      <c r="C721" s="32" t="s">
        <v>1606</v>
      </c>
      <c r="D721" s="32" t="s">
        <v>1606</v>
      </c>
      <c r="E721" s="32" t="s">
        <v>1622</v>
      </c>
      <c r="F721" s="32"/>
      <c r="G721" s="74">
        <v>45834</v>
      </c>
      <c r="H721" s="75">
        <v>0.80138888888888893</v>
      </c>
      <c r="I721" s="32" t="s">
        <v>5</v>
      </c>
      <c r="J721" s="32" t="s">
        <v>6</v>
      </c>
      <c r="K721" s="32" t="s">
        <v>265</v>
      </c>
      <c r="L721" s="32" t="s">
        <v>5</v>
      </c>
      <c r="M721" s="32" t="s">
        <v>5</v>
      </c>
      <c r="N721" s="32" t="s">
        <v>6</v>
      </c>
      <c r="O721" s="76">
        <v>1819.05</v>
      </c>
      <c r="P721" s="77">
        <v>2089</v>
      </c>
      <c r="Q721" s="76">
        <v>95421.2</v>
      </c>
      <c r="R721" s="76">
        <v>4771.0600000000004</v>
      </c>
      <c r="S721" s="85">
        <f t="shared" si="80"/>
        <v>5</v>
      </c>
      <c r="T721" s="85">
        <f t="shared" si="81"/>
        <v>90650.14</v>
      </c>
      <c r="U721" s="32" t="s">
        <v>6</v>
      </c>
      <c r="V721" s="32" t="s">
        <v>6</v>
      </c>
      <c r="W721" s="32">
        <v>1</v>
      </c>
      <c r="X721" s="80">
        <v>0</v>
      </c>
      <c r="Y721" s="81">
        <f>ROUND((S721/INDICI!$B$2*10),2)</f>
        <v>0.56000000000000005</v>
      </c>
      <c r="Z721" s="81">
        <f>ROUND((O721/INDICI!$B$1*25),2)</f>
        <v>4.8600000000000003</v>
      </c>
      <c r="AA721" s="82">
        <f t="shared" si="82"/>
        <v>8</v>
      </c>
      <c r="AB721" s="83">
        <f t="shared" si="83"/>
        <v>13.42</v>
      </c>
      <c r="AC721" s="84"/>
      <c r="AD721" s="81" t="str">
        <f>VLOOKUP(C721, 'NORD SUD'!A:B, 2, FALSE)</f>
        <v>S</v>
      </c>
      <c r="AE721" s="85"/>
      <c r="AF721" s="85"/>
      <c r="AG721" s="84"/>
      <c r="AH721" s="81"/>
      <c r="AI721" s="169"/>
      <c r="AJ721" s="169"/>
      <c r="AK721" s="194"/>
      <c r="AL721" s="158"/>
    </row>
    <row r="722" spans="1:38" s="13" customFormat="1">
      <c r="A722" s="16">
        <v>717</v>
      </c>
      <c r="B722" s="32" t="s">
        <v>1013</v>
      </c>
      <c r="C722" s="32" t="s">
        <v>74</v>
      </c>
      <c r="D722" s="32" t="s">
        <v>1050</v>
      </c>
      <c r="E722" s="32" t="s">
        <v>1054</v>
      </c>
      <c r="F722" s="32"/>
      <c r="G722" s="74">
        <v>45834</v>
      </c>
      <c r="H722" s="75">
        <v>0.86597222222222225</v>
      </c>
      <c r="I722" s="32" t="s">
        <v>5</v>
      </c>
      <c r="J722" s="32" t="s">
        <v>6</v>
      </c>
      <c r="K722" s="32" t="s">
        <v>5</v>
      </c>
      <c r="L722" s="32" t="s">
        <v>5</v>
      </c>
      <c r="M722" s="32" t="s">
        <v>5</v>
      </c>
      <c r="N722" s="32" t="s">
        <v>6</v>
      </c>
      <c r="O722" s="76">
        <v>336.613153806318</v>
      </c>
      <c r="P722" s="77">
        <v>3862</v>
      </c>
      <c r="Q722" s="76">
        <v>220000</v>
      </c>
      <c r="R722" s="76">
        <v>88000</v>
      </c>
      <c r="S722" s="85">
        <f t="shared" si="80"/>
        <v>40</v>
      </c>
      <c r="T722" s="85">
        <f t="shared" si="81"/>
        <v>132000</v>
      </c>
      <c r="U722" s="32" t="s">
        <v>6</v>
      </c>
      <c r="V722" s="32" t="s">
        <v>6</v>
      </c>
      <c r="W722" s="79">
        <v>1</v>
      </c>
      <c r="X722" s="80">
        <v>0</v>
      </c>
      <c r="Y722" s="81">
        <f>ROUND((S722/INDICI!$B$2*10),2)</f>
        <v>4.5199999999999996</v>
      </c>
      <c r="Z722" s="81">
        <f>ROUND((O722/INDICI!$B$1*25),2)</f>
        <v>0.9</v>
      </c>
      <c r="AA722" s="82">
        <f t="shared" si="82"/>
        <v>8</v>
      </c>
      <c r="AB722" s="83">
        <f t="shared" si="83"/>
        <v>13.42</v>
      </c>
      <c r="AC722" s="84"/>
      <c r="AD722" s="81" t="str">
        <f>VLOOKUP(C722, 'NORD SUD'!A:B, 2, FALSE)</f>
        <v>S</v>
      </c>
      <c r="AE722" s="85"/>
      <c r="AF722" s="85"/>
      <c r="AG722" s="84"/>
      <c r="AH722" s="81"/>
      <c r="AI722" s="169"/>
      <c r="AJ722" s="169"/>
      <c r="AK722" s="194"/>
      <c r="AL722" s="158"/>
    </row>
    <row r="723" spans="1:38" s="13" customFormat="1">
      <c r="A723" s="16">
        <v>718</v>
      </c>
      <c r="B723" s="32" t="s">
        <v>857</v>
      </c>
      <c r="C723" s="32" t="s">
        <v>29</v>
      </c>
      <c r="D723" s="32" t="s">
        <v>29</v>
      </c>
      <c r="E723" s="32" t="s">
        <v>1580</v>
      </c>
      <c r="F723" s="32"/>
      <c r="G723" s="74">
        <v>45826</v>
      </c>
      <c r="H723" s="75">
        <v>0.58680555555555602</v>
      </c>
      <c r="I723" s="32" t="s">
        <v>5</v>
      </c>
      <c r="J723" s="32" t="s">
        <v>6</v>
      </c>
      <c r="K723" s="32" t="s">
        <v>5</v>
      </c>
      <c r="L723" s="32" t="s">
        <v>5</v>
      </c>
      <c r="M723" s="32" t="s">
        <v>5</v>
      </c>
      <c r="N723" s="32" t="s">
        <v>6</v>
      </c>
      <c r="O723" s="76">
        <v>1666.66</v>
      </c>
      <c r="P723" s="77">
        <v>3600</v>
      </c>
      <c r="Q723" s="76">
        <v>118000</v>
      </c>
      <c r="R723" s="76">
        <v>10000</v>
      </c>
      <c r="S723" s="86">
        <f t="shared" si="80"/>
        <v>8.4745762711864394</v>
      </c>
      <c r="T723" s="86">
        <f t="shared" si="81"/>
        <v>108000</v>
      </c>
      <c r="U723" s="32" t="s">
        <v>5</v>
      </c>
      <c r="V723" s="32" t="s">
        <v>6</v>
      </c>
      <c r="W723" s="32">
        <v>1</v>
      </c>
      <c r="X723" s="80">
        <v>0</v>
      </c>
      <c r="Y723" s="81">
        <f>ROUND((S723/INDICI!$B$2*10),2)</f>
        <v>0.96</v>
      </c>
      <c r="Z723" s="81">
        <f>ROUND((O723/INDICI!$B$1*25),2)</f>
        <v>4.45</v>
      </c>
      <c r="AA723" s="82">
        <f t="shared" si="82"/>
        <v>8</v>
      </c>
      <c r="AB723" s="83">
        <f t="shared" si="83"/>
        <v>13.41</v>
      </c>
      <c r="AC723" s="84"/>
      <c r="AD723" s="81" t="str">
        <f>VLOOKUP(C723, 'NORD SUD'!A:B, 2, FALSE)</f>
        <v>S</v>
      </c>
      <c r="AE723" s="85"/>
      <c r="AF723" s="85"/>
      <c r="AG723" s="84"/>
      <c r="AH723" s="81"/>
      <c r="AI723" s="169"/>
      <c r="AJ723" s="169"/>
      <c r="AK723" s="194"/>
      <c r="AL723" s="158"/>
    </row>
    <row r="724" spans="1:38" s="13" customFormat="1">
      <c r="A724" s="16">
        <v>719</v>
      </c>
      <c r="B724" s="32" t="s">
        <v>344</v>
      </c>
      <c r="C724" s="32" t="s">
        <v>31</v>
      </c>
      <c r="D724" s="32" t="s">
        <v>31</v>
      </c>
      <c r="E724" s="32" t="s">
        <v>1185</v>
      </c>
      <c r="F724" s="32"/>
      <c r="G724" s="74">
        <v>45800</v>
      </c>
      <c r="H724" s="75">
        <v>0.52916666666666667</v>
      </c>
      <c r="I724" s="32" t="s">
        <v>5</v>
      </c>
      <c r="J724" s="32" t="s">
        <v>6</v>
      </c>
      <c r="K724" s="32" t="s">
        <v>5</v>
      </c>
      <c r="L724" s="32" t="s">
        <v>5</v>
      </c>
      <c r="M724" s="32" t="s">
        <v>5</v>
      </c>
      <c r="N724" s="32" t="s">
        <v>6</v>
      </c>
      <c r="O724" s="76">
        <v>965.66520000000003</v>
      </c>
      <c r="P724" s="77">
        <v>4660</v>
      </c>
      <c r="Q724" s="76">
        <v>320000</v>
      </c>
      <c r="R724" s="76">
        <v>80000</v>
      </c>
      <c r="S724" s="85">
        <f t="shared" si="80"/>
        <v>25</v>
      </c>
      <c r="T724" s="85">
        <f t="shared" si="81"/>
        <v>240000</v>
      </c>
      <c r="U724" s="32" t="s">
        <v>6</v>
      </c>
      <c r="V724" s="32" t="s">
        <v>6</v>
      </c>
      <c r="W724" s="32">
        <v>1</v>
      </c>
      <c r="X724" s="80">
        <v>0</v>
      </c>
      <c r="Y724" s="81">
        <f>ROUND((S724/INDICI!$B$2*10),2)</f>
        <v>2.82</v>
      </c>
      <c r="Z724" s="81">
        <f>ROUND((O724/INDICI!$B$1*25),2)</f>
        <v>2.58</v>
      </c>
      <c r="AA724" s="82">
        <f t="shared" si="82"/>
        <v>8</v>
      </c>
      <c r="AB724" s="83">
        <f t="shared" si="83"/>
        <v>13.4</v>
      </c>
      <c r="AC724" s="84"/>
      <c r="AD724" s="81" t="str">
        <f>VLOOKUP(C724, 'NORD SUD'!A:B, 2, FALSE)</f>
        <v>N</v>
      </c>
      <c r="AE724" s="85"/>
      <c r="AF724" s="85"/>
      <c r="AG724" s="84"/>
      <c r="AH724" s="81"/>
      <c r="AI724" s="169"/>
      <c r="AJ724" s="169"/>
      <c r="AK724" s="194"/>
      <c r="AL724" s="158"/>
    </row>
    <row r="725" spans="1:38" s="13" customFormat="1">
      <c r="A725" s="16">
        <v>720</v>
      </c>
      <c r="B725" s="32" t="s">
        <v>357</v>
      </c>
      <c r="C725" s="32" t="s">
        <v>101</v>
      </c>
      <c r="D725" s="32" t="s">
        <v>101</v>
      </c>
      <c r="E725" s="32" t="s">
        <v>894</v>
      </c>
      <c r="F725" s="32"/>
      <c r="G725" s="74">
        <v>45814</v>
      </c>
      <c r="H725" s="75">
        <v>0.63194444444444442</v>
      </c>
      <c r="I725" s="32" t="s">
        <v>5</v>
      </c>
      <c r="J725" s="32" t="s">
        <v>6</v>
      </c>
      <c r="K725" s="32" t="s">
        <v>5</v>
      </c>
      <c r="L725" s="32" t="s">
        <v>5</v>
      </c>
      <c r="M725" s="32" t="s">
        <v>5</v>
      </c>
      <c r="N725" s="32" t="s">
        <v>6</v>
      </c>
      <c r="O725" s="76">
        <v>651.98</v>
      </c>
      <c r="P725" s="77">
        <v>12577</v>
      </c>
      <c r="Q725" s="76">
        <v>19825</v>
      </c>
      <c r="R725" s="76">
        <v>9912.5</v>
      </c>
      <c r="S725" s="85">
        <f t="shared" ref="S725:S788" si="84">IFERROR(R725/Q725*100,0)</f>
        <v>50</v>
      </c>
      <c r="T725" s="85">
        <f t="shared" ref="T725:T788" si="85">SUM(Q725-R725)</f>
        <v>9912.5</v>
      </c>
      <c r="U725" s="32" t="s">
        <v>6</v>
      </c>
      <c r="V725" s="32" t="s">
        <v>6</v>
      </c>
      <c r="W725" s="79">
        <v>1</v>
      </c>
      <c r="X725" s="80">
        <v>0</v>
      </c>
      <c r="Y725" s="81">
        <f>ROUND((S725/INDICI!$B$2*10),2)</f>
        <v>5.65</v>
      </c>
      <c r="Z725" s="81">
        <f>ROUND((O725/INDICI!$B$1*25),2)</f>
        <v>1.74</v>
      </c>
      <c r="AA725" s="82">
        <f t="shared" ref="AA725:AA788" si="86">IF(X725&gt;1, 0, IF(P725&lt;=5000, 8, IF(P725&lt;=50000, 6, IF(P725&lt;=100000, 4, 2))))</f>
        <v>6</v>
      </c>
      <c r="AB725" s="83">
        <f t="shared" ref="AB725:AB788" si="87">SUM(X725:AA725)</f>
        <v>13.39</v>
      </c>
      <c r="AC725" s="84"/>
      <c r="AD725" s="81" t="str">
        <f>VLOOKUP(C725, 'NORD SUD'!A:B, 2, FALSE)</f>
        <v>N</v>
      </c>
      <c r="AE725" s="85"/>
      <c r="AF725" s="85"/>
      <c r="AG725" s="84"/>
      <c r="AH725" s="81"/>
      <c r="AI725" s="169"/>
      <c r="AJ725" s="169"/>
      <c r="AK725" s="194"/>
      <c r="AL725" s="158"/>
    </row>
    <row r="726" spans="1:38" s="13" customFormat="1">
      <c r="A726" s="16">
        <v>721</v>
      </c>
      <c r="B726" s="32" t="s">
        <v>692</v>
      </c>
      <c r="C726" s="32" t="s">
        <v>1391</v>
      </c>
      <c r="D726" s="32" t="s">
        <v>1391</v>
      </c>
      <c r="E726" s="32" t="s">
        <v>1410</v>
      </c>
      <c r="F726" s="32"/>
      <c r="G726" s="74">
        <v>45831</v>
      </c>
      <c r="H726" s="75">
        <v>0.36527777777777781</v>
      </c>
      <c r="I726" s="32" t="s">
        <v>5</v>
      </c>
      <c r="J726" s="32" t="s">
        <v>6</v>
      </c>
      <c r="K726" s="32" t="s">
        <v>5</v>
      </c>
      <c r="L726" s="32" t="s">
        <v>5</v>
      </c>
      <c r="M726" s="76" t="s">
        <v>5</v>
      </c>
      <c r="N726" s="32" t="s">
        <v>6</v>
      </c>
      <c r="O726" s="76">
        <v>1170.47</v>
      </c>
      <c r="P726" s="77">
        <v>3332</v>
      </c>
      <c r="Q726" s="76">
        <v>250000</v>
      </c>
      <c r="R726" s="76">
        <v>50000</v>
      </c>
      <c r="S726" s="85">
        <f t="shared" si="84"/>
        <v>20</v>
      </c>
      <c r="T726" s="85">
        <f t="shared" si="85"/>
        <v>200000</v>
      </c>
      <c r="U726" s="32" t="s">
        <v>6</v>
      </c>
      <c r="V726" s="32" t="s">
        <v>6</v>
      </c>
      <c r="W726" s="79">
        <v>2</v>
      </c>
      <c r="X726" s="80">
        <v>0</v>
      </c>
      <c r="Y726" s="81">
        <f>ROUND((S726/INDICI!$B$2*10),2)</f>
        <v>2.2599999999999998</v>
      </c>
      <c r="Z726" s="81">
        <f>ROUND((O726/INDICI!$B$1*25),2)</f>
        <v>3.12</v>
      </c>
      <c r="AA726" s="82">
        <f t="shared" si="86"/>
        <v>8</v>
      </c>
      <c r="AB726" s="83">
        <f t="shared" si="87"/>
        <v>13.379999999999999</v>
      </c>
      <c r="AC726" s="84"/>
      <c r="AD726" s="81" t="str">
        <f>VLOOKUP(C726, 'NORD SUD'!A:B, 2, FALSE)</f>
        <v>N</v>
      </c>
      <c r="AE726" s="85"/>
      <c r="AF726" s="85"/>
      <c r="AG726" s="84"/>
      <c r="AH726" s="81"/>
      <c r="AI726" s="169"/>
      <c r="AJ726" s="169"/>
      <c r="AK726" s="194"/>
      <c r="AL726" s="158"/>
    </row>
    <row r="727" spans="1:38" s="13" customFormat="1">
      <c r="A727" s="16">
        <v>722</v>
      </c>
      <c r="B727" s="32" t="s">
        <v>357</v>
      </c>
      <c r="C727" s="32" t="s">
        <v>80</v>
      </c>
      <c r="D727" s="32" t="s">
        <v>80</v>
      </c>
      <c r="E727" s="32" t="s">
        <v>647</v>
      </c>
      <c r="F727" s="32"/>
      <c r="G727" s="74">
        <v>45832</v>
      </c>
      <c r="H727" s="75">
        <v>0.5395833333333333</v>
      </c>
      <c r="I727" s="32" t="s">
        <v>5</v>
      </c>
      <c r="J727" s="32" t="s">
        <v>6</v>
      </c>
      <c r="K727" s="32" t="s">
        <v>5</v>
      </c>
      <c r="L727" s="32" t="s">
        <v>5</v>
      </c>
      <c r="M727" s="32" t="s">
        <v>5</v>
      </c>
      <c r="N727" s="32" t="s">
        <v>6</v>
      </c>
      <c r="O727" s="76">
        <v>1590.46</v>
      </c>
      <c r="P727" s="77">
        <v>4024</v>
      </c>
      <c r="Q727" s="76">
        <v>89910</v>
      </c>
      <c r="R727" s="76">
        <v>8991</v>
      </c>
      <c r="S727" s="85">
        <f t="shared" si="84"/>
        <v>10</v>
      </c>
      <c r="T727" s="85">
        <f t="shared" si="85"/>
        <v>80919</v>
      </c>
      <c r="U727" s="32" t="s">
        <v>6</v>
      </c>
      <c r="V727" s="32" t="s">
        <v>6</v>
      </c>
      <c r="W727" s="79">
        <v>1</v>
      </c>
      <c r="X727" s="80">
        <v>0</v>
      </c>
      <c r="Y727" s="81">
        <f>ROUND((S727/INDICI!$B$2*10),2)</f>
        <v>1.1299999999999999</v>
      </c>
      <c r="Z727" s="81">
        <f>ROUND((O727/INDICI!$B$1*25),2)</f>
        <v>4.25</v>
      </c>
      <c r="AA727" s="82">
        <f t="shared" si="86"/>
        <v>8</v>
      </c>
      <c r="AB727" s="83">
        <f t="shared" si="87"/>
        <v>13.379999999999999</v>
      </c>
      <c r="AC727" s="84"/>
      <c r="AD727" s="81" t="str">
        <f>VLOOKUP(C727, 'NORD SUD'!A:B, 2, FALSE)</f>
        <v>N</v>
      </c>
      <c r="AE727" s="85"/>
      <c r="AF727" s="85"/>
      <c r="AG727" s="84"/>
      <c r="AH727" s="81"/>
      <c r="AI727" s="169"/>
      <c r="AJ727" s="169"/>
      <c r="AK727" s="194"/>
      <c r="AL727" s="158"/>
    </row>
    <row r="728" spans="1:38" s="13" customFormat="1">
      <c r="A728" s="16">
        <v>723</v>
      </c>
      <c r="B728" s="32" t="s">
        <v>188</v>
      </c>
      <c r="C728" s="32" t="s">
        <v>13</v>
      </c>
      <c r="D728" s="32" t="s">
        <v>13</v>
      </c>
      <c r="E728" s="32" t="s">
        <v>213</v>
      </c>
      <c r="F728" s="32"/>
      <c r="G728" s="74">
        <v>45814</v>
      </c>
      <c r="H728" s="75">
        <v>0.51250000000000007</v>
      </c>
      <c r="I728" s="32" t="s">
        <v>5</v>
      </c>
      <c r="J728" s="32" t="s">
        <v>6</v>
      </c>
      <c r="K728" s="32" t="s">
        <v>5</v>
      </c>
      <c r="L728" s="32" t="s">
        <v>5</v>
      </c>
      <c r="M728" s="32" t="s">
        <v>5</v>
      </c>
      <c r="N728" s="32" t="s">
        <v>6</v>
      </c>
      <c r="O728" s="76">
        <v>318.81</v>
      </c>
      <c r="P728" s="77">
        <v>941</v>
      </c>
      <c r="Q728" s="76">
        <v>90000</v>
      </c>
      <c r="R728" s="76">
        <v>36000</v>
      </c>
      <c r="S728" s="78">
        <f t="shared" si="84"/>
        <v>40</v>
      </c>
      <c r="T728" s="78">
        <f t="shared" si="85"/>
        <v>54000</v>
      </c>
      <c r="U728" s="32" t="s">
        <v>6</v>
      </c>
      <c r="V728" s="32" t="s">
        <v>6</v>
      </c>
      <c r="W728" s="79">
        <v>1</v>
      </c>
      <c r="X728" s="80">
        <v>0</v>
      </c>
      <c r="Y728" s="81">
        <f>ROUND((S728/INDICI!$B$2*10),2)</f>
        <v>4.5199999999999996</v>
      </c>
      <c r="Z728" s="81">
        <f>ROUND((O728/INDICI!$B$1*25),2)</f>
        <v>0.85</v>
      </c>
      <c r="AA728" s="82">
        <f t="shared" si="86"/>
        <v>8</v>
      </c>
      <c r="AB728" s="83">
        <f t="shared" si="87"/>
        <v>13.37</v>
      </c>
      <c r="AC728" s="84"/>
      <c r="AD728" s="81" t="str">
        <f>VLOOKUP(C728, 'NORD SUD'!A:B, 2, FALSE)</f>
        <v>N</v>
      </c>
      <c r="AE728" s="85"/>
      <c r="AF728" s="85"/>
      <c r="AG728" s="84"/>
      <c r="AH728" s="81"/>
      <c r="AI728" s="169"/>
      <c r="AJ728" s="169"/>
      <c r="AK728" s="194"/>
      <c r="AL728" s="158"/>
    </row>
    <row r="729" spans="1:38" s="13" customFormat="1">
      <c r="A729" s="16">
        <v>724</v>
      </c>
      <c r="B729" s="32" t="s">
        <v>138</v>
      </c>
      <c r="C729" s="32" t="s">
        <v>14</v>
      </c>
      <c r="D729" s="32" t="s">
        <v>14</v>
      </c>
      <c r="E729" s="32" t="s">
        <v>1682</v>
      </c>
      <c r="F729" s="32"/>
      <c r="G729" s="74">
        <v>45825</v>
      </c>
      <c r="H729" s="75">
        <v>0.5180555555555556</v>
      </c>
      <c r="I729" s="32" t="s">
        <v>5</v>
      </c>
      <c r="J729" s="32" t="s">
        <v>6</v>
      </c>
      <c r="K729" s="32" t="s">
        <v>5</v>
      </c>
      <c r="L729" s="32" t="s">
        <v>5</v>
      </c>
      <c r="M729" s="76" t="s">
        <v>5</v>
      </c>
      <c r="N729" s="32" t="s">
        <v>6</v>
      </c>
      <c r="O729" s="76">
        <v>1584.02</v>
      </c>
      <c r="P729" s="77">
        <v>1452</v>
      </c>
      <c r="Q729" s="76">
        <v>42577.18</v>
      </c>
      <c r="R729" s="76">
        <v>4258</v>
      </c>
      <c r="S729" s="85">
        <f t="shared" si="84"/>
        <v>10.00066232662661</v>
      </c>
      <c r="T729" s="85">
        <f t="shared" si="85"/>
        <v>38319.18</v>
      </c>
      <c r="U729" s="32" t="s">
        <v>6</v>
      </c>
      <c r="V729" s="32" t="s">
        <v>6</v>
      </c>
      <c r="W729" s="79">
        <v>1</v>
      </c>
      <c r="X729" s="80">
        <v>0</v>
      </c>
      <c r="Y729" s="81">
        <f>ROUND((S729/INDICI!$B$2*10),2)</f>
        <v>1.1299999999999999</v>
      </c>
      <c r="Z729" s="81">
        <f>ROUND((O729/INDICI!$B$1*25),2)</f>
        <v>4.2300000000000004</v>
      </c>
      <c r="AA729" s="82">
        <f t="shared" si="86"/>
        <v>8</v>
      </c>
      <c r="AB729" s="83">
        <f t="shared" si="87"/>
        <v>13.36</v>
      </c>
      <c r="AC729" s="84"/>
      <c r="AD729" s="81" t="str">
        <f>VLOOKUP(C729, 'NORD SUD'!A:B, 2, FALSE)</f>
        <v>S</v>
      </c>
      <c r="AE729" s="85"/>
      <c r="AF729" s="85"/>
      <c r="AG729" s="84"/>
      <c r="AH729" s="81"/>
      <c r="AI729" s="169"/>
      <c r="AJ729" s="169"/>
      <c r="AK729" s="194"/>
      <c r="AL729" s="158"/>
    </row>
    <row r="730" spans="1:38" s="13" customFormat="1">
      <c r="A730" s="16">
        <v>725</v>
      </c>
      <c r="B730" s="32" t="s">
        <v>188</v>
      </c>
      <c r="C730" s="32" t="s">
        <v>97</v>
      </c>
      <c r="D730" s="32" t="s">
        <v>97</v>
      </c>
      <c r="E730" s="32" t="s">
        <v>519</v>
      </c>
      <c r="F730" s="32"/>
      <c r="G730" s="74">
        <v>45803</v>
      </c>
      <c r="H730" s="75">
        <v>0.53194444444444444</v>
      </c>
      <c r="I730" s="32" t="s">
        <v>5</v>
      </c>
      <c r="J730" s="32" t="s">
        <v>6</v>
      </c>
      <c r="K730" s="32" t="s">
        <v>5</v>
      </c>
      <c r="L730" s="32" t="s">
        <v>5</v>
      </c>
      <c r="M730" s="32" t="s">
        <v>5</v>
      </c>
      <c r="N730" s="32" t="s">
        <v>6</v>
      </c>
      <c r="O730" s="76">
        <v>638.46</v>
      </c>
      <c r="P730" s="77">
        <v>5012</v>
      </c>
      <c r="Q730" s="76">
        <v>35387.32</v>
      </c>
      <c r="R730" s="76">
        <v>17693.66</v>
      </c>
      <c r="S730" s="85">
        <f t="shared" si="84"/>
        <v>50</v>
      </c>
      <c r="T730" s="85">
        <f t="shared" si="85"/>
        <v>17693.66</v>
      </c>
      <c r="U730" s="32" t="s">
        <v>6</v>
      </c>
      <c r="V730" s="32" t="s">
        <v>6</v>
      </c>
      <c r="W730" s="79">
        <v>2</v>
      </c>
      <c r="X730" s="80">
        <v>0</v>
      </c>
      <c r="Y730" s="81">
        <f>ROUND((S730/INDICI!$B$2*10),2)</f>
        <v>5.65</v>
      </c>
      <c r="Z730" s="81">
        <f>ROUND((O730/INDICI!$B$1*25),2)</f>
        <v>1.7</v>
      </c>
      <c r="AA730" s="82">
        <f t="shared" si="86"/>
        <v>6</v>
      </c>
      <c r="AB730" s="83">
        <f t="shared" si="87"/>
        <v>13.350000000000001</v>
      </c>
      <c r="AC730" s="84"/>
      <c r="AD730" s="81" t="str">
        <f>VLOOKUP(C730, 'NORD SUD'!A:B, 2, FALSE)</f>
        <v>N</v>
      </c>
      <c r="AE730" s="85"/>
      <c r="AF730" s="85"/>
      <c r="AG730" s="84"/>
      <c r="AH730" s="81"/>
      <c r="AI730" s="169"/>
      <c r="AJ730" s="169"/>
      <c r="AK730" s="194"/>
      <c r="AL730" s="158"/>
    </row>
    <row r="731" spans="1:38" s="13" customFormat="1">
      <c r="A731" s="16">
        <v>726</v>
      </c>
      <c r="B731" s="32" t="s">
        <v>218</v>
      </c>
      <c r="C731" s="32" t="s">
        <v>1494</v>
      </c>
      <c r="D731" s="32" t="s">
        <v>1494</v>
      </c>
      <c r="E731" s="32" t="s">
        <v>414</v>
      </c>
      <c r="F731" s="32"/>
      <c r="G731" s="74">
        <v>45799</v>
      </c>
      <c r="H731" s="75">
        <v>0.62916666666666665</v>
      </c>
      <c r="I731" s="32" t="s">
        <v>5</v>
      </c>
      <c r="J731" s="32" t="s">
        <v>6</v>
      </c>
      <c r="K731" s="32" t="s">
        <v>5</v>
      </c>
      <c r="L731" s="32" t="s">
        <v>5</v>
      </c>
      <c r="M731" s="32" t="s">
        <v>5</v>
      </c>
      <c r="N731" s="32" t="s">
        <v>6</v>
      </c>
      <c r="O731" s="76">
        <v>147.49</v>
      </c>
      <c r="P731" s="77">
        <v>678</v>
      </c>
      <c r="Q731" s="76">
        <v>58749.19</v>
      </c>
      <c r="R731" s="76">
        <v>25734.38</v>
      </c>
      <c r="S731" s="85">
        <f t="shared" si="84"/>
        <v>43.803803933296784</v>
      </c>
      <c r="T731" s="85">
        <f t="shared" si="85"/>
        <v>33014.81</v>
      </c>
      <c r="U731" s="32" t="s">
        <v>6</v>
      </c>
      <c r="V731" s="32" t="s">
        <v>6</v>
      </c>
      <c r="W731" s="79">
        <v>1</v>
      </c>
      <c r="X731" s="80">
        <v>0</v>
      </c>
      <c r="Y731" s="81">
        <f>ROUND((S731/INDICI!$B$2*10),2)</f>
        <v>4.95</v>
      </c>
      <c r="Z731" s="81">
        <f>ROUND((O731/INDICI!$B$1*25),2)</f>
        <v>0.39</v>
      </c>
      <c r="AA731" s="82">
        <f t="shared" si="86"/>
        <v>8</v>
      </c>
      <c r="AB731" s="83">
        <f t="shared" si="87"/>
        <v>13.34</v>
      </c>
      <c r="AC731" s="84"/>
      <c r="AD731" s="81" t="str">
        <f>VLOOKUP(C731, 'NORD SUD'!A:B, 2, FALSE)</f>
        <v>S</v>
      </c>
      <c r="AE731" s="85"/>
      <c r="AF731" s="85"/>
      <c r="AG731" s="84"/>
      <c r="AH731" s="81"/>
      <c r="AI731" s="169"/>
      <c r="AJ731" s="169"/>
      <c r="AK731" s="194"/>
      <c r="AL731" s="158"/>
    </row>
    <row r="732" spans="1:38" s="13" customFormat="1">
      <c r="A732" s="16">
        <v>727</v>
      </c>
      <c r="B732" s="32" t="s">
        <v>174</v>
      </c>
      <c r="C732" s="32" t="s">
        <v>45</v>
      </c>
      <c r="D732" s="32" t="s">
        <v>45</v>
      </c>
      <c r="E732" s="32" t="s">
        <v>1039</v>
      </c>
      <c r="F732" s="32"/>
      <c r="G732" s="74">
        <v>45833</v>
      </c>
      <c r="H732" s="75">
        <v>0.59444444444444444</v>
      </c>
      <c r="I732" s="32" t="s">
        <v>5</v>
      </c>
      <c r="J732" s="32" t="s">
        <v>6</v>
      </c>
      <c r="K732" s="32" t="s">
        <v>5</v>
      </c>
      <c r="L732" s="32" t="s">
        <v>5</v>
      </c>
      <c r="M732" s="32" t="s">
        <v>5</v>
      </c>
      <c r="N732" s="32" t="s">
        <v>6</v>
      </c>
      <c r="O732" s="76">
        <v>1690.9269999999999</v>
      </c>
      <c r="P732" s="77">
        <v>6801</v>
      </c>
      <c r="Q732" s="76">
        <v>160000</v>
      </c>
      <c r="R732" s="76">
        <v>40000</v>
      </c>
      <c r="S732" s="85">
        <f t="shared" si="84"/>
        <v>25</v>
      </c>
      <c r="T732" s="85">
        <f t="shared" si="85"/>
        <v>120000</v>
      </c>
      <c r="U732" s="32" t="s">
        <v>6</v>
      </c>
      <c r="V732" s="32" t="s">
        <v>6</v>
      </c>
      <c r="W732" s="79">
        <v>1</v>
      </c>
      <c r="X732" s="80">
        <v>0</v>
      </c>
      <c r="Y732" s="81">
        <f>ROUND((S732/INDICI!$B$2*10),2)</f>
        <v>2.82</v>
      </c>
      <c r="Z732" s="81">
        <f>ROUND((O732/INDICI!$B$1*25),2)</f>
        <v>4.51</v>
      </c>
      <c r="AA732" s="82">
        <f t="shared" si="86"/>
        <v>6</v>
      </c>
      <c r="AB732" s="83">
        <f t="shared" si="87"/>
        <v>13.33</v>
      </c>
      <c r="AC732" s="84"/>
      <c r="AD732" s="81" t="str">
        <f>VLOOKUP(C732, 'NORD SUD'!A:B, 2, FALSE)</f>
        <v>N</v>
      </c>
      <c r="AE732" s="85"/>
      <c r="AF732" s="85"/>
      <c r="AG732" s="84"/>
      <c r="AH732" s="81"/>
      <c r="AI732" s="169"/>
      <c r="AJ732" s="169"/>
      <c r="AK732" s="194"/>
      <c r="AL732" s="158"/>
    </row>
    <row r="733" spans="1:38" s="13" customFormat="1">
      <c r="A733" s="16">
        <v>728</v>
      </c>
      <c r="B733" s="32" t="s">
        <v>274</v>
      </c>
      <c r="C733" s="32" t="s">
        <v>1606</v>
      </c>
      <c r="D733" s="32" t="s">
        <v>1606</v>
      </c>
      <c r="E733" s="32" t="s">
        <v>1632</v>
      </c>
      <c r="F733" s="32"/>
      <c r="G733" s="74">
        <v>45834</v>
      </c>
      <c r="H733" s="75">
        <v>0.68402777777777779</v>
      </c>
      <c r="I733" s="32" t="s">
        <v>5</v>
      </c>
      <c r="J733" s="32" t="s">
        <v>6</v>
      </c>
      <c r="K733" s="32" t="s">
        <v>265</v>
      </c>
      <c r="L733" s="32" t="s">
        <v>5</v>
      </c>
      <c r="M733" s="32" t="s">
        <v>5</v>
      </c>
      <c r="N733" s="32" t="s">
        <v>6</v>
      </c>
      <c r="O733" s="76">
        <v>1785.71</v>
      </c>
      <c r="P733" s="77">
        <v>1512</v>
      </c>
      <c r="Q733" s="76">
        <v>240000</v>
      </c>
      <c r="R733" s="76">
        <v>12000</v>
      </c>
      <c r="S733" s="85">
        <f t="shared" si="84"/>
        <v>5</v>
      </c>
      <c r="T733" s="85">
        <f t="shared" si="85"/>
        <v>228000</v>
      </c>
      <c r="U733" s="32" t="s">
        <v>6</v>
      </c>
      <c r="V733" s="32" t="s">
        <v>6</v>
      </c>
      <c r="W733" s="32">
        <v>1</v>
      </c>
      <c r="X733" s="80">
        <v>0</v>
      </c>
      <c r="Y733" s="81">
        <f>ROUND((S733/INDICI!$B$2*10),2)</f>
        <v>0.56000000000000005</v>
      </c>
      <c r="Z733" s="81">
        <f>ROUND((O733/INDICI!$B$1*25),2)</f>
        <v>4.7699999999999996</v>
      </c>
      <c r="AA733" s="82">
        <f t="shared" si="86"/>
        <v>8</v>
      </c>
      <c r="AB733" s="83">
        <f t="shared" si="87"/>
        <v>13.33</v>
      </c>
      <c r="AC733" s="84"/>
      <c r="AD733" s="81" t="str">
        <f>VLOOKUP(C733, 'NORD SUD'!A:B, 2, FALSE)</f>
        <v>S</v>
      </c>
      <c r="AE733" s="85"/>
      <c r="AF733" s="85"/>
      <c r="AG733" s="84"/>
      <c r="AH733" s="81"/>
      <c r="AI733" s="169"/>
      <c r="AJ733" s="169"/>
      <c r="AK733" s="194"/>
      <c r="AL733" s="158"/>
    </row>
    <row r="734" spans="1:38" s="13" customFormat="1">
      <c r="A734" s="16">
        <v>729</v>
      </c>
      <c r="B734" s="32" t="s">
        <v>218</v>
      </c>
      <c r="C734" s="32" t="s">
        <v>1494</v>
      </c>
      <c r="D734" s="32" t="s">
        <v>1494</v>
      </c>
      <c r="E734" s="32" t="s">
        <v>432</v>
      </c>
      <c r="F734" s="32"/>
      <c r="G734" s="74">
        <v>45820</v>
      </c>
      <c r="H734" s="75">
        <v>0.45</v>
      </c>
      <c r="I734" s="32" t="s">
        <v>5</v>
      </c>
      <c r="J734" s="32" t="s">
        <v>6</v>
      </c>
      <c r="K734" s="32" t="s">
        <v>5</v>
      </c>
      <c r="L734" s="32" t="s">
        <v>5</v>
      </c>
      <c r="M734" s="32" t="s">
        <v>5</v>
      </c>
      <c r="N734" s="32" t="s">
        <v>6</v>
      </c>
      <c r="O734" s="76">
        <v>240.96</v>
      </c>
      <c r="P734" s="77">
        <v>3320</v>
      </c>
      <c r="Q734" s="76">
        <v>58000</v>
      </c>
      <c r="R734" s="76">
        <v>24000</v>
      </c>
      <c r="S734" s="85">
        <f t="shared" si="84"/>
        <v>41.379310344827587</v>
      </c>
      <c r="T734" s="85">
        <f t="shared" si="85"/>
        <v>34000</v>
      </c>
      <c r="U734" s="32" t="s">
        <v>6</v>
      </c>
      <c r="V734" s="32" t="s">
        <v>6</v>
      </c>
      <c r="W734" s="79">
        <v>1</v>
      </c>
      <c r="X734" s="80">
        <v>0</v>
      </c>
      <c r="Y734" s="81">
        <f>ROUND((S734/INDICI!$B$2*10),2)</f>
        <v>4.68</v>
      </c>
      <c r="Z734" s="81">
        <f>ROUND((O734/INDICI!$B$1*25),2)</f>
        <v>0.64</v>
      </c>
      <c r="AA734" s="82">
        <f t="shared" si="86"/>
        <v>8</v>
      </c>
      <c r="AB734" s="83">
        <f t="shared" si="87"/>
        <v>13.32</v>
      </c>
      <c r="AC734" s="84"/>
      <c r="AD734" s="81" t="str">
        <f>VLOOKUP(C734, 'NORD SUD'!A:B, 2, FALSE)</f>
        <v>S</v>
      </c>
      <c r="AE734" s="85"/>
      <c r="AF734" s="85"/>
      <c r="AG734" s="84"/>
      <c r="AH734" s="81"/>
      <c r="AI734" s="169"/>
      <c r="AJ734" s="169"/>
      <c r="AK734" s="194"/>
      <c r="AL734" s="158"/>
    </row>
    <row r="735" spans="1:38" s="13" customFormat="1">
      <c r="A735" s="16">
        <v>730</v>
      </c>
      <c r="B735" s="32" t="s">
        <v>188</v>
      </c>
      <c r="C735" s="32" t="s">
        <v>35</v>
      </c>
      <c r="D735" s="32" t="s">
        <v>35</v>
      </c>
      <c r="E735" s="32" t="s">
        <v>825</v>
      </c>
      <c r="F735" s="32"/>
      <c r="G735" s="74">
        <v>45832</v>
      </c>
      <c r="H735" s="75">
        <v>0.28263888888888888</v>
      </c>
      <c r="I735" s="32" t="s">
        <v>5</v>
      </c>
      <c r="J735" s="32" t="s">
        <v>6</v>
      </c>
      <c r="K735" s="32" t="s">
        <v>5</v>
      </c>
      <c r="L735" s="32" t="s">
        <v>5</v>
      </c>
      <c r="M735" s="32" t="s">
        <v>5</v>
      </c>
      <c r="N735" s="32" t="s">
        <v>6</v>
      </c>
      <c r="O735" s="76">
        <v>90.58</v>
      </c>
      <c r="P735" s="77">
        <v>1104</v>
      </c>
      <c r="Q735" s="76">
        <v>70000</v>
      </c>
      <c r="R735" s="76">
        <v>31500</v>
      </c>
      <c r="S735" s="85">
        <f t="shared" si="84"/>
        <v>45</v>
      </c>
      <c r="T735" s="85">
        <f t="shared" si="85"/>
        <v>38500</v>
      </c>
      <c r="U735" s="32" t="s">
        <v>6</v>
      </c>
      <c r="V735" s="32" t="s">
        <v>6</v>
      </c>
      <c r="W735" s="79">
        <v>1</v>
      </c>
      <c r="X735" s="80">
        <v>0</v>
      </c>
      <c r="Y735" s="81">
        <f>ROUND((S735/INDICI!$B$2*10),2)</f>
        <v>5.08</v>
      </c>
      <c r="Z735" s="81">
        <f>ROUND((O735/INDICI!$B$1*25),2)</f>
        <v>0.24</v>
      </c>
      <c r="AA735" s="82">
        <f t="shared" si="86"/>
        <v>8</v>
      </c>
      <c r="AB735" s="83">
        <f t="shared" si="87"/>
        <v>13.32</v>
      </c>
      <c r="AC735" s="84"/>
      <c r="AD735" s="81" t="str">
        <f>VLOOKUP(C735, 'NORD SUD'!A:B, 2, FALSE)</f>
        <v>N</v>
      </c>
      <c r="AE735" s="85"/>
      <c r="AF735" s="85"/>
      <c r="AG735" s="84"/>
      <c r="AH735" s="81"/>
      <c r="AI735" s="169"/>
      <c r="AJ735" s="169"/>
      <c r="AK735" s="194"/>
      <c r="AL735" s="158"/>
    </row>
    <row r="736" spans="1:38" s="13" customFormat="1">
      <c r="A736" s="16">
        <v>731</v>
      </c>
      <c r="B736" s="32" t="s">
        <v>556</v>
      </c>
      <c r="C736" s="32" t="s">
        <v>1454</v>
      </c>
      <c r="D736" s="32" t="s">
        <v>1454</v>
      </c>
      <c r="E736" s="32" t="s">
        <v>1456</v>
      </c>
      <c r="F736" s="32"/>
      <c r="G736" s="74">
        <v>45832</v>
      </c>
      <c r="H736" s="75">
        <v>0.70208333333333339</v>
      </c>
      <c r="I736" s="32" t="s">
        <v>5</v>
      </c>
      <c r="J736" s="32" t="s">
        <v>6</v>
      </c>
      <c r="K736" s="32" t="s">
        <v>5</v>
      </c>
      <c r="L736" s="32" t="s">
        <v>5</v>
      </c>
      <c r="M736" s="32" t="s">
        <v>5</v>
      </c>
      <c r="N736" s="32" t="s">
        <v>6</v>
      </c>
      <c r="O736" s="76">
        <v>1485.14</v>
      </c>
      <c r="P736" s="77">
        <v>1212</v>
      </c>
      <c r="Q736" s="76">
        <v>75458</v>
      </c>
      <c r="R736" s="76">
        <v>9000</v>
      </c>
      <c r="S736" s="85">
        <f t="shared" si="84"/>
        <v>11.927164780407644</v>
      </c>
      <c r="T736" s="85">
        <f t="shared" si="85"/>
        <v>66458</v>
      </c>
      <c r="U736" s="32" t="s">
        <v>6</v>
      </c>
      <c r="V736" s="32" t="s">
        <v>6</v>
      </c>
      <c r="W736" s="79">
        <v>1</v>
      </c>
      <c r="X736" s="80">
        <v>0</v>
      </c>
      <c r="Y736" s="81">
        <f>ROUND((S736/INDICI!$B$2*10),2)</f>
        <v>1.35</v>
      </c>
      <c r="Z736" s="81">
        <f>ROUND((O736/INDICI!$B$1*25),2)</f>
        <v>3.96</v>
      </c>
      <c r="AA736" s="82">
        <f t="shared" si="86"/>
        <v>8</v>
      </c>
      <c r="AB736" s="83">
        <f t="shared" si="87"/>
        <v>13.31</v>
      </c>
      <c r="AC736" s="84"/>
      <c r="AD736" s="81" t="str">
        <f>VLOOKUP(C736, 'NORD SUD'!A:B, 2, FALSE)</f>
        <v>S</v>
      </c>
      <c r="AE736" s="85"/>
      <c r="AF736" s="85"/>
      <c r="AG736" s="84"/>
      <c r="AH736" s="81"/>
      <c r="AI736" s="169"/>
      <c r="AJ736" s="169"/>
      <c r="AK736" s="194"/>
      <c r="AL736" s="158"/>
    </row>
    <row r="737" spans="1:998" s="13" customFormat="1" ht="28.8">
      <c r="A737" s="16">
        <v>732</v>
      </c>
      <c r="B737" s="32" t="s">
        <v>857</v>
      </c>
      <c r="C737" s="32" t="s">
        <v>100</v>
      </c>
      <c r="D737" s="32" t="s">
        <v>100</v>
      </c>
      <c r="E737" s="32"/>
      <c r="F737" s="32" t="s">
        <v>859</v>
      </c>
      <c r="G737" s="74">
        <v>45834</v>
      </c>
      <c r="H737" s="75">
        <v>0.8125</v>
      </c>
      <c r="I737" s="32" t="s">
        <v>5</v>
      </c>
      <c r="J737" s="32" t="s">
        <v>6</v>
      </c>
      <c r="K737" s="32" t="s">
        <v>5</v>
      </c>
      <c r="L737" s="32" t="s">
        <v>5</v>
      </c>
      <c r="M737" s="32" t="s">
        <v>5</v>
      </c>
      <c r="N737" s="32" t="s">
        <v>6</v>
      </c>
      <c r="O737" s="76">
        <v>1241.04</v>
      </c>
      <c r="P737" s="77">
        <v>3626</v>
      </c>
      <c r="Q737" s="76">
        <v>250000</v>
      </c>
      <c r="R737" s="76">
        <v>0</v>
      </c>
      <c r="S737" s="85">
        <f t="shared" si="84"/>
        <v>0</v>
      </c>
      <c r="T737" s="85">
        <f t="shared" si="85"/>
        <v>250000</v>
      </c>
      <c r="U737" s="32" t="s">
        <v>6</v>
      </c>
      <c r="V737" s="32" t="s">
        <v>6</v>
      </c>
      <c r="W737" s="79">
        <v>1</v>
      </c>
      <c r="X737" s="80">
        <v>10</v>
      </c>
      <c r="Y737" s="81">
        <f>ROUND((S737/INDICI!$B$2*10),2)</f>
        <v>0</v>
      </c>
      <c r="Z737" s="81">
        <f>ROUND((O737/INDICI!$B$1*25),2)</f>
        <v>3.31</v>
      </c>
      <c r="AA737" s="82">
        <f t="shared" si="86"/>
        <v>0</v>
      </c>
      <c r="AB737" s="83">
        <f t="shared" si="87"/>
        <v>13.31</v>
      </c>
      <c r="AC737" s="84"/>
      <c r="AD737" s="81" t="str">
        <f>VLOOKUP(C737, 'NORD SUD'!A:B, 2, FALSE)</f>
        <v>S</v>
      </c>
      <c r="AE737" s="85"/>
      <c r="AF737" s="85"/>
      <c r="AG737" s="84"/>
      <c r="AH737" s="81"/>
      <c r="AI737" s="169"/>
      <c r="AJ737" s="169"/>
      <c r="AK737" s="194"/>
      <c r="AL737" s="158"/>
    </row>
    <row r="738" spans="1:998" s="13" customFormat="1">
      <c r="A738" s="16">
        <v>733</v>
      </c>
      <c r="B738" s="32" t="s">
        <v>138</v>
      </c>
      <c r="C738" s="32" t="s">
        <v>14</v>
      </c>
      <c r="D738" s="32" t="s">
        <v>14</v>
      </c>
      <c r="E738" s="32" t="s">
        <v>1646</v>
      </c>
      <c r="F738" s="32"/>
      <c r="G738" s="74">
        <v>45833</v>
      </c>
      <c r="H738" s="75">
        <v>0.53680555555555554</v>
      </c>
      <c r="I738" s="32" t="s">
        <v>5</v>
      </c>
      <c r="J738" s="32" t="s">
        <v>6</v>
      </c>
      <c r="K738" s="32" t="s">
        <v>5</v>
      </c>
      <c r="L738" s="32" t="s">
        <v>5</v>
      </c>
      <c r="M738" s="76" t="s">
        <v>5</v>
      </c>
      <c r="N738" s="32" t="s">
        <v>6</v>
      </c>
      <c r="O738" s="76">
        <v>769.04</v>
      </c>
      <c r="P738" s="77">
        <v>4031</v>
      </c>
      <c r="Q738" s="76">
        <v>51938.12</v>
      </c>
      <c r="R738" s="76">
        <v>15000</v>
      </c>
      <c r="S738" s="85">
        <f t="shared" si="84"/>
        <v>28.880521666937497</v>
      </c>
      <c r="T738" s="85">
        <f t="shared" si="85"/>
        <v>36938.120000000003</v>
      </c>
      <c r="U738" s="32" t="s">
        <v>6</v>
      </c>
      <c r="V738" s="32" t="s">
        <v>6</v>
      </c>
      <c r="W738" s="79">
        <v>1</v>
      </c>
      <c r="X738" s="80">
        <v>0</v>
      </c>
      <c r="Y738" s="81">
        <f>ROUND((S738/INDICI!$B$2*10),2)</f>
        <v>3.26</v>
      </c>
      <c r="Z738" s="81">
        <f>ROUND((O738/INDICI!$B$1*25),2)</f>
        <v>2.0499999999999998</v>
      </c>
      <c r="AA738" s="82">
        <f t="shared" si="86"/>
        <v>8</v>
      </c>
      <c r="AB738" s="83">
        <f t="shared" si="87"/>
        <v>13.309999999999999</v>
      </c>
      <c r="AC738" s="84"/>
      <c r="AD738" s="81" t="str">
        <f>VLOOKUP(C738, 'NORD SUD'!A:B, 2, FALSE)</f>
        <v>S</v>
      </c>
      <c r="AE738" s="85"/>
      <c r="AF738" s="85"/>
      <c r="AG738" s="84"/>
      <c r="AH738" s="119"/>
      <c r="AI738" s="170"/>
      <c r="AJ738" s="170"/>
      <c r="AK738" s="195"/>
      <c r="AL738" s="159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  <c r="IL738" s="23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  <c r="JT738" s="23"/>
      <c r="JU738" s="23"/>
      <c r="JV738" s="23"/>
      <c r="JW738" s="23"/>
      <c r="JX738" s="23"/>
      <c r="JY738" s="23"/>
      <c r="JZ738" s="23"/>
      <c r="KA738" s="23"/>
      <c r="KB738" s="23"/>
      <c r="KC738" s="23"/>
      <c r="KD738" s="23"/>
      <c r="KE738" s="23"/>
      <c r="KF738" s="23"/>
      <c r="KG738" s="23"/>
      <c r="KH738" s="23"/>
      <c r="KI738" s="23"/>
      <c r="KJ738" s="23"/>
      <c r="KK738" s="23"/>
      <c r="KL738" s="23"/>
      <c r="KM738" s="23"/>
      <c r="KN738" s="23"/>
      <c r="KO738" s="23"/>
      <c r="KP738" s="23"/>
      <c r="KQ738" s="23"/>
      <c r="KR738" s="23"/>
      <c r="KS738" s="23"/>
      <c r="KT738" s="23"/>
      <c r="KU738" s="23"/>
      <c r="KV738" s="23"/>
      <c r="KW738" s="23"/>
      <c r="KX738" s="23"/>
      <c r="KY738" s="23"/>
      <c r="KZ738" s="23"/>
      <c r="LA738" s="23"/>
      <c r="LB738" s="23"/>
      <c r="LC738" s="23"/>
      <c r="LD738" s="23"/>
      <c r="LE738" s="23"/>
      <c r="LF738" s="23"/>
      <c r="LG738" s="23"/>
      <c r="LH738" s="23"/>
      <c r="LI738" s="23"/>
      <c r="LJ738" s="23"/>
      <c r="LK738" s="23"/>
      <c r="LL738" s="23"/>
      <c r="LM738" s="23"/>
      <c r="LN738" s="23"/>
      <c r="LO738" s="23"/>
      <c r="LP738" s="23"/>
      <c r="LQ738" s="23"/>
      <c r="LR738" s="23"/>
      <c r="LS738" s="23"/>
      <c r="LT738" s="23"/>
      <c r="LU738" s="23"/>
      <c r="LV738" s="23"/>
      <c r="LW738" s="23"/>
      <c r="LX738" s="23"/>
      <c r="LY738" s="23"/>
      <c r="LZ738" s="23"/>
      <c r="MA738" s="23"/>
      <c r="MB738" s="23"/>
      <c r="MC738" s="23"/>
      <c r="MD738" s="23"/>
      <c r="ME738" s="23"/>
      <c r="MF738" s="23"/>
      <c r="MG738" s="23"/>
      <c r="MH738" s="23"/>
      <c r="MI738" s="23"/>
      <c r="MJ738" s="23"/>
      <c r="MK738" s="23"/>
      <c r="ML738" s="23"/>
      <c r="MM738" s="23"/>
      <c r="MN738" s="23"/>
      <c r="MO738" s="23"/>
      <c r="MP738" s="23"/>
      <c r="MQ738" s="23"/>
      <c r="MR738" s="23"/>
      <c r="MS738" s="23"/>
      <c r="MT738" s="23"/>
      <c r="MU738" s="23"/>
      <c r="MV738" s="23"/>
      <c r="MW738" s="23"/>
      <c r="MX738" s="23"/>
      <c r="MY738" s="23"/>
      <c r="MZ738" s="23"/>
      <c r="NA738" s="23"/>
      <c r="NB738" s="23"/>
      <c r="NC738" s="23"/>
      <c r="ND738" s="23"/>
      <c r="NE738" s="23"/>
      <c r="NF738" s="23"/>
      <c r="NG738" s="23"/>
      <c r="NH738" s="23"/>
      <c r="NI738" s="23"/>
      <c r="NJ738" s="23"/>
      <c r="NK738" s="23"/>
      <c r="NL738" s="23"/>
      <c r="NM738" s="23"/>
      <c r="NN738" s="23"/>
      <c r="NO738" s="23"/>
      <c r="NP738" s="23"/>
      <c r="NQ738" s="23"/>
      <c r="NR738" s="23"/>
      <c r="NS738" s="23"/>
      <c r="NT738" s="23"/>
      <c r="NU738" s="23"/>
      <c r="NV738" s="23"/>
      <c r="NW738" s="23"/>
      <c r="NX738" s="23"/>
      <c r="NY738" s="23"/>
      <c r="NZ738" s="23"/>
      <c r="OA738" s="23"/>
      <c r="OB738" s="23"/>
      <c r="OC738" s="23"/>
      <c r="OD738" s="23"/>
      <c r="OE738" s="23"/>
      <c r="OF738" s="23"/>
      <c r="OG738" s="23"/>
      <c r="OH738" s="23"/>
      <c r="OI738" s="23"/>
      <c r="OJ738" s="23"/>
      <c r="OK738" s="23"/>
      <c r="OL738" s="23"/>
      <c r="OM738" s="23"/>
      <c r="ON738" s="23"/>
      <c r="OO738" s="23"/>
      <c r="OP738" s="23"/>
      <c r="OQ738" s="23"/>
      <c r="OR738" s="23"/>
      <c r="OS738" s="23"/>
      <c r="OT738" s="23"/>
      <c r="OU738" s="23"/>
      <c r="OV738" s="23"/>
      <c r="OW738" s="23"/>
      <c r="OX738" s="23"/>
      <c r="OY738" s="23"/>
      <c r="OZ738" s="23"/>
      <c r="PA738" s="23"/>
      <c r="PB738" s="23"/>
      <c r="PC738" s="23"/>
      <c r="PD738" s="23"/>
      <c r="PE738" s="23"/>
      <c r="PF738" s="23"/>
      <c r="PG738" s="23"/>
      <c r="PH738" s="23"/>
      <c r="PI738" s="23"/>
      <c r="PJ738" s="23"/>
      <c r="PK738" s="23"/>
      <c r="PL738" s="23"/>
      <c r="PM738" s="23"/>
      <c r="PN738" s="23"/>
      <c r="PO738" s="23"/>
      <c r="PP738" s="23"/>
      <c r="PQ738" s="23"/>
      <c r="PR738" s="23"/>
      <c r="PS738" s="23"/>
      <c r="PT738" s="23"/>
      <c r="PU738" s="23"/>
      <c r="PV738" s="23"/>
      <c r="PW738" s="23"/>
      <c r="PX738" s="23"/>
      <c r="PY738" s="23"/>
      <c r="PZ738" s="23"/>
      <c r="QA738" s="23"/>
      <c r="QB738" s="23"/>
      <c r="QC738" s="23"/>
      <c r="QD738" s="23"/>
      <c r="QE738" s="23"/>
      <c r="QF738" s="23"/>
      <c r="QG738" s="23"/>
      <c r="QH738" s="23"/>
      <c r="QI738" s="23"/>
      <c r="QJ738" s="23"/>
      <c r="QK738" s="23"/>
      <c r="QL738" s="23"/>
      <c r="QM738" s="23"/>
      <c r="QN738" s="23"/>
      <c r="QO738" s="23"/>
      <c r="QP738" s="23"/>
      <c r="QQ738" s="23"/>
      <c r="QR738" s="23"/>
      <c r="QS738" s="23"/>
      <c r="QT738" s="23"/>
      <c r="QU738" s="23"/>
      <c r="QV738" s="23"/>
      <c r="QW738" s="23"/>
      <c r="QX738" s="23"/>
      <c r="QY738" s="23"/>
      <c r="QZ738" s="23"/>
      <c r="RA738" s="23"/>
      <c r="RB738" s="23"/>
      <c r="RC738" s="23"/>
      <c r="RD738" s="23"/>
      <c r="RE738" s="23"/>
      <c r="RF738" s="23"/>
      <c r="RG738" s="23"/>
      <c r="RH738" s="23"/>
      <c r="RI738" s="23"/>
      <c r="RJ738" s="23"/>
      <c r="RK738" s="23"/>
      <c r="RL738" s="23"/>
      <c r="RM738" s="23"/>
      <c r="RN738" s="23"/>
      <c r="RO738" s="23"/>
      <c r="RP738" s="23"/>
      <c r="RQ738" s="23"/>
      <c r="RR738" s="23"/>
      <c r="RS738" s="23"/>
      <c r="RT738" s="23"/>
      <c r="RU738" s="23"/>
      <c r="RV738" s="23"/>
      <c r="RW738" s="23"/>
      <c r="RX738" s="23"/>
      <c r="RY738" s="23"/>
      <c r="RZ738" s="23"/>
      <c r="SA738" s="23"/>
      <c r="SB738" s="23"/>
      <c r="SC738" s="23"/>
      <c r="SD738" s="23"/>
      <c r="SE738" s="23"/>
      <c r="SF738" s="23"/>
      <c r="SG738" s="23"/>
      <c r="SH738" s="23"/>
      <c r="SI738" s="23"/>
      <c r="SJ738" s="23"/>
      <c r="SK738" s="23"/>
      <c r="SL738" s="23"/>
      <c r="SM738" s="23"/>
      <c r="SN738" s="23"/>
      <c r="SO738" s="23"/>
      <c r="SP738" s="23"/>
      <c r="SQ738" s="23"/>
      <c r="SR738" s="23"/>
      <c r="SS738" s="23"/>
      <c r="ST738" s="23"/>
      <c r="SU738" s="23"/>
      <c r="SV738" s="23"/>
      <c r="SW738" s="23"/>
      <c r="SX738" s="23"/>
      <c r="SY738" s="23"/>
      <c r="SZ738" s="23"/>
      <c r="TA738" s="23"/>
      <c r="TB738" s="23"/>
      <c r="TC738" s="23"/>
      <c r="TD738" s="23"/>
      <c r="TE738" s="23"/>
      <c r="TF738" s="23"/>
      <c r="TG738" s="23"/>
      <c r="TH738" s="23"/>
      <c r="TI738" s="23"/>
      <c r="TJ738" s="23"/>
      <c r="TK738" s="23"/>
      <c r="TL738" s="23"/>
      <c r="TM738" s="23"/>
      <c r="TN738" s="23"/>
      <c r="TO738" s="23"/>
      <c r="TP738" s="23"/>
      <c r="TQ738" s="23"/>
      <c r="TR738" s="23"/>
      <c r="TS738" s="23"/>
      <c r="TT738" s="23"/>
      <c r="TU738" s="23"/>
      <c r="TV738" s="23"/>
      <c r="TW738" s="23"/>
      <c r="TX738" s="23"/>
      <c r="TY738" s="23"/>
      <c r="TZ738" s="23"/>
      <c r="UA738" s="23"/>
      <c r="UB738" s="23"/>
      <c r="UC738" s="23"/>
      <c r="UD738" s="23"/>
      <c r="UE738" s="23"/>
      <c r="UF738" s="23"/>
      <c r="UG738" s="23"/>
      <c r="UH738" s="23"/>
      <c r="UI738" s="23"/>
      <c r="UJ738" s="23"/>
      <c r="UK738" s="23"/>
      <c r="UL738" s="23"/>
      <c r="UM738" s="23"/>
      <c r="UN738" s="23"/>
      <c r="UO738" s="23"/>
      <c r="UP738" s="23"/>
      <c r="UQ738" s="23"/>
      <c r="UR738" s="23"/>
      <c r="US738" s="23"/>
      <c r="UT738" s="23"/>
      <c r="UU738" s="23"/>
      <c r="UV738" s="23"/>
      <c r="UW738" s="23"/>
      <c r="UX738" s="23"/>
      <c r="UY738" s="23"/>
      <c r="UZ738" s="23"/>
      <c r="VA738" s="23"/>
      <c r="VB738" s="23"/>
      <c r="VC738" s="23"/>
      <c r="VD738" s="23"/>
      <c r="VE738" s="23"/>
      <c r="VF738" s="23"/>
      <c r="VG738" s="23"/>
      <c r="VH738" s="23"/>
      <c r="VI738" s="23"/>
      <c r="VJ738" s="23"/>
      <c r="VK738" s="23"/>
      <c r="VL738" s="23"/>
      <c r="VM738" s="23"/>
      <c r="VN738" s="23"/>
      <c r="VO738" s="23"/>
      <c r="VP738" s="23"/>
      <c r="VQ738" s="23"/>
      <c r="VR738" s="23"/>
      <c r="VS738" s="23"/>
      <c r="VT738" s="23"/>
      <c r="VU738" s="23"/>
      <c r="VV738" s="23"/>
      <c r="VW738" s="23"/>
      <c r="VX738" s="23"/>
      <c r="VY738" s="23"/>
      <c r="VZ738" s="23"/>
      <c r="WA738" s="23"/>
      <c r="WB738" s="23"/>
      <c r="WC738" s="23"/>
      <c r="WD738" s="23"/>
      <c r="WE738" s="23"/>
      <c r="WF738" s="23"/>
      <c r="WG738" s="23"/>
      <c r="WH738" s="23"/>
      <c r="WI738" s="23"/>
      <c r="WJ738" s="23"/>
      <c r="WK738" s="23"/>
      <c r="WL738" s="23"/>
      <c r="WM738" s="23"/>
      <c r="WN738" s="23"/>
      <c r="WO738" s="23"/>
      <c r="WP738" s="23"/>
      <c r="WQ738" s="23"/>
      <c r="WR738" s="23"/>
      <c r="WS738" s="23"/>
      <c r="WT738" s="23"/>
      <c r="WU738" s="23"/>
      <c r="WV738" s="23"/>
      <c r="WW738" s="23"/>
      <c r="WX738" s="23"/>
      <c r="WY738" s="23"/>
      <c r="WZ738" s="23"/>
      <c r="XA738" s="23"/>
      <c r="XB738" s="23"/>
      <c r="XC738" s="23"/>
      <c r="XD738" s="23"/>
      <c r="XE738" s="23"/>
      <c r="XF738" s="23"/>
      <c r="XG738" s="23"/>
      <c r="XH738" s="23"/>
      <c r="XI738" s="23"/>
      <c r="XJ738" s="23"/>
      <c r="XK738" s="23"/>
      <c r="XL738" s="23"/>
      <c r="XM738" s="23"/>
      <c r="XN738" s="23"/>
      <c r="XO738" s="23"/>
      <c r="XP738" s="23"/>
      <c r="XQ738" s="23"/>
      <c r="XR738" s="23"/>
      <c r="XS738" s="23"/>
      <c r="XT738" s="23"/>
      <c r="XU738" s="23"/>
      <c r="XV738" s="23"/>
      <c r="XW738" s="23"/>
      <c r="XX738" s="23"/>
      <c r="XY738" s="23"/>
      <c r="XZ738" s="23"/>
      <c r="YA738" s="23"/>
      <c r="YB738" s="23"/>
      <c r="YC738" s="23"/>
      <c r="YD738" s="23"/>
      <c r="YE738" s="23"/>
      <c r="YF738" s="23"/>
      <c r="YG738" s="23"/>
      <c r="YH738" s="23"/>
      <c r="YI738" s="23"/>
      <c r="YJ738" s="23"/>
      <c r="YK738" s="23"/>
      <c r="YL738" s="23"/>
      <c r="YM738" s="23"/>
      <c r="YN738" s="23"/>
      <c r="YO738" s="23"/>
      <c r="YP738" s="23"/>
      <c r="YQ738" s="23"/>
      <c r="YR738" s="23"/>
      <c r="YS738" s="23"/>
      <c r="YT738" s="23"/>
      <c r="YU738" s="23"/>
      <c r="YV738" s="23"/>
      <c r="YW738" s="23"/>
      <c r="YX738" s="23"/>
      <c r="YY738" s="23"/>
      <c r="YZ738" s="23"/>
      <c r="ZA738" s="23"/>
      <c r="ZB738" s="23"/>
      <c r="ZC738" s="23"/>
      <c r="ZD738" s="23"/>
      <c r="ZE738" s="23"/>
      <c r="ZF738" s="23"/>
      <c r="ZG738" s="23"/>
      <c r="ZH738" s="23"/>
      <c r="ZI738" s="23"/>
      <c r="ZJ738" s="23"/>
      <c r="ZK738" s="23"/>
      <c r="ZL738" s="23"/>
      <c r="ZM738" s="23"/>
      <c r="ZN738" s="23"/>
      <c r="ZO738" s="23"/>
      <c r="ZP738" s="23"/>
      <c r="ZQ738" s="23"/>
      <c r="ZR738" s="23"/>
      <c r="ZS738" s="23"/>
      <c r="ZT738" s="23"/>
      <c r="ZU738" s="23"/>
      <c r="ZV738" s="23"/>
      <c r="ZW738" s="23"/>
      <c r="ZX738" s="23"/>
      <c r="ZY738" s="23"/>
      <c r="ZZ738" s="23"/>
      <c r="AAA738" s="23"/>
      <c r="AAB738" s="23"/>
      <c r="AAC738" s="23"/>
      <c r="AAD738" s="23"/>
      <c r="AAE738" s="23"/>
      <c r="AAF738" s="23"/>
      <c r="AAG738" s="23"/>
      <c r="AAH738" s="23"/>
      <c r="AAI738" s="23"/>
      <c r="AAJ738" s="23"/>
      <c r="AAK738" s="23"/>
      <c r="AAL738" s="23"/>
      <c r="AAM738" s="23"/>
      <c r="AAN738" s="23"/>
      <c r="AAO738" s="23"/>
      <c r="AAP738" s="23"/>
      <c r="AAQ738" s="23"/>
      <c r="AAR738" s="23"/>
      <c r="AAS738" s="23"/>
      <c r="AAT738" s="23"/>
      <c r="AAU738" s="23"/>
      <c r="AAV738" s="23"/>
      <c r="AAW738" s="23"/>
      <c r="AAX738" s="23"/>
      <c r="AAY738" s="23"/>
      <c r="AAZ738" s="23"/>
      <c r="ABA738" s="23"/>
      <c r="ABB738" s="23"/>
      <c r="ABC738" s="23"/>
      <c r="ABD738" s="23"/>
      <c r="ABE738" s="23"/>
      <c r="ABF738" s="23"/>
      <c r="ABG738" s="23"/>
      <c r="ABH738" s="23"/>
      <c r="ABI738" s="23"/>
      <c r="ABJ738" s="23"/>
      <c r="ABK738" s="23"/>
      <c r="ABL738" s="23"/>
      <c r="ABM738" s="23"/>
      <c r="ABN738" s="23"/>
      <c r="ABO738" s="23"/>
      <c r="ABP738" s="23"/>
      <c r="ABQ738" s="23"/>
      <c r="ABR738" s="23"/>
      <c r="ABS738" s="23"/>
      <c r="ABT738" s="23"/>
      <c r="ABU738" s="23"/>
      <c r="ABV738" s="23"/>
      <c r="ABW738" s="23"/>
      <c r="ABX738" s="23"/>
      <c r="ABY738" s="23"/>
      <c r="ABZ738" s="23"/>
      <c r="ACA738" s="23"/>
      <c r="ACB738" s="23"/>
      <c r="ACC738" s="23"/>
      <c r="ACD738" s="23"/>
      <c r="ACE738" s="23"/>
      <c r="ACF738" s="23"/>
      <c r="ACG738" s="23"/>
      <c r="ACH738" s="23"/>
      <c r="ACI738" s="23"/>
      <c r="ACJ738" s="23"/>
      <c r="ACK738" s="23"/>
      <c r="ACL738" s="23"/>
      <c r="ACM738" s="23"/>
      <c r="ACN738" s="23"/>
      <c r="ACO738" s="23"/>
      <c r="ACP738" s="23"/>
      <c r="ACQ738" s="23"/>
      <c r="ACR738" s="23"/>
      <c r="ACS738" s="23"/>
      <c r="ACT738" s="23"/>
      <c r="ACU738" s="23"/>
      <c r="ACV738" s="23"/>
      <c r="ACW738" s="23"/>
      <c r="ACX738" s="23"/>
      <c r="ACY738" s="23"/>
      <c r="ACZ738" s="23"/>
      <c r="ADA738" s="23"/>
      <c r="ADB738" s="23"/>
      <c r="ADC738" s="23"/>
      <c r="ADD738" s="23"/>
      <c r="ADE738" s="23"/>
      <c r="ADF738" s="23"/>
      <c r="ADG738" s="23"/>
      <c r="ADH738" s="23"/>
      <c r="ADI738" s="23"/>
      <c r="ADJ738" s="23"/>
      <c r="ADK738" s="23"/>
      <c r="ADL738" s="23"/>
      <c r="ADM738" s="23"/>
      <c r="ADN738" s="23"/>
      <c r="ADO738" s="23"/>
      <c r="ADP738" s="23"/>
      <c r="ADQ738" s="23"/>
      <c r="ADR738" s="23"/>
      <c r="ADS738" s="23"/>
      <c r="ADT738" s="23"/>
      <c r="ADU738" s="23"/>
      <c r="ADV738" s="23"/>
      <c r="ADW738" s="23"/>
      <c r="ADX738" s="23"/>
      <c r="ADY738" s="23"/>
      <c r="ADZ738" s="23"/>
      <c r="AEA738" s="23"/>
      <c r="AEB738" s="23"/>
      <c r="AEC738" s="23"/>
      <c r="AED738" s="23"/>
      <c r="AEE738" s="23"/>
      <c r="AEF738" s="23"/>
      <c r="AEG738" s="23"/>
      <c r="AEH738" s="23"/>
      <c r="AEI738" s="23"/>
      <c r="AEJ738" s="23"/>
      <c r="AEK738" s="23"/>
      <c r="AEL738" s="23"/>
      <c r="AEM738" s="23"/>
      <c r="AEN738" s="23"/>
      <c r="AEO738" s="23"/>
      <c r="AEP738" s="23"/>
      <c r="AEQ738" s="23"/>
      <c r="AER738" s="23"/>
      <c r="AES738" s="23"/>
      <c r="AET738" s="23"/>
      <c r="AEU738" s="23"/>
      <c r="AEV738" s="23"/>
      <c r="AEW738" s="23"/>
      <c r="AEX738" s="23"/>
      <c r="AEY738" s="23"/>
      <c r="AEZ738" s="23"/>
      <c r="AFA738" s="23"/>
      <c r="AFB738" s="23"/>
      <c r="AFC738" s="23"/>
      <c r="AFD738" s="23"/>
      <c r="AFE738" s="23"/>
      <c r="AFF738" s="23"/>
      <c r="AFG738" s="23"/>
      <c r="AFH738" s="23"/>
      <c r="AFI738" s="23"/>
      <c r="AFJ738" s="23"/>
      <c r="AFK738" s="23"/>
      <c r="AFL738" s="23"/>
      <c r="AFM738" s="23"/>
      <c r="AFN738" s="23"/>
      <c r="AFO738" s="23"/>
      <c r="AFP738" s="23"/>
      <c r="AFQ738" s="23"/>
      <c r="AFR738" s="23"/>
      <c r="AFS738" s="23"/>
      <c r="AFT738" s="23"/>
      <c r="AFU738" s="23"/>
      <c r="AFV738" s="23"/>
      <c r="AFW738" s="23"/>
      <c r="AFX738" s="23"/>
      <c r="AFY738" s="23"/>
      <c r="AFZ738" s="23"/>
      <c r="AGA738" s="23"/>
      <c r="AGB738" s="23"/>
      <c r="AGC738" s="23"/>
      <c r="AGD738" s="23"/>
      <c r="AGE738" s="23"/>
      <c r="AGF738" s="23"/>
      <c r="AGG738" s="23"/>
      <c r="AGH738" s="23"/>
      <c r="AGI738" s="23"/>
      <c r="AGJ738" s="23"/>
      <c r="AGK738" s="23"/>
      <c r="AGL738" s="23"/>
      <c r="AGM738" s="23"/>
      <c r="AGN738" s="23"/>
      <c r="AGO738" s="23"/>
      <c r="AGP738" s="23"/>
      <c r="AGQ738" s="23"/>
      <c r="AGR738" s="23"/>
      <c r="AGS738" s="23"/>
      <c r="AGT738" s="23"/>
      <c r="AGU738" s="23"/>
      <c r="AGV738" s="23"/>
      <c r="AGW738" s="23"/>
      <c r="AGX738" s="23"/>
      <c r="AGY738" s="23"/>
      <c r="AGZ738" s="23"/>
      <c r="AHA738" s="23"/>
      <c r="AHB738" s="23"/>
      <c r="AHC738" s="23"/>
      <c r="AHD738" s="23"/>
      <c r="AHE738" s="23"/>
      <c r="AHF738" s="23"/>
      <c r="AHG738" s="23"/>
      <c r="AHH738" s="23"/>
      <c r="AHI738" s="23"/>
      <c r="AHJ738" s="23"/>
      <c r="AHK738" s="23"/>
      <c r="AHL738" s="23"/>
      <c r="AHM738" s="23"/>
      <c r="AHN738" s="23"/>
      <c r="AHO738" s="23"/>
      <c r="AHP738" s="23"/>
      <c r="AHQ738" s="23"/>
      <c r="AHR738" s="23"/>
      <c r="AHS738" s="23"/>
      <c r="AHT738" s="23"/>
      <c r="AHU738" s="23"/>
      <c r="AHV738" s="23"/>
      <c r="AHW738" s="23"/>
      <c r="AHX738" s="23"/>
      <c r="AHY738" s="23"/>
      <c r="AHZ738" s="23"/>
      <c r="AIA738" s="23"/>
      <c r="AIB738" s="23"/>
      <c r="AIC738" s="23"/>
      <c r="AID738" s="23"/>
      <c r="AIE738" s="23"/>
      <c r="AIF738" s="23"/>
      <c r="AIG738" s="23"/>
      <c r="AIH738" s="23"/>
      <c r="AII738" s="23"/>
      <c r="AIJ738" s="23"/>
      <c r="AIK738" s="23"/>
      <c r="AIL738" s="23"/>
      <c r="AIM738" s="23"/>
      <c r="AIN738" s="23"/>
      <c r="AIO738" s="23"/>
      <c r="AIP738" s="23"/>
      <c r="AIQ738" s="23"/>
      <c r="AIR738" s="23"/>
      <c r="AIS738" s="23"/>
      <c r="AIT738" s="23"/>
      <c r="AIU738" s="23"/>
      <c r="AIV738" s="23"/>
      <c r="AIW738" s="23"/>
      <c r="AIX738" s="23"/>
      <c r="AIY738" s="23"/>
      <c r="AIZ738" s="23"/>
      <c r="AJA738" s="23"/>
      <c r="AJB738" s="23"/>
      <c r="AJC738" s="23"/>
      <c r="AJD738" s="23"/>
      <c r="AJE738" s="23"/>
      <c r="AJF738" s="23"/>
      <c r="AJG738" s="23"/>
      <c r="AJH738" s="23"/>
      <c r="AJI738" s="23"/>
      <c r="AJJ738" s="23"/>
      <c r="AJK738" s="23"/>
      <c r="AJL738" s="23"/>
      <c r="AJM738" s="23"/>
      <c r="AJN738" s="23"/>
      <c r="AJO738" s="23"/>
      <c r="AJP738" s="23"/>
      <c r="AJQ738" s="23"/>
      <c r="AJR738" s="23"/>
      <c r="AJS738" s="23"/>
      <c r="AJT738" s="23"/>
      <c r="AJU738" s="23"/>
      <c r="AJV738" s="23"/>
      <c r="AJW738" s="23"/>
      <c r="AJX738" s="23"/>
      <c r="AJY738" s="23"/>
      <c r="AJZ738" s="23"/>
      <c r="AKA738" s="23"/>
      <c r="AKB738" s="23"/>
      <c r="AKC738" s="23"/>
      <c r="AKD738" s="23"/>
      <c r="AKE738" s="23"/>
      <c r="AKF738" s="23"/>
      <c r="AKG738" s="23"/>
      <c r="AKH738" s="23"/>
      <c r="AKI738" s="23"/>
      <c r="AKJ738" s="23"/>
      <c r="AKK738" s="23"/>
      <c r="AKL738" s="23"/>
      <c r="AKM738" s="23"/>
      <c r="AKN738" s="23"/>
      <c r="AKO738" s="23"/>
      <c r="AKP738" s="23"/>
      <c r="AKQ738" s="23"/>
      <c r="AKR738" s="23"/>
      <c r="AKS738" s="23"/>
      <c r="AKT738" s="23"/>
      <c r="AKU738" s="23"/>
      <c r="AKV738" s="23"/>
      <c r="AKW738" s="23"/>
      <c r="AKX738" s="23"/>
      <c r="AKY738" s="23"/>
      <c r="AKZ738" s="23"/>
      <c r="ALA738" s="23"/>
      <c r="ALB738" s="23"/>
      <c r="ALC738" s="23"/>
      <c r="ALD738" s="23"/>
      <c r="ALE738" s="23"/>
      <c r="ALF738" s="23"/>
      <c r="ALG738" s="23"/>
      <c r="ALH738" s="23"/>
      <c r="ALI738" s="23"/>
      <c r="ALJ738" s="23"/>
    </row>
    <row r="739" spans="1:998" s="13" customFormat="1">
      <c r="A739" s="16">
        <v>734</v>
      </c>
      <c r="B739" s="32" t="s">
        <v>556</v>
      </c>
      <c r="C739" s="32" t="s">
        <v>88</v>
      </c>
      <c r="D739" s="32" t="s">
        <v>88</v>
      </c>
      <c r="E739" s="32" t="s">
        <v>1426</v>
      </c>
      <c r="F739" s="32"/>
      <c r="G739" s="74">
        <v>45834</v>
      </c>
      <c r="H739" s="75">
        <v>0.56319444444444444</v>
      </c>
      <c r="I739" s="32" t="s">
        <v>5</v>
      </c>
      <c r="J739" s="32" t="s">
        <v>6</v>
      </c>
      <c r="K739" s="32" t="s">
        <v>5</v>
      </c>
      <c r="L739" s="32" t="s">
        <v>5</v>
      </c>
      <c r="M739" s="32" t="s">
        <v>5</v>
      </c>
      <c r="N739" s="32" t="s">
        <v>6</v>
      </c>
      <c r="O739" s="76">
        <v>1141.3499999999999</v>
      </c>
      <c r="P739" s="77">
        <v>4556</v>
      </c>
      <c r="Q739" s="76">
        <v>149275.20000000001</v>
      </c>
      <c r="R739" s="76">
        <v>29855.040000000001</v>
      </c>
      <c r="S739" s="85">
        <f t="shared" si="84"/>
        <v>20</v>
      </c>
      <c r="T739" s="85">
        <f t="shared" si="85"/>
        <v>119420.16</v>
      </c>
      <c r="U739" s="32" t="s">
        <v>6</v>
      </c>
      <c r="V739" s="32" t="s">
        <v>6</v>
      </c>
      <c r="W739" s="79">
        <v>1</v>
      </c>
      <c r="X739" s="80">
        <v>0</v>
      </c>
      <c r="Y739" s="81">
        <f>ROUND((S739/INDICI!$B$2*10),2)</f>
        <v>2.2599999999999998</v>
      </c>
      <c r="Z739" s="81">
        <f>ROUND((O739/INDICI!$B$1*25),2)</f>
        <v>3.05</v>
      </c>
      <c r="AA739" s="82">
        <f t="shared" si="86"/>
        <v>8</v>
      </c>
      <c r="AB739" s="83">
        <f t="shared" si="87"/>
        <v>13.309999999999999</v>
      </c>
      <c r="AC739" s="84"/>
      <c r="AD739" s="81" t="str">
        <f>VLOOKUP(C739, 'NORD SUD'!A:B, 2, FALSE)</f>
        <v>S</v>
      </c>
      <c r="AE739" s="85"/>
      <c r="AF739" s="85"/>
      <c r="AG739" s="84"/>
      <c r="AH739" s="81"/>
      <c r="AI739" s="169"/>
      <c r="AJ739" s="169"/>
      <c r="AK739" s="194"/>
      <c r="AL739" s="158"/>
    </row>
    <row r="740" spans="1:998" s="13" customFormat="1">
      <c r="A740" s="16">
        <v>735</v>
      </c>
      <c r="B740" s="32" t="s">
        <v>250</v>
      </c>
      <c r="C740" s="32" t="s">
        <v>103</v>
      </c>
      <c r="D740" s="32" t="s">
        <v>103</v>
      </c>
      <c r="E740" s="32" t="s">
        <v>1769</v>
      </c>
      <c r="F740" s="32"/>
      <c r="G740" s="74">
        <v>45834</v>
      </c>
      <c r="H740" s="75">
        <v>0.54097222222222219</v>
      </c>
      <c r="I740" s="32" t="s">
        <v>5</v>
      </c>
      <c r="J740" s="32" t="s">
        <v>289</v>
      </c>
      <c r="K740" s="32" t="s">
        <v>5</v>
      </c>
      <c r="L740" s="32" t="s">
        <v>5</v>
      </c>
      <c r="M740" s="32" t="s">
        <v>5</v>
      </c>
      <c r="N740" s="32" t="s">
        <v>1765</v>
      </c>
      <c r="O740" s="76">
        <v>2291.48</v>
      </c>
      <c r="P740" s="77">
        <v>17936</v>
      </c>
      <c r="Q740" s="76">
        <v>33500</v>
      </c>
      <c r="R740" s="76">
        <v>3500</v>
      </c>
      <c r="S740" s="85">
        <f t="shared" si="84"/>
        <v>10.44776119402985</v>
      </c>
      <c r="T740" s="85">
        <f t="shared" si="85"/>
        <v>30000</v>
      </c>
      <c r="U740" s="32" t="s">
        <v>289</v>
      </c>
      <c r="V740" s="32" t="s">
        <v>289</v>
      </c>
      <c r="W740" s="79">
        <v>1</v>
      </c>
      <c r="X740" s="80">
        <v>0</v>
      </c>
      <c r="Y740" s="81">
        <f>ROUND((S740/INDICI!$B$2*10),2)</f>
        <v>1.18</v>
      </c>
      <c r="Z740" s="81">
        <f>ROUND((O740/INDICI!$B$1*25),2)</f>
        <v>6.12</v>
      </c>
      <c r="AA740" s="82">
        <f t="shared" si="86"/>
        <v>6</v>
      </c>
      <c r="AB740" s="83">
        <f t="shared" si="87"/>
        <v>13.3</v>
      </c>
      <c r="AC740" s="84"/>
      <c r="AD740" s="81" t="str">
        <f>VLOOKUP(C740, 'NORD SUD'!A:B, 2, FALSE)</f>
        <v>N</v>
      </c>
      <c r="AE740" s="85"/>
      <c r="AF740" s="85"/>
      <c r="AG740" s="84"/>
      <c r="AH740" s="81"/>
      <c r="AI740" s="169"/>
      <c r="AJ740" s="169"/>
      <c r="AK740" s="194"/>
      <c r="AL740" s="158"/>
    </row>
    <row r="741" spans="1:998" s="13" customFormat="1" ht="28.8">
      <c r="A741" s="16">
        <v>736</v>
      </c>
      <c r="B741" s="32" t="s">
        <v>174</v>
      </c>
      <c r="C741" s="32" t="s">
        <v>45</v>
      </c>
      <c r="D741" s="32" t="s">
        <v>45</v>
      </c>
      <c r="E741" s="32"/>
      <c r="F741" s="32" t="s">
        <v>1027</v>
      </c>
      <c r="G741" s="74">
        <v>45783</v>
      </c>
      <c r="H741" s="75">
        <v>0.38611111111111113</v>
      </c>
      <c r="I741" s="32" t="s">
        <v>5</v>
      </c>
      <c r="J741" s="32" t="s">
        <v>6</v>
      </c>
      <c r="K741" s="32" t="s">
        <v>5</v>
      </c>
      <c r="L741" s="32" t="s">
        <v>5</v>
      </c>
      <c r="M741" s="32" t="s">
        <v>5</v>
      </c>
      <c r="N741" s="32" t="s">
        <v>6</v>
      </c>
      <c r="O741" s="76">
        <v>811.12300000000005</v>
      </c>
      <c r="P741" s="77">
        <v>5178</v>
      </c>
      <c r="Q741" s="76">
        <v>113152.67</v>
      </c>
      <c r="R741" s="76">
        <v>11315.3</v>
      </c>
      <c r="S741" s="85">
        <f t="shared" si="84"/>
        <v>10.000029164137267</v>
      </c>
      <c r="T741" s="85">
        <f t="shared" si="85"/>
        <v>101837.37</v>
      </c>
      <c r="U741" s="32" t="s">
        <v>6</v>
      </c>
      <c r="V741" s="32" t="s">
        <v>6</v>
      </c>
      <c r="W741" s="79">
        <v>1</v>
      </c>
      <c r="X741" s="80">
        <v>10</v>
      </c>
      <c r="Y741" s="81">
        <f>ROUND((S741/INDICI!$B$2*10),2)</f>
        <v>1.1299999999999999</v>
      </c>
      <c r="Z741" s="81">
        <f>ROUND((O741/INDICI!$B$1*25),2)</f>
        <v>2.17</v>
      </c>
      <c r="AA741" s="82">
        <f t="shared" si="86"/>
        <v>0</v>
      </c>
      <c r="AB741" s="83">
        <f t="shared" si="87"/>
        <v>13.299999999999999</v>
      </c>
      <c r="AC741" s="84"/>
      <c r="AD741" s="81" t="str">
        <f>VLOOKUP(C741, 'NORD SUD'!A:B, 2, FALSE)</f>
        <v>N</v>
      </c>
      <c r="AE741" s="85"/>
      <c r="AF741" s="85"/>
      <c r="AG741" s="84"/>
      <c r="AH741" s="81"/>
      <c r="AI741" s="169"/>
      <c r="AJ741" s="169"/>
      <c r="AK741" s="194"/>
      <c r="AL741" s="158"/>
    </row>
    <row r="742" spans="1:998" s="13" customFormat="1">
      <c r="A742" s="16">
        <v>737</v>
      </c>
      <c r="B742" s="32" t="s">
        <v>556</v>
      </c>
      <c r="C742" s="32" t="s">
        <v>1454</v>
      </c>
      <c r="D742" s="32" t="s">
        <v>1454</v>
      </c>
      <c r="E742" s="32" t="s">
        <v>1480</v>
      </c>
      <c r="F742" s="32"/>
      <c r="G742" s="74">
        <v>45833</v>
      </c>
      <c r="H742" s="75">
        <v>0.6069444444444444</v>
      </c>
      <c r="I742" s="32" t="s">
        <v>5</v>
      </c>
      <c r="J742" s="32" t="s">
        <v>6</v>
      </c>
      <c r="K742" s="32" t="s">
        <v>5</v>
      </c>
      <c r="L742" s="32" t="s">
        <v>5</v>
      </c>
      <c r="M742" s="32" t="s">
        <v>5</v>
      </c>
      <c r="N742" s="32" t="s">
        <v>6</v>
      </c>
      <c r="O742" s="76">
        <v>670.1</v>
      </c>
      <c r="P742" s="77">
        <v>3880</v>
      </c>
      <c r="Q742" s="76">
        <v>103000</v>
      </c>
      <c r="R742" s="76">
        <v>31930</v>
      </c>
      <c r="S742" s="85">
        <f t="shared" si="84"/>
        <v>31</v>
      </c>
      <c r="T742" s="85">
        <f t="shared" si="85"/>
        <v>71070</v>
      </c>
      <c r="U742" s="32" t="s">
        <v>6</v>
      </c>
      <c r="V742" s="32" t="s">
        <v>6</v>
      </c>
      <c r="W742" s="79">
        <v>2</v>
      </c>
      <c r="X742" s="80">
        <v>0</v>
      </c>
      <c r="Y742" s="81">
        <f>ROUND((S742/INDICI!$B$2*10),2)</f>
        <v>3.5</v>
      </c>
      <c r="Z742" s="81">
        <f>ROUND((O742/INDICI!$B$1*25),2)</f>
        <v>1.79</v>
      </c>
      <c r="AA742" s="82">
        <f t="shared" si="86"/>
        <v>8</v>
      </c>
      <c r="AB742" s="83">
        <f t="shared" si="87"/>
        <v>13.29</v>
      </c>
      <c r="AC742" s="84"/>
      <c r="AD742" s="81" t="str">
        <f>VLOOKUP(C742, 'NORD SUD'!A:B, 2, FALSE)</f>
        <v>S</v>
      </c>
      <c r="AE742" s="85"/>
      <c r="AF742" s="85"/>
      <c r="AG742" s="84"/>
      <c r="AH742" s="90"/>
      <c r="AI742" s="172"/>
      <c r="AJ742" s="172"/>
      <c r="AK742" s="197"/>
      <c r="AL742" s="161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  <c r="IC742" s="24"/>
      <c r="ID742" s="24"/>
      <c r="IE742" s="24"/>
      <c r="IF742" s="24"/>
      <c r="IG742" s="24"/>
      <c r="IH742" s="24"/>
      <c r="II742" s="24"/>
      <c r="IJ742" s="24"/>
      <c r="IK742" s="24"/>
      <c r="IL742" s="24"/>
      <c r="IM742" s="24"/>
      <c r="IN742" s="24"/>
      <c r="IO742" s="24"/>
      <c r="IP742" s="24"/>
      <c r="IQ742" s="24"/>
      <c r="IR742" s="24"/>
      <c r="IS742" s="24"/>
      <c r="IT742" s="24"/>
      <c r="IU742" s="24"/>
      <c r="IV742" s="24"/>
      <c r="IW742" s="24"/>
      <c r="IX742" s="24"/>
      <c r="IY742" s="24"/>
      <c r="IZ742" s="24"/>
      <c r="JA742" s="24"/>
      <c r="JB742" s="24"/>
      <c r="JC742" s="24"/>
      <c r="JD742" s="24"/>
      <c r="JE742" s="24"/>
      <c r="JF742" s="24"/>
      <c r="JG742" s="24"/>
      <c r="JH742" s="24"/>
      <c r="JI742" s="24"/>
      <c r="JJ742" s="24"/>
      <c r="JK742" s="24"/>
      <c r="JL742" s="24"/>
      <c r="JM742" s="24"/>
      <c r="JN742" s="24"/>
      <c r="JO742" s="24"/>
      <c r="JP742" s="24"/>
      <c r="JQ742" s="24"/>
      <c r="JR742" s="24"/>
      <c r="JS742" s="24"/>
      <c r="JT742" s="24"/>
      <c r="JU742" s="24"/>
      <c r="JV742" s="24"/>
      <c r="JW742" s="24"/>
      <c r="JX742" s="24"/>
      <c r="JY742" s="24"/>
      <c r="JZ742" s="24"/>
      <c r="KA742" s="24"/>
      <c r="KB742" s="24"/>
      <c r="KC742" s="24"/>
      <c r="KD742" s="24"/>
      <c r="KE742" s="24"/>
      <c r="KF742" s="24"/>
      <c r="KG742" s="24"/>
      <c r="KH742" s="24"/>
      <c r="KI742" s="24"/>
      <c r="KJ742" s="24"/>
      <c r="KK742" s="24"/>
      <c r="KL742" s="24"/>
      <c r="KM742" s="24"/>
      <c r="KN742" s="24"/>
      <c r="KO742" s="24"/>
      <c r="KP742" s="24"/>
      <c r="KQ742" s="24"/>
      <c r="KR742" s="24"/>
      <c r="KS742" s="24"/>
      <c r="KT742" s="24"/>
      <c r="KU742" s="24"/>
      <c r="KV742" s="24"/>
      <c r="KW742" s="24"/>
      <c r="KX742" s="24"/>
      <c r="KY742" s="24"/>
      <c r="KZ742" s="24"/>
      <c r="LA742" s="24"/>
      <c r="LB742" s="24"/>
      <c r="LC742" s="24"/>
      <c r="LD742" s="24"/>
      <c r="LE742" s="24"/>
      <c r="LF742" s="24"/>
      <c r="LG742" s="24"/>
      <c r="LH742" s="24"/>
      <c r="LI742" s="24"/>
      <c r="LJ742" s="24"/>
      <c r="LK742" s="24"/>
      <c r="LL742" s="24"/>
      <c r="LM742" s="24"/>
      <c r="LN742" s="24"/>
      <c r="LO742" s="24"/>
      <c r="LP742" s="24"/>
      <c r="LQ742" s="24"/>
      <c r="LR742" s="24"/>
      <c r="LS742" s="24"/>
      <c r="LT742" s="24"/>
      <c r="LU742" s="24"/>
      <c r="LV742" s="24"/>
      <c r="LW742" s="24"/>
      <c r="LX742" s="24"/>
      <c r="LY742" s="24"/>
      <c r="LZ742" s="24"/>
      <c r="MA742" s="24"/>
      <c r="MB742" s="24"/>
      <c r="MC742" s="24"/>
      <c r="MD742" s="24"/>
      <c r="ME742" s="24"/>
      <c r="MF742" s="24"/>
      <c r="MG742" s="24"/>
      <c r="MH742" s="24"/>
      <c r="MI742" s="24"/>
      <c r="MJ742" s="24"/>
      <c r="MK742" s="24"/>
      <c r="ML742" s="24"/>
      <c r="MM742" s="24"/>
      <c r="MN742" s="24"/>
      <c r="MO742" s="24"/>
      <c r="MP742" s="24"/>
      <c r="MQ742" s="24"/>
      <c r="MR742" s="24"/>
      <c r="MS742" s="24"/>
      <c r="MT742" s="24"/>
      <c r="MU742" s="24"/>
      <c r="MV742" s="24"/>
      <c r="MW742" s="24"/>
      <c r="MX742" s="24"/>
      <c r="MY742" s="24"/>
      <c r="MZ742" s="24"/>
      <c r="NA742" s="24"/>
      <c r="NB742" s="24"/>
      <c r="NC742" s="24"/>
      <c r="ND742" s="24"/>
      <c r="NE742" s="24"/>
      <c r="NF742" s="24"/>
      <c r="NG742" s="24"/>
      <c r="NH742" s="24"/>
      <c r="NI742" s="24"/>
      <c r="NJ742" s="24"/>
      <c r="NK742" s="24"/>
      <c r="NL742" s="24"/>
      <c r="NM742" s="24"/>
      <c r="NN742" s="24"/>
      <c r="NO742" s="24"/>
      <c r="NP742" s="24"/>
      <c r="NQ742" s="24"/>
      <c r="NR742" s="24"/>
      <c r="NS742" s="24"/>
      <c r="NT742" s="24"/>
      <c r="NU742" s="24"/>
      <c r="NV742" s="24"/>
      <c r="NW742" s="24"/>
      <c r="NX742" s="24"/>
      <c r="NY742" s="24"/>
      <c r="NZ742" s="24"/>
      <c r="OA742" s="24"/>
      <c r="OB742" s="24"/>
      <c r="OC742" s="24"/>
      <c r="OD742" s="24"/>
      <c r="OE742" s="24"/>
      <c r="OF742" s="24"/>
      <c r="OG742" s="24"/>
      <c r="OH742" s="24"/>
      <c r="OI742" s="24"/>
      <c r="OJ742" s="24"/>
      <c r="OK742" s="24"/>
      <c r="OL742" s="24"/>
      <c r="OM742" s="24"/>
      <c r="ON742" s="24"/>
      <c r="OO742" s="24"/>
      <c r="OP742" s="24"/>
      <c r="OQ742" s="24"/>
      <c r="OR742" s="24"/>
      <c r="OS742" s="24"/>
      <c r="OT742" s="24"/>
      <c r="OU742" s="24"/>
      <c r="OV742" s="24"/>
      <c r="OW742" s="24"/>
      <c r="OX742" s="24"/>
      <c r="OY742" s="24"/>
      <c r="OZ742" s="24"/>
      <c r="PA742" s="24"/>
      <c r="PB742" s="24"/>
      <c r="PC742" s="24"/>
      <c r="PD742" s="24"/>
      <c r="PE742" s="24"/>
      <c r="PF742" s="24"/>
      <c r="PG742" s="24"/>
      <c r="PH742" s="24"/>
      <c r="PI742" s="24"/>
      <c r="PJ742" s="24"/>
      <c r="PK742" s="24"/>
      <c r="PL742" s="24"/>
      <c r="PM742" s="24"/>
      <c r="PN742" s="24"/>
      <c r="PO742" s="24"/>
      <c r="PP742" s="24"/>
      <c r="PQ742" s="24"/>
      <c r="PR742" s="24"/>
      <c r="PS742" s="24"/>
      <c r="PT742" s="24"/>
      <c r="PU742" s="24"/>
      <c r="PV742" s="24"/>
      <c r="PW742" s="24"/>
      <c r="PX742" s="24"/>
      <c r="PY742" s="24"/>
      <c r="PZ742" s="24"/>
      <c r="QA742" s="24"/>
      <c r="QB742" s="24"/>
      <c r="QC742" s="24"/>
      <c r="QD742" s="24"/>
      <c r="QE742" s="24"/>
      <c r="QF742" s="24"/>
      <c r="QG742" s="24"/>
      <c r="QH742" s="24"/>
      <c r="QI742" s="24"/>
      <c r="QJ742" s="24"/>
      <c r="QK742" s="24"/>
      <c r="QL742" s="24"/>
      <c r="QM742" s="24"/>
      <c r="QN742" s="24"/>
      <c r="QO742" s="24"/>
      <c r="QP742" s="24"/>
      <c r="QQ742" s="24"/>
      <c r="QR742" s="24"/>
      <c r="QS742" s="24"/>
      <c r="QT742" s="24"/>
      <c r="QU742" s="24"/>
      <c r="QV742" s="24"/>
      <c r="QW742" s="24"/>
      <c r="QX742" s="24"/>
      <c r="QY742" s="24"/>
      <c r="QZ742" s="24"/>
      <c r="RA742" s="24"/>
      <c r="RB742" s="24"/>
      <c r="RC742" s="24"/>
      <c r="RD742" s="24"/>
      <c r="RE742" s="24"/>
      <c r="RF742" s="24"/>
      <c r="RG742" s="24"/>
      <c r="RH742" s="24"/>
      <c r="RI742" s="24"/>
      <c r="RJ742" s="24"/>
      <c r="RK742" s="24"/>
      <c r="RL742" s="24"/>
      <c r="RM742" s="24"/>
      <c r="RN742" s="24"/>
      <c r="RO742" s="24"/>
      <c r="RP742" s="24"/>
      <c r="RQ742" s="24"/>
      <c r="RR742" s="24"/>
      <c r="RS742" s="24"/>
      <c r="RT742" s="24"/>
      <c r="RU742" s="24"/>
      <c r="RV742" s="24"/>
      <c r="RW742" s="24"/>
      <c r="RX742" s="24"/>
      <c r="RY742" s="24"/>
      <c r="RZ742" s="24"/>
      <c r="SA742" s="24"/>
      <c r="SB742" s="24"/>
      <c r="SC742" s="24"/>
      <c r="SD742" s="24"/>
      <c r="SE742" s="24"/>
      <c r="SF742" s="24"/>
      <c r="SG742" s="24"/>
      <c r="SH742" s="24"/>
      <c r="SI742" s="24"/>
      <c r="SJ742" s="24"/>
      <c r="SK742" s="24"/>
      <c r="SL742" s="24"/>
      <c r="SM742" s="24"/>
      <c r="SN742" s="24"/>
      <c r="SO742" s="24"/>
      <c r="SP742" s="24"/>
      <c r="SQ742" s="24"/>
      <c r="SR742" s="24"/>
      <c r="SS742" s="24"/>
      <c r="ST742" s="24"/>
      <c r="SU742" s="24"/>
      <c r="SV742" s="24"/>
      <c r="SW742" s="24"/>
      <c r="SX742" s="24"/>
      <c r="SY742" s="24"/>
      <c r="SZ742" s="24"/>
      <c r="TA742" s="24"/>
      <c r="TB742" s="24"/>
      <c r="TC742" s="24"/>
      <c r="TD742" s="24"/>
      <c r="TE742" s="24"/>
      <c r="TF742" s="24"/>
      <c r="TG742" s="24"/>
      <c r="TH742" s="24"/>
      <c r="TI742" s="24"/>
      <c r="TJ742" s="24"/>
      <c r="TK742" s="24"/>
      <c r="TL742" s="24"/>
      <c r="TM742" s="24"/>
      <c r="TN742" s="24"/>
      <c r="TO742" s="24"/>
      <c r="TP742" s="24"/>
      <c r="TQ742" s="24"/>
      <c r="TR742" s="24"/>
      <c r="TS742" s="24"/>
      <c r="TT742" s="24"/>
      <c r="TU742" s="24"/>
      <c r="TV742" s="24"/>
      <c r="TW742" s="24"/>
      <c r="TX742" s="24"/>
      <c r="TY742" s="24"/>
      <c r="TZ742" s="24"/>
      <c r="UA742" s="24"/>
      <c r="UB742" s="24"/>
      <c r="UC742" s="24"/>
      <c r="UD742" s="24"/>
      <c r="UE742" s="24"/>
      <c r="UF742" s="24"/>
      <c r="UG742" s="24"/>
      <c r="UH742" s="24"/>
      <c r="UI742" s="24"/>
      <c r="UJ742" s="24"/>
      <c r="UK742" s="24"/>
      <c r="UL742" s="24"/>
      <c r="UM742" s="24"/>
      <c r="UN742" s="24"/>
      <c r="UO742" s="24"/>
      <c r="UP742" s="24"/>
      <c r="UQ742" s="24"/>
      <c r="UR742" s="24"/>
      <c r="US742" s="24"/>
      <c r="UT742" s="24"/>
      <c r="UU742" s="24"/>
      <c r="UV742" s="24"/>
      <c r="UW742" s="24"/>
      <c r="UX742" s="24"/>
      <c r="UY742" s="24"/>
      <c r="UZ742" s="24"/>
      <c r="VA742" s="24"/>
      <c r="VB742" s="24"/>
      <c r="VC742" s="24"/>
      <c r="VD742" s="24"/>
      <c r="VE742" s="24"/>
      <c r="VF742" s="24"/>
      <c r="VG742" s="24"/>
      <c r="VH742" s="24"/>
      <c r="VI742" s="24"/>
      <c r="VJ742" s="24"/>
      <c r="VK742" s="24"/>
      <c r="VL742" s="24"/>
      <c r="VM742" s="24"/>
      <c r="VN742" s="24"/>
      <c r="VO742" s="24"/>
      <c r="VP742" s="24"/>
      <c r="VQ742" s="24"/>
      <c r="VR742" s="24"/>
      <c r="VS742" s="24"/>
      <c r="VT742" s="24"/>
      <c r="VU742" s="24"/>
      <c r="VV742" s="24"/>
      <c r="VW742" s="24"/>
      <c r="VX742" s="24"/>
      <c r="VY742" s="24"/>
      <c r="VZ742" s="24"/>
      <c r="WA742" s="24"/>
      <c r="WB742" s="24"/>
      <c r="WC742" s="24"/>
      <c r="WD742" s="24"/>
      <c r="WE742" s="24"/>
      <c r="WF742" s="24"/>
      <c r="WG742" s="24"/>
      <c r="WH742" s="24"/>
      <c r="WI742" s="24"/>
      <c r="WJ742" s="24"/>
      <c r="WK742" s="24"/>
      <c r="WL742" s="24"/>
      <c r="WM742" s="24"/>
      <c r="WN742" s="24"/>
      <c r="WO742" s="24"/>
      <c r="WP742" s="24"/>
      <c r="WQ742" s="24"/>
      <c r="WR742" s="24"/>
      <c r="WS742" s="24"/>
      <c r="WT742" s="24"/>
      <c r="WU742" s="24"/>
      <c r="WV742" s="24"/>
      <c r="WW742" s="24"/>
      <c r="WX742" s="24"/>
      <c r="WY742" s="24"/>
      <c r="WZ742" s="24"/>
      <c r="XA742" s="24"/>
      <c r="XB742" s="24"/>
      <c r="XC742" s="24"/>
      <c r="XD742" s="24"/>
      <c r="XE742" s="24"/>
      <c r="XF742" s="24"/>
      <c r="XG742" s="24"/>
      <c r="XH742" s="24"/>
      <c r="XI742" s="24"/>
      <c r="XJ742" s="24"/>
      <c r="XK742" s="24"/>
      <c r="XL742" s="24"/>
      <c r="XM742" s="24"/>
      <c r="XN742" s="24"/>
      <c r="XO742" s="24"/>
      <c r="XP742" s="24"/>
      <c r="XQ742" s="24"/>
      <c r="XR742" s="24"/>
      <c r="XS742" s="24"/>
      <c r="XT742" s="24"/>
      <c r="XU742" s="24"/>
      <c r="XV742" s="24"/>
      <c r="XW742" s="24"/>
      <c r="XX742" s="24"/>
      <c r="XY742" s="24"/>
      <c r="XZ742" s="24"/>
      <c r="YA742" s="24"/>
      <c r="YB742" s="24"/>
      <c r="YC742" s="24"/>
      <c r="YD742" s="24"/>
      <c r="YE742" s="24"/>
      <c r="YF742" s="24"/>
      <c r="YG742" s="24"/>
      <c r="YH742" s="24"/>
      <c r="YI742" s="24"/>
      <c r="YJ742" s="24"/>
      <c r="YK742" s="24"/>
      <c r="YL742" s="24"/>
      <c r="YM742" s="24"/>
      <c r="YN742" s="24"/>
      <c r="YO742" s="24"/>
      <c r="YP742" s="24"/>
      <c r="YQ742" s="24"/>
      <c r="YR742" s="24"/>
      <c r="YS742" s="24"/>
      <c r="YT742" s="24"/>
      <c r="YU742" s="24"/>
      <c r="YV742" s="24"/>
      <c r="YW742" s="24"/>
      <c r="YX742" s="24"/>
      <c r="YY742" s="24"/>
      <c r="YZ742" s="24"/>
      <c r="ZA742" s="24"/>
      <c r="ZB742" s="24"/>
      <c r="ZC742" s="24"/>
      <c r="ZD742" s="24"/>
      <c r="ZE742" s="24"/>
      <c r="ZF742" s="24"/>
      <c r="ZG742" s="24"/>
      <c r="ZH742" s="24"/>
      <c r="ZI742" s="24"/>
      <c r="ZJ742" s="24"/>
      <c r="ZK742" s="24"/>
      <c r="ZL742" s="24"/>
      <c r="ZM742" s="24"/>
      <c r="ZN742" s="24"/>
      <c r="ZO742" s="24"/>
      <c r="ZP742" s="24"/>
      <c r="ZQ742" s="24"/>
      <c r="ZR742" s="24"/>
      <c r="ZS742" s="24"/>
      <c r="ZT742" s="24"/>
      <c r="ZU742" s="24"/>
      <c r="ZV742" s="24"/>
      <c r="ZW742" s="24"/>
      <c r="ZX742" s="24"/>
      <c r="ZY742" s="24"/>
      <c r="ZZ742" s="24"/>
      <c r="AAA742" s="24"/>
      <c r="AAB742" s="24"/>
      <c r="AAC742" s="24"/>
      <c r="AAD742" s="24"/>
      <c r="AAE742" s="24"/>
      <c r="AAF742" s="24"/>
      <c r="AAG742" s="24"/>
      <c r="AAH742" s="24"/>
      <c r="AAI742" s="24"/>
      <c r="AAJ742" s="24"/>
      <c r="AAK742" s="24"/>
      <c r="AAL742" s="24"/>
      <c r="AAM742" s="24"/>
      <c r="AAN742" s="24"/>
      <c r="AAO742" s="24"/>
      <c r="AAP742" s="24"/>
      <c r="AAQ742" s="24"/>
      <c r="AAR742" s="24"/>
      <c r="AAS742" s="24"/>
      <c r="AAT742" s="24"/>
      <c r="AAU742" s="24"/>
      <c r="AAV742" s="24"/>
      <c r="AAW742" s="24"/>
      <c r="AAX742" s="24"/>
      <c r="AAY742" s="24"/>
      <c r="AAZ742" s="24"/>
      <c r="ABA742" s="24"/>
      <c r="ABB742" s="24"/>
      <c r="ABC742" s="24"/>
      <c r="ABD742" s="24"/>
      <c r="ABE742" s="24"/>
      <c r="ABF742" s="24"/>
      <c r="ABG742" s="24"/>
      <c r="ABH742" s="24"/>
      <c r="ABI742" s="24"/>
      <c r="ABJ742" s="24"/>
      <c r="ABK742" s="24"/>
      <c r="ABL742" s="24"/>
      <c r="ABM742" s="24"/>
      <c r="ABN742" s="24"/>
      <c r="ABO742" s="24"/>
      <c r="ABP742" s="24"/>
      <c r="ABQ742" s="24"/>
      <c r="ABR742" s="24"/>
      <c r="ABS742" s="24"/>
      <c r="ABT742" s="24"/>
      <c r="ABU742" s="24"/>
      <c r="ABV742" s="24"/>
      <c r="ABW742" s="24"/>
      <c r="ABX742" s="24"/>
      <c r="ABY742" s="24"/>
      <c r="ABZ742" s="24"/>
      <c r="ACA742" s="24"/>
      <c r="ACB742" s="24"/>
      <c r="ACC742" s="24"/>
      <c r="ACD742" s="24"/>
      <c r="ACE742" s="24"/>
      <c r="ACF742" s="24"/>
      <c r="ACG742" s="24"/>
      <c r="ACH742" s="24"/>
      <c r="ACI742" s="24"/>
      <c r="ACJ742" s="24"/>
      <c r="ACK742" s="24"/>
      <c r="ACL742" s="24"/>
      <c r="ACM742" s="24"/>
      <c r="ACN742" s="24"/>
      <c r="ACO742" s="24"/>
      <c r="ACP742" s="24"/>
      <c r="ACQ742" s="24"/>
      <c r="ACR742" s="24"/>
      <c r="ACS742" s="24"/>
      <c r="ACT742" s="24"/>
      <c r="ACU742" s="24"/>
      <c r="ACV742" s="24"/>
      <c r="ACW742" s="24"/>
      <c r="ACX742" s="24"/>
      <c r="ACY742" s="24"/>
      <c r="ACZ742" s="24"/>
      <c r="ADA742" s="24"/>
      <c r="ADB742" s="24"/>
      <c r="ADC742" s="24"/>
      <c r="ADD742" s="24"/>
      <c r="ADE742" s="24"/>
      <c r="ADF742" s="24"/>
      <c r="ADG742" s="24"/>
      <c r="ADH742" s="24"/>
      <c r="ADI742" s="24"/>
      <c r="ADJ742" s="24"/>
      <c r="ADK742" s="24"/>
      <c r="ADL742" s="24"/>
      <c r="ADM742" s="24"/>
      <c r="ADN742" s="24"/>
      <c r="ADO742" s="24"/>
      <c r="ADP742" s="24"/>
      <c r="ADQ742" s="24"/>
      <c r="ADR742" s="24"/>
      <c r="ADS742" s="24"/>
      <c r="ADT742" s="24"/>
      <c r="ADU742" s="24"/>
      <c r="ADV742" s="24"/>
      <c r="ADW742" s="24"/>
      <c r="ADX742" s="24"/>
      <c r="ADY742" s="24"/>
      <c r="ADZ742" s="24"/>
      <c r="AEA742" s="24"/>
      <c r="AEB742" s="24"/>
      <c r="AEC742" s="24"/>
      <c r="AED742" s="24"/>
      <c r="AEE742" s="24"/>
      <c r="AEF742" s="24"/>
      <c r="AEG742" s="24"/>
      <c r="AEH742" s="24"/>
      <c r="AEI742" s="24"/>
      <c r="AEJ742" s="24"/>
      <c r="AEK742" s="24"/>
      <c r="AEL742" s="24"/>
      <c r="AEM742" s="24"/>
      <c r="AEN742" s="24"/>
      <c r="AEO742" s="24"/>
      <c r="AEP742" s="24"/>
      <c r="AEQ742" s="24"/>
      <c r="AER742" s="24"/>
      <c r="AES742" s="24"/>
      <c r="AET742" s="24"/>
      <c r="AEU742" s="24"/>
      <c r="AEV742" s="24"/>
      <c r="AEW742" s="24"/>
      <c r="AEX742" s="24"/>
      <c r="AEY742" s="24"/>
      <c r="AEZ742" s="24"/>
      <c r="AFA742" s="24"/>
      <c r="AFB742" s="24"/>
      <c r="AFC742" s="24"/>
      <c r="AFD742" s="24"/>
      <c r="AFE742" s="24"/>
      <c r="AFF742" s="24"/>
      <c r="AFG742" s="24"/>
      <c r="AFH742" s="24"/>
      <c r="AFI742" s="24"/>
      <c r="AFJ742" s="24"/>
      <c r="AFK742" s="24"/>
      <c r="AFL742" s="24"/>
      <c r="AFM742" s="24"/>
      <c r="AFN742" s="24"/>
      <c r="AFO742" s="24"/>
      <c r="AFP742" s="24"/>
      <c r="AFQ742" s="24"/>
      <c r="AFR742" s="24"/>
      <c r="AFS742" s="24"/>
      <c r="AFT742" s="24"/>
      <c r="AFU742" s="24"/>
      <c r="AFV742" s="24"/>
      <c r="AFW742" s="24"/>
      <c r="AFX742" s="24"/>
      <c r="AFY742" s="24"/>
      <c r="AFZ742" s="24"/>
      <c r="AGA742" s="24"/>
      <c r="AGB742" s="24"/>
      <c r="AGC742" s="24"/>
      <c r="AGD742" s="24"/>
      <c r="AGE742" s="24"/>
      <c r="AGF742" s="24"/>
      <c r="AGG742" s="24"/>
      <c r="AGH742" s="24"/>
      <c r="AGI742" s="24"/>
      <c r="AGJ742" s="24"/>
      <c r="AGK742" s="24"/>
      <c r="AGL742" s="24"/>
      <c r="AGM742" s="24"/>
      <c r="AGN742" s="24"/>
      <c r="AGO742" s="24"/>
      <c r="AGP742" s="24"/>
      <c r="AGQ742" s="24"/>
      <c r="AGR742" s="24"/>
      <c r="AGS742" s="24"/>
      <c r="AGT742" s="24"/>
      <c r="AGU742" s="24"/>
      <c r="AGV742" s="24"/>
      <c r="AGW742" s="24"/>
      <c r="AGX742" s="24"/>
      <c r="AGY742" s="24"/>
      <c r="AGZ742" s="24"/>
      <c r="AHA742" s="24"/>
      <c r="AHB742" s="24"/>
      <c r="AHC742" s="24"/>
      <c r="AHD742" s="24"/>
      <c r="AHE742" s="24"/>
      <c r="AHF742" s="24"/>
      <c r="AHG742" s="24"/>
      <c r="AHH742" s="24"/>
      <c r="AHI742" s="24"/>
      <c r="AHJ742" s="24"/>
      <c r="AHK742" s="24"/>
      <c r="AHL742" s="24"/>
      <c r="AHM742" s="24"/>
      <c r="AHN742" s="24"/>
      <c r="AHO742" s="24"/>
      <c r="AHP742" s="24"/>
      <c r="AHQ742" s="24"/>
      <c r="AHR742" s="24"/>
      <c r="AHS742" s="24"/>
      <c r="AHT742" s="24"/>
      <c r="AHU742" s="24"/>
      <c r="AHV742" s="24"/>
      <c r="AHW742" s="24"/>
      <c r="AHX742" s="24"/>
      <c r="AHY742" s="24"/>
      <c r="AHZ742" s="24"/>
      <c r="AIA742" s="24"/>
      <c r="AIB742" s="24"/>
      <c r="AIC742" s="24"/>
      <c r="AID742" s="24"/>
      <c r="AIE742" s="24"/>
      <c r="AIF742" s="24"/>
      <c r="AIG742" s="24"/>
      <c r="AIH742" s="24"/>
      <c r="AII742" s="24"/>
      <c r="AIJ742" s="24"/>
      <c r="AIK742" s="24"/>
      <c r="AIL742" s="24"/>
      <c r="AIM742" s="24"/>
      <c r="AIN742" s="24"/>
      <c r="AIO742" s="24"/>
      <c r="AIP742" s="24"/>
      <c r="AIQ742" s="24"/>
      <c r="AIR742" s="24"/>
      <c r="AIS742" s="24"/>
      <c r="AIT742" s="24"/>
      <c r="AIU742" s="24"/>
      <c r="AIV742" s="24"/>
      <c r="AIW742" s="24"/>
      <c r="AIX742" s="24"/>
      <c r="AIY742" s="24"/>
      <c r="AIZ742" s="24"/>
      <c r="AJA742" s="24"/>
      <c r="AJB742" s="24"/>
      <c r="AJC742" s="24"/>
      <c r="AJD742" s="24"/>
      <c r="AJE742" s="24"/>
      <c r="AJF742" s="24"/>
      <c r="AJG742" s="24"/>
      <c r="AJH742" s="24"/>
      <c r="AJI742" s="24"/>
      <c r="AJJ742" s="24"/>
      <c r="AJK742" s="24"/>
      <c r="AJL742" s="24"/>
      <c r="AJM742" s="24"/>
      <c r="AJN742" s="24"/>
      <c r="AJO742" s="24"/>
      <c r="AJP742" s="24"/>
      <c r="AJQ742" s="24"/>
      <c r="AJR742" s="24"/>
      <c r="AJS742" s="24"/>
      <c r="AJT742" s="24"/>
      <c r="AJU742" s="24"/>
      <c r="AJV742" s="24"/>
      <c r="AJW742" s="24"/>
      <c r="AJX742" s="24"/>
      <c r="AJY742" s="24"/>
      <c r="AJZ742" s="24"/>
      <c r="AKA742" s="24"/>
      <c r="AKB742" s="24"/>
      <c r="AKC742" s="24"/>
      <c r="AKD742" s="24"/>
      <c r="AKE742" s="24"/>
      <c r="AKF742" s="24"/>
      <c r="AKG742" s="24"/>
      <c r="AKH742" s="24"/>
      <c r="AKI742" s="24"/>
      <c r="AKJ742" s="24"/>
      <c r="AKK742" s="24"/>
      <c r="AKL742" s="24"/>
      <c r="AKM742" s="24"/>
      <c r="AKN742" s="24"/>
      <c r="AKO742" s="24"/>
      <c r="AKP742" s="24"/>
      <c r="AKQ742" s="24"/>
      <c r="AKR742" s="24"/>
      <c r="AKS742" s="24"/>
      <c r="AKT742" s="24"/>
      <c r="AKU742" s="24"/>
      <c r="AKV742" s="24"/>
      <c r="AKW742" s="24"/>
      <c r="AKX742" s="24"/>
      <c r="AKY742" s="24"/>
      <c r="AKZ742" s="24"/>
      <c r="ALA742" s="24"/>
      <c r="ALB742" s="24"/>
      <c r="ALC742" s="24"/>
      <c r="ALD742" s="24"/>
      <c r="ALE742" s="24"/>
      <c r="ALF742" s="24"/>
      <c r="ALG742" s="24"/>
      <c r="ALH742" s="24"/>
      <c r="ALI742" s="24"/>
      <c r="ALJ742" s="24"/>
    </row>
    <row r="743" spans="1:998" s="13" customFormat="1">
      <c r="A743" s="16">
        <v>738</v>
      </c>
      <c r="B743" s="32" t="s">
        <v>176</v>
      </c>
      <c r="C743" s="32" t="s">
        <v>9</v>
      </c>
      <c r="D743" s="32" t="s">
        <v>9</v>
      </c>
      <c r="E743" s="32" t="s">
        <v>180</v>
      </c>
      <c r="F743" s="32"/>
      <c r="G743" s="74">
        <v>45817</v>
      </c>
      <c r="H743" s="75">
        <v>0.54166666666666663</v>
      </c>
      <c r="I743" s="32" t="s">
        <v>5</v>
      </c>
      <c r="J743" s="32" t="s">
        <v>6</v>
      </c>
      <c r="K743" s="32" t="s">
        <v>5</v>
      </c>
      <c r="L743" s="32" t="s">
        <v>5</v>
      </c>
      <c r="M743" s="32" t="s">
        <v>5</v>
      </c>
      <c r="N743" s="32" t="s">
        <v>6</v>
      </c>
      <c r="O743" s="76">
        <v>404.25</v>
      </c>
      <c r="P743" s="77">
        <v>6679</v>
      </c>
      <c r="Q743" s="76">
        <v>73000</v>
      </c>
      <c r="R743" s="76">
        <v>40150</v>
      </c>
      <c r="S743" s="78">
        <f t="shared" si="84"/>
        <v>55.000000000000007</v>
      </c>
      <c r="T743" s="78">
        <f t="shared" si="85"/>
        <v>32850</v>
      </c>
      <c r="U743" s="32" t="s">
        <v>6</v>
      </c>
      <c r="V743" s="32" t="s">
        <v>6</v>
      </c>
      <c r="W743" s="79">
        <v>1</v>
      </c>
      <c r="X743" s="80">
        <v>0</v>
      </c>
      <c r="Y743" s="81">
        <f>ROUND((S743/INDICI!$B$2*10),2)</f>
        <v>6.21</v>
      </c>
      <c r="Z743" s="81">
        <f>ROUND((O743/INDICI!$B$1*25),2)</f>
        <v>1.08</v>
      </c>
      <c r="AA743" s="82">
        <f t="shared" si="86"/>
        <v>6</v>
      </c>
      <c r="AB743" s="83">
        <f t="shared" si="87"/>
        <v>13.29</v>
      </c>
      <c r="AC743" s="84"/>
      <c r="AD743" s="81" t="str">
        <f>VLOOKUP(C743, 'NORD SUD'!A:B, 2, FALSE)</f>
        <v>N</v>
      </c>
      <c r="AE743" s="85"/>
      <c r="AF743" s="85"/>
      <c r="AG743" s="84"/>
      <c r="AH743" s="81"/>
      <c r="AI743" s="169"/>
      <c r="AJ743" s="169"/>
      <c r="AK743" s="194"/>
      <c r="AL743" s="158"/>
    </row>
    <row r="744" spans="1:998" s="13" customFormat="1">
      <c r="A744" s="16">
        <v>739</v>
      </c>
      <c r="B744" s="32" t="s">
        <v>188</v>
      </c>
      <c r="C744" s="32" t="s">
        <v>13</v>
      </c>
      <c r="D744" s="32" t="s">
        <v>13</v>
      </c>
      <c r="E744" s="32" t="s">
        <v>207</v>
      </c>
      <c r="F744" s="32"/>
      <c r="G744" s="74">
        <v>45829</v>
      </c>
      <c r="H744" s="75">
        <v>0.42569444444444443</v>
      </c>
      <c r="I744" s="32" t="s">
        <v>5</v>
      </c>
      <c r="J744" s="32" t="s">
        <v>6</v>
      </c>
      <c r="K744" s="32" t="s">
        <v>5</v>
      </c>
      <c r="L744" s="32" t="s">
        <v>5</v>
      </c>
      <c r="M744" s="32" t="s">
        <v>5</v>
      </c>
      <c r="N744" s="32" t="s">
        <v>6</v>
      </c>
      <c r="O744" s="76">
        <v>287.63</v>
      </c>
      <c r="P744" s="77">
        <v>1043</v>
      </c>
      <c r="Q744" s="76">
        <v>83221</v>
      </c>
      <c r="R744" s="76">
        <v>33288.400000000001</v>
      </c>
      <c r="S744" s="78">
        <f t="shared" si="84"/>
        <v>40</v>
      </c>
      <c r="T744" s="78">
        <f t="shared" si="85"/>
        <v>49932.6</v>
      </c>
      <c r="U744" s="32" t="s">
        <v>6</v>
      </c>
      <c r="V744" s="32" t="s">
        <v>6</v>
      </c>
      <c r="W744" s="79">
        <v>1</v>
      </c>
      <c r="X744" s="80">
        <v>0</v>
      </c>
      <c r="Y744" s="81">
        <f>ROUND((S744/INDICI!$B$2*10),2)</f>
        <v>4.5199999999999996</v>
      </c>
      <c r="Z744" s="81">
        <f>ROUND((O744/INDICI!$B$1*25),2)</f>
        <v>0.77</v>
      </c>
      <c r="AA744" s="82">
        <f t="shared" si="86"/>
        <v>8</v>
      </c>
      <c r="AB744" s="83">
        <f t="shared" si="87"/>
        <v>13.29</v>
      </c>
      <c r="AC744" s="84"/>
      <c r="AD744" s="81" t="str">
        <f>VLOOKUP(C744, 'NORD SUD'!A:B, 2, FALSE)</f>
        <v>N</v>
      </c>
      <c r="AE744" s="85"/>
      <c r="AF744" s="85"/>
      <c r="AG744" s="84"/>
      <c r="AH744" s="81"/>
      <c r="AI744" s="169"/>
      <c r="AJ744" s="169"/>
      <c r="AK744" s="194"/>
      <c r="AL744" s="158"/>
    </row>
    <row r="745" spans="1:998" s="13" customFormat="1">
      <c r="A745" s="16">
        <v>740</v>
      </c>
      <c r="B745" s="32" t="s">
        <v>857</v>
      </c>
      <c r="C745" s="32" t="s">
        <v>29</v>
      </c>
      <c r="D745" s="32" t="s">
        <v>29</v>
      </c>
      <c r="E745" s="32" t="s">
        <v>1602</v>
      </c>
      <c r="F745" s="32"/>
      <c r="G745" s="74">
        <v>45835</v>
      </c>
      <c r="H745" s="75">
        <v>0.39236111111111099</v>
      </c>
      <c r="I745" s="32" t="s">
        <v>5</v>
      </c>
      <c r="J745" s="32" t="s">
        <v>6</v>
      </c>
      <c r="K745" s="32" t="s">
        <v>5</v>
      </c>
      <c r="L745" s="32" t="s">
        <v>5</v>
      </c>
      <c r="M745" s="32" t="s">
        <v>5</v>
      </c>
      <c r="N745" s="32" t="s">
        <v>6</v>
      </c>
      <c r="O745" s="76">
        <v>1804.23</v>
      </c>
      <c r="P745" s="77">
        <v>2391</v>
      </c>
      <c r="Q745" s="76">
        <v>198103.87</v>
      </c>
      <c r="R745" s="76">
        <v>8103.87</v>
      </c>
      <c r="S745" s="86">
        <f t="shared" si="84"/>
        <v>4.0907176624060906</v>
      </c>
      <c r="T745" s="86">
        <f t="shared" si="85"/>
        <v>190000</v>
      </c>
      <c r="U745" s="32" t="s">
        <v>6</v>
      </c>
      <c r="V745" s="32" t="s">
        <v>6</v>
      </c>
      <c r="W745" s="32">
        <v>1</v>
      </c>
      <c r="X745" s="80">
        <v>0</v>
      </c>
      <c r="Y745" s="81">
        <f>ROUND((S745/INDICI!$B$2*10),2)</f>
        <v>0.46</v>
      </c>
      <c r="Z745" s="81">
        <f>ROUND((O745/INDICI!$B$1*25),2)</f>
        <v>4.82</v>
      </c>
      <c r="AA745" s="82">
        <f t="shared" si="86"/>
        <v>8</v>
      </c>
      <c r="AB745" s="83">
        <f t="shared" si="87"/>
        <v>13.280000000000001</v>
      </c>
      <c r="AC745" s="84"/>
      <c r="AD745" s="81" t="str">
        <f>VLOOKUP(C745, 'NORD SUD'!A:B, 2, FALSE)</f>
        <v>S</v>
      </c>
      <c r="AE745" s="85"/>
      <c r="AF745" s="85"/>
      <c r="AG745" s="84"/>
      <c r="AH745" s="81"/>
      <c r="AI745" s="169"/>
      <c r="AJ745" s="169"/>
      <c r="AK745" s="194"/>
      <c r="AL745" s="158"/>
    </row>
    <row r="746" spans="1:998" s="13" customFormat="1">
      <c r="A746" s="16">
        <v>741</v>
      </c>
      <c r="B746" s="32" t="s">
        <v>175</v>
      </c>
      <c r="C746" s="32" t="s">
        <v>57</v>
      </c>
      <c r="D746" s="32" t="s">
        <v>57</v>
      </c>
      <c r="E746" s="32" t="s">
        <v>627</v>
      </c>
      <c r="F746" s="32"/>
      <c r="G746" s="74">
        <v>45834</v>
      </c>
      <c r="H746" s="75" t="s">
        <v>628</v>
      </c>
      <c r="I746" s="32" t="s">
        <v>5</v>
      </c>
      <c r="J746" s="32" t="s">
        <v>6</v>
      </c>
      <c r="K746" s="32" t="s">
        <v>5</v>
      </c>
      <c r="L746" s="32" t="s">
        <v>5</v>
      </c>
      <c r="M746" s="32" t="s">
        <v>5</v>
      </c>
      <c r="N746" s="32" t="s">
        <v>6</v>
      </c>
      <c r="O746" s="76">
        <v>970.45</v>
      </c>
      <c r="P746" s="77">
        <v>4637</v>
      </c>
      <c r="Q746" s="76">
        <v>251892.26</v>
      </c>
      <c r="R746" s="76">
        <v>60000</v>
      </c>
      <c r="S746" s="85">
        <f t="shared" si="84"/>
        <v>23.819707679783413</v>
      </c>
      <c r="T746" s="85">
        <f t="shared" si="85"/>
        <v>191892.26</v>
      </c>
      <c r="U746" s="32" t="s">
        <v>6</v>
      </c>
      <c r="V746" s="32" t="s">
        <v>6</v>
      </c>
      <c r="W746" s="79">
        <v>1</v>
      </c>
      <c r="X746" s="80">
        <v>0</v>
      </c>
      <c r="Y746" s="81">
        <f>ROUND((S746/INDICI!$B$2*10),2)</f>
        <v>2.69</v>
      </c>
      <c r="Z746" s="81">
        <f>ROUND((O746/INDICI!$B$1*25),2)</f>
        <v>2.59</v>
      </c>
      <c r="AA746" s="82">
        <f t="shared" si="86"/>
        <v>8</v>
      </c>
      <c r="AB746" s="83">
        <f t="shared" si="87"/>
        <v>13.28</v>
      </c>
      <c r="AC746" s="84"/>
      <c r="AD746" s="81" t="str">
        <f>VLOOKUP(C746, 'NORD SUD'!A:B, 2, FALSE)</f>
        <v>S</v>
      </c>
      <c r="AE746" s="85"/>
      <c r="AF746" s="85"/>
      <c r="AG746" s="84"/>
      <c r="AH746" s="81"/>
      <c r="AI746" s="169"/>
      <c r="AJ746" s="169"/>
      <c r="AK746" s="194"/>
      <c r="AL746" s="158"/>
    </row>
    <row r="747" spans="1:998" s="13" customFormat="1">
      <c r="A747" s="16">
        <v>742</v>
      </c>
      <c r="B747" s="32" t="s">
        <v>175</v>
      </c>
      <c r="C747" s="32" t="s">
        <v>8</v>
      </c>
      <c r="D747" s="32" t="s">
        <v>8</v>
      </c>
      <c r="E747" s="32" t="s">
        <v>709</v>
      </c>
      <c r="F747" s="32"/>
      <c r="G747" s="74">
        <v>45833</v>
      </c>
      <c r="H747" s="75">
        <v>0.54166666666666663</v>
      </c>
      <c r="I747" s="32" t="s">
        <v>5</v>
      </c>
      <c r="J747" s="32" t="s">
        <v>6</v>
      </c>
      <c r="K747" s="32" t="s">
        <v>5</v>
      </c>
      <c r="L747" s="32" t="s">
        <v>5</v>
      </c>
      <c r="M747" s="32" t="s">
        <v>5</v>
      </c>
      <c r="N747" s="32" t="s">
        <v>6</v>
      </c>
      <c r="O747" s="76">
        <v>1243.3389999999999</v>
      </c>
      <c r="P747" s="77">
        <v>1689</v>
      </c>
      <c r="Q747" s="76">
        <v>136876.78</v>
      </c>
      <c r="R747" s="76">
        <v>23615</v>
      </c>
      <c r="S747" s="85">
        <f t="shared" si="84"/>
        <v>17.252743672082289</v>
      </c>
      <c r="T747" s="85">
        <f t="shared" si="85"/>
        <v>113261.78</v>
      </c>
      <c r="U747" s="32" t="s">
        <v>6</v>
      </c>
      <c r="V747" s="32" t="s">
        <v>6</v>
      </c>
      <c r="W747" s="32">
        <v>1</v>
      </c>
      <c r="X747" s="80">
        <v>0</v>
      </c>
      <c r="Y747" s="81">
        <f>ROUND((S747/INDICI!$B$2*10),2)</f>
        <v>1.95</v>
      </c>
      <c r="Z747" s="81">
        <f>ROUND((O747/INDICI!$B$1*25),2)</f>
        <v>3.32</v>
      </c>
      <c r="AA747" s="82">
        <f t="shared" si="86"/>
        <v>8</v>
      </c>
      <c r="AB747" s="83">
        <f t="shared" si="87"/>
        <v>13.27</v>
      </c>
      <c r="AC747" s="84"/>
      <c r="AD747" s="81" t="str">
        <f>VLOOKUP(C747, 'NORD SUD'!A:B, 2, FALSE)</f>
        <v>S</v>
      </c>
      <c r="AE747" s="85"/>
      <c r="AF747" s="85"/>
      <c r="AG747" s="84"/>
      <c r="AH747" s="81"/>
      <c r="AI747" s="169"/>
      <c r="AJ747" s="169"/>
      <c r="AK747" s="194"/>
      <c r="AL747" s="158"/>
    </row>
    <row r="748" spans="1:998" s="13" customFormat="1">
      <c r="A748" s="16">
        <v>743</v>
      </c>
      <c r="B748" s="32" t="s">
        <v>188</v>
      </c>
      <c r="C748" s="32" t="s">
        <v>7</v>
      </c>
      <c r="D748" s="32" t="s">
        <v>7</v>
      </c>
      <c r="E748" s="32" t="s">
        <v>766</v>
      </c>
      <c r="F748" s="32"/>
      <c r="G748" s="74">
        <v>45834</v>
      </c>
      <c r="H748" s="75">
        <v>0.64722222222222225</v>
      </c>
      <c r="I748" s="32" t="s">
        <v>5</v>
      </c>
      <c r="J748" s="32" t="s">
        <v>6</v>
      </c>
      <c r="K748" s="32" t="s">
        <v>5</v>
      </c>
      <c r="L748" s="32" t="s">
        <v>5</v>
      </c>
      <c r="M748" s="32" t="s">
        <v>5</v>
      </c>
      <c r="N748" s="32" t="s">
        <v>6</v>
      </c>
      <c r="O748" s="76">
        <v>662.25</v>
      </c>
      <c r="P748" s="77">
        <v>604</v>
      </c>
      <c r="Q748" s="76">
        <v>42000</v>
      </c>
      <c r="R748" s="76">
        <v>13000</v>
      </c>
      <c r="S748" s="85">
        <f t="shared" si="84"/>
        <v>30.952380952380953</v>
      </c>
      <c r="T748" s="85">
        <f t="shared" si="85"/>
        <v>29000</v>
      </c>
      <c r="U748" s="32" t="s">
        <v>6</v>
      </c>
      <c r="V748" s="32" t="s">
        <v>6</v>
      </c>
      <c r="W748" s="79">
        <v>1</v>
      </c>
      <c r="X748" s="80">
        <v>0</v>
      </c>
      <c r="Y748" s="81">
        <f>ROUND((S748/INDICI!$B$2*10),2)</f>
        <v>3.5</v>
      </c>
      <c r="Z748" s="81">
        <f>ROUND((O748/INDICI!$B$1*25),2)</f>
        <v>1.77</v>
      </c>
      <c r="AA748" s="82">
        <f t="shared" si="86"/>
        <v>8</v>
      </c>
      <c r="AB748" s="83">
        <f t="shared" si="87"/>
        <v>13.27</v>
      </c>
      <c r="AC748" s="84"/>
      <c r="AD748" s="81" t="str">
        <f>VLOOKUP(C748, 'NORD SUD'!A:B, 2, FALSE)</f>
        <v>N</v>
      </c>
      <c r="AE748" s="85"/>
      <c r="AF748" s="85"/>
      <c r="AG748" s="84"/>
      <c r="AH748" s="81"/>
      <c r="AI748" s="169"/>
      <c r="AJ748" s="169"/>
      <c r="AK748" s="194"/>
      <c r="AL748" s="158"/>
    </row>
    <row r="749" spans="1:998" s="13" customFormat="1">
      <c r="A749" s="16">
        <v>744</v>
      </c>
      <c r="B749" s="32" t="s">
        <v>175</v>
      </c>
      <c r="C749" s="32" t="s">
        <v>91</v>
      </c>
      <c r="D749" s="32" t="s">
        <v>91</v>
      </c>
      <c r="E749" s="32" t="s">
        <v>1005</v>
      </c>
      <c r="F749" s="32"/>
      <c r="G749" s="74">
        <v>45834</v>
      </c>
      <c r="H749" s="75">
        <v>0.7284722222222223</v>
      </c>
      <c r="I749" s="32" t="s">
        <v>5</v>
      </c>
      <c r="J749" s="32" t="s">
        <v>6</v>
      </c>
      <c r="K749" s="32" t="s">
        <v>5</v>
      </c>
      <c r="L749" s="32" t="s">
        <v>265</v>
      </c>
      <c r="M749" s="32" t="s">
        <v>5</v>
      </c>
      <c r="N749" s="32" t="s">
        <v>6</v>
      </c>
      <c r="O749" s="76">
        <v>1470.883</v>
      </c>
      <c r="P749" s="77">
        <v>49970</v>
      </c>
      <c r="Q749" s="76">
        <v>144607.32</v>
      </c>
      <c r="R749" s="76">
        <v>42700</v>
      </c>
      <c r="S749" s="85">
        <f t="shared" si="84"/>
        <v>29.528242415390864</v>
      </c>
      <c r="T749" s="85">
        <f t="shared" si="85"/>
        <v>101907.32</v>
      </c>
      <c r="U749" s="32" t="s">
        <v>6</v>
      </c>
      <c r="V749" s="32" t="s">
        <v>6</v>
      </c>
      <c r="W749" s="79">
        <v>1</v>
      </c>
      <c r="X749" s="80">
        <v>0</v>
      </c>
      <c r="Y749" s="81">
        <f>ROUND((S749/INDICI!$B$2*10),2)</f>
        <v>3.34</v>
      </c>
      <c r="Z749" s="81">
        <f>ROUND((O749/INDICI!$B$1*25),2)</f>
        <v>3.93</v>
      </c>
      <c r="AA749" s="82">
        <f t="shared" si="86"/>
        <v>6</v>
      </c>
      <c r="AB749" s="83">
        <f t="shared" si="87"/>
        <v>13.27</v>
      </c>
      <c r="AC749" s="84"/>
      <c r="AD749" s="81" t="str">
        <f>VLOOKUP(C749, 'NORD SUD'!A:B, 2, FALSE)</f>
        <v>S</v>
      </c>
      <c r="AE749" s="85"/>
      <c r="AF749" s="85"/>
      <c r="AG749" s="84"/>
      <c r="AH749" s="81"/>
      <c r="AI749" s="169"/>
      <c r="AJ749" s="169"/>
      <c r="AK749" s="194"/>
      <c r="AL749" s="158"/>
    </row>
    <row r="750" spans="1:998" s="13" customFormat="1">
      <c r="A750" s="16">
        <v>745</v>
      </c>
      <c r="B750" s="32" t="s">
        <v>344</v>
      </c>
      <c r="C750" s="32" t="s">
        <v>19</v>
      </c>
      <c r="D750" s="32" t="s">
        <v>19</v>
      </c>
      <c r="E750" s="32" t="s">
        <v>1566</v>
      </c>
      <c r="F750" s="32"/>
      <c r="G750" s="74">
        <v>45820</v>
      </c>
      <c r="H750" s="75">
        <v>0.79722222222222217</v>
      </c>
      <c r="I750" s="32" t="s">
        <v>5</v>
      </c>
      <c r="J750" s="32" t="s">
        <v>6</v>
      </c>
      <c r="K750" s="32" t="s">
        <v>5</v>
      </c>
      <c r="L750" s="32" t="s">
        <v>5</v>
      </c>
      <c r="M750" s="32" t="s">
        <v>5</v>
      </c>
      <c r="N750" s="32" t="s">
        <v>6</v>
      </c>
      <c r="O750" s="76">
        <v>461.84</v>
      </c>
      <c r="P750" s="77">
        <v>4114</v>
      </c>
      <c r="Q750" s="76">
        <v>84145.84</v>
      </c>
      <c r="R750" s="76">
        <v>30000</v>
      </c>
      <c r="S750" s="85">
        <f t="shared" si="84"/>
        <v>35.652386380598259</v>
      </c>
      <c r="T750" s="85">
        <f t="shared" si="85"/>
        <v>54145.84</v>
      </c>
      <c r="U750" s="32" t="s">
        <v>6</v>
      </c>
      <c r="V750" s="32" t="s">
        <v>6</v>
      </c>
      <c r="W750" s="79">
        <v>2</v>
      </c>
      <c r="X750" s="80">
        <v>0</v>
      </c>
      <c r="Y750" s="81">
        <f>ROUND((S750/INDICI!$B$2*10),2)</f>
        <v>4.03</v>
      </c>
      <c r="Z750" s="81">
        <f>ROUND((O750/INDICI!$B$1*25),2)</f>
        <v>1.23</v>
      </c>
      <c r="AA750" s="82">
        <f t="shared" si="86"/>
        <v>8</v>
      </c>
      <c r="AB750" s="83">
        <f t="shared" si="87"/>
        <v>13.26</v>
      </c>
      <c r="AC750" s="84"/>
      <c r="AD750" s="81" t="str">
        <f>VLOOKUP(C750, 'NORD SUD'!A:B, 2, FALSE)</f>
        <v>N</v>
      </c>
      <c r="AE750" s="85"/>
      <c r="AF750" s="85"/>
      <c r="AG750" s="84"/>
      <c r="AH750" s="81"/>
      <c r="AI750" s="169"/>
      <c r="AJ750" s="169"/>
      <c r="AK750" s="194"/>
      <c r="AL750" s="158"/>
    </row>
    <row r="751" spans="1:998" s="23" customFormat="1">
      <c r="A751" s="16">
        <v>746</v>
      </c>
      <c r="B751" s="32" t="s">
        <v>188</v>
      </c>
      <c r="C751" s="32" t="s">
        <v>35</v>
      </c>
      <c r="D751" s="32" t="s">
        <v>35</v>
      </c>
      <c r="E751" s="32" t="s">
        <v>812</v>
      </c>
      <c r="F751" s="32"/>
      <c r="G751" s="74">
        <v>45799</v>
      </c>
      <c r="H751" s="75">
        <v>0.72222222222222221</v>
      </c>
      <c r="I751" s="32" t="s">
        <v>5</v>
      </c>
      <c r="J751" s="32" t="s">
        <v>6</v>
      </c>
      <c r="K751" s="32" t="s">
        <v>5</v>
      </c>
      <c r="L751" s="32" t="s">
        <v>5</v>
      </c>
      <c r="M751" s="32" t="s">
        <v>5</v>
      </c>
      <c r="N751" s="32" t="s">
        <v>6</v>
      </c>
      <c r="O751" s="76">
        <v>701.56</v>
      </c>
      <c r="P751" s="77">
        <v>1853</v>
      </c>
      <c r="Q751" s="76">
        <v>200000</v>
      </c>
      <c r="R751" s="76">
        <v>60000</v>
      </c>
      <c r="S751" s="85">
        <f t="shared" si="84"/>
        <v>30</v>
      </c>
      <c r="T751" s="85">
        <f t="shared" si="85"/>
        <v>140000</v>
      </c>
      <c r="U751" s="32" t="s">
        <v>6</v>
      </c>
      <c r="V751" s="32" t="s">
        <v>6</v>
      </c>
      <c r="W751" s="79">
        <v>1</v>
      </c>
      <c r="X751" s="80">
        <v>0</v>
      </c>
      <c r="Y751" s="81">
        <f>ROUND((S751/INDICI!$B$2*10),2)</f>
        <v>3.39</v>
      </c>
      <c r="Z751" s="81">
        <f>ROUND((O751/INDICI!$B$1*25),2)</f>
        <v>1.87</v>
      </c>
      <c r="AA751" s="82">
        <f t="shared" si="86"/>
        <v>8</v>
      </c>
      <c r="AB751" s="83">
        <f t="shared" si="87"/>
        <v>13.26</v>
      </c>
      <c r="AC751" s="84"/>
      <c r="AD751" s="81" t="str">
        <f>VLOOKUP(C751, 'NORD SUD'!A:B, 2, FALSE)</f>
        <v>N</v>
      </c>
      <c r="AE751" s="85"/>
      <c r="AF751" s="85"/>
      <c r="AG751" s="84"/>
      <c r="AH751" s="81"/>
      <c r="AI751" s="169"/>
      <c r="AJ751" s="169"/>
      <c r="AK751" s="194"/>
      <c r="AL751" s="158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  <c r="KE751" s="13"/>
      <c r="KF751" s="13"/>
      <c r="KG751" s="13"/>
      <c r="KH751" s="13"/>
      <c r="KI751" s="13"/>
      <c r="KJ751" s="13"/>
      <c r="KK751" s="13"/>
      <c r="KL751" s="13"/>
      <c r="KM751" s="13"/>
      <c r="KN751" s="13"/>
      <c r="KO751" s="13"/>
      <c r="KP751" s="13"/>
      <c r="KQ751" s="13"/>
      <c r="KR751" s="13"/>
      <c r="KS751" s="13"/>
      <c r="KT751" s="13"/>
      <c r="KU751" s="13"/>
      <c r="KV751" s="13"/>
      <c r="KW751" s="13"/>
      <c r="KX751" s="13"/>
      <c r="KY751" s="13"/>
      <c r="KZ751" s="13"/>
      <c r="LA751" s="13"/>
      <c r="LB751" s="13"/>
      <c r="LC751" s="13"/>
      <c r="LD751" s="13"/>
      <c r="LE751" s="13"/>
      <c r="LF751" s="13"/>
      <c r="LG751" s="13"/>
      <c r="LH751" s="13"/>
      <c r="LI751" s="13"/>
      <c r="LJ751" s="13"/>
      <c r="LK751" s="13"/>
      <c r="LL751" s="13"/>
      <c r="LM751" s="13"/>
      <c r="LN751" s="13"/>
      <c r="LO751" s="13"/>
      <c r="LP751" s="13"/>
      <c r="LQ751" s="13"/>
      <c r="LR751" s="13"/>
      <c r="LS751" s="13"/>
      <c r="LT751" s="13"/>
      <c r="LU751" s="13"/>
      <c r="LV751" s="13"/>
      <c r="LW751" s="13"/>
      <c r="LX751" s="13"/>
      <c r="LY751" s="13"/>
      <c r="LZ751" s="13"/>
      <c r="MA751" s="13"/>
      <c r="MB751" s="13"/>
      <c r="MC751" s="13"/>
      <c r="MD751" s="13"/>
      <c r="ME751" s="13"/>
      <c r="MF751" s="13"/>
      <c r="MG751" s="13"/>
      <c r="MH751" s="13"/>
      <c r="MI751" s="13"/>
      <c r="MJ751" s="13"/>
      <c r="MK751" s="13"/>
      <c r="ML751" s="13"/>
      <c r="MM751" s="13"/>
      <c r="MN751" s="13"/>
      <c r="MO751" s="13"/>
      <c r="MP751" s="13"/>
      <c r="MQ751" s="13"/>
      <c r="MR751" s="13"/>
      <c r="MS751" s="13"/>
      <c r="MT751" s="13"/>
      <c r="MU751" s="13"/>
      <c r="MV751" s="13"/>
      <c r="MW751" s="13"/>
      <c r="MX751" s="13"/>
      <c r="MY751" s="13"/>
      <c r="MZ751" s="13"/>
      <c r="NA751" s="13"/>
      <c r="NB751" s="13"/>
      <c r="NC751" s="13"/>
      <c r="ND751" s="13"/>
      <c r="NE751" s="13"/>
      <c r="NF751" s="13"/>
      <c r="NG751" s="13"/>
      <c r="NH751" s="13"/>
      <c r="NI751" s="13"/>
      <c r="NJ751" s="13"/>
      <c r="NK751" s="13"/>
      <c r="NL751" s="13"/>
      <c r="NM751" s="13"/>
      <c r="NN751" s="13"/>
      <c r="NO751" s="13"/>
      <c r="NP751" s="13"/>
      <c r="NQ751" s="13"/>
      <c r="NR751" s="13"/>
      <c r="NS751" s="13"/>
      <c r="NT751" s="13"/>
      <c r="NU751" s="13"/>
      <c r="NV751" s="13"/>
      <c r="NW751" s="13"/>
      <c r="NX751" s="13"/>
      <c r="NY751" s="13"/>
      <c r="NZ751" s="13"/>
      <c r="OA751" s="13"/>
      <c r="OB751" s="13"/>
      <c r="OC751" s="13"/>
      <c r="OD751" s="13"/>
      <c r="OE751" s="13"/>
      <c r="OF751" s="13"/>
      <c r="OG751" s="13"/>
      <c r="OH751" s="13"/>
      <c r="OI751" s="13"/>
      <c r="OJ751" s="13"/>
      <c r="OK751" s="13"/>
      <c r="OL751" s="13"/>
      <c r="OM751" s="13"/>
      <c r="ON751" s="13"/>
      <c r="OO751" s="13"/>
      <c r="OP751" s="13"/>
      <c r="OQ751" s="13"/>
      <c r="OR751" s="13"/>
      <c r="OS751" s="13"/>
      <c r="OT751" s="13"/>
      <c r="OU751" s="13"/>
      <c r="OV751" s="13"/>
      <c r="OW751" s="13"/>
      <c r="OX751" s="13"/>
      <c r="OY751" s="13"/>
      <c r="OZ751" s="13"/>
      <c r="PA751" s="13"/>
      <c r="PB751" s="13"/>
      <c r="PC751" s="13"/>
      <c r="PD751" s="13"/>
      <c r="PE751" s="13"/>
      <c r="PF751" s="13"/>
      <c r="PG751" s="13"/>
      <c r="PH751" s="13"/>
      <c r="PI751" s="13"/>
      <c r="PJ751" s="13"/>
      <c r="PK751" s="13"/>
      <c r="PL751" s="13"/>
      <c r="PM751" s="13"/>
      <c r="PN751" s="13"/>
      <c r="PO751" s="13"/>
      <c r="PP751" s="13"/>
      <c r="PQ751" s="13"/>
      <c r="PR751" s="13"/>
      <c r="PS751" s="13"/>
      <c r="PT751" s="13"/>
      <c r="PU751" s="13"/>
      <c r="PV751" s="13"/>
      <c r="PW751" s="13"/>
      <c r="PX751" s="13"/>
      <c r="PY751" s="13"/>
      <c r="PZ751" s="13"/>
      <c r="QA751" s="13"/>
      <c r="QB751" s="13"/>
      <c r="QC751" s="13"/>
      <c r="QD751" s="13"/>
      <c r="QE751" s="13"/>
      <c r="QF751" s="13"/>
      <c r="QG751" s="13"/>
      <c r="QH751" s="13"/>
      <c r="QI751" s="13"/>
      <c r="QJ751" s="13"/>
      <c r="QK751" s="13"/>
      <c r="QL751" s="13"/>
      <c r="QM751" s="13"/>
      <c r="QN751" s="13"/>
      <c r="QO751" s="13"/>
      <c r="QP751" s="13"/>
      <c r="QQ751" s="13"/>
      <c r="QR751" s="13"/>
      <c r="QS751" s="13"/>
      <c r="QT751" s="13"/>
      <c r="QU751" s="13"/>
      <c r="QV751" s="13"/>
      <c r="QW751" s="13"/>
      <c r="QX751" s="13"/>
      <c r="QY751" s="13"/>
      <c r="QZ751" s="13"/>
      <c r="RA751" s="13"/>
      <c r="RB751" s="13"/>
      <c r="RC751" s="13"/>
      <c r="RD751" s="13"/>
      <c r="RE751" s="13"/>
      <c r="RF751" s="13"/>
      <c r="RG751" s="13"/>
      <c r="RH751" s="13"/>
      <c r="RI751" s="13"/>
      <c r="RJ751" s="13"/>
      <c r="RK751" s="13"/>
      <c r="RL751" s="13"/>
      <c r="RM751" s="13"/>
      <c r="RN751" s="13"/>
      <c r="RO751" s="13"/>
      <c r="RP751" s="13"/>
      <c r="RQ751" s="13"/>
      <c r="RR751" s="13"/>
      <c r="RS751" s="13"/>
      <c r="RT751" s="13"/>
      <c r="RU751" s="13"/>
      <c r="RV751" s="13"/>
      <c r="RW751" s="13"/>
      <c r="RX751" s="13"/>
      <c r="RY751" s="13"/>
      <c r="RZ751" s="13"/>
      <c r="SA751" s="13"/>
      <c r="SB751" s="13"/>
      <c r="SC751" s="13"/>
      <c r="SD751" s="13"/>
      <c r="SE751" s="13"/>
      <c r="SF751" s="13"/>
      <c r="SG751" s="13"/>
      <c r="SH751" s="13"/>
      <c r="SI751" s="13"/>
      <c r="SJ751" s="13"/>
      <c r="SK751" s="13"/>
      <c r="SL751" s="13"/>
      <c r="SM751" s="13"/>
      <c r="SN751" s="13"/>
      <c r="SO751" s="13"/>
      <c r="SP751" s="13"/>
      <c r="SQ751" s="13"/>
      <c r="SR751" s="13"/>
      <c r="SS751" s="13"/>
      <c r="ST751" s="13"/>
      <c r="SU751" s="13"/>
      <c r="SV751" s="13"/>
      <c r="SW751" s="13"/>
      <c r="SX751" s="13"/>
      <c r="SY751" s="13"/>
      <c r="SZ751" s="13"/>
      <c r="TA751" s="13"/>
      <c r="TB751" s="13"/>
      <c r="TC751" s="13"/>
      <c r="TD751" s="13"/>
      <c r="TE751" s="13"/>
      <c r="TF751" s="13"/>
      <c r="TG751" s="13"/>
      <c r="TH751" s="13"/>
      <c r="TI751" s="13"/>
      <c r="TJ751" s="13"/>
      <c r="TK751" s="13"/>
      <c r="TL751" s="13"/>
      <c r="TM751" s="13"/>
      <c r="TN751" s="13"/>
      <c r="TO751" s="13"/>
      <c r="TP751" s="13"/>
      <c r="TQ751" s="13"/>
      <c r="TR751" s="13"/>
      <c r="TS751" s="13"/>
      <c r="TT751" s="13"/>
      <c r="TU751" s="13"/>
      <c r="TV751" s="13"/>
      <c r="TW751" s="13"/>
      <c r="TX751" s="13"/>
      <c r="TY751" s="13"/>
      <c r="TZ751" s="13"/>
      <c r="UA751" s="13"/>
      <c r="UB751" s="13"/>
      <c r="UC751" s="13"/>
      <c r="UD751" s="13"/>
      <c r="UE751" s="13"/>
      <c r="UF751" s="13"/>
      <c r="UG751" s="13"/>
      <c r="UH751" s="13"/>
      <c r="UI751" s="13"/>
      <c r="UJ751" s="13"/>
      <c r="UK751" s="13"/>
      <c r="UL751" s="13"/>
      <c r="UM751" s="13"/>
      <c r="UN751" s="13"/>
      <c r="UO751" s="13"/>
      <c r="UP751" s="13"/>
      <c r="UQ751" s="13"/>
      <c r="UR751" s="13"/>
      <c r="US751" s="13"/>
      <c r="UT751" s="13"/>
      <c r="UU751" s="13"/>
      <c r="UV751" s="13"/>
      <c r="UW751" s="13"/>
      <c r="UX751" s="13"/>
      <c r="UY751" s="13"/>
      <c r="UZ751" s="13"/>
      <c r="VA751" s="13"/>
      <c r="VB751" s="13"/>
      <c r="VC751" s="13"/>
      <c r="VD751" s="13"/>
      <c r="VE751" s="13"/>
      <c r="VF751" s="13"/>
      <c r="VG751" s="13"/>
      <c r="VH751" s="13"/>
      <c r="VI751" s="13"/>
      <c r="VJ751" s="13"/>
      <c r="VK751" s="13"/>
      <c r="VL751" s="13"/>
      <c r="VM751" s="13"/>
      <c r="VN751" s="13"/>
      <c r="VO751" s="13"/>
      <c r="VP751" s="13"/>
      <c r="VQ751" s="13"/>
      <c r="VR751" s="13"/>
      <c r="VS751" s="13"/>
      <c r="VT751" s="13"/>
      <c r="VU751" s="13"/>
      <c r="VV751" s="13"/>
      <c r="VW751" s="13"/>
      <c r="VX751" s="13"/>
      <c r="VY751" s="13"/>
      <c r="VZ751" s="13"/>
      <c r="WA751" s="13"/>
      <c r="WB751" s="13"/>
      <c r="WC751" s="13"/>
      <c r="WD751" s="13"/>
      <c r="WE751" s="13"/>
      <c r="WF751" s="13"/>
      <c r="WG751" s="13"/>
      <c r="WH751" s="13"/>
      <c r="WI751" s="13"/>
      <c r="WJ751" s="13"/>
      <c r="WK751" s="13"/>
      <c r="WL751" s="13"/>
      <c r="WM751" s="13"/>
      <c r="WN751" s="13"/>
      <c r="WO751" s="13"/>
      <c r="WP751" s="13"/>
      <c r="WQ751" s="13"/>
      <c r="WR751" s="13"/>
      <c r="WS751" s="13"/>
      <c r="WT751" s="13"/>
      <c r="WU751" s="13"/>
      <c r="WV751" s="13"/>
      <c r="WW751" s="13"/>
      <c r="WX751" s="13"/>
      <c r="WY751" s="13"/>
      <c r="WZ751" s="13"/>
      <c r="XA751" s="13"/>
      <c r="XB751" s="13"/>
      <c r="XC751" s="13"/>
      <c r="XD751" s="13"/>
      <c r="XE751" s="13"/>
      <c r="XF751" s="13"/>
      <c r="XG751" s="13"/>
      <c r="XH751" s="13"/>
      <c r="XI751" s="13"/>
      <c r="XJ751" s="13"/>
      <c r="XK751" s="13"/>
      <c r="XL751" s="13"/>
      <c r="XM751" s="13"/>
      <c r="XN751" s="13"/>
      <c r="XO751" s="13"/>
      <c r="XP751" s="13"/>
      <c r="XQ751" s="13"/>
      <c r="XR751" s="13"/>
      <c r="XS751" s="13"/>
      <c r="XT751" s="13"/>
      <c r="XU751" s="13"/>
      <c r="XV751" s="13"/>
      <c r="XW751" s="13"/>
      <c r="XX751" s="13"/>
      <c r="XY751" s="13"/>
      <c r="XZ751" s="13"/>
      <c r="YA751" s="13"/>
      <c r="YB751" s="13"/>
      <c r="YC751" s="13"/>
      <c r="YD751" s="13"/>
      <c r="YE751" s="13"/>
      <c r="YF751" s="13"/>
      <c r="YG751" s="13"/>
      <c r="YH751" s="13"/>
      <c r="YI751" s="13"/>
      <c r="YJ751" s="13"/>
      <c r="YK751" s="13"/>
      <c r="YL751" s="13"/>
      <c r="YM751" s="13"/>
      <c r="YN751" s="13"/>
      <c r="YO751" s="13"/>
      <c r="YP751" s="13"/>
      <c r="YQ751" s="13"/>
      <c r="YR751" s="13"/>
      <c r="YS751" s="13"/>
      <c r="YT751" s="13"/>
      <c r="YU751" s="13"/>
      <c r="YV751" s="13"/>
      <c r="YW751" s="13"/>
      <c r="YX751" s="13"/>
      <c r="YY751" s="13"/>
      <c r="YZ751" s="13"/>
      <c r="ZA751" s="13"/>
      <c r="ZB751" s="13"/>
      <c r="ZC751" s="13"/>
      <c r="ZD751" s="13"/>
      <c r="ZE751" s="13"/>
      <c r="ZF751" s="13"/>
      <c r="ZG751" s="13"/>
      <c r="ZH751" s="13"/>
      <c r="ZI751" s="13"/>
      <c r="ZJ751" s="13"/>
      <c r="ZK751" s="13"/>
      <c r="ZL751" s="13"/>
      <c r="ZM751" s="13"/>
      <c r="ZN751" s="13"/>
      <c r="ZO751" s="13"/>
      <c r="ZP751" s="13"/>
      <c r="ZQ751" s="13"/>
      <c r="ZR751" s="13"/>
      <c r="ZS751" s="13"/>
      <c r="ZT751" s="13"/>
      <c r="ZU751" s="13"/>
      <c r="ZV751" s="13"/>
      <c r="ZW751" s="13"/>
      <c r="ZX751" s="13"/>
      <c r="ZY751" s="13"/>
      <c r="ZZ751" s="13"/>
      <c r="AAA751" s="13"/>
      <c r="AAB751" s="13"/>
      <c r="AAC751" s="13"/>
      <c r="AAD751" s="13"/>
      <c r="AAE751" s="13"/>
      <c r="AAF751" s="13"/>
      <c r="AAG751" s="13"/>
      <c r="AAH751" s="13"/>
      <c r="AAI751" s="13"/>
      <c r="AAJ751" s="13"/>
      <c r="AAK751" s="13"/>
      <c r="AAL751" s="13"/>
      <c r="AAM751" s="13"/>
      <c r="AAN751" s="13"/>
      <c r="AAO751" s="13"/>
      <c r="AAP751" s="13"/>
      <c r="AAQ751" s="13"/>
      <c r="AAR751" s="13"/>
      <c r="AAS751" s="13"/>
      <c r="AAT751" s="13"/>
      <c r="AAU751" s="13"/>
      <c r="AAV751" s="13"/>
      <c r="AAW751" s="13"/>
      <c r="AAX751" s="13"/>
      <c r="AAY751" s="13"/>
      <c r="AAZ751" s="13"/>
      <c r="ABA751" s="13"/>
      <c r="ABB751" s="13"/>
      <c r="ABC751" s="13"/>
      <c r="ABD751" s="13"/>
      <c r="ABE751" s="13"/>
      <c r="ABF751" s="13"/>
      <c r="ABG751" s="13"/>
      <c r="ABH751" s="13"/>
      <c r="ABI751" s="13"/>
      <c r="ABJ751" s="13"/>
      <c r="ABK751" s="13"/>
      <c r="ABL751" s="13"/>
      <c r="ABM751" s="13"/>
      <c r="ABN751" s="13"/>
      <c r="ABO751" s="13"/>
      <c r="ABP751" s="13"/>
      <c r="ABQ751" s="13"/>
      <c r="ABR751" s="13"/>
      <c r="ABS751" s="13"/>
      <c r="ABT751" s="13"/>
      <c r="ABU751" s="13"/>
      <c r="ABV751" s="13"/>
      <c r="ABW751" s="13"/>
      <c r="ABX751" s="13"/>
      <c r="ABY751" s="13"/>
      <c r="ABZ751" s="13"/>
      <c r="ACA751" s="13"/>
      <c r="ACB751" s="13"/>
      <c r="ACC751" s="13"/>
      <c r="ACD751" s="13"/>
      <c r="ACE751" s="13"/>
      <c r="ACF751" s="13"/>
      <c r="ACG751" s="13"/>
      <c r="ACH751" s="13"/>
      <c r="ACI751" s="13"/>
      <c r="ACJ751" s="13"/>
      <c r="ACK751" s="13"/>
      <c r="ACL751" s="13"/>
      <c r="ACM751" s="13"/>
      <c r="ACN751" s="13"/>
      <c r="ACO751" s="13"/>
      <c r="ACP751" s="13"/>
      <c r="ACQ751" s="13"/>
      <c r="ACR751" s="13"/>
      <c r="ACS751" s="13"/>
      <c r="ACT751" s="13"/>
      <c r="ACU751" s="13"/>
      <c r="ACV751" s="13"/>
      <c r="ACW751" s="13"/>
      <c r="ACX751" s="13"/>
      <c r="ACY751" s="13"/>
      <c r="ACZ751" s="13"/>
      <c r="ADA751" s="13"/>
      <c r="ADB751" s="13"/>
      <c r="ADC751" s="13"/>
      <c r="ADD751" s="13"/>
      <c r="ADE751" s="13"/>
      <c r="ADF751" s="13"/>
      <c r="ADG751" s="13"/>
      <c r="ADH751" s="13"/>
      <c r="ADI751" s="13"/>
      <c r="ADJ751" s="13"/>
      <c r="ADK751" s="13"/>
      <c r="ADL751" s="13"/>
      <c r="ADM751" s="13"/>
      <c r="ADN751" s="13"/>
      <c r="ADO751" s="13"/>
      <c r="ADP751" s="13"/>
      <c r="ADQ751" s="13"/>
      <c r="ADR751" s="13"/>
      <c r="ADS751" s="13"/>
      <c r="ADT751" s="13"/>
      <c r="ADU751" s="13"/>
      <c r="ADV751" s="13"/>
      <c r="ADW751" s="13"/>
      <c r="ADX751" s="13"/>
      <c r="ADY751" s="13"/>
      <c r="ADZ751" s="13"/>
      <c r="AEA751" s="13"/>
      <c r="AEB751" s="13"/>
      <c r="AEC751" s="13"/>
      <c r="AED751" s="13"/>
      <c r="AEE751" s="13"/>
      <c r="AEF751" s="13"/>
      <c r="AEG751" s="13"/>
      <c r="AEH751" s="13"/>
      <c r="AEI751" s="13"/>
      <c r="AEJ751" s="13"/>
      <c r="AEK751" s="13"/>
      <c r="AEL751" s="13"/>
      <c r="AEM751" s="13"/>
      <c r="AEN751" s="13"/>
      <c r="AEO751" s="13"/>
      <c r="AEP751" s="13"/>
      <c r="AEQ751" s="13"/>
      <c r="AER751" s="13"/>
      <c r="AES751" s="13"/>
      <c r="AET751" s="13"/>
      <c r="AEU751" s="13"/>
      <c r="AEV751" s="13"/>
      <c r="AEW751" s="13"/>
      <c r="AEX751" s="13"/>
      <c r="AEY751" s="13"/>
      <c r="AEZ751" s="13"/>
      <c r="AFA751" s="13"/>
      <c r="AFB751" s="13"/>
      <c r="AFC751" s="13"/>
      <c r="AFD751" s="13"/>
      <c r="AFE751" s="13"/>
      <c r="AFF751" s="13"/>
      <c r="AFG751" s="13"/>
      <c r="AFH751" s="13"/>
      <c r="AFI751" s="13"/>
      <c r="AFJ751" s="13"/>
      <c r="AFK751" s="13"/>
      <c r="AFL751" s="13"/>
      <c r="AFM751" s="13"/>
      <c r="AFN751" s="13"/>
      <c r="AFO751" s="13"/>
      <c r="AFP751" s="13"/>
      <c r="AFQ751" s="13"/>
      <c r="AFR751" s="13"/>
      <c r="AFS751" s="13"/>
      <c r="AFT751" s="13"/>
      <c r="AFU751" s="13"/>
      <c r="AFV751" s="13"/>
      <c r="AFW751" s="13"/>
      <c r="AFX751" s="13"/>
      <c r="AFY751" s="13"/>
      <c r="AFZ751" s="13"/>
      <c r="AGA751" s="13"/>
      <c r="AGB751" s="13"/>
      <c r="AGC751" s="13"/>
      <c r="AGD751" s="13"/>
      <c r="AGE751" s="13"/>
      <c r="AGF751" s="13"/>
      <c r="AGG751" s="13"/>
      <c r="AGH751" s="13"/>
      <c r="AGI751" s="13"/>
      <c r="AGJ751" s="13"/>
      <c r="AGK751" s="13"/>
      <c r="AGL751" s="13"/>
      <c r="AGM751" s="13"/>
      <c r="AGN751" s="13"/>
      <c r="AGO751" s="13"/>
      <c r="AGP751" s="13"/>
      <c r="AGQ751" s="13"/>
      <c r="AGR751" s="13"/>
      <c r="AGS751" s="13"/>
      <c r="AGT751" s="13"/>
      <c r="AGU751" s="13"/>
      <c r="AGV751" s="13"/>
      <c r="AGW751" s="13"/>
      <c r="AGX751" s="13"/>
      <c r="AGY751" s="13"/>
      <c r="AGZ751" s="13"/>
      <c r="AHA751" s="13"/>
      <c r="AHB751" s="13"/>
      <c r="AHC751" s="13"/>
      <c r="AHD751" s="13"/>
      <c r="AHE751" s="13"/>
      <c r="AHF751" s="13"/>
      <c r="AHG751" s="13"/>
      <c r="AHH751" s="13"/>
      <c r="AHI751" s="13"/>
      <c r="AHJ751" s="13"/>
      <c r="AHK751" s="13"/>
      <c r="AHL751" s="13"/>
      <c r="AHM751" s="13"/>
      <c r="AHN751" s="13"/>
      <c r="AHO751" s="13"/>
      <c r="AHP751" s="13"/>
      <c r="AHQ751" s="13"/>
      <c r="AHR751" s="13"/>
      <c r="AHS751" s="13"/>
      <c r="AHT751" s="13"/>
      <c r="AHU751" s="13"/>
      <c r="AHV751" s="13"/>
      <c r="AHW751" s="13"/>
      <c r="AHX751" s="13"/>
      <c r="AHY751" s="13"/>
      <c r="AHZ751" s="13"/>
      <c r="AIA751" s="13"/>
      <c r="AIB751" s="13"/>
      <c r="AIC751" s="13"/>
      <c r="AID751" s="13"/>
      <c r="AIE751" s="13"/>
      <c r="AIF751" s="13"/>
      <c r="AIG751" s="13"/>
      <c r="AIH751" s="13"/>
      <c r="AII751" s="13"/>
      <c r="AIJ751" s="13"/>
      <c r="AIK751" s="13"/>
      <c r="AIL751" s="13"/>
      <c r="AIM751" s="13"/>
      <c r="AIN751" s="13"/>
      <c r="AIO751" s="13"/>
      <c r="AIP751" s="13"/>
      <c r="AIQ751" s="13"/>
      <c r="AIR751" s="13"/>
      <c r="AIS751" s="13"/>
      <c r="AIT751" s="13"/>
      <c r="AIU751" s="13"/>
      <c r="AIV751" s="13"/>
      <c r="AIW751" s="13"/>
      <c r="AIX751" s="13"/>
      <c r="AIY751" s="13"/>
      <c r="AIZ751" s="13"/>
      <c r="AJA751" s="13"/>
      <c r="AJB751" s="13"/>
      <c r="AJC751" s="13"/>
      <c r="AJD751" s="13"/>
      <c r="AJE751" s="13"/>
      <c r="AJF751" s="13"/>
      <c r="AJG751" s="13"/>
      <c r="AJH751" s="13"/>
      <c r="AJI751" s="13"/>
      <c r="AJJ751" s="13"/>
      <c r="AJK751" s="13"/>
      <c r="AJL751" s="13"/>
      <c r="AJM751" s="13"/>
      <c r="AJN751" s="13"/>
      <c r="AJO751" s="13"/>
      <c r="AJP751" s="13"/>
      <c r="AJQ751" s="13"/>
      <c r="AJR751" s="13"/>
      <c r="AJS751" s="13"/>
      <c r="AJT751" s="13"/>
      <c r="AJU751" s="13"/>
      <c r="AJV751" s="13"/>
      <c r="AJW751" s="13"/>
      <c r="AJX751" s="13"/>
      <c r="AJY751" s="13"/>
      <c r="AJZ751" s="13"/>
      <c r="AKA751" s="13"/>
      <c r="AKB751" s="13"/>
      <c r="AKC751" s="13"/>
      <c r="AKD751" s="13"/>
      <c r="AKE751" s="13"/>
      <c r="AKF751" s="13"/>
      <c r="AKG751" s="13"/>
      <c r="AKH751" s="13"/>
      <c r="AKI751" s="13"/>
      <c r="AKJ751" s="13"/>
      <c r="AKK751" s="13"/>
      <c r="AKL751" s="13"/>
      <c r="AKM751" s="13"/>
      <c r="AKN751" s="13"/>
      <c r="AKO751" s="13"/>
      <c r="AKP751" s="13"/>
      <c r="AKQ751" s="13"/>
      <c r="AKR751" s="13"/>
      <c r="AKS751" s="13"/>
      <c r="AKT751" s="13"/>
      <c r="AKU751" s="13"/>
      <c r="AKV751" s="13"/>
      <c r="AKW751" s="13"/>
      <c r="AKX751" s="13"/>
      <c r="AKY751" s="13"/>
      <c r="AKZ751" s="13"/>
      <c r="ALA751" s="13"/>
      <c r="ALB751" s="13"/>
      <c r="ALC751" s="13"/>
      <c r="ALD751" s="13"/>
      <c r="ALE751" s="13"/>
      <c r="ALF751" s="13"/>
      <c r="ALG751" s="13"/>
      <c r="ALH751" s="13"/>
      <c r="ALI751" s="13"/>
      <c r="ALJ751" s="13"/>
    </row>
    <row r="752" spans="1:998" s="23" customFormat="1">
      <c r="A752" s="16">
        <v>747</v>
      </c>
      <c r="B752" s="32" t="s">
        <v>138</v>
      </c>
      <c r="C752" s="32" t="s">
        <v>27</v>
      </c>
      <c r="D752" s="32" t="s">
        <v>27</v>
      </c>
      <c r="E752" s="32" t="s">
        <v>1341</v>
      </c>
      <c r="F752" s="32"/>
      <c r="G752" s="74">
        <v>45827</v>
      </c>
      <c r="H752" s="75">
        <v>0.5444444444444444</v>
      </c>
      <c r="I752" s="32" t="s">
        <v>5</v>
      </c>
      <c r="J752" s="32" t="s">
        <v>6</v>
      </c>
      <c r="K752" s="32" t="s">
        <v>5</v>
      </c>
      <c r="L752" s="32" t="s">
        <v>5</v>
      </c>
      <c r="M752" s="32" t="s">
        <v>5</v>
      </c>
      <c r="N752" s="32" t="s">
        <v>6</v>
      </c>
      <c r="O752" s="76">
        <v>2295.61</v>
      </c>
      <c r="P752" s="77">
        <v>7077</v>
      </c>
      <c r="Q752" s="76">
        <v>250000</v>
      </c>
      <c r="R752" s="76">
        <v>25000</v>
      </c>
      <c r="S752" s="85">
        <f t="shared" si="84"/>
        <v>10</v>
      </c>
      <c r="T752" s="85">
        <f t="shared" si="85"/>
        <v>225000</v>
      </c>
      <c r="U752" s="32" t="s">
        <v>6</v>
      </c>
      <c r="V752" s="32" t="s">
        <v>6</v>
      </c>
      <c r="W752" s="79">
        <v>1</v>
      </c>
      <c r="X752" s="80">
        <v>0</v>
      </c>
      <c r="Y752" s="81">
        <f>ROUND((S752/INDICI!$B$2*10),2)</f>
        <v>1.1299999999999999</v>
      </c>
      <c r="Z752" s="81">
        <f>ROUND((O752/INDICI!$B$1*25),2)</f>
        <v>6.13</v>
      </c>
      <c r="AA752" s="82">
        <f t="shared" si="86"/>
        <v>6</v>
      </c>
      <c r="AB752" s="83">
        <f t="shared" si="87"/>
        <v>13.26</v>
      </c>
      <c r="AC752" s="84"/>
      <c r="AD752" s="81" t="str">
        <f>VLOOKUP(C752, 'NORD SUD'!A:B, 2, FALSE)</f>
        <v>S</v>
      </c>
      <c r="AE752" s="85"/>
      <c r="AF752" s="85"/>
      <c r="AG752" s="84"/>
      <c r="AH752" s="81"/>
      <c r="AI752" s="169"/>
      <c r="AJ752" s="169"/>
      <c r="AK752" s="194"/>
      <c r="AL752" s="158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  <c r="KE752" s="13"/>
      <c r="KF752" s="13"/>
      <c r="KG752" s="13"/>
      <c r="KH752" s="13"/>
      <c r="KI752" s="13"/>
      <c r="KJ752" s="13"/>
      <c r="KK752" s="13"/>
      <c r="KL752" s="13"/>
      <c r="KM752" s="13"/>
      <c r="KN752" s="13"/>
      <c r="KO752" s="13"/>
      <c r="KP752" s="13"/>
      <c r="KQ752" s="13"/>
      <c r="KR752" s="13"/>
      <c r="KS752" s="13"/>
      <c r="KT752" s="13"/>
      <c r="KU752" s="13"/>
      <c r="KV752" s="13"/>
      <c r="KW752" s="13"/>
      <c r="KX752" s="13"/>
      <c r="KY752" s="13"/>
      <c r="KZ752" s="13"/>
      <c r="LA752" s="13"/>
      <c r="LB752" s="13"/>
      <c r="LC752" s="13"/>
      <c r="LD752" s="13"/>
      <c r="LE752" s="13"/>
      <c r="LF752" s="13"/>
      <c r="LG752" s="13"/>
      <c r="LH752" s="13"/>
      <c r="LI752" s="13"/>
      <c r="LJ752" s="13"/>
      <c r="LK752" s="13"/>
      <c r="LL752" s="13"/>
      <c r="LM752" s="13"/>
      <c r="LN752" s="13"/>
      <c r="LO752" s="13"/>
      <c r="LP752" s="13"/>
      <c r="LQ752" s="13"/>
      <c r="LR752" s="13"/>
      <c r="LS752" s="13"/>
      <c r="LT752" s="13"/>
      <c r="LU752" s="13"/>
      <c r="LV752" s="13"/>
      <c r="LW752" s="13"/>
      <c r="LX752" s="13"/>
      <c r="LY752" s="13"/>
      <c r="LZ752" s="13"/>
      <c r="MA752" s="13"/>
      <c r="MB752" s="13"/>
      <c r="MC752" s="13"/>
      <c r="MD752" s="13"/>
      <c r="ME752" s="13"/>
      <c r="MF752" s="13"/>
      <c r="MG752" s="13"/>
      <c r="MH752" s="13"/>
      <c r="MI752" s="13"/>
      <c r="MJ752" s="13"/>
      <c r="MK752" s="13"/>
      <c r="ML752" s="13"/>
      <c r="MM752" s="13"/>
      <c r="MN752" s="13"/>
      <c r="MO752" s="13"/>
      <c r="MP752" s="13"/>
      <c r="MQ752" s="13"/>
      <c r="MR752" s="13"/>
      <c r="MS752" s="13"/>
      <c r="MT752" s="13"/>
      <c r="MU752" s="13"/>
      <c r="MV752" s="13"/>
      <c r="MW752" s="13"/>
      <c r="MX752" s="13"/>
      <c r="MY752" s="13"/>
      <c r="MZ752" s="13"/>
      <c r="NA752" s="13"/>
      <c r="NB752" s="13"/>
      <c r="NC752" s="13"/>
      <c r="ND752" s="13"/>
      <c r="NE752" s="13"/>
      <c r="NF752" s="13"/>
      <c r="NG752" s="13"/>
      <c r="NH752" s="13"/>
      <c r="NI752" s="13"/>
      <c r="NJ752" s="13"/>
      <c r="NK752" s="13"/>
      <c r="NL752" s="13"/>
      <c r="NM752" s="13"/>
      <c r="NN752" s="13"/>
      <c r="NO752" s="13"/>
      <c r="NP752" s="13"/>
      <c r="NQ752" s="13"/>
      <c r="NR752" s="13"/>
      <c r="NS752" s="13"/>
      <c r="NT752" s="13"/>
      <c r="NU752" s="13"/>
      <c r="NV752" s="13"/>
      <c r="NW752" s="13"/>
      <c r="NX752" s="13"/>
      <c r="NY752" s="13"/>
      <c r="NZ752" s="13"/>
      <c r="OA752" s="13"/>
      <c r="OB752" s="13"/>
      <c r="OC752" s="13"/>
      <c r="OD752" s="13"/>
      <c r="OE752" s="13"/>
      <c r="OF752" s="13"/>
      <c r="OG752" s="13"/>
      <c r="OH752" s="13"/>
      <c r="OI752" s="13"/>
      <c r="OJ752" s="13"/>
      <c r="OK752" s="13"/>
      <c r="OL752" s="13"/>
      <c r="OM752" s="13"/>
      <c r="ON752" s="13"/>
      <c r="OO752" s="13"/>
      <c r="OP752" s="13"/>
      <c r="OQ752" s="13"/>
      <c r="OR752" s="13"/>
      <c r="OS752" s="13"/>
      <c r="OT752" s="13"/>
      <c r="OU752" s="13"/>
      <c r="OV752" s="13"/>
      <c r="OW752" s="13"/>
      <c r="OX752" s="13"/>
      <c r="OY752" s="13"/>
      <c r="OZ752" s="13"/>
      <c r="PA752" s="13"/>
      <c r="PB752" s="13"/>
      <c r="PC752" s="13"/>
      <c r="PD752" s="13"/>
      <c r="PE752" s="13"/>
      <c r="PF752" s="13"/>
      <c r="PG752" s="13"/>
      <c r="PH752" s="13"/>
      <c r="PI752" s="13"/>
      <c r="PJ752" s="13"/>
      <c r="PK752" s="13"/>
      <c r="PL752" s="13"/>
      <c r="PM752" s="13"/>
      <c r="PN752" s="13"/>
      <c r="PO752" s="13"/>
      <c r="PP752" s="13"/>
      <c r="PQ752" s="13"/>
      <c r="PR752" s="13"/>
      <c r="PS752" s="13"/>
      <c r="PT752" s="13"/>
      <c r="PU752" s="13"/>
      <c r="PV752" s="13"/>
      <c r="PW752" s="13"/>
      <c r="PX752" s="13"/>
      <c r="PY752" s="13"/>
      <c r="PZ752" s="13"/>
      <c r="QA752" s="13"/>
      <c r="QB752" s="13"/>
      <c r="QC752" s="13"/>
      <c r="QD752" s="13"/>
      <c r="QE752" s="13"/>
      <c r="QF752" s="13"/>
      <c r="QG752" s="13"/>
      <c r="QH752" s="13"/>
      <c r="QI752" s="13"/>
      <c r="QJ752" s="13"/>
      <c r="QK752" s="13"/>
      <c r="QL752" s="13"/>
      <c r="QM752" s="13"/>
      <c r="QN752" s="13"/>
      <c r="QO752" s="13"/>
      <c r="QP752" s="13"/>
      <c r="QQ752" s="13"/>
      <c r="QR752" s="13"/>
      <c r="QS752" s="13"/>
      <c r="QT752" s="13"/>
      <c r="QU752" s="13"/>
      <c r="QV752" s="13"/>
      <c r="QW752" s="13"/>
      <c r="QX752" s="13"/>
      <c r="QY752" s="13"/>
      <c r="QZ752" s="13"/>
      <c r="RA752" s="13"/>
      <c r="RB752" s="13"/>
      <c r="RC752" s="13"/>
      <c r="RD752" s="13"/>
      <c r="RE752" s="13"/>
      <c r="RF752" s="13"/>
      <c r="RG752" s="13"/>
      <c r="RH752" s="13"/>
      <c r="RI752" s="13"/>
      <c r="RJ752" s="13"/>
      <c r="RK752" s="13"/>
      <c r="RL752" s="13"/>
      <c r="RM752" s="13"/>
      <c r="RN752" s="13"/>
      <c r="RO752" s="13"/>
      <c r="RP752" s="13"/>
      <c r="RQ752" s="13"/>
      <c r="RR752" s="13"/>
      <c r="RS752" s="13"/>
      <c r="RT752" s="13"/>
      <c r="RU752" s="13"/>
      <c r="RV752" s="13"/>
      <c r="RW752" s="13"/>
      <c r="RX752" s="13"/>
      <c r="RY752" s="13"/>
      <c r="RZ752" s="13"/>
      <c r="SA752" s="13"/>
      <c r="SB752" s="13"/>
      <c r="SC752" s="13"/>
      <c r="SD752" s="13"/>
      <c r="SE752" s="13"/>
      <c r="SF752" s="13"/>
      <c r="SG752" s="13"/>
      <c r="SH752" s="13"/>
      <c r="SI752" s="13"/>
      <c r="SJ752" s="13"/>
      <c r="SK752" s="13"/>
      <c r="SL752" s="13"/>
      <c r="SM752" s="13"/>
      <c r="SN752" s="13"/>
      <c r="SO752" s="13"/>
      <c r="SP752" s="13"/>
      <c r="SQ752" s="13"/>
      <c r="SR752" s="13"/>
      <c r="SS752" s="13"/>
      <c r="ST752" s="13"/>
      <c r="SU752" s="13"/>
      <c r="SV752" s="13"/>
      <c r="SW752" s="13"/>
      <c r="SX752" s="13"/>
      <c r="SY752" s="13"/>
      <c r="SZ752" s="13"/>
      <c r="TA752" s="13"/>
      <c r="TB752" s="13"/>
      <c r="TC752" s="13"/>
      <c r="TD752" s="13"/>
      <c r="TE752" s="13"/>
      <c r="TF752" s="13"/>
      <c r="TG752" s="13"/>
      <c r="TH752" s="13"/>
      <c r="TI752" s="13"/>
      <c r="TJ752" s="13"/>
      <c r="TK752" s="13"/>
      <c r="TL752" s="13"/>
      <c r="TM752" s="13"/>
      <c r="TN752" s="13"/>
      <c r="TO752" s="13"/>
      <c r="TP752" s="13"/>
      <c r="TQ752" s="13"/>
      <c r="TR752" s="13"/>
      <c r="TS752" s="13"/>
      <c r="TT752" s="13"/>
      <c r="TU752" s="13"/>
      <c r="TV752" s="13"/>
      <c r="TW752" s="13"/>
      <c r="TX752" s="13"/>
      <c r="TY752" s="13"/>
      <c r="TZ752" s="13"/>
      <c r="UA752" s="13"/>
      <c r="UB752" s="13"/>
      <c r="UC752" s="13"/>
      <c r="UD752" s="13"/>
      <c r="UE752" s="13"/>
      <c r="UF752" s="13"/>
      <c r="UG752" s="13"/>
      <c r="UH752" s="13"/>
      <c r="UI752" s="13"/>
      <c r="UJ752" s="13"/>
      <c r="UK752" s="13"/>
      <c r="UL752" s="13"/>
      <c r="UM752" s="13"/>
      <c r="UN752" s="13"/>
      <c r="UO752" s="13"/>
      <c r="UP752" s="13"/>
      <c r="UQ752" s="13"/>
      <c r="UR752" s="13"/>
      <c r="US752" s="13"/>
      <c r="UT752" s="13"/>
      <c r="UU752" s="13"/>
      <c r="UV752" s="13"/>
      <c r="UW752" s="13"/>
      <c r="UX752" s="13"/>
      <c r="UY752" s="13"/>
      <c r="UZ752" s="13"/>
      <c r="VA752" s="13"/>
      <c r="VB752" s="13"/>
      <c r="VC752" s="13"/>
      <c r="VD752" s="13"/>
      <c r="VE752" s="13"/>
      <c r="VF752" s="13"/>
      <c r="VG752" s="13"/>
      <c r="VH752" s="13"/>
      <c r="VI752" s="13"/>
      <c r="VJ752" s="13"/>
      <c r="VK752" s="13"/>
      <c r="VL752" s="13"/>
      <c r="VM752" s="13"/>
      <c r="VN752" s="13"/>
      <c r="VO752" s="13"/>
      <c r="VP752" s="13"/>
      <c r="VQ752" s="13"/>
      <c r="VR752" s="13"/>
      <c r="VS752" s="13"/>
      <c r="VT752" s="13"/>
      <c r="VU752" s="13"/>
      <c r="VV752" s="13"/>
      <c r="VW752" s="13"/>
      <c r="VX752" s="13"/>
      <c r="VY752" s="13"/>
      <c r="VZ752" s="13"/>
      <c r="WA752" s="13"/>
      <c r="WB752" s="13"/>
      <c r="WC752" s="13"/>
      <c r="WD752" s="13"/>
      <c r="WE752" s="13"/>
      <c r="WF752" s="13"/>
      <c r="WG752" s="13"/>
      <c r="WH752" s="13"/>
      <c r="WI752" s="13"/>
      <c r="WJ752" s="13"/>
      <c r="WK752" s="13"/>
      <c r="WL752" s="13"/>
      <c r="WM752" s="13"/>
      <c r="WN752" s="13"/>
      <c r="WO752" s="13"/>
      <c r="WP752" s="13"/>
      <c r="WQ752" s="13"/>
      <c r="WR752" s="13"/>
      <c r="WS752" s="13"/>
      <c r="WT752" s="13"/>
      <c r="WU752" s="13"/>
      <c r="WV752" s="13"/>
      <c r="WW752" s="13"/>
      <c r="WX752" s="13"/>
      <c r="WY752" s="13"/>
      <c r="WZ752" s="13"/>
      <c r="XA752" s="13"/>
      <c r="XB752" s="13"/>
      <c r="XC752" s="13"/>
      <c r="XD752" s="13"/>
      <c r="XE752" s="13"/>
      <c r="XF752" s="13"/>
      <c r="XG752" s="13"/>
      <c r="XH752" s="13"/>
      <c r="XI752" s="13"/>
      <c r="XJ752" s="13"/>
      <c r="XK752" s="13"/>
      <c r="XL752" s="13"/>
      <c r="XM752" s="13"/>
      <c r="XN752" s="13"/>
      <c r="XO752" s="13"/>
      <c r="XP752" s="13"/>
      <c r="XQ752" s="13"/>
      <c r="XR752" s="13"/>
      <c r="XS752" s="13"/>
      <c r="XT752" s="13"/>
      <c r="XU752" s="13"/>
      <c r="XV752" s="13"/>
      <c r="XW752" s="13"/>
      <c r="XX752" s="13"/>
      <c r="XY752" s="13"/>
      <c r="XZ752" s="13"/>
      <c r="YA752" s="13"/>
      <c r="YB752" s="13"/>
      <c r="YC752" s="13"/>
      <c r="YD752" s="13"/>
      <c r="YE752" s="13"/>
      <c r="YF752" s="13"/>
      <c r="YG752" s="13"/>
      <c r="YH752" s="13"/>
      <c r="YI752" s="13"/>
      <c r="YJ752" s="13"/>
      <c r="YK752" s="13"/>
      <c r="YL752" s="13"/>
      <c r="YM752" s="13"/>
      <c r="YN752" s="13"/>
      <c r="YO752" s="13"/>
      <c r="YP752" s="13"/>
      <c r="YQ752" s="13"/>
      <c r="YR752" s="13"/>
      <c r="YS752" s="13"/>
      <c r="YT752" s="13"/>
      <c r="YU752" s="13"/>
      <c r="YV752" s="13"/>
      <c r="YW752" s="13"/>
      <c r="YX752" s="13"/>
      <c r="YY752" s="13"/>
      <c r="YZ752" s="13"/>
      <c r="ZA752" s="13"/>
      <c r="ZB752" s="13"/>
      <c r="ZC752" s="13"/>
      <c r="ZD752" s="13"/>
      <c r="ZE752" s="13"/>
      <c r="ZF752" s="13"/>
      <c r="ZG752" s="13"/>
      <c r="ZH752" s="13"/>
      <c r="ZI752" s="13"/>
      <c r="ZJ752" s="13"/>
      <c r="ZK752" s="13"/>
      <c r="ZL752" s="13"/>
      <c r="ZM752" s="13"/>
      <c r="ZN752" s="13"/>
      <c r="ZO752" s="13"/>
      <c r="ZP752" s="13"/>
      <c r="ZQ752" s="13"/>
      <c r="ZR752" s="13"/>
      <c r="ZS752" s="13"/>
      <c r="ZT752" s="13"/>
      <c r="ZU752" s="13"/>
      <c r="ZV752" s="13"/>
      <c r="ZW752" s="13"/>
      <c r="ZX752" s="13"/>
      <c r="ZY752" s="13"/>
      <c r="ZZ752" s="13"/>
      <c r="AAA752" s="13"/>
      <c r="AAB752" s="13"/>
      <c r="AAC752" s="13"/>
      <c r="AAD752" s="13"/>
      <c r="AAE752" s="13"/>
      <c r="AAF752" s="13"/>
      <c r="AAG752" s="13"/>
      <c r="AAH752" s="13"/>
      <c r="AAI752" s="13"/>
      <c r="AAJ752" s="13"/>
      <c r="AAK752" s="13"/>
      <c r="AAL752" s="13"/>
      <c r="AAM752" s="13"/>
      <c r="AAN752" s="13"/>
      <c r="AAO752" s="13"/>
      <c r="AAP752" s="13"/>
      <c r="AAQ752" s="13"/>
      <c r="AAR752" s="13"/>
      <c r="AAS752" s="13"/>
      <c r="AAT752" s="13"/>
      <c r="AAU752" s="13"/>
      <c r="AAV752" s="13"/>
      <c r="AAW752" s="13"/>
      <c r="AAX752" s="13"/>
      <c r="AAY752" s="13"/>
      <c r="AAZ752" s="13"/>
      <c r="ABA752" s="13"/>
      <c r="ABB752" s="13"/>
      <c r="ABC752" s="13"/>
      <c r="ABD752" s="13"/>
      <c r="ABE752" s="13"/>
      <c r="ABF752" s="13"/>
      <c r="ABG752" s="13"/>
      <c r="ABH752" s="13"/>
      <c r="ABI752" s="13"/>
      <c r="ABJ752" s="13"/>
      <c r="ABK752" s="13"/>
      <c r="ABL752" s="13"/>
      <c r="ABM752" s="13"/>
      <c r="ABN752" s="13"/>
      <c r="ABO752" s="13"/>
      <c r="ABP752" s="13"/>
      <c r="ABQ752" s="13"/>
      <c r="ABR752" s="13"/>
      <c r="ABS752" s="13"/>
      <c r="ABT752" s="13"/>
      <c r="ABU752" s="13"/>
      <c r="ABV752" s="13"/>
      <c r="ABW752" s="13"/>
      <c r="ABX752" s="13"/>
      <c r="ABY752" s="13"/>
      <c r="ABZ752" s="13"/>
      <c r="ACA752" s="13"/>
      <c r="ACB752" s="13"/>
      <c r="ACC752" s="13"/>
      <c r="ACD752" s="13"/>
      <c r="ACE752" s="13"/>
      <c r="ACF752" s="13"/>
      <c r="ACG752" s="13"/>
      <c r="ACH752" s="13"/>
      <c r="ACI752" s="13"/>
      <c r="ACJ752" s="13"/>
      <c r="ACK752" s="13"/>
      <c r="ACL752" s="13"/>
      <c r="ACM752" s="13"/>
      <c r="ACN752" s="13"/>
      <c r="ACO752" s="13"/>
      <c r="ACP752" s="13"/>
      <c r="ACQ752" s="13"/>
      <c r="ACR752" s="13"/>
      <c r="ACS752" s="13"/>
      <c r="ACT752" s="13"/>
      <c r="ACU752" s="13"/>
      <c r="ACV752" s="13"/>
      <c r="ACW752" s="13"/>
      <c r="ACX752" s="13"/>
      <c r="ACY752" s="13"/>
      <c r="ACZ752" s="13"/>
      <c r="ADA752" s="13"/>
      <c r="ADB752" s="13"/>
      <c r="ADC752" s="13"/>
      <c r="ADD752" s="13"/>
      <c r="ADE752" s="13"/>
      <c r="ADF752" s="13"/>
      <c r="ADG752" s="13"/>
      <c r="ADH752" s="13"/>
      <c r="ADI752" s="13"/>
      <c r="ADJ752" s="13"/>
      <c r="ADK752" s="13"/>
      <c r="ADL752" s="13"/>
      <c r="ADM752" s="13"/>
      <c r="ADN752" s="13"/>
      <c r="ADO752" s="13"/>
      <c r="ADP752" s="13"/>
      <c r="ADQ752" s="13"/>
      <c r="ADR752" s="13"/>
      <c r="ADS752" s="13"/>
      <c r="ADT752" s="13"/>
      <c r="ADU752" s="13"/>
      <c r="ADV752" s="13"/>
      <c r="ADW752" s="13"/>
      <c r="ADX752" s="13"/>
      <c r="ADY752" s="13"/>
      <c r="ADZ752" s="13"/>
      <c r="AEA752" s="13"/>
      <c r="AEB752" s="13"/>
      <c r="AEC752" s="13"/>
      <c r="AED752" s="13"/>
      <c r="AEE752" s="13"/>
      <c r="AEF752" s="13"/>
      <c r="AEG752" s="13"/>
      <c r="AEH752" s="13"/>
      <c r="AEI752" s="13"/>
      <c r="AEJ752" s="13"/>
      <c r="AEK752" s="13"/>
      <c r="AEL752" s="13"/>
      <c r="AEM752" s="13"/>
      <c r="AEN752" s="13"/>
      <c r="AEO752" s="13"/>
      <c r="AEP752" s="13"/>
      <c r="AEQ752" s="13"/>
      <c r="AER752" s="13"/>
      <c r="AES752" s="13"/>
      <c r="AET752" s="13"/>
      <c r="AEU752" s="13"/>
      <c r="AEV752" s="13"/>
      <c r="AEW752" s="13"/>
      <c r="AEX752" s="13"/>
      <c r="AEY752" s="13"/>
      <c r="AEZ752" s="13"/>
      <c r="AFA752" s="13"/>
      <c r="AFB752" s="13"/>
      <c r="AFC752" s="13"/>
      <c r="AFD752" s="13"/>
      <c r="AFE752" s="13"/>
      <c r="AFF752" s="13"/>
      <c r="AFG752" s="13"/>
      <c r="AFH752" s="13"/>
      <c r="AFI752" s="13"/>
      <c r="AFJ752" s="13"/>
      <c r="AFK752" s="13"/>
      <c r="AFL752" s="13"/>
      <c r="AFM752" s="13"/>
      <c r="AFN752" s="13"/>
      <c r="AFO752" s="13"/>
      <c r="AFP752" s="13"/>
      <c r="AFQ752" s="13"/>
      <c r="AFR752" s="13"/>
      <c r="AFS752" s="13"/>
      <c r="AFT752" s="13"/>
      <c r="AFU752" s="13"/>
      <c r="AFV752" s="13"/>
      <c r="AFW752" s="13"/>
      <c r="AFX752" s="13"/>
      <c r="AFY752" s="13"/>
      <c r="AFZ752" s="13"/>
      <c r="AGA752" s="13"/>
      <c r="AGB752" s="13"/>
      <c r="AGC752" s="13"/>
      <c r="AGD752" s="13"/>
      <c r="AGE752" s="13"/>
      <c r="AGF752" s="13"/>
      <c r="AGG752" s="13"/>
      <c r="AGH752" s="13"/>
      <c r="AGI752" s="13"/>
      <c r="AGJ752" s="13"/>
      <c r="AGK752" s="13"/>
      <c r="AGL752" s="13"/>
      <c r="AGM752" s="13"/>
      <c r="AGN752" s="13"/>
      <c r="AGO752" s="13"/>
      <c r="AGP752" s="13"/>
      <c r="AGQ752" s="13"/>
      <c r="AGR752" s="13"/>
      <c r="AGS752" s="13"/>
      <c r="AGT752" s="13"/>
      <c r="AGU752" s="13"/>
      <c r="AGV752" s="13"/>
      <c r="AGW752" s="13"/>
      <c r="AGX752" s="13"/>
      <c r="AGY752" s="13"/>
      <c r="AGZ752" s="13"/>
      <c r="AHA752" s="13"/>
      <c r="AHB752" s="13"/>
      <c r="AHC752" s="13"/>
      <c r="AHD752" s="13"/>
      <c r="AHE752" s="13"/>
      <c r="AHF752" s="13"/>
      <c r="AHG752" s="13"/>
      <c r="AHH752" s="13"/>
      <c r="AHI752" s="13"/>
      <c r="AHJ752" s="13"/>
      <c r="AHK752" s="13"/>
      <c r="AHL752" s="13"/>
      <c r="AHM752" s="13"/>
      <c r="AHN752" s="13"/>
      <c r="AHO752" s="13"/>
      <c r="AHP752" s="13"/>
      <c r="AHQ752" s="13"/>
      <c r="AHR752" s="13"/>
      <c r="AHS752" s="13"/>
      <c r="AHT752" s="13"/>
      <c r="AHU752" s="13"/>
      <c r="AHV752" s="13"/>
      <c r="AHW752" s="13"/>
      <c r="AHX752" s="13"/>
      <c r="AHY752" s="13"/>
      <c r="AHZ752" s="13"/>
      <c r="AIA752" s="13"/>
      <c r="AIB752" s="13"/>
      <c r="AIC752" s="13"/>
      <c r="AID752" s="13"/>
      <c r="AIE752" s="13"/>
      <c r="AIF752" s="13"/>
      <c r="AIG752" s="13"/>
      <c r="AIH752" s="13"/>
      <c r="AII752" s="13"/>
      <c r="AIJ752" s="13"/>
      <c r="AIK752" s="13"/>
      <c r="AIL752" s="13"/>
      <c r="AIM752" s="13"/>
      <c r="AIN752" s="13"/>
      <c r="AIO752" s="13"/>
      <c r="AIP752" s="13"/>
      <c r="AIQ752" s="13"/>
      <c r="AIR752" s="13"/>
      <c r="AIS752" s="13"/>
      <c r="AIT752" s="13"/>
      <c r="AIU752" s="13"/>
      <c r="AIV752" s="13"/>
      <c r="AIW752" s="13"/>
      <c r="AIX752" s="13"/>
      <c r="AIY752" s="13"/>
      <c r="AIZ752" s="13"/>
      <c r="AJA752" s="13"/>
      <c r="AJB752" s="13"/>
      <c r="AJC752" s="13"/>
      <c r="AJD752" s="13"/>
      <c r="AJE752" s="13"/>
      <c r="AJF752" s="13"/>
      <c r="AJG752" s="13"/>
      <c r="AJH752" s="13"/>
      <c r="AJI752" s="13"/>
      <c r="AJJ752" s="13"/>
      <c r="AJK752" s="13"/>
      <c r="AJL752" s="13"/>
      <c r="AJM752" s="13"/>
      <c r="AJN752" s="13"/>
      <c r="AJO752" s="13"/>
      <c r="AJP752" s="13"/>
      <c r="AJQ752" s="13"/>
      <c r="AJR752" s="13"/>
      <c r="AJS752" s="13"/>
      <c r="AJT752" s="13"/>
      <c r="AJU752" s="13"/>
      <c r="AJV752" s="13"/>
      <c r="AJW752" s="13"/>
      <c r="AJX752" s="13"/>
      <c r="AJY752" s="13"/>
      <c r="AJZ752" s="13"/>
      <c r="AKA752" s="13"/>
      <c r="AKB752" s="13"/>
      <c r="AKC752" s="13"/>
      <c r="AKD752" s="13"/>
      <c r="AKE752" s="13"/>
      <c r="AKF752" s="13"/>
      <c r="AKG752" s="13"/>
      <c r="AKH752" s="13"/>
      <c r="AKI752" s="13"/>
      <c r="AKJ752" s="13"/>
      <c r="AKK752" s="13"/>
      <c r="AKL752" s="13"/>
      <c r="AKM752" s="13"/>
      <c r="AKN752" s="13"/>
      <c r="AKO752" s="13"/>
      <c r="AKP752" s="13"/>
      <c r="AKQ752" s="13"/>
      <c r="AKR752" s="13"/>
      <c r="AKS752" s="13"/>
      <c r="AKT752" s="13"/>
      <c r="AKU752" s="13"/>
      <c r="AKV752" s="13"/>
      <c r="AKW752" s="13"/>
      <c r="AKX752" s="13"/>
      <c r="AKY752" s="13"/>
      <c r="AKZ752" s="13"/>
      <c r="ALA752" s="13"/>
      <c r="ALB752" s="13"/>
      <c r="ALC752" s="13"/>
      <c r="ALD752" s="13"/>
      <c r="ALE752" s="13"/>
      <c r="ALF752" s="13"/>
      <c r="ALG752" s="13"/>
      <c r="ALH752" s="13"/>
      <c r="ALI752" s="13"/>
      <c r="ALJ752" s="13"/>
    </row>
    <row r="753" spans="1:998" s="23" customFormat="1">
      <c r="A753" s="16">
        <v>748</v>
      </c>
      <c r="B753" s="32" t="s">
        <v>556</v>
      </c>
      <c r="C753" s="32" t="s">
        <v>47</v>
      </c>
      <c r="D753" s="32" t="s">
        <v>47</v>
      </c>
      <c r="E753" s="32" t="s">
        <v>947</v>
      </c>
      <c r="F753" s="32"/>
      <c r="G753" s="74">
        <v>45834</v>
      </c>
      <c r="H753" s="75">
        <v>0.55902777777777779</v>
      </c>
      <c r="I753" s="32" t="s">
        <v>5</v>
      </c>
      <c r="J753" s="32" t="s">
        <v>6</v>
      </c>
      <c r="K753" s="32" t="s">
        <v>5</v>
      </c>
      <c r="L753" s="32" t="s">
        <v>5</v>
      </c>
      <c r="M753" s="32" t="s">
        <v>5</v>
      </c>
      <c r="N753" s="32" t="s">
        <v>6</v>
      </c>
      <c r="O753" s="76">
        <v>1666.6666666666667</v>
      </c>
      <c r="P753" s="77">
        <v>120</v>
      </c>
      <c r="Q753" s="76">
        <v>112000</v>
      </c>
      <c r="R753" s="76">
        <v>8000</v>
      </c>
      <c r="S753" s="85">
        <f t="shared" si="84"/>
        <v>7.1428571428571423</v>
      </c>
      <c r="T753" s="85">
        <f t="shared" si="85"/>
        <v>104000</v>
      </c>
      <c r="U753" s="32" t="s">
        <v>6</v>
      </c>
      <c r="V753" s="32" t="s">
        <v>6</v>
      </c>
      <c r="W753" s="79">
        <v>1</v>
      </c>
      <c r="X753" s="80">
        <v>0</v>
      </c>
      <c r="Y753" s="81">
        <f>ROUND((S753/INDICI!$B$2*10),2)</f>
        <v>0.81</v>
      </c>
      <c r="Z753" s="81">
        <f>ROUND((O753/INDICI!$B$1*25),2)</f>
        <v>4.45</v>
      </c>
      <c r="AA753" s="82">
        <f t="shared" si="86"/>
        <v>8</v>
      </c>
      <c r="AB753" s="83">
        <f t="shared" si="87"/>
        <v>13.26</v>
      </c>
      <c r="AC753" s="84"/>
      <c r="AD753" s="81" t="str">
        <f>VLOOKUP(C753, 'NORD SUD'!A:B, 2, FALSE)</f>
        <v>S</v>
      </c>
      <c r="AE753" s="85"/>
      <c r="AF753" s="85"/>
      <c r="AG753" s="84"/>
      <c r="AH753" s="81"/>
      <c r="AI753" s="169"/>
      <c r="AJ753" s="169"/>
      <c r="AK753" s="194"/>
      <c r="AL753" s="158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  <c r="KE753" s="13"/>
      <c r="KF753" s="13"/>
      <c r="KG753" s="13"/>
      <c r="KH753" s="13"/>
      <c r="KI753" s="13"/>
      <c r="KJ753" s="13"/>
      <c r="KK753" s="13"/>
      <c r="KL753" s="13"/>
      <c r="KM753" s="13"/>
      <c r="KN753" s="13"/>
      <c r="KO753" s="13"/>
      <c r="KP753" s="13"/>
      <c r="KQ753" s="13"/>
      <c r="KR753" s="13"/>
      <c r="KS753" s="13"/>
      <c r="KT753" s="13"/>
      <c r="KU753" s="13"/>
      <c r="KV753" s="13"/>
      <c r="KW753" s="13"/>
      <c r="KX753" s="13"/>
      <c r="KY753" s="13"/>
      <c r="KZ753" s="13"/>
      <c r="LA753" s="13"/>
      <c r="LB753" s="13"/>
      <c r="LC753" s="13"/>
      <c r="LD753" s="13"/>
      <c r="LE753" s="13"/>
      <c r="LF753" s="13"/>
      <c r="LG753" s="13"/>
      <c r="LH753" s="13"/>
      <c r="LI753" s="13"/>
      <c r="LJ753" s="13"/>
      <c r="LK753" s="13"/>
      <c r="LL753" s="13"/>
      <c r="LM753" s="13"/>
      <c r="LN753" s="13"/>
      <c r="LO753" s="13"/>
      <c r="LP753" s="13"/>
      <c r="LQ753" s="13"/>
      <c r="LR753" s="13"/>
      <c r="LS753" s="13"/>
      <c r="LT753" s="13"/>
      <c r="LU753" s="13"/>
      <c r="LV753" s="13"/>
      <c r="LW753" s="13"/>
      <c r="LX753" s="13"/>
      <c r="LY753" s="13"/>
      <c r="LZ753" s="13"/>
      <c r="MA753" s="13"/>
      <c r="MB753" s="13"/>
      <c r="MC753" s="13"/>
      <c r="MD753" s="13"/>
      <c r="ME753" s="13"/>
      <c r="MF753" s="13"/>
      <c r="MG753" s="13"/>
      <c r="MH753" s="13"/>
      <c r="MI753" s="13"/>
      <c r="MJ753" s="13"/>
      <c r="MK753" s="13"/>
      <c r="ML753" s="13"/>
      <c r="MM753" s="13"/>
      <c r="MN753" s="13"/>
      <c r="MO753" s="13"/>
      <c r="MP753" s="13"/>
      <c r="MQ753" s="13"/>
      <c r="MR753" s="13"/>
      <c r="MS753" s="13"/>
      <c r="MT753" s="13"/>
      <c r="MU753" s="13"/>
      <c r="MV753" s="13"/>
      <c r="MW753" s="13"/>
      <c r="MX753" s="13"/>
      <c r="MY753" s="13"/>
      <c r="MZ753" s="13"/>
      <c r="NA753" s="13"/>
      <c r="NB753" s="13"/>
      <c r="NC753" s="13"/>
      <c r="ND753" s="13"/>
      <c r="NE753" s="13"/>
      <c r="NF753" s="13"/>
      <c r="NG753" s="13"/>
      <c r="NH753" s="13"/>
      <c r="NI753" s="13"/>
      <c r="NJ753" s="13"/>
      <c r="NK753" s="13"/>
      <c r="NL753" s="13"/>
      <c r="NM753" s="13"/>
      <c r="NN753" s="13"/>
      <c r="NO753" s="13"/>
      <c r="NP753" s="13"/>
      <c r="NQ753" s="13"/>
      <c r="NR753" s="13"/>
      <c r="NS753" s="13"/>
      <c r="NT753" s="13"/>
      <c r="NU753" s="13"/>
      <c r="NV753" s="13"/>
      <c r="NW753" s="13"/>
      <c r="NX753" s="13"/>
      <c r="NY753" s="13"/>
      <c r="NZ753" s="13"/>
      <c r="OA753" s="13"/>
      <c r="OB753" s="13"/>
      <c r="OC753" s="13"/>
      <c r="OD753" s="13"/>
      <c r="OE753" s="13"/>
      <c r="OF753" s="13"/>
      <c r="OG753" s="13"/>
      <c r="OH753" s="13"/>
      <c r="OI753" s="13"/>
      <c r="OJ753" s="13"/>
      <c r="OK753" s="13"/>
      <c r="OL753" s="13"/>
      <c r="OM753" s="13"/>
      <c r="ON753" s="13"/>
      <c r="OO753" s="13"/>
      <c r="OP753" s="13"/>
      <c r="OQ753" s="13"/>
      <c r="OR753" s="13"/>
      <c r="OS753" s="13"/>
      <c r="OT753" s="13"/>
      <c r="OU753" s="13"/>
      <c r="OV753" s="13"/>
      <c r="OW753" s="13"/>
      <c r="OX753" s="13"/>
      <c r="OY753" s="13"/>
      <c r="OZ753" s="13"/>
      <c r="PA753" s="13"/>
      <c r="PB753" s="13"/>
      <c r="PC753" s="13"/>
      <c r="PD753" s="13"/>
      <c r="PE753" s="13"/>
      <c r="PF753" s="13"/>
      <c r="PG753" s="13"/>
      <c r="PH753" s="13"/>
      <c r="PI753" s="13"/>
      <c r="PJ753" s="13"/>
      <c r="PK753" s="13"/>
      <c r="PL753" s="13"/>
      <c r="PM753" s="13"/>
      <c r="PN753" s="13"/>
      <c r="PO753" s="13"/>
      <c r="PP753" s="13"/>
      <c r="PQ753" s="13"/>
      <c r="PR753" s="13"/>
      <c r="PS753" s="13"/>
      <c r="PT753" s="13"/>
      <c r="PU753" s="13"/>
      <c r="PV753" s="13"/>
      <c r="PW753" s="13"/>
      <c r="PX753" s="13"/>
      <c r="PY753" s="13"/>
      <c r="PZ753" s="13"/>
      <c r="QA753" s="13"/>
      <c r="QB753" s="13"/>
      <c r="QC753" s="13"/>
      <c r="QD753" s="13"/>
      <c r="QE753" s="13"/>
      <c r="QF753" s="13"/>
      <c r="QG753" s="13"/>
      <c r="QH753" s="13"/>
      <c r="QI753" s="13"/>
      <c r="QJ753" s="13"/>
      <c r="QK753" s="13"/>
      <c r="QL753" s="13"/>
      <c r="QM753" s="13"/>
      <c r="QN753" s="13"/>
      <c r="QO753" s="13"/>
      <c r="QP753" s="13"/>
      <c r="QQ753" s="13"/>
      <c r="QR753" s="13"/>
      <c r="QS753" s="13"/>
      <c r="QT753" s="13"/>
      <c r="QU753" s="13"/>
      <c r="QV753" s="13"/>
      <c r="QW753" s="13"/>
      <c r="QX753" s="13"/>
      <c r="QY753" s="13"/>
      <c r="QZ753" s="13"/>
      <c r="RA753" s="13"/>
      <c r="RB753" s="13"/>
      <c r="RC753" s="13"/>
      <c r="RD753" s="13"/>
      <c r="RE753" s="13"/>
      <c r="RF753" s="13"/>
      <c r="RG753" s="13"/>
      <c r="RH753" s="13"/>
      <c r="RI753" s="13"/>
      <c r="RJ753" s="13"/>
      <c r="RK753" s="13"/>
      <c r="RL753" s="13"/>
      <c r="RM753" s="13"/>
      <c r="RN753" s="13"/>
      <c r="RO753" s="13"/>
      <c r="RP753" s="13"/>
      <c r="RQ753" s="13"/>
      <c r="RR753" s="13"/>
      <c r="RS753" s="13"/>
      <c r="RT753" s="13"/>
      <c r="RU753" s="13"/>
      <c r="RV753" s="13"/>
      <c r="RW753" s="13"/>
      <c r="RX753" s="13"/>
      <c r="RY753" s="13"/>
      <c r="RZ753" s="13"/>
      <c r="SA753" s="13"/>
      <c r="SB753" s="13"/>
      <c r="SC753" s="13"/>
      <c r="SD753" s="13"/>
      <c r="SE753" s="13"/>
      <c r="SF753" s="13"/>
      <c r="SG753" s="13"/>
      <c r="SH753" s="13"/>
      <c r="SI753" s="13"/>
      <c r="SJ753" s="13"/>
      <c r="SK753" s="13"/>
      <c r="SL753" s="13"/>
      <c r="SM753" s="13"/>
      <c r="SN753" s="13"/>
      <c r="SO753" s="13"/>
      <c r="SP753" s="13"/>
      <c r="SQ753" s="13"/>
      <c r="SR753" s="13"/>
      <c r="SS753" s="13"/>
      <c r="ST753" s="13"/>
      <c r="SU753" s="13"/>
      <c r="SV753" s="13"/>
      <c r="SW753" s="13"/>
      <c r="SX753" s="13"/>
      <c r="SY753" s="13"/>
      <c r="SZ753" s="13"/>
      <c r="TA753" s="13"/>
      <c r="TB753" s="13"/>
      <c r="TC753" s="13"/>
      <c r="TD753" s="13"/>
      <c r="TE753" s="13"/>
      <c r="TF753" s="13"/>
      <c r="TG753" s="13"/>
      <c r="TH753" s="13"/>
      <c r="TI753" s="13"/>
      <c r="TJ753" s="13"/>
      <c r="TK753" s="13"/>
      <c r="TL753" s="13"/>
      <c r="TM753" s="13"/>
      <c r="TN753" s="13"/>
      <c r="TO753" s="13"/>
      <c r="TP753" s="13"/>
      <c r="TQ753" s="13"/>
      <c r="TR753" s="13"/>
      <c r="TS753" s="13"/>
      <c r="TT753" s="13"/>
      <c r="TU753" s="13"/>
      <c r="TV753" s="13"/>
      <c r="TW753" s="13"/>
      <c r="TX753" s="13"/>
      <c r="TY753" s="13"/>
      <c r="TZ753" s="13"/>
      <c r="UA753" s="13"/>
      <c r="UB753" s="13"/>
      <c r="UC753" s="13"/>
      <c r="UD753" s="13"/>
      <c r="UE753" s="13"/>
      <c r="UF753" s="13"/>
      <c r="UG753" s="13"/>
      <c r="UH753" s="13"/>
      <c r="UI753" s="13"/>
      <c r="UJ753" s="13"/>
      <c r="UK753" s="13"/>
      <c r="UL753" s="13"/>
      <c r="UM753" s="13"/>
      <c r="UN753" s="13"/>
      <c r="UO753" s="13"/>
      <c r="UP753" s="13"/>
      <c r="UQ753" s="13"/>
      <c r="UR753" s="13"/>
      <c r="US753" s="13"/>
      <c r="UT753" s="13"/>
      <c r="UU753" s="13"/>
      <c r="UV753" s="13"/>
      <c r="UW753" s="13"/>
      <c r="UX753" s="13"/>
      <c r="UY753" s="13"/>
      <c r="UZ753" s="13"/>
      <c r="VA753" s="13"/>
      <c r="VB753" s="13"/>
      <c r="VC753" s="13"/>
      <c r="VD753" s="13"/>
      <c r="VE753" s="13"/>
      <c r="VF753" s="13"/>
      <c r="VG753" s="13"/>
      <c r="VH753" s="13"/>
      <c r="VI753" s="13"/>
      <c r="VJ753" s="13"/>
      <c r="VK753" s="13"/>
      <c r="VL753" s="13"/>
      <c r="VM753" s="13"/>
      <c r="VN753" s="13"/>
      <c r="VO753" s="13"/>
      <c r="VP753" s="13"/>
      <c r="VQ753" s="13"/>
      <c r="VR753" s="13"/>
      <c r="VS753" s="13"/>
      <c r="VT753" s="13"/>
      <c r="VU753" s="13"/>
      <c r="VV753" s="13"/>
      <c r="VW753" s="13"/>
      <c r="VX753" s="13"/>
      <c r="VY753" s="13"/>
      <c r="VZ753" s="13"/>
      <c r="WA753" s="13"/>
      <c r="WB753" s="13"/>
      <c r="WC753" s="13"/>
      <c r="WD753" s="13"/>
      <c r="WE753" s="13"/>
      <c r="WF753" s="13"/>
      <c r="WG753" s="13"/>
      <c r="WH753" s="13"/>
      <c r="WI753" s="13"/>
      <c r="WJ753" s="13"/>
      <c r="WK753" s="13"/>
      <c r="WL753" s="13"/>
      <c r="WM753" s="13"/>
      <c r="WN753" s="13"/>
      <c r="WO753" s="13"/>
      <c r="WP753" s="13"/>
      <c r="WQ753" s="13"/>
      <c r="WR753" s="13"/>
      <c r="WS753" s="13"/>
      <c r="WT753" s="13"/>
      <c r="WU753" s="13"/>
      <c r="WV753" s="13"/>
      <c r="WW753" s="13"/>
      <c r="WX753" s="13"/>
      <c r="WY753" s="13"/>
      <c r="WZ753" s="13"/>
      <c r="XA753" s="13"/>
      <c r="XB753" s="13"/>
      <c r="XC753" s="13"/>
      <c r="XD753" s="13"/>
      <c r="XE753" s="13"/>
      <c r="XF753" s="13"/>
      <c r="XG753" s="13"/>
      <c r="XH753" s="13"/>
      <c r="XI753" s="13"/>
      <c r="XJ753" s="13"/>
      <c r="XK753" s="13"/>
      <c r="XL753" s="13"/>
      <c r="XM753" s="13"/>
      <c r="XN753" s="13"/>
      <c r="XO753" s="13"/>
      <c r="XP753" s="13"/>
      <c r="XQ753" s="13"/>
      <c r="XR753" s="13"/>
      <c r="XS753" s="13"/>
      <c r="XT753" s="13"/>
      <c r="XU753" s="13"/>
      <c r="XV753" s="13"/>
      <c r="XW753" s="13"/>
      <c r="XX753" s="13"/>
      <c r="XY753" s="13"/>
      <c r="XZ753" s="13"/>
      <c r="YA753" s="13"/>
      <c r="YB753" s="13"/>
      <c r="YC753" s="13"/>
      <c r="YD753" s="13"/>
      <c r="YE753" s="13"/>
      <c r="YF753" s="13"/>
      <c r="YG753" s="13"/>
      <c r="YH753" s="13"/>
      <c r="YI753" s="13"/>
      <c r="YJ753" s="13"/>
      <c r="YK753" s="13"/>
      <c r="YL753" s="13"/>
      <c r="YM753" s="13"/>
      <c r="YN753" s="13"/>
      <c r="YO753" s="13"/>
      <c r="YP753" s="13"/>
      <c r="YQ753" s="13"/>
      <c r="YR753" s="13"/>
      <c r="YS753" s="13"/>
      <c r="YT753" s="13"/>
      <c r="YU753" s="13"/>
      <c r="YV753" s="13"/>
      <c r="YW753" s="13"/>
      <c r="YX753" s="13"/>
      <c r="YY753" s="13"/>
      <c r="YZ753" s="13"/>
      <c r="ZA753" s="13"/>
      <c r="ZB753" s="13"/>
      <c r="ZC753" s="13"/>
      <c r="ZD753" s="13"/>
      <c r="ZE753" s="13"/>
      <c r="ZF753" s="13"/>
      <c r="ZG753" s="13"/>
      <c r="ZH753" s="13"/>
      <c r="ZI753" s="13"/>
      <c r="ZJ753" s="13"/>
      <c r="ZK753" s="13"/>
      <c r="ZL753" s="13"/>
      <c r="ZM753" s="13"/>
      <c r="ZN753" s="13"/>
      <c r="ZO753" s="13"/>
      <c r="ZP753" s="13"/>
      <c r="ZQ753" s="13"/>
      <c r="ZR753" s="13"/>
      <c r="ZS753" s="13"/>
      <c r="ZT753" s="13"/>
      <c r="ZU753" s="13"/>
      <c r="ZV753" s="13"/>
      <c r="ZW753" s="13"/>
      <c r="ZX753" s="13"/>
      <c r="ZY753" s="13"/>
      <c r="ZZ753" s="13"/>
      <c r="AAA753" s="13"/>
      <c r="AAB753" s="13"/>
      <c r="AAC753" s="13"/>
      <c r="AAD753" s="13"/>
      <c r="AAE753" s="13"/>
      <c r="AAF753" s="13"/>
      <c r="AAG753" s="13"/>
      <c r="AAH753" s="13"/>
      <c r="AAI753" s="13"/>
      <c r="AAJ753" s="13"/>
      <c r="AAK753" s="13"/>
      <c r="AAL753" s="13"/>
      <c r="AAM753" s="13"/>
      <c r="AAN753" s="13"/>
      <c r="AAO753" s="13"/>
      <c r="AAP753" s="13"/>
      <c r="AAQ753" s="13"/>
      <c r="AAR753" s="13"/>
      <c r="AAS753" s="13"/>
      <c r="AAT753" s="13"/>
      <c r="AAU753" s="13"/>
      <c r="AAV753" s="13"/>
      <c r="AAW753" s="13"/>
      <c r="AAX753" s="13"/>
      <c r="AAY753" s="13"/>
      <c r="AAZ753" s="13"/>
      <c r="ABA753" s="13"/>
      <c r="ABB753" s="13"/>
      <c r="ABC753" s="13"/>
      <c r="ABD753" s="13"/>
      <c r="ABE753" s="13"/>
      <c r="ABF753" s="13"/>
      <c r="ABG753" s="13"/>
      <c r="ABH753" s="13"/>
      <c r="ABI753" s="13"/>
      <c r="ABJ753" s="13"/>
      <c r="ABK753" s="13"/>
      <c r="ABL753" s="13"/>
      <c r="ABM753" s="13"/>
      <c r="ABN753" s="13"/>
      <c r="ABO753" s="13"/>
      <c r="ABP753" s="13"/>
      <c r="ABQ753" s="13"/>
      <c r="ABR753" s="13"/>
      <c r="ABS753" s="13"/>
      <c r="ABT753" s="13"/>
      <c r="ABU753" s="13"/>
      <c r="ABV753" s="13"/>
      <c r="ABW753" s="13"/>
      <c r="ABX753" s="13"/>
      <c r="ABY753" s="13"/>
      <c r="ABZ753" s="13"/>
      <c r="ACA753" s="13"/>
      <c r="ACB753" s="13"/>
      <c r="ACC753" s="13"/>
      <c r="ACD753" s="13"/>
      <c r="ACE753" s="13"/>
      <c r="ACF753" s="13"/>
      <c r="ACG753" s="13"/>
      <c r="ACH753" s="13"/>
      <c r="ACI753" s="13"/>
      <c r="ACJ753" s="13"/>
      <c r="ACK753" s="13"/>
      <c r="ACL753" s="13"/>
      <c r="ACM753" s="13"/>
      <c r="ACN753" s="13"/>
      <c r="ACO753" s="13"/>
      <c r="ACP753" s="13"/>
      <c r="ACQ753" s="13"/>
      <c r="ACR753" s="13"/>
      <c r="ACS753" s="13"/>
      <c r="ACT753" s="13"/>
      <c r="ACU753" s="13"/>
      <c r="ACV753" s="13"/>
      <c r="ACW753" s="13"/>
      <c r="ACX753" s="13"/>
      <c r="ACY753" s="13"/>
      <c r="ACZ753" s="13"/>
      <c r="ADA753" s="13"/>
      <c r="ADB753" s="13"/>
      <c r="ADC753" s="13"/>
      <c r="ADD753" s="13"/>
      <c r="ADE753" s="13"/>
      <c r="ADF753" s="13"/>
      <c r="ADG753" s="13"/>
      <c r="ADH753" s="13"/>
      <c r="ADI753" s="13"/>
      <c r="ADJ753" s="13"/>
      <c r="ADK753" s="13"/>
      <c r="ADL753" s="13"/>
      <c r="ADM753" s="13"/>
      <c r="ADN753" s="13"/>
      <c r="ADO753" s="13"/>
      <c r="ADP753" s="13"/>
      <c r="ADQ753" s="13"/>
      <c r="ADR753" s="13"/>
      <c r="ADS753" s="13"/>
      <c r="ADT753" s="13"/>
      <c r="ADU753" s="13"/>
      <c r="ADV753" s="13"/>
      <c r="ADW753" s="13"/>
      <c r="ADX753" s="13"/>
      <c r="ADY753" s="13"/>
      <c r="ADZ753" s="13"/>
      <c r="AEA753" s="13"/>
      <c r="AEB753" s="13"/>
      <c r="AEC753" s="13"/>
      <c r="AED753" s="13"/>
      <c r="AEE753" s="13"/>
      <c r="AEF753" s="13"/>
      <c r="AEG753" s="13"/>
      <c r="AEH753" s="13"/>
      <c r="AEI753" s="13"/>
      <c r="AEJ753" s="13"/>
      <c r="AEK753" s="13"/>
      <c r="AEL753" s="13"/>
      <c r="AEM753" s="13"/>
      <c r="AEN753" s="13"/>
      <c r="AEO753" s="13"/>
      <c r="AEP753" s="13"/>
      <c r="AEQ753" s="13"/>
      <c r="AER753" s="13"/>
      <c r="AES753" s="13"/>
      <c r="AET753" s="13"/>
      <c r="AEU753" s="13"/>
      <c r="AEV753" s="13"/>
      <c r="AEW753" s="13"/>
      <c r="AEX753" s="13"/>
      <c r="AEY753" s="13"/>
      <c r="AEZ753" s="13"/>
      <c r="AFA753" s="13"/>
      <c r="AFB753" s="13"/>
      <c r="AFC753" s="13"/>
      <c r="AFD753" s="13"/>
      <c r="AFE753" s="13"/>
      <c r="AFF753" s="13"/>
      <c r="AFG753" s="13"/>
      <c r="AFH753" s="13"/>
      <c r="AFI753" s="13"/>
      <c r="AFJ753" s="13"/>
      <c r="AFK753" s="13"/>
      <c r="AFL753" s="13"/>
      <c r="AFM753" s="13"/>
      <c r="AFN753" s="13"/>
      <c r="AFO753" s="13"/>
      <c r="AFP753" s="13"/>
      <c r="AFQ753" s="13"/>
      <c r="AFR753" s="13"/>
      <c r="AFS753" s="13"/>
      <c r="AFT753" s="13"/>
      <c r="AFU753" s="13"/>
      <c r="AFV753" s="13"/>
      <c r="AFW753" s="13"/>
      <c r="AFX753" s="13"/>
      <c r="AFY753" s="13"/>
      <c r="AFZ753" s="13"/>
      <c r="AGA753" s="13"/>
      <c r="AGB753" s="13"/>
      <c r="AGC753" s="13"/>
      <c r="AGD753" s="13"/>
      <c r="AGE753" s="13"/>
      <c r="AGF753" s="13"/>
      <c r="AGG753" s="13"/>
      <c r="AGH753" s="13"/>
      <c r="AGI753" s="13"/>
      <c r="AGJ753" s="13"/>
      <c r="AGK753" s="13"/>
      <c r="AGL753" s="13"/>
      <c r="AGM753" s="13"/>
      <c r="AGN753" s="13"/>
      <c r="AGO753" s="13"/>
      <c r="AGP753" s="13"/>
      <c r="AGQ753" s="13"/>
      <c r="AGR753" s="13"/>
      <c r="AGS753" s="13"/>
      <c r="AGT753" s="13"/>
      <c r="AGU753" s="13"/>
      <c r="AGV753" s="13"/>
      <c r="AGW753" s="13"/>
      <c r="AGX753" s="13"/>
      <c r="AGY753" s="13"/>
      <c r="AGZ753" s="13"/>
      <c r="AHA753" s="13"/>
      <c r="AHB753" s="13"/>
      <c r="AHC753" s="13"/>
      <c r="AHD753" s="13"/>
      <c r="AHE753" s="13"/>
      <c r="AHF753" s="13"/>
      <c r="AHG753" s="13"/>
      <c r="AHH753" s="13"/>
      <c r="AHI753" s="13"/>
      <c r="AHJ753" s="13"/>
      <c r="AHK753" s="13"/>
      <c r="AHL753" s="13"/>
      <c r="AHM753" s="13"/>
      <c r="AHN753" s="13"/>
      <c r="AHO753" s="13"/>
      <c r="AHP753" s="13"/>
      <c r="AHQ753" s="13"/>
      <c r="AHR753" s="13"/>
      <c r="AHS753" s="13"/>
      <c r="AHT753" s="13"/>
      <c r="AHU753" s="13"/>
      <c r="AHV753" s="13"/>
      <c r="AHW753" s="13"/>
      <c r="AHX753" s="13"/>
      <c r="AHY753" s="13"/>
      <c r="AHZ753" s="13"/>
      <c r="AIA753" s="13"/>
      <c r="AIB753" s="13"/>
      <c r="AIC753" s="13"/>
      <c r="AID753" s="13"/>
      <c r="AIE753" s="13"/>
      <c r="AIF753" s="13"/>
      <c r="AIG753" s="13"/>
      <c r="AIH753" s="13"/>
      <c r="AII753" s="13"/>
      <c r="AIJ753" s="13"/>
      <c r="AIK753" s="13"/>
      <c r="AIL753" s="13"/>
      <c r="AIM753" s="13"/>
      <c r="AIN753" s="13"/>
      <c r="AIO753" s="13"/>
      <c r="AIP753" s="13"/>
      <c r="AIQ753" s="13"/>
      <c r="AIR753" s="13"/>
      <c r="AIS753" s="13"/>
      <c r="AIT753" s="13"/>
      <c r="AIU753" s="13"/>
      <c r="AIV753" s="13"/>
      <c r="AIW753" s="13"/>
      <c r="AIX753" s="13"/>
      <c r="AIY753" s="13"/>
      <c r="AIZ753" s="13"/>
      <c r="AJA753" s="13"/>
      <c r="AJB753" s="13"/>
      <c r="AJC753" s="13"/>
      <c r="AJD753" s="13"/>
      <c r="AJE753" s="13"/>
      <c r="AJF753" s="13"/>
      <c r="AJG753" s="13"/>
      <c r="AJH753" s="13"/>
      <c r="AJI753" s="13"/>
      <c r="AJJ753" s="13"/>
      <c r="AJK753" s="13"/>
      <c r="AJL753" s="13"/>
      <c r="AJM753" s="13"/>
      <c r="AJN753" s="13"/>
      <c r="AJO753" s="13"/>
      <c r="AJP753" s="13"/>
      <c r="AJQ753" s="13"/>
      <c r="AJR753" s="13"/>
      <c r="AJS753" s="13"/>
      <c r="AJT753" s="13"/>
      <c r="AJU753" s="13"/>
      <c r="AJV753" s="13"/>
      <c r="AJW753" s="13"/>
      <c r="AJX753" s="13"/>
      <c r="AJY753" s="13"/>
      <c r="AJZ753" s="13"/>
      <c r="AKA753" s="13"/>
      <c r="AKB753" s="13"/>
      <c r="AKC753" s="13"/>
      <c r="AKD753" s="13"/>
      <c r="AKE753" s="13"/>
      <c r="AKF753" s="13"/>
      <c r="AKG753" s="13"/>
      <c r="AKH753" s="13"/>
      <c r="AKI753" s="13"/>
      <c r="AKJ753" s="13"/>
      <c r="AKK753" s="13"/>
      <c r="AKL753" s="13"/>
      <c r="AKM753" s="13"/>
      <c r="AKN753" s="13"/>
      <c r="AKO753" s="13"/>
      <c r="AKP753" s="13"/>
      <c r="AKQ753" s="13"/>
      <c r="AKR753" s="13"/>
      <c r="AKS753" s="13"/>
      <c r="AKT753" s="13"/>
      <c r="AKU753" s="13"/>
      <c r="AKV753" s="13"/>
      <c r="AKW753" s="13"/>
      <c r="AKX753" s="13"/>
      <c r="AKY753" s="13"/>
      <c r="AKZ753" s="13"/>
      <c r="ALA753" s="13"/>
      <c r="ALB753" s="13"/>
      <c r="ALC753" s="13"/>
      <c r="ALD753" s="13"/>
      <c r="ALE753" s="13"/>
      <c r="ALF753" s="13"/>
      <c r="ALG753" s="13"/>
      <c r="ALH753" s="13"/>
      <c r="ALI753" s="13"/>
      <c r="ALJ753" s="13"/>
    </row>
    <row r="754" spans="1:998" s="13" customFormat="1">
      <c r="A754" s="16">
        <v>749</v>
      </c>
      <c r="B754" s="32" t="s">
        <v>175</v>
      </c>
      <c r="C754" s="32" t="s">
        <v>8</v>
      </c>
      <c r="D754" s="32" t="s">
        <v>8</v>
      </c>
      <c r="E754" s="32" t="s">
        <v>708</v>
      </c>
      <c r="F754" s="32"/>
      <c r="G754" s="74">
        <v>45832</v>
      </c>
      <c r="H754" s="75">
        <v>0.73958333333333337</v>
      </c>
      <c r="I754" s="32" t="s">
        <v>5</v>
      </c>
      <c r="J754" s="32" t="s">
        <v>6</v>
      </c>
      <c r="K754" s="32" t="s">
        <v>5</v>
      </c>
      <c r="L754" s="32" t="s">
        <v>5</v>
      </c>
      <c r="M754" s="32" t="s">
        <v>5</v>
      </c>
      <c r="N754" s="32" t="s">
        <v>6</v>
      </c>
      <c r="O754" s="76">
        <v>1320.1510000000001</v>
      </c>
      <c r="P754" s="77">
        <v>34087</v>
      </c>
      <c r="Q754" s="76">
        <v>300000</v>
      </c>
      <c r="R754" s="76">
        <v>99013.15</v>
      </c>
      <c r="S754" s="85">
        <f t="shared" si="84"/>
        <v>33.00438333333333</v>
      </c>
      <c r="T754" s="85">
        <f t="shared" si="85"/>
        <v>200986.85</v>
      </c>
      <c r="U754" s="32" t="s">
        <v>5</v>
      </c>
      <c r="V754" s="32" t="s">
        <v>6</v>
      </c>
      <c r="W754" s="32">
        <v>1</v>
      </c>
      <c r="X754" s="80">
        <v>0</v>
      </c>
      <c r="Y754" s="81">
        <f>ROUND((S754/INDICI!$B$2*10),2)</f>
        <v>3.73</v>
      </c>
      <c r="Z754" s="81">
        <f>ROUND((O754/INDICI!$B$1*25),2)</f>
        <v>3.52</v>
      </c>
      <c r="AA754" s="82">
        <f t="shared" si="86"/>
        <v>6</v>
      </c>
      <c r="AB754" s="83">
        <f t="shared" si="87"/>
        <v>13.25</v>
      </c>
      <c r="AC754" s="84"/>
      <c r="AD754" s="81" t="str">
        <f>VLOOKUP(C754, 'NORD SUD'!A:B, 2, FALSE)</f>
        <v>S</v>
      </c>
      <c r="AE754" s="85"/>
      <c r="AF754" s="85"/>
      <c r="AG754" s="84"/>
      <c r="AH754" s="81"/>
      <c r="AI754" s="169"/>
      <c r="AJ754" s="169"/>
      <c r="AK754" s="194"/>
      <c r="AL754" s="158"/>
    </row>
    <row r="755" spans="1:998" s="13" customFormat="1">
      <c r="A755" s="16">
        <v>750</v>
      </c>
      <c r="B755" s="32" t="s">
        <v>138</v>
      </c>
      <c r="C755" s="32" t="s">
        <v>81</v>
      </c>
      <c r="D755" s="32" t="s">
        <v>81</v>
      </c>
      <c r="E755" s="32" t="s">
        <v>1893</v>
      </c>
      <c r="F755" s="32"/>
      <c r="G755" s="74">
        <v>45806</v>
      </c>
      <c r="H755" s="75" t="s">
        <v>1894</v>
      </c>
      <c r="I755" s="32" t="s">
        <v>5</v>
      </c>
      <c r="J755" s="32" t="s">
        <v>6</v>
      </c>
      <c r="K755" s="32" t="s">
        <v>5</v>
      </c>
      <c r="L755" s="32" t="s">
        <v>5</v>
      </c>
      <c r="M755" s="32" t="s">
        <v>5</v>
      </c>
      <c r="N755" s="32" t="s">
        <v>6</v>
      </c>
      <c r="O755" s="91">
        <v>777.35</v>
      </c>
      <c r="P755" s="77">
        <v>3602</v>
      </c>
      <c r="Q755" s="76">
        <v>71283.600000000006</v>
      </c>
      <c r="R755" s="76">
        <v>20000</v>
      </c>
      <c r="S755" s="85">
        <f t="shared" si="84"/>
        <v>28.056944374302077</v>
      </c>
      <c r="T755" s="85">
        <f t="shared" si="85"/>
        <v>51283.600000000006</v>
      </c>
      <c r="U755" s="32" t="s">
        <v>6</v>
      </c>
      <c r="V755" s="32" t="s">
        <v>6</v>
      </c>
      <c r="W755" s="79">
        <v>1</v>
      </c>
      <c r="X755" s="80">
        <v>0</v>
      </c>
      <c r="Y755" s="81">
        <f>ROUND((S755/INDICI!$B$2*10),2)</f>
        <v>3.17</v>
      </c>
      <c r="Z755" s="81">
        <f>ROUND((O755/INDICI!$B$1*25),2)</f>
        <v>2.08</v>
      </c>
      <c r="AA755" s="82">
        <f t="shared" si="86"/>
        <v>8</v>
      </c>
      <c r="AB755" s="83">
        <f t="shared" si="87"/>
        <v>13.25</v>
      </c>
      <c r="AC755" s="84"/>
      <c r="AD755" s="81" t="str">
        <f>VLOOKUP(C755, 'NORD SUD'!A:B, 2, FALSE)</f>
        <v>S</v>
      </c>
      <c r="AE755" s="85"/>
      <c r="AF755" s="85"/>
      <c r="AG755" s="84"/>
      <c r="AH755" s="81"/>
      <c r="AI755" s="169"/>
      <c r="AJ755" s="169"/>
      <c r="AK755" s="194"/>
      <c r="AL755" s="158"/>
    </row>
    <row r="756" spans="1:998" s="13" customFormat="1">
      <c r="A756" s="16">
        <v>751</v>
      </c>
      <c r="B756" s="32" t="s">
        <v>175</v>
      </c>
      <c r="C756" s="32" t="s">
        <v>8</v>
      </c>
      <c r="D756" s="32" t="s">
        <v>8</v>
      </c>
      <c r="E756" s="32" t="s">
        <v>718</v>
      </c>
      <c r="F756" s="32"/>
      <c r="G756" s="74">
        <v>45832</v>
      </c>
      <c r="H756" s="75">
        <v>0.6875</v>
      </c>
      <c r="I756" s="32" t="s">
        <v>5</v>
      </c>
      <c r="J756" s="32" t="s">
        <v>6</v>
      </c>
      <c r="K756" s="32" t="s">
        <v>5</v>
      </c>
      <c r="L756" s="32" t="s">
        <v>5</v>
      </c>
      <c r="M756" s="32" t="s">
        <v>5</v>
      </c>
      <c r="N756" s="32" t="s">
        <v>6</v>
      </c>
      <c r="O756" s="76">
        <v>912.54700000000003</v>
      </c>
      <c r="P756" s="77">
        <v>1315</v>
      </c>
      <c r="Q756" s="76">
        <v>113647.64</v>
      </c>
      <c r="R756" s="76">
        <v>28130</v>
      </c>
      <c r="S756" s="85">
        <f t="shared" si="84"/>
        <v>24.751943815111339</v>
      </c>
      <c r="T756" s="85">
        <f t="shared" si="85"/>
        <v>85517.64</v>
      </c>
      <c r="U756" s="32" t="s">
        <v>6</v>
      </c>
      <c r="V756" s="32" t="s">
        <v>6</v>
      </c>
      <c r="W756" s="32">
        <v>1</v>
      </c>
      <c r="X756" s="80">
        <v>0</v>
      </c>
      <c r="Y756" s="81">
        <f>ROUND((S756/INDICI!$B$2*10),2)</f>
        <v>2.8</v>
      </c>
      <c r="Z756" s="81">
        <f>ROUND((O756/INDICI!$B$1*25),2)</f>
        <v>2.44</v>
      </c>
      <c r="AA756" s="82">
        <f t="shared" si="86"/>
        <v>8</v>
      </c>
      <c r="AB756" s="83">
        <f t="shared" si="87"/>
        <v>13.24</v>
      </c>
      <c r="AC756" s="84"/>
      <c r="AD756" s="81" t="str">
        <f>VLOOKUP(C756, 'NORD SUD'!A:B, 2, FALSE)</f>
        <v>S</v>
      </c>
      <c r="AE756" s="85"/>
      <c r="AF756" s="85"/>
      <c r="AG756" s="84"/>
      <c r="AH756" s="81"/>
      <c r="AI756" s="169"/>
      <c r="AJ756" s="169"/>
      <c r="AK756" s="194"/>
      <c r="AL756" s="158"/>
    </row>
    <row r="757" spans="1:998" s="13" customFormat="1">
      <c r="A757" s="16">
        <v>752</v>
      </c>
      <c r="B757" s="32" t="s">
        <v>138</v>
      </c>
      <c r="C757" s="32" t="s">
        <v>60</v>
      </c>
      <c r="D757" s="32" t="s">
        <v>60</v>
      </c>
      <c r="E757" s="32" t="s">
        <v>719</v>
      </c>
      <c r="F757" s="32"/>
      <c r="G757" s="74">
        <v>45821</v>
      </c>
      <c r="H757" s="75">
        <v>0.55486111111111114</v>
      </c>
      <c r="I757" s="32" t="s">
        <v>265</v>
      </c>
      <c r="J757" s="32" t="s">
        <v>6</v>
      </c>
      <c r="K757" s="32" t="s">
        <v>5</v>
      </c>
      <c r="L757" s="32" t="s">
        <v>5</v>
      </c>
      <c r="M757" s="32" t="s">
        <v>5</v>
      </c>
      <c r="N757" s="32" t="s">
        <v>6</v>
      </c>
      <c r="O757" s="76">
        <v>2284.31</v>
      </c>
      <c r="P757" s="77">
        <v>31782</v>
      </c>
      <c r="Q757" s="76">
        <v>250000</v>
      </c>
      <c r="R757" s="76">
        <v>25000</v>
      </c>
      <c r="S757" s="85">
        <f t="shared" si="84"/>
        <v>10</v>
      </c>
      <c r="T757" s="85">
        <f t="shared" si="85"/>
        <v>225000</v>
      </c>
      <c r="U757" s="32" t="s">
        <v>6</v>
      </c>
      <c r="V757" s="32" t="s">
        <v>265</v>
      </c>
      <c r="W757" s="32">
        <v>2</v>
      </c>
      <c r="X757" s="80">
        <v>0</v>
      </c>
      <c r="Y757" s="81">
        <f>ROUND((S757/INDICI!$B$2*10),2)</f>
        <v>1.1299999999999999</v>
      </c>
      <c r="Z757" s="81">
        <f>ROUND((O757/INDICI!$B$1*25),2)</f>
        <v>6.1</v>
      </c>
      <c r="AA757" s="82">
        <f t="shared" si="86"/>
        <v>6</v>
      </c>
      <c r="AB757" s="83">
        <f t="shared" si="87"/>
        <v>13.23</v>
      </c>
      <c r="AC757" s="84"/>
      <c r="AD757" s="81" t="str">
        <f>VLOOKUP(C757, 'NORD SUD'!A:B, 2, FALSE)</f>
        <v>S</v>
      </c>
      <c r="AE757" s="85"/>
      <c r="AF757" s="85"/>
      <c r="AG757" s="84"/>
      <c r="AH757" s="81"/>
      <c r="AI757" s="169"/>
      <c r="AJ757" s="169"/>
      <c r="AK757" s="194"/>
      <c r="AL757" s="158"/>
    </row>
    <row r="758" spans="1:998" s="13" customFormat="1">
      <c r="A758" s="16">
        <v>753</v>
      </c>
      <c r="B758" s="32" t="s">
        <v>294</v>
      </c>
      <c r="C758" s="32" t="s">
        <v>44</v>
      </c>
      <c r="D758" s="32" t="s">
        <v>44</v>
      </c>
      <c r="E758" s="32" t="s">
        <v>44</v>
      </c>
      <c r="F758" s="32"/>
      <c r="G758" s="74">
        <v>45834</v>
      </c>
      <c r="H758" s="75">
        <v>0.52013888888888882</v>
      </c>
      <c r="I758" s="32" t="s">
        <v>5</v>
      </c>
      <c r="J758" s="32" t="s">
        <v>6</v>
      </c>
      <c r="K758" s="32" t="s">
        <v>5</v>
      </c>
      <c r="L758" s="32" t="s">
        <v>5</v>
      </c>
      <c r="M758" s="32" t="s">
        <v>5</v>
      </c>
      <c r="N758" s="32" t="s">
        <v>6</v>
      </c>
      <c r="O758" s="76">
        <v>2186.41</v>
      </c>
      <c r="P758" s="77">
        <v>81412</v>
      </c>
      <c r="Q758" s="76">
        <v>226292.54</v>
      </c>
      <c r="R758" s="76">
        <v>67889.77</v>
      </c>
      <c r="S758" s="85">
        <f t="shared" si="84"/>
        <v>30.000887346971318</v>
      </c>
      <c r="T758" s="85">
        <f t="shared" si="85"/>
        <v>158402.77000000002</v>
      </c>
      <c r="U758" s="32" t="s">
        <v>6</v>
      </c>
      <c r="V758" s="32" t="s">
        <v>6</v>
      </c>
      <c r="W758" s="79">
        <v>1</v>
      </c>
      <c r="X758" s="80">
        <v>0</v>
      </c>
      <c r="Y758" s="81">
        <f>ROUND((S758/INDICI!$B$2*10),2)</f>
        <v>3.39</v>
      </c>
      <c r="Z758" s="81">
        <f>ROUND((O758/INDICI!$B$1*25),2)</f>
        <v>5.84</v>
      </c>
      <c r="AA758" s="82">
        <f t="shared" si="86"/>
        <v>4</v>
      </c>
      <c r="AB758" s="83">
        <f t="shared" si="87"/>
        <v>13.23</v>
      </c>
      <c r="AC758" s="84"/>
      <c r="AD758" s="81" t="str">
        <f>VLOOKUP(C758, 'NORD SUD'!A:B, 2, FALSE)</f>
        <v>N</v>
      </c>
      <c r="AE758" s="85"/>
      <c r="AF758" s="85"/>
      <c r="AG758" s="84"/>
      <c r="AH758" s="81"/>
      <c r="AI758" s="169"/>
      <c r="AJ758" s="169"/>
      <c r="AK758" s="194"/>
      <c r="AL758" s="158"/>
    </row>
    <row r="759" spans="1:998" s="13" customFormat="1">
      <c r="A759" s="16">
        <v>754</v>
      </c>
      <c r="B759" s="32" t="s">
        <v>174</v>
      </c>
      <c r="C759" s="32" t="s">
        <v>83</v>
      </c>
      <c r="D759" s="32" t="s">
        <v>83</v>
      </c>
      <c r="E759" s="32" t="s">
        <v>500</v>
      </c>
      <c r="F759" s="32"/>
      <c r="G759" s="74">
        <v>45789</v>
      </c>
      <c r="H759" s="75">
        <v>0.64652777777777781</v>
      </c>
      <c r="I759" s="32" t="s">
        <v>5</v>
      </c>
      <c r="J759" s="32" t="s">
        <v>6</v>
      </c>
      <c r="K759" s="32" t="s">
        <v>5</v>
      </c>
      <c r="L759" s="32" t="s">
        <v>5</v>
      </c>
      <c r="M759" s="32" t="s">
        <v>5</v>
      </c>
      <c r="N759" s="32" t="s">
        <v>6</v>
      </c>
      <c r="O759" s="76">
        <v>1110.95</v>
      </c>
      <c r="P759" s="77">
        <v>6841</v>
      </c>
      <c r="Q759" s="76">
        <v>86744.76</v>
      </c>
      <c r="R759" s="76">
        <v>32595.759999999998</v>
      </c>
      <c r="S759" s="85">
        <f t="shared" si="84"/>
        <v>37.576632870965348</v>
      </c>
      <c r="T759" s="85">
        <f t="shared" si="85"/>
        <v>54149</v>
      </c>
      <c r="U759" s="32" t="s">
        <v>6</v>
      </c>
      <c r="V759" s="32" t="s">
        <v>6</v>
      </c>
      <c r="W759" s="32">
        <v>1</v>
      </c>
      <c r="X759" s="80">
        <v>0</v>
      </c>
      <c r="Y759" s="81">
        <f>ROUND((S759/INDICI!$B$2*10),2)</f>
        <v>4.25</v>
      </c>
      <c r="Z759" s="81">
        <f>ROUND((O759/INDICI!$B$1*25),2)</f>
        <v>2.97</v>
      </c>
      <c r="AA759" s="82">
        <f t="shared" si="86"/>
        <v>6</v>
      </c>
      <c r="AB759" s="83">
        <f t="shared" si="87"/>
        <v>13.22</v>
      </c>
      <c r="AC759" s="84"/>
      <c r="AD759" s="81" t="str">
        <f>VLOOKUP(C759, 'NORD SUD'!A:B, 2, FALSE)</f>
        <v>N</v>
      </c>
      <c r="AE759" s="85"/>
      <c r="AF759" s="85"/>
      <c r="AG759" s="84"/>
      <c r="AH759" s="81"/>
      <c r="AI759" s="169"/>
      <c r="AJ759" s="169"/>
      <c r="AK759" s="194"/>
      <c r="AL759" s="158"/>
    </row>
    <row r="760" spans="1:998" s="13" customFormat="1">
      <c r="A760" s="16">
        <v>755</v>
      </c>
      <c r="B760" s="32" t="s">
        <v>138</v>
      </c>
      <c r="C760" s="32" t="s">
        <v>27</v>
      </c>
      <c r="D760" s="32" t="s">
        <v>27</v>
      </c>
      <c r="E760" s="32" t="s">
        <v>1336</v>
      </c>
      <c r="F760" s="32"/>
      <c r="G760" s="74">
        <v>45821</v>
      </c>
      <c r="H760" s="75">
        <v>0.3430555555555555</v>
      </c>
      <c r="I760" s="32" t="s">
        <v>5</v>
      </c>
      <c r="J760" s="32" t="s">
        <v>6</v>
      </c>
      <c r="K760" s="32" t="s">
        <v>5</v>
      </c>
      <c r="L760" s="32" t="s">
        <v>5</v>
      </c>
      <c r="M760" s="32" t="s">
        <v>5</v>
      </c>
      <c r="N760" s="32" t="s">
        <v>6</v>
      </c>
      <c r="O760" s="76">
        <v>1845.11</v>
      </c>
      <c r="P760" s="77">
        <v>7696</v>
      </c>
      <c r="Q760" s="76">
        <v>240000</v>
      </c>
      <c r="R760" s="76">
        <v>48000</v>
      </c>
      <c r="S760" s="85">
        <f t="shared" si="84"/>
        <v>20</v>
      </c>
      <c r="T760" s="85">
        <f t="shared" si="85"/>
        <v>192000</v>
      </c>
      <c r="U760" s="32" t="s">
        <v>6</v>
      </c>
      <c r="V760" s="32" t="s">
        <v>6</v>
      </c>
      <c r="W760" s="79">
        <v>2</v>
      </c>
      <c r="X760" s="80">
        <v>0</v>
      </c>
      <c r="Y760" s="81">
        <f>ROUND((S760/INDICI!$B$2*10),2)</f>
        <v>2.2599999999999998</v>
      </c>
      <c r="Z760" s="81">
        <f>ROUND((O760/INDICI!$B$1*25),2)</f>
        <v>4.93</v>
      </c>
      <c r="AA760" s="82">
        <f t="shared" si="86"/>
        <v>6</v>
      </c>
      <c r="AB760" s="83">
        <f t="shared" si="87"/>
        <v>13.19</v>
      </c>
      <c r="AC760" s="84"/>
      <c r="AD760" s="81" t="str">
        <f>VLOOKUP(C760, 'NORD SUD'!A:B, 2, FALSE)</f>
        <v>S</v>
      </c>
      <c r="AE760" s="85"/>
      <c r="AF760" s="85"/>
      <c r="AG760" s="84"/>
      <c r="AH760" s="81"/>
      <c r="AI760" s="169"/>
      <c r="AJ760" s="169"/>
      <c r="AK760" s="194"/>
      <c r="AL760" s="158"/>
    </row>
    <row r="761" spans="1:998" s="13" customFormat="1">
      <c r="A761" s="16">
        <v>756</v>
      </c>
      <c r="B761" s="32" t="s">
        <v>175</v>
      </c>
      <c r="C761" s="32" t="s">
        <v>1685</v>
      </c>
      <c r="D761" s="32" t="s">
        <v>1685</v>
      </c>
      <c r="E761" s="32" t="s">
        <v>1705</v>
      </c>
      <c r="F761" s="32"/>
      <c r="G761" s="74">
        <v>45834</v>
      </c>
      <c r="H761" s="75">
        <v>0.4916666666666667</v>
      </c>
      <c r="I761" s="32" t="s">
        <v>5</v>
      </c>
      <c r="J761" s="32" t="s">
        <v>6</v>
      </c>
      <c r="K761" s="32" t="s">
        <v>5</v>
      </c>
      <c r="L761" s="32" t="s">
        <v>5</v>
      </c>
      <c r="M761" s="32" t="s">
        <v>5</v>
      </c>
      <c r="N761" s="32" t="s">
        <v>6</v>
      </c>
      <c r="O761" s="76">
        <v>773.39</v>
      </c>
      <c r="P761" s="77">
        <v>1293</v>
      </c>
      <c r="Q761" s="76">
        <v>94000</v>
      </c>
      <c r="R761" s="76">
        <v>26000</v>
      </c>
      <c r="S761" s="85">
        <f t="shared" si="84"/>
        <v>27.659574468085108</v>
      </c>
      <c r="T761" s="85">
        <f t="shared" si="85"/>
        <v>68000</v>
      </c>
      <c r="U761" s="32" t="s">
        <v>6</v>
      </c>
      <c r="V761" s="32" t="s">
        <v>6</v>
      </c>
      <c r="W761" s="79">
        <v>1</v>
      </c>
      <c r="X761" s="80">
        <v>0</v>
      </c>
      <c r="Y761" s="81">
        <f>ROUND((S761/INDICI!$B$2*10),2)</f>
        <v>3.13</v>
      </c>
      <c r="Z761" s="81">
        <f>ROUND((O761/INDICI!$B$1*25),2)</f>
        <v>2.06</v>
      </c>
      <c r="AA761" s="82">
        <f t="shared" si="86"/>
        <v>8</v>
      </c>
      <c r="AB761" s="83">
        <f t="shared" si="87"/>
        <v>13.19</v>
      </c>
      <c r="AC761" s="84"/>
      <c r="AD761" s="81" t="str">
        <f>VLOOKUP(C761, 'NORD SUD'!A:B, 2, FALSE)</f>
        <v>S</v>
      </c>
      <c r="AE761" s="85"/>
      <c r="AF761" s="85"/>
      <c r="AG761" s="84"/>
      <c r="AH761" s="81"/>
      <c r="AI761" s="169"/>
      <c r="AJ761" s="169"/>
      <c r="AK761" s="194"/>
      <c r="AL761" s="158"/>
    </row>
    <row r="762" spans="1:998" s="13" customFormat="1">
      <c r="A762" s="16">
        <v>757</v>
      </c>
      <c r="B762" s="32" t="s">
        <v>188</v>
      </c>
      <c r="C762" s="32" t="s">
        <v>35</v>
      </c>
      <c r="D762" s="32" t="s">
        <v>35</v>
      </c>
      <c r="E762" s="32" t="s">
        <v>824</v>
      </c>
      <c r="F762" s="32"/>
      <c r="G762" s="74">
        <v>45832</v>
      </c>
      <c r="H762" s="75">
        <v>0.57361111111111118</v>
      </c>
      <c r="I762" s="32" t="s">
        <v>5</v>
      </c>
      <c r="J762" s="32" t="s">
        <v>6</v>
      </c>
      <c r="K762" s="32" t="s">
        <v>5</v>
      </c>
      <c r="L762" s="32" t="s">
        <v>5</v>
      </c>
      <c r="M762" s="32" t="s">
        <v>5</v>
      </c>
      <c r="N762" s="32" t="s">
        <v>6</v>
      </c>
      <c r="O762" s="76">
        <v>667.66</v>
      </c>
      <c r="P762" s="77">
        <v>1348</v>
      </c>
      <c r="Q762" s="76">
        <v>65710</v>
      </c>
      <c r="R762" s="76">
        <v>19713</v>
      </c>
      <c r="S762" s="85">
        <f t="shared" si="84"/>
        <v>30</v>
      </c>
      <c r="T762" s="85">
        <f t="shared" si="85"/>
        <v>45997</v>
      </c>
      <c r="U762" s="32" t="s">
        <v>6</v>
      </c>
      <c r="V762" s="32" t="s">
        <v>6</v>
      </c>
      <c r="W762" s="79">
        <v>1</v>
      </c>
      <c r="X762" s="80">
        <v>0</v>
      </c>
      <c r="Y762" s="81">
        <f>ROUND((S762/INDICI!$B$2*10),2)</f>
        <v>3.39</v>
      </c>
      <c r="Z762" s="81">
        <f>ROUND((O762/INDICI!$B$1*25),2)</f>
        <v>1.78</v>
      </c>
      <c r="AA762" s="82">
        <f t="shared" si="86"/>
        <v>8</v>
      </c>
      <c r="AB762" s="83">
        <f t="shared" si="87"/>
        <v>13.17</v>
      </c>
      <c r="AC762" s="84"/>
      <c r="AD762" s="81" t="str">
        <f>VLOOKUP(C762, 'NORD SUD'!A:B, 2, FALSE)</f>
        <v>N</v>
      </c>
      <c r="AE762" s="85"/>
      <c r="AF762" s="85"/>
      <c r="AG762" s="84"/>
      <c r="AH762" s="81"/>
      <c r="AI762" s="169"/>
      <c r="AJ762" s="169"/>
      <c r="AK762" s="194"/>
      <c r="AL762" s="158"/>
    </row>
    <row r="763" spans="1:998" s="13" customFormat="1">
      <c r="A763" s="16">
        <v>758</v>
      </c>
      <c r="B763" s="32" t="s">
        <v>188</v>
      </c>
      <c r="C763" s="32" t="s">
        <v>7</v>
      </c>
      <c r="D763" s="32" t="s">
        <v>7</v>
      </c>
      <c r="E763" s="32" t="s">
        <v>759</v>
      </c>
      <c r="F763" s="32"/>
      <c r="G763" s="74">
        <v>45834</v>
      </c>
      <c r="H763" s="75">
        <v>0.46666666666666662</v>
      </c>
      <c r="I763" s="32" t="s">
        <v>5</v>
      </c>
      <c r="J763" s="32" t="s">
        <v>6</v>
      </c>
      <c r="K763" s="32" t="s">
        <v>5</v>
      </c>
      <c r="L763" s="32" t="s">
        <v>5</v>
      </c>
      <c r="M763" s="32" t="s">
        <v>5</v>
      </c>
      <c r="N763" s="32" t="s">
        <v>6</v>
      </c>
      <c r="O763" s="76">
        <v>930.23</v>
      </c>
      <c r="P763" s="77">
        <v>430</v>
      </c>
      <c r="Q763" s="76">
        <v>71500</v>
      </c>
      <c r="R763" s="76">
        <v>17000</v>
      </c>
      <c r="S763" s="85">
        <f t="shared" si="84"/>
        <v>23.776223776223777</v>
      </c>
      <c r="T763" s="85">
        <f t="shared" si="85"/>
        <v>54500</v>
      </c>
      <c r="U763" s="32" t="s">
        <v>6</v>
      </c>
      <c r="V763" s="32" t="s">
        <v>6</v>
      </c>
      <c r="W763" s="79">
        <v>1</v>
      </c>
      <c r="X763" s="80">
        <v>0</v>
      </c>
      <c r="Y763" s="81">
        <f>ROUND((S763/INDICI!$B$2*10),2)</f>
        <v>2.69</v>
      </c>
      <c r="Z763" s="81">
        <f>ROUND((O763/INDICI!$B$1*25),2)</f>
        <v>2.48</v>
      </c>
      <c r="AA763" s="82">
        <f t="shared" si="86"/>
        <v>8</v>
      </c>
      <c r="AB763" s="83">
        <f t="shared" si="87"/>
        <v>13.17</v>
      </c>
      <c r="AC763" s="84"/>
      <c r="AD763" s="81" t="str">
        <f>VLOOKUP(C763, 'NORD SUD'!A:B, 2, FALSE)</f>
        <v>N</v>
      </c>
      <c r="AE763" s="85"/>
      <c r="AF763" s="85"/>
      <c r="AG763" s="84"/>
      <c r="AH763" s="90"/>
      <c r="AI763" s="172"/>
      <c r="AJ763" s="172"/>
      <c r="AK763" s="197"/>
      <c r="AL763" s="161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  <c r="HF763" s="24"/>
      <c r="HG763" s="24"/>
      <c r="HH763" s="24"/>
      <c r="HI763" s="24"/>
      <c r="HJ763" s="24"/>
      <c r="HK763" s="24"/>
      <c r="HL763" s="24"/>
      <c r="HM763" s="24"/>
      <c r="HN763" s="24"/>
      <c r="HO763" s="24"/>
      <c r="HP763" s="24"/>
      <c r="HQ763" s="24"/>
      <c r="HR763" s="24"/>
      <c r="HS763" s="24"/>
      <c r="HT763" s="24"/>
      <c r="HU763" s="24"/>
      <c r="HV763" s="24"/>
      <c r="HW763" s="24"/>
      <c r="HX763" s="24"/>
      <c r="HY763" s="24"/>
      <c r="HZ763" s="24"/>
      <c r="IA763" s="24"/>
      <c r="IB763" s="24"/>
      <c r="IC763" s="24"/>
      <c r="ID763" s="24"/>
      <c r="IE763" s="24"/>
      <c r="IF763" s="24"/>
      <c r="IG763" s="24"/>
      <c r="IH763" s="24"/>
      <c r="II763" s="24"/>
      <c r="IJ763" s="24"/>
      <c r="IK763" s="24"/>
      <c r="IL763" s="24"/>
      <c r="IM763" s="24"/>
      <c r="IN763" s="24"/>
      <c r="IO763" s="24"/>
      <c r="IP763" s="24"/>
      <c r="IQ763" s="24"/>
      <c r="IR763" s="24"/>
      <c r="IS763" s="24"/>
      <c r="IT763" s="24"/>
      <c r="IU763" s="24"/>
      <c r="IV763" s="24"/>
      <c r="IW763" s="24"/>
      <c r="IX763" s="24"/>
      <c r="IY763" s="24"/>
      <c r="IZ763" s="24"/>
      <c r="JA763" s="24"/>
      <c r="JB763" s="24"/>
      <c r="JC763" s="24"/>
      <c r="JD763" s="24"/>
      <c r="JE763" s="24"/>
      <c r="JF763" s="24"/>
      <c r="JG763" s="24"/>
      <c r="JH763" s="24"/>
      <c r="JI763" s="24"/>
      <c r="JJ763" s="24"/>
      <c r="JK763" s="24"/>
      <c r="JL763" s="24"/>
      <c r="JM763" s="24"/>
      <c r="JN763" s="24"/>
      <c r="JO763" s="24"/>
      <c r="JP763" s="24"/>
      <c r="JQ763" s="24"/>
      <c r="JR763" s="24"/>
      <c r="JS763" s="24"/>
      <c r="JT763" s="24"/>
      <c r="JU763" s="24"/>
      <c r="JV763" s="24"/>
      <c r="JW763" s="24"/>
      <c r="JX763" s="24"/>
      <c r="JY763" s="24"/>
      <c r="JZ763" s="24"/>
      <c r="KA763" s="24"/>
      <c r="KB763" s="24"/>
      <c r="KC763" s="24"/>
      <c r="KD763" s="24"/>
      <c r="KE763" s="24"/>
      <c r="KF763" s="24"/>
      <c r="KG763" s="24"/>
      <c r="KH763" s="24"/>
      <c r="KI763" s="24"/>
      <c r="KJ763" s="24"/>
      <c r="KK763" s="24"/>
      <c r="KL763" s="24"/>
      <c r="KM763" s="24"/>
      <c r="KN763" s="24"/>
      <c r="KO763" s="24"/>
      <c r="KP763" s="24"/>
      <c r="KQ763" s="24"/>
      <c r="KR763" s="24"/>
      <c r="KS763" s="24"/>
      <c r="KT763" s="24"/>
      <c r="KU763" s="24"/>
      <c r="KV763" s="24"/>
      <c r="KW763" s="24"/>
      <c r="KX763" s="24"/>
      <c r="KY763" s="24"/>
      <c r="KZ763" s="24"/>
      <c r="LA763" s="24"/>
      <c r="LB763" s="24"/>
      <c r="LC763" s="24"/>
      <c r="LD763" s="24"/>
      <c r="LE763" s="24"/>
      <c r="LF763" s="24"/>
      <c r="LG763" s="24"/>
      <c r="LH763" s="24"/>
      <c r="LI763" s="24"/>
      <c r="LJ763" s="24"/>
      <c r="LK763" s="24"/>
      <c r="LL763" s="24"/>
      <c r="LM763" s="24"/>
      <c r="LN763" s="24"/>
      <c r="LO763" s="24"/>
      <c r="LP763" s="24"/>
      <c r="LQ763" s="24"/>
      <c r="LR763" s="24"/>
      <c r="LS763" s="24"/>
      <c r="LT763" s="24"/>
      <c r="LU763" s="24"/>
      <c r="LV763" s="24"/>
      <c r="LW763" s="24"/>
      <c r="LX763" s="24"/>
      <c r="LY763" s="24"/>
      <c r="LZ763" s="24"/>
      <c r="MA763" s="24"/>
      <c r="MB763" s="24"/>
      <c r="MC763" s="24"/>
      <c r="MD763" s="24"/>
      <c r="ME763" s="24"/>
      <c r="MF763" s="24"/>
      <c r="MG763" s="24"/>
      <c r="MH763" s="24"/>
      <c r="MI763" s="24"/>
      <c r="MJ763" s="24"/>
      <c r="MK763" s="24"/>
      <c r="ML763" s="24"/>
      <c r="MM763" s="24"/>
      <c r="MN763" s="24"/>
      <c r="MO763" s="24"/>
      <c r="MP763" s="24"/>
      <c r="MQ763" s="24"/>
      <c r="MR763" s="24"/>
      <c r="MS763" s="24"/>
      <c r="MT763" s="24"/>
      <c r="MU763" s="24"/>
      <c r="MV763" s="24"/>
      <c r="MW763" s="24"/>
      <c r="MX763" s="24"/>
      <c r="MY763" s="24"/>
      <c r="MZ763" s="24"/>
      <c r="NA763" s="24"/>
      <c r="NB763" s="24"/>
      <c r="NC763" s="24"/>
      <c r="ND763" s="24"/>
      <c r="NE763" s="24"/>
      <c r="NF763" s="24"/>
      <c r="NG763" s="24"/>
      <c r="NH763" s="24"/>
      <c r="NI763" s="24"/>
      <c r="NJ763" s="24"/>
      <c r="NK763" s="24"/>
      <c r="NL763" s="24"/>
      <c r="NM763" s="24"/>
      <c r="NN763" s="24"/>
      <c r="NO763" s="24"/>
      <c r="NP763" s="24"/>
      <c r="NQ763" s="24"/>
      <c r="NR763" s="24"/>
      <c r="NS763" s="24"/>
      <c r="NT763" s="24"/>
      <c r="NU763" s="24"/>
      <c r="NV763" s="24"/>
      <c r="NW763" s="24"/>
      <c r="NX763" s="24"/>
      <c r="NY763" s="24"/>
      <c r="NZ763" s="24"/>
      <c r="OA763" s="24"/>
      <c r="OB763" s="24"/>
      <c r="OC763" s="24"/>
      <c r="OD763" s="24"/>
      <c r="OE763" s="24"/>
      <c r="OF763" s="24"/>
      <c r="OG763" s="24"/>
      <c r="OH763" s="24"/>
      <c r="OI763" s="24"/>
      <c r="OJ763" s="24"/>
      <c r="OK763" s="24"/>
      <c r="OL763" s="24"/>
      <c r="OM763" s="24"/>
      <c r="ON763" s="24"/>
      <c r="OO763" s="24"/>
      <c r="OP763" s="24"/>
      <c r="OQ763" s="24"/>
      <c r="OR763" s="24"/>
      <c r="OS763" s="24"/>
      <c r="OT763" s="24"/>
      <c r="OU763" s="24"/>
      <c r="OV763" s="24"/>
      <c r="OW763" s="24"/>
      <c r="OX763" s="24"/>
      <c r="OY763" s="24"/>
      <c r="OZ763" s="24"/>
      <c r="PA763" s="24"/>
      <c r="PB763" s="24"/>
      <c r="PC763" s="24"/>
      <c r="PD763" s="24"/>
      <c r="PE763" s="24"/>
      <c r="PF763" s="24"/>
      <c r="PG763" s="24"/>
      <c r="PH763" s="24"/>
      <c r="PI763" s="24"/>
      <c r="PJ763" s="24"/>
      <c r="PK763" s="24"/>
      <c r="PL763" s="24"/>
      <c r="PM763" s="24"/>
      <c r="PN763" s="24"/>
      <c r="PO763" s="24"/>
      <c r="PP763" s="24"/>
      <c r="PQ763" s="24"/>
      <c r="PR763" s="24"/>
      <c r="PS763" s="24"/>
      <c r="PT763" s="24"/>
      <c r="PU763" s="24"/>
      <c r="PV763" s="24"/>
      <c r="PW763" s="24"/>
      <c r="PX763" s="24"/>
      <c r="PY763" s="24"/>
      <c r="PZ763" s="24"/>
      <c r="QA763" s="24"/>
      <c r="QB763" s="24"/>
      <c r="QC763" s="24"/>
      <c r="QD763" s="24"/>
      <c r="QE763" s="24"/>
      <c r="QF763" s="24"/>
      <c r="QG763" s="24"/>
      <c r="QH763" s="24"/>
      <c r="QI763" s="24"/>
      <c r="QJ763" s="24"/>
      <c r="QK763" s="24"/>
      <c r="QL763" s="24"/>
      <c r="QM763" s="24"/>
      <c r="QN763" s="24"/>
      <c r="QO763" s="24"/>
      <c r="QP763" s="24"/>
      <c r="QQ763" s="24"/>
      <c r="QR763" s="24"/>
      <c r="QS763" s="24"/>
      <c r="QT763" s="24"/>
      <c r="QU763" s="24"/>
      <c r="QV763" s="24"/>
      <c r="QW763" s="24"/>
      <c r="QX763" s="24"/>
      <c r="QY763" s="24"/>
      <c r="QZ763" s="24"/>
      <c r="RA763" s="24"/>
      <c r="RB763" s="24"/>
      <c r="RC763" s="24"/>
      <c r="RD763" s="24"/>
      <c r="RE763" s="24"/>
      <c r="RF763" s="24"/>
      <c r="RG763" s="24"/>
      <c r="RH763" s="24"/>
      <c r="RI763" s="24"/>
      <c r="RJ763" s="24"/>
      <c r="RK763" s="24"/>
      <c r="RL763" s="24"/>
      <c r="RM763" s="24"/>
      <c r="RN763" s="24"/>
      <c r="RO763" s="24"/>
      <c r="RP763" s="24"/>
      <c r="RQ763" s="24"/>
      <c r="RR763" s="24"/>
      <c r="RS763" s="24"/>
      <c r="RT763" s="24"/>
      <c r="RU763" s="24"/>
      <c r="RV763" s="24"/>
      <c r="RW763" s="24"/>
      <c r="RX763" s="24"/>
      <c r="RY763" s="24"/>
      <c r="RZ763" s="24"/>
      <c r="SA763" s="24"/>
      <c r="SB763" s="24"/>
      <c r="SC763" s="24"/>
      <c r="SD763" s="24"/>
      <c r="SE763" s="24"/>
      <c r="SF763" s="24"/>
      <c r="SG763" s="24"/>
      <c r="SH763" s="24"/>
      <c r="SI763" s="24"/>
      <c r="SJ763" s="24"/>
      <c r="SK763" s="24"/>
      <c r="SL763" s="24"/>
      <c r="SM763" s="24"/>
      <c r="SN763" s="24"/>
      <c r="SO763" s="24"/>
      <c r="SP763" s="24"/>
      <c r="SQ763" s="24"/>
      <c r="SR763" s="24"/>
      <c r="SS763" s="24"/>
      <c r="ST763" s="24"/>
      <c r="SU763" s="24"/>
      <c r="SV763" s="24"/>
      <c r="SW763" s="24"/>
      <c r="SX763" s="24"/>
      <c r="SY763" s="24"/>
      <c r="SZ763" s="24"/>
      <c r="TA763" s="24"/>
      <c r="TB763" s="24"/>
      <c r="TC763" s="24"/>
      <c r="TD763" s="24"/>
      <c r="TE763" s="24"/>
      <c r="TF763" s="24"/>
      <c r="TG763" s="24"/>
      <c r="TH763" s="24"/>
      <c r="TI763" s="24"/>
      <c r="TJ763" s="24"/>
      <c r="TK763" s="24"/>
      <c r="TL763" s="24"/>
      <c r="TM763" s="24"/>
      <c r="TN763" s="24"/>
      <c r="TO763" s="24"/>
      <c r="TP763" s="24"/>
      <c r="TQ763" s="24"/>
      <c r="TR763" s="24"/>
      <c r="TS763" s="24"/>
      <c r="TT763" s="24"/>
      <c r="TU763" s="24"/>
      <c r="TV763" s="24"/>
      <c r="TW763" s="24"/>
      <c r="TX763" s="24"/>
      <c r="TY763" s="24"/>
      <c r="TZ763" s="24"/>
      <c r="UA763" s="24"/>
      <c r="UB763" s="24"/>
      <c r="UC763" s="24"/>
      <c r="UD763" s="24"/>
      <c r="UE763" s="24"/>
      <c r="UF763" s="24"/>
      <c r="UG763" s="24"/>
      <c r="UH763" s="24"/>
      <c r="UI763" s="24"/>
      <c r="UJ763" s="24"/>
      <c r="UK763" s="24"/>
      <c r="UL763" s="24"/>
      <c r="UM763" s="24"/>
      <c r="UN763" s="24"/>
      <c r="UO763" s="24"/>
      <c r="UP763" s="24"/>
      <c r="UQ763" s="24"/>
      <c r="UR763" s="24"/>
      <c r="US763" s="24"/>
      <c r="UT763" s="24"/>
      <c r="UU763" s="24"/>
      <c r="UV763" s="24"/>
      <c r="UW763" s="24"/>
      <c r="UX763" s="24"/>
      <c r="UY763" s="24"/>
      <c r="UZ763" s="24"/>
      <c r="VA763" s="24"/>
      <c r="VB763" s="24"/>
      <c r="VC763" s="24"/>
      <c r="VD763" s="24"/>
      <c r="VE763" s="24"/>
      <c r="VF763" s="24"/>
      <c r="VG763" s="24"/>
      <c r="VH763" s="24"/>
      <c r="VI763" s="24"/>
      <c r="VJ763" s="24"/>
      <c r="VK763" s="24"/>
      <c r="VL763" s="24"/>
      <c r="VM763" s="24"/>
      <c r="VN763" s="24"/>
      <c r="VO763" s="24"/>
      <c r="VP763" s="24"/>
      <c r="VQ763" s="24"/>
      <c r="VR763" s="24"/>
      <c r="VS763" s="24"/>
      <c r="VT763" s="24"/>
      <c r="VU763" s="24"/>
      <c r="VV763" s="24"/>
      <c r="VW763" s="24"/>
      <c r="VX763" s="24"/>
      <c r="VY763" s="24"/>
      <c r="VZ763" s="24"/>
      <c r="WA763" s="24"/>
      <c r="WB763" s="24"/>
      <c r="WC763" s="24"/>
      <c r="WD763" s="24"/>
      <c r="WE763" s="24"/>
      <c r="WF763" s="24"/>
      <c r="WG763" s="24"/>
      <c r="WH763" s="24"/>
      <c r="WI763" s="24"/>
      <c r="WJ763" s="24"/>
      <c r="WK763" s="24"/>
      <c r="WL763" s="24"/>
      <c r="WM763" s="24"/>
      <c r="WN763" s="24"/>
      <c r="WO763" s="24"/>
      <c r="WP763" s="24"/>
      <c r="WQ763" s="24"/>
      <c r="WR763" s="24"/>
      <c r="WS763" s="24"/>
      <c r="WT763" s="24"/>
      <c r="WU763" s="24"/>
      <c r="WV763" s="24"/>
      <c r="WW763" s="24"/>
      <c r="WX763" s="24"/>
      <c r="WY763" s="24"/>
      <c r="WZ763" s="24"/>
      <c r="XA763" s="24"/>
      <c r="XB763" s="24"/>
      <c r="XC763" s="24"/>
      <c r="XD763" s="24"/>
      <c r="XE763" s="24"/>
      <c r="XF763" s="24"/>
      <c r="XG763" s="24"/>
      <c r="XH763" s="24"/>
      <c r="XI763" s="24"/>
      <c r="XJ763" s="24"/>
      <c r="XK763" s="24"/>
      <c r="XL763" s="24"/>
      <c r="XM763" s="24"/>
      <c r="XN763" s="24"/>
      <c r="XO763" s="24"/>
      <c r="XP763" s="24"/>
      <c r="XQ763" s="24"/>
      <c r="XR763" s="24"/>
      <c r="XS763" s="24"/>
      <c r="XT763" s="24"/>
      <c r="XU763" s="24"/>
      <c r="XV763" s="24"/>
      <c r="XW763" s="24"/>
      <c r="XX763" s="24"/>
      <c r="XY763" s="24"/>
      <c r="XZ763" s="24"/>
      <c r="YA763" s="24"/>
      <c r="YB763" s="24"/>
      <c r="YC763" s="24"/>
      <c r="YD763" s="24"/>
      <c r="YE763" s="24"/>
      <c r="YF763" s="24"/>
      <c r="YG763" s="24"/>
      <c r="YH763" s="24"/>
      <c r="YI763" s="24"/>
      <c r="YJ763" s="24"/>
      <c r="YK763" s="24"/>
      <c r="YL763" s="24"/>
      <c r="YM763" s="24"/>
      <c r="YN763" s="24"/>
      <c r="YO763" s="24"/>
      <c r="YP763" s="24"/>
      <c r="YQ763" s="24"/>
      <c r="YR763" s="24"/>
      <c r="YS763" s="24"/>
      <c r="YT763" s="24"/>
      <c r="YU763" s="24"/>
      <c r="YV763" s="24"/>
      <c r="YW763" s="24"/>
      <c r="YX763" s="24"/>
      <c r="YY763" s="24"/>
      <c r="YZ763" s="24"/>
      <c r="ZA763" s="24"/>
      <c r="ZB763" s="24"/>
      <c r="ZC763" s="24"/>
      <c r="ZD763" s="24"/>
      <c r="ZE763" s="24"/>
      <c r="ZF763" s="24"/>
      <c r="ZG763" s="24"/>
      <c r="ZH763" s="24"/>
      <c r="ZI763" s="24"/>
      <c r="ZJ763" s="24"/>
      <c r="ZK763" s="24"/>
      <c r="ZL763" s="24"/>
      <c r="ZM763" s="24"/>
      <c r="ZN763" s="24"/>
      <c r="ZO763" s="24"/>
      <c r="ZP763" s="24"/>
      <c r="ZQ763" s="24"/>
      <c r="ZR763" s="24"/>
      <c r="ZS763" s="24"/>
      <c r="ZT763" s="24"/>
      <c r="ZU763" s="24"/>
      <c r="ZV763" s="24"/>
      <c r="ZW763" s="24"/>
      <c r="ZX763" s="24"/>
      <c r="ZY763" s="24"/>
      <c r="ZZ763" s="24"/>
      <c r="AAA763" s="24"/>
      <c r="AAB763" s="24"/>
      <c r="AAC763" s="24"/>
      <c r="AAD763" s="24"/>
      <c r="AAE763" s="24"/>
      <c r="AAF763" s="24"/>
      <c r="AAG763" s="24"/>
      <c r="AAH763" s="24"/>
      <c r="AAI763" s="24"/>
      <c r="AAJ763" s="24"/>
      <c r="AAK763" s="24"/>
      <c r="AAL763" s="24"/>
      <c r="AAM763" s="24"/>
      <c r="AAN763" s="24"/>
      <c r="AAO763" s="24"/>
      <c r="AAP763" s="24"/>
      <c r="AAQ763" s="24"/>
      <c r="AAR763" s="24"/>
      <c r="AAS763" s="24"/>
      <c r="AAT763" s="24"/>
      <c r="AAU763" s="24"/>
      <c r="AAV763" s="24"/>
      <c r="AAW763" s="24"/>
      <c r="AAX763" s="24"/>
      <c r="AAY763" s="24"/>
      <c r="AAZ763" s="24"/>
      <c r="ABA763" s="24"/>
      <c r="ABB763" s="24"/>
      <c r="ABC763" s="24"/>
      <c r="ABD763" s="24"/>
      <c r="ABE763" s="24"/>
      <c r="ABF763" s="24"/>
      <c r="ABG763" s="24"/>
      <c r="ABH763" s="24"/>
      <c r="ABI763" s="24"/>
      <c r="ABJ763" s="24"/>
      <c r="ABK763" s="24"/>
      <c r="ABL763" s="24"/>
      <c r="ABM763" s="24"/>
      <c r="ABN763" s="24"/>
      <c r="ABO763" s="24"/>
      <c r="ABP763" s="24"/>
      <c r="ABQ763" s="24"/>
      <c r="ABR763" s="24"/>
      <c r="ABS763" s="24"/>
      <c r="ABT763" s="24"/>
      <c r="ABU763" s="24"/>
      <c r="ABV763" s="24"/>
      <c r="ABW763" s="24"/>
      <c r="ABX763" s="24"/>
      <c r="ABY763" s="24"/>
      <c r="ABZ763" s="24"/>
      <c r="ACA763" s="24"/>
      <c r="ACB763" s="24"/>
      <c r="ACC763" s="24"/>
      <c r="ACD763" s="24"/>
      <c r="ACE763" s="24"/>
      <c r="ACF763" s="24"/>
      <c r="ACG763" s="24"/>
      <c r="ACH763" s="24"/>
      <c r="ACI763" s="24"/>
      <c r="ACJ763" s="24"/>
      <c r="ACK763" s="24"/>
      <c r="ACL763" s="24"/>
      <c r="ACM763" s="24"/>
      <c r="ACN763" s="24"/>
      <c r="ACO763" s="24"/>
      <c r="ACP763" s="24"/>
      <c r="ACQ763" s="24"/>
      <c r="ACR763" s="24"/>
      <c r="ACS763" s="24"/>
      <c r="ACT763" s="24"/>
      <c r="ACU763" s="24"/>
      <c r="ACV763" s="24"/>
      <c r="ACW763" s="24"/>
      <c r="ACX763" s="24"/>
      <c r="ACY763" s="24"/>
      <c r="ACZ763" s="24"/>
      <c r="ADA763" s="24"/>
      <c r="ADB763" s="24"/>
      <c r="ADC763" s="24"/>
      <c r="ADD763" s="24"/>
      <c r="ADE763" s="24"/>
      <c r="ADF763" s="24"/>
      <c r="ADG763" s="24"/>
      <c r="ADH763" s="24"/>
      <c r="ADI763" s="24"/>
      <c r="ADJ763" s="24"/>
      <c r="ADK763" s="24"/>
      <c r="ADL763" s="24"/>
      <c r="ADM763" s="24"/>
      <c r="ADN763" s="24"/>
      <c r="ADO763" s="24"/>
      <c r="ADP763" s="24"/>
      <c r="ADQ763" s="24"/>
      <c r="ADR763" s="24"/>
      <c r="ADS763" s="24"/>
      <c r="ADT763" s="24"/>
      <c r="ADU763" s="24"/>
      <c r="ADV763" s="24"/>
      <c r="ADW763" s="24"/>
      <c r="ADX763" s="24"/>
      <c r="ADY763" s="24"/>
      <c r="ADZ763" s="24"/>
      <c r="AEA763" s="24"/>
      <c r="AEB763" s="24"/>
      <c r="AEC763" s="24"/>
      <c r="AED763" s="24"/>
      <c r="AEE763" s="24"/>
      <c r="AEF763" s="24"/>
      <c r="AEG763" s="24"/>
      <c r="AEH763" s="24"/>
      <c r="AEI763" s="24"/>
      <c r="AEJ763" s="24"/>
      <c r="AEK763" s="24"/>
      <c r="AEL763" s="24"/>
      <c r="AEM763" s="24"/>
      <c r="AEN763" s="24"/>
      <c r="AEO763" s="24"/>
      <c r="AEP763" s="24"/>
      <c r="AEQ763" s="24"/>
      <c r="AER763" s="24"/>
      <c r="AES763" s="24"/>
      <c r="AET763" s="24"/>
      <c r="AEU763" s="24"/>
      <c r="AEV763" s="24"/>
      <c r="AEW763" s="24"/>
      <c r="AEX763" s="24"/>
      <c r="AEY763" s="24"/>
      <c r="AEZ763" s="24"/>
      <c r="AFA763" s="24"/>
      <c r="AFB763" s="24"/>
      <c r="AFC763" s="24"/>
      <c r="AFD763" s="24"/>
      <c r="AFE763" s="24"/>
      <c r="AFF763" s="24"/>
      <c r="AFG763" s="24"/>
      <c r="AFH763" s="24"/>
      <c r="AFI763" s="24"/>
      <c r="AFJ763" s="24"/>
      <c r="AFK763" s="24"/>
      <c r="AFL763" s="24"/>
      <c r="AFM763" s="24"/>
      <c r="AFN763" s="24"/>
      <c r="AFO763" s="24"/>
      <c r="AFP763" s="24"/>
      <c r="AFQ763" s="24"/>
      <c r="AFR763" s="24"/>
      <c r="AFS763" s="24"/>
      <c r="AFT763" s="24"/>
      <c r="AFU763" s="24"/>
      <c r="AFV763" s="24"/>
      <c r="AFW763" s="24"/>
      <c r="AFX763" s="24"/>
      <c r="AFY763" s="24"/>
      <c r="AFZ763" s="24"/>
      <c r="AGA763" s="24"/>
      <c r="AGB763" s="24"/>
      <c r="AGC763" s="24"/>
      <c r="AGD763" s="24"/>
      <c r="AGE763" s="24"/>
      <c r="AGF763" s="24"/>
      <c r="AGG763" s="24"/>
      <c r="AGH763" s="24"/>
      <c r="AGI763" s="24"/>
      <c r="AGJ763" s="24"/>
      <c r="AGK763" s="24"/>
      <c r="AGL763" s="24"/>
      <c r="AGM763" s="24"/>
      <c r="AGN763" s="24"/>
      <c r="AGO763" s="24"/>
      <c r="AGP763" s="24"/>
      <c r="AGQ763" s="24"/>
      <c r="AGR763" s="24"/>
      <c r="AGS763" s="24"/>
      <c r="AGT763" s="24"/>
      <c r="AGU763" s="24"/>
      <c r="AGV763" s="24"/>
      <c r="AGW763" s="24"/>
      <c r="AGX763" s="24"/>
      <c r="AGY763" s="24"/>
      <c r="AGZ763" s="24"/>
      <c r="AHA763" s="24"/>
      <c r="AHB763" s="24"/>
      <c r="AHC763" s="24"/>
      <c r="AHD763" s="24"/>
      <c r="AHE763" s="24"/>
      <c r="AHF763" s="24"/>
      <c r="AHG763" s="24"/>
      <c r="AHH763" s="24"/>
      <c r="AHI763" s="24"/>
      <c r="AHJ763" s="24"/>
      <c r="AHK763" s="24"/>
      <c r="AHL763" s="24"/>
      <c r="AHM763" s="24"/>
      <c r="AHN763" s="24"/>
      <c r="AHO763" s="24"/>
      <c r="AHP763" s="24"/>
      <c r="AHQ763" s="24"/>
      <c r="AHR763" s="24"/>
      <c r="AHS763" s="24"/>
      <c r="AHT763" s="24"/>
      <c r="AHU763" s="24"/>
      <c r="AHV763" s="24"/>
      <c r="AHW763" s="24"/>
      <c r="AHX763" s="24"/>
      <c r="AHY763" s="24"/>
      <c r="AHZ763" s="24"/>
      <c r="AIA763" s="24"/>
      <c r="AIB763" s="24"/>
      <c r="AIC763" s="24"/>
      <c r="AID763" s="24"/>
      <c r="AIE763" s="24"/>
      <c r="AIF763" s="24"/>
      <c r="AIG763" s="24"/>
      <c r="AIH763" s="24"/>
      <c r="AII763" s="24"/>
      <c r="AIJ763" s="24"/>
      <c r="AIK763" s="24"/>
      <c r="AIL763" s="24"/>
      <c r="AIM763" s="24"/>
      <c r="AIN763" s="24"/>
      <c r="AIO763" s="24"/>
      <c r="AIP763" s="24"/>
      <c r="AIQ763" s="24"/>
      <c r="AIR763" s="24"/>
      <c r="AIS763" s="24"/>
      <c r="AIT763" s="24"/>
      <c r="AIU763" s="24"/>
      <c r="AIV763" s="24"/>
      <c r="AIW763" s="24"/>
      <c r="AIX763" s="24"/>
      <c r="AIY763" s="24"/>
      <c r="AIZ763" s="24"/>
      <c r="AJA763" s="24"/>
      <c r="AJB763" s="24"/>
      <c r="AJC763" s="24"/>
      <c r="AJD763" s="24"/>
      <c r="AJE763" s="24"/>
      <c r="AJF763" s="24"/>
      <c r="AJG763" s="24"/>
      <c r="AJH763" s="24"/>
      <c r="AJI763" s="24"/>
      <c r="AJJ763" s="24"/>
      <c r="AJK763" s="24"/>
      <c r="AJL763" s="24"/>
      <c r="AJM763" s="24"/>
      <c r="AJN763" s="24"/>
      <c r="AJO763" s="24"/>
      <c r="AJP763" s="24"/>
      <c r="AJQ763" s="24"/>
      <c r="AJR763" s="24"/>
      <c r="AJS763" s="24"/>
      <c r="AJT763" s="24"/>
      <c r="AJU763" s="24"/>
      <c r="AJV763" s="24"/>
      <c r="AJW763" s="24"/>
      <c r="AJX763" s="24"/>
      <c r="AJY763" s="24"/>
      <c r="AJZ763" s="24"/>
      <c r="AKA763" s="24"/>
      <c r="AKB763" s="24"/>
      <c r="AKC763" s="24"/>
      <c r="AKD763" s="24"/>
      <c r="AKE763" s="24"/>
      <c r="AKF763" s="24"/>
      <c r="AKG763" s="24"/>
      <c r="AKH763" s="24"/>
      <c r="AKI763" s="24"/>
      <c r="AKJ763" s="24"/>
      <c r="AKK763" s="24"/>
      <c r="AKL763" s="24"/>
      <c r="AKM763" s="24"/>
      <c r="AKN763" s="24"/>
      <c r="AKO763" s="24"/>
      <c r="AKP763" s="24"/>
      <c r="AKQ763" s="24"/>
      <c r="AKR763" s="24"/>
      <c r="AKS763" s="24"/>
      <c r="AKT763" s="24"/>
      <c r="AKU763" s="24"/>
      <c r="AKV763" s="24"/>
      <c r="AKW763" s="24"/>
      <c r="AKX763" s="24"/>
      <c r="AKY763" s="24"/>
      <c r="AKZ763" s="24"/>
      <c r="ALA763" s="24"/>
      <c r="ALB763" s="24"/>
      <c r="ALC763" s="24"/>
      <c r="ALD763" s="24"/>
      <c r="ALE763" s="24"/>
      <c r="ALF763" s="24"/>
      <c r="ALG763" s="24"/>
      <c r="ALH763" s="24"/>
      <c r="ALI763" s="24"/>
      <c r="ALJ763" s="24"/>
    </row>
    <row r="764" spans="1:998" s="13" customFormat="1" ht="15.75" customHeight="1">
      <c r="A764" s="16">
        <v>759</v>
      </c>
      <c r="B764" s="32" t="s">
        <v>176</v>
      </c>
      <c r="C764" s="32" t="s">
        <v>466</v>
      </c>
      <c r="D764" s="32" t="s">
        <v>466</v>
      </c>
      <c r="E764" s="32" t="s">
        <v>484</v>
      </c>
      <c r="F764" s="32"/>
      <c r="G764" s="74">
        <v>45803</v>
      </c>
      <c r="H764" s="75">
        <v>0.45208333333333334</v>
      </c>
      <c r="I764" s="32" t="s">
        <v>5</v>
      </c>
      <c r="J764" s="32" t="s">
        <v>6</v>
      </c>
      <c r="K764" s="32" t="s">
        <v>5</v>
      </c>
      <c r="L764" s="32" t="s">
        <v>5</v>
      </c>
      <c r="M764" s="32" t="s">
        <v>5</v>
      </c>
      <c r="N764" s="32" t="s">
        <v>6</v>
      </c>
      <c r="O764" s="76">
        <v>565.61</v>
      </c>
      <c r="P764" s="77">
        <v>7072</v>
      </c>
      <c r="Q764" s="76">
        <v>130000</v>
      </c>
      <c r="R764" s="76">
        <v>65000</v>
      </c>
      <c r="S764" s="85">
        <f t="shared" si="84"/>
        <v>50</v>
      </c>
      <c r="T764" s="85">
        <f t="shared" si="85"/>
        <v>65000</v>
      </c>
      <c r="U764" s="32" t="s">
        <v>6</v>
      </c>
      <c r="V764" s="32" t="s">
        <v>6</v>
      </c>
      <c r="W764" s="32">
        <v>1</v>
      </c>
      <c r="X764" s="80">
        <v>0</v>
      </c>
      <c r="Y764" s="81">
        <f>ROUND((S764/INDICI!$B$2*10),2)</f>
        <v>5.65</v>
      </c>
      <c r="Z764" s="81">
        <f>ROUND((O764/INDICI!$B$1*25),2)</f>
        <v>1.51</v>
      </c>
      <c r="AA764" s="82">
        <f t="shared" si="86"/>
        <v>6</v>
      </c>
      <c r="AB764" s="83">
        <f t="shared" si="87"/>
        <v>13.16</v>
      </c>
      <c r="AC764" s="84"/>
      <c r="AD764" s="81" t="str">
        <f>VLOOKUP(C764, 'NORD SUD'!A:B, 2, FALSE)</f>
        <v>N</v>
      </c>
      <c r="AE764" s="85"/>
      <c r="AF764" s="85"/>
      <c r="AG764" s="84"/>
      <c r="AH764" s="81"/>
      <c r="AI764" s="169"/>
      <c r="AJ764" s="169"/>
      <c r="AK764" s="194"/>
      <c r="AL764" s="158"/>
    </row>
    <row r="765" spans="1:998" s="13" customFormat="1" ht="15.75" customHeight="1">
      <c r="A765" s="16">
        <v>760</v>
      </c>
      <c r="B765" s="32" t="s">
        <v>274</v>
      </c>
      <c r="C765" s="32" t="s">
        <v>39</v>
      </c>
      <c r="D765" s="32" t="s">
        <v>39</v>
      </c>
      <c r="E765" s="32" t="s">
        <v>1539</v>
      </c>
      <c r="F765" s="32"/>
      <c r="G765" s="74">
        <v>45834</v>
      </c>
      <c r="H765" s="75">
        <v>0.46111111111111108</v>
      </c>
      <c r="I765" s="32" t="s">
        <v>5</v>
      </c>
      <c r="J765" s="32" t="s">
        <v>6</v>
      </c>
      <c r="K765" s="32" t="s">
        <v>5</v>
      </c>
      <c r="L765" s="32" t="s">
        <v>5</v>
      </c>
      <c r="M765" s="32" t="s">
        <v>5</v>
      </c>
      <c r="N765" s="32" t="s">
        <v>6</v>
      </c>
      <c r="O765" s="76">
        <v>957.75</v>
      </c>
      <c r="P765" s="77">
        <v>1775</v>
      </c>
      <c r="Q765" s="76">
        <v>215000</v>
      </c>
      <c r="R765" s="76">
        <v>49450</v>
      </c>
      <c r="S765" s="85">
        <f t="shared" si="84"/>
        <v>23</v>
      </c>
      <c r="T765" s="85">
        <f t="shared" si="85"/>
        <v>165550</v>
      </c>
      <c r="U765" s="32" t="s">
        <v>6</v>
      </c>
      <c r="V765" s="32" t="s">
        <v>6</v>
      </c>
      <c r="W765" s="79">
        <v>1</v>
      </c>
      <c r="X765" s="80">
        <v>0</v>
      </c>
      <c r="Y765" s="81">
        <f>ROUND((S765/INDICI!$B$2*10),2)</f>
        <v>2.6</v>
      </c>
      <c r="Z765" s="81">
        <f>ROUND((O765/INDICI!$B$1*25),2)</f>
        <v>2.56</v>
      </c>
      <c r="AA765" s="82">
        <f t="shared" si="86"/>
        <v>8</v>
      </c>
      <c r="AB765" s="83">
        <f t="shared" si="87"/>
        <v>13.16</v>
      </c>
      <c r="AC765" s="84"/>
      <c r="AD765" s="81" t="str">
        <f>VLOOKUP(C765, 'NORD SUD'!A:B, 2, FALSE)</f>
        <v>S</v>
      </c>
      <c r="AE765" s="85"/>
      <c r="AF765" s="85"/>
      <c r="AG765" s="84"/>
      <c r="AH765" s="81"/>
      <c r="AI765" s="169"/>
      <c r="AJ765" s="169"/>
      <c r="AK765" s="194"/>
      <c r="AL765" s="158"/>
    </row>
    <row r="766" spans="1:998" s="13" customFormat="1" ht="15.75" customHeight="1">
      <c r="A766" s="16">
        <v>761</v>
      </c>
      <c r="B766" s="32" t="s">
        <v>556</v>
      </c>
      <c r="C766" s="32" t="s">
        <v>70</v>
      </c>
      <c r="D766" s="32" t="s">
        <v>70</v>
      </c>
      <c r="E766" s="32" t="s">
        <v>559</v>
      </c>
      <c r="F766" s="32"/>
      <c r="G766" s="74">
        <v>45834</v>
      </c>
      <c r="H766" s="75" t="s">
        <v>560</v>
      </c>
      <c r="I766" s="32" t="s">
        <v>5</v>
      </c>
      <c r="J766" s="32" t="s">
        <v>6</v>
      </c>
      <c r="K766" s="32" t="s">
        <v>5</v>
      </c>
      <c r="L766" s="32" t="s">
        <v>5</v>
      </c>
      <c r="M766" s="32" t="s">
        <v>5</v>
      </c>
      <c r="N766" s="32" t="s">
        <v>6</v>
      </c>
      <c r="O766" s="76">
        <v>1295.8</v>
      </c>
      <c r="P766" s="77">
        <v>2238</v>
      </c>
      <c r="Q766" s="76">
        <v>74418.2</v>
      </c>
      <c r="R766" s="76">
        <v>11162.76</v>
      </c>
      <c r="S766" s="85">
        <f t="shared" si="84"/>
        <v>15.000040312719202</v>
      </c>
      <c r="T766" s="85">
        <f t="shared" si="85"/>
        <v>63255.439999999995</v>
      </c>
      <c r="U766" s="32" t="s">
        <v>6</v>
      </c>
      <c r="V766" s="32" t="s">
        <v>6</v>
      </c>
      <c r="W766" s="32">
        <v>1</v>
      </c>
      <c r="X766" s="80">
        <v>0</v>
      </c>
      <c r="Y766" s="81">
        <f>ROUND((S766/INDICI!$B$2*10),2)</f>
        <v>1.7</v>
      </c>
      <c r="Z766" s="81">
        <f>ROUND((O766/INDICI!$B$1*25),2)</f>
        <v>3.46</v>
      </c>
      <c r="AA766" s="82">
        <f t="shared" si="86"/>
        <v>8</v>
      </c>
      <c r="AB766" s="83">
        <f t="shared" si="87"/>
        <v>13.16</v>
      </c>
      <c r="AC766" s="84"/>
      <c r="AD766" s="81" t="str">
        <f>VLOOKUP(C766, 'NORD SUD'!A:B, 2, FALSE)</f>
        <v>S</v>
      </c>
      <c r="AE766" s="85"/>
      <c r="AF766" s="85"/>
      <c r="AG766" s="84"/>
      <c r="AH766" s="90"/>
      <c r="AI766" s="172"/>
      <c r="AJ766" s="172"/>
      <c r="AK766" s="197"/>
      <c r="AL766" s="161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  <c r="II766" s="24"/>
      <c r="IJ766" s="24"/>
      <c r="IK766" s="24"/>
      <c r="IL766" s="24"/>
      <c r="IM766" s="24"/>
      <c r="IN766" s="24"/>
      <c r="IO766" s="24"/>
      <c r="IP766" s="24"/>
      <c r="IQ766" s="24"/>
      <c r="IR766" s="24"/>
      <c r="IS766" s="24"/>
      <c r="IT766" s="24"/>
      <c r="IU766" s="24"/>
      <c r="IV766" s="24"/>
      <c r="IW766" s="24"/>
      <c r="IX766" s="24"/>
      <c r="IY766" s="24"/>
      <c r="IZ766" s="24"/>
      <c r="JA766" s="24"/>
      <c r="JB766" s="24"/>
      <c r="JC766" s="24"/>
      <c r="JD766" s="24"/>
      <c r="JE766" s="24"/>
      <c r="JF766" s="24"/>
      <c r="JG766" s="24"/>
      <c r="JH766" s="24"/>
      <c r="JI766" s="24"/>
      <c r="JJ766" s="24"/>
      <c r="JK766" s="24"/>
      <c r="JL766" s="24"/>
      <c r="JM766" s="24"/>
      <c r="JN766" s="24"/>
      <c r="JO766" s="24"/>
      <c r="JP766" s="24"/>
      <c r="JQ766" s="24"/>
      <c r="JR766" s="24"/>
      <c r="JS766" s="24"/>
      <c r="JT766" s="24"/>
      <c r="JU766" s="24"/>
      <c r="JV766" s="24"/>
      <c r="JW766" s="24"/>
      <c r="JX766" s="24"/>
      <c r="JY766" s="24"/>
      <c r="JZ766" s="24"/>
      <c r="KA766" s="24"/>
      <c r="KB766" s="24"/>
      <c r="KC766" s="24"/>
      <c r="KD766" s="24"/>
      <c r="KE766" s="24"/>
      <c r="KF766" s="24"/>
      <c r="KG766" s="24"/>
      <c r="KH766" s="24"/>
      <c r="KI766" s="24"/>
      <c r="KJ766" s="24"/>
      <c r="KK766" s="24"/>
      <c r="KL766" s="24"/>
      <c r="KM766" s="24"/>
      <c r="KN766" s="24"/>
      <c r="KO766" s="24"/>
      <c r="KP766" s="24"/>
      <c r="KQ766" s="24"/>
      <c r="KR766" s="24"/>
      <c r="KS766" s="24"/>
      <c r="KT766" s="24"/>
      <c r="KU766" s="24"/>
      <c r="KV766" s="24"/>
      <c r="KW766" s="24"/>
      <c r="KX766" s="24"/>
      <c r="KY766" s="24"/>
      <c r="KZ766" s="24"/>
      <c r="LA766" s="24"/>
      <c r="LB766" s="24"/>
      <c r="LC766" s="24"/>
      <c r="LD766" s="24"/>
      <c r="LE766" s="24"/>
      <c r="LF766" s="24"/>
      <c r="LG766" s="24"/>
      <c r="LH766" s="24"/>
      <c r="LI766" s="24"/>
      <c r="LJ766" s="24"/>
      <c r="LK766" s="24"/>
      <c r="LL766" s="24"/>
      <c r="LM766" s="24"/>
      <c r="LN766" s="24"/>
      <c r="LO766" s="24"/>
      <c r="LP766" s="24"/>
      <c r="LQ766" s="24"/>
      <c r="LR766" s="24"/>
      <c r="LS766" s="24"/>
      <c r="LT766" s="24"/>
      <c r="LU766" s="24"/>
      <c r="LV766" s="24"/>
      <c r="LW766" s="24"/>
      <c r="LX766" s="24"/>
      <c r="LY766" s="24"/>
      <c r="LZ766" s="24"/>
      <c r="MA766" s="24"/>
      <c r="MB766" s="24"/>
      <c r="MC766" s="24"/>
      <c r="MD766" s="24"/>
      <c r="ME766" s="24"/>
      <c r="MF766" s="24"/>
      <c r="MG766" s="24"/>
      <c r="MH766" s="24"/>
      <c r="MI766" s="24"/>
      <c r="MJ766" s="24"/>
      <c r="MK766" s="24"/>
      <c r="ML766" s="24"/>
      <c r="MM766" s="24"/>
      <c r="MN766" s="24"/>
      <c r="MO766" s="24"/>
      <c r="MP766" s="24"/>
      <c r="MQ766" s="24"/>
      <c r="MR766" s="24"/>
      <c r="MS766" s="24"/>
      <c r="MT766" s="24"/>
      <c r="MU766" s="24"/>
      <c r="MV766" s="24"/>
      <c r="MW766" s="24"/>
      <c r="MX766" s="24"/>
      <c r="MY766" s="24"/>
      <c r="MZ766" s="24"/>
      <c r="NA766" s="24"/>
      <c r="NB766" s="24"/>
      <c r="NC766" s="24"/>
      <c r="ND766" s="24"/>
      <c r="NE766" s="24"/>
      <c r="NF766" s="24"/>
      <c r="NG766" s="24"/>
      <c r="NH766" s="24"/>
      <c r="NI766" s="24"/>
      <c r="NJ766" s="24"/>
      <c r="NK766" s="24"/>
      <c r="NL766" s="24"/>
      <c r="NM766" s="24"/>
      <c r="NN766" s="24"/>
      <c r="NO766" s="24"/>
      <c r="NP766" s="24"/>
      <c r="NQ766" s="24"/>
      <c r="NR766" s="24"/>
      <c r="NS766" s="24"/>
      <c r="NT766" s="24"/>
      <c r="NU766" s="24"/>
      <c r="NV766" s="24"/>
      <c r="NW766" s="24"/>
      <c r="NX766" s="24"/>
      <c r="NY766" s="24"/>
      <c r="NZ766" s="24"/>
      <c r="OA766" s="24"/>
      <c r="OB766" s="24"/>
      <c r="OC766" s="24"/>
      <c r="OD766" s="24"/>
      <c r="OE766" s="24"/>
      <c r="OF766" s="24"/>
      <c r="OG766" s="24"/>
      <c r="OH766" s="24"/>
      <c r="OI766" s="24"/>
      <c r="OJ766" s="24"/>
      <c r="OK766" s="24"/>
      <c r="OL766" s="24"/>
      <c r="OM766" s="24"/>
      <c r="ON766" s="24"/>
      <c r="OO766" s="24"/>
      <c r="OP766" s="24"/>
      <c r="OQ766" s="24"/>
      <c r="OR766" s="24"/>
      <c r="OS766" s="24"/>
      <c r="OT766" s="24"/>
      <c r="OU766" s="24"/>
      <c r="OV766" s="24"/>
      <c r="OW766" s="24"/>
      <c r="OX766" s="24"/>
      <c r="OY766" s="24"/>
      <c r="OZ766" s="24"/>
      <c r="PA766" s="24"/>
      <c r="PB766" s="24"/>
      <c r="PC766" s="24"/>
      <c r="PD766" s="24"/>
      <c r="PE766" s="24"/>
      <c r="PF766" s="24"/>
      <c r="PG766" s="24"/>
      <c r="PH766" s="24"/>
      <c r="PI766" s="24"/>
      <c r="PJ766" s="24"/>
      <c r="PK766" s="24"/>
      <c r="PL766" s="24"/>
      <c r="PM766" s="24"/>
      <c r="PN766" s="24"/>
      <c r="PO766" s="24"/>
      <c r="PP766" s="24"/>
      <c r="PQ766" s="24"/>
      <c r="PR766" s="24"/>
      <c r="PS766" s="24"/>
      <c r="PT766" s="24"/>
      <c r="PU766" s="24"/>
      <c r="PV766" s="24"/>
      <c r="PW766" s="24"/>
      <c r="PX766" s="24"/>
      <c r="PY766" s="24"/>
      <c r="PZ766" s="24"/>
      <c r="QA766" s="24"/>
      <c r="QB766" s="24"/>
      <c r="QC766" s="24"/>
      <c r="QD766" s="24"/>
      <c r="QE766" s="24"/>
      <c r="QF766" s="24"/>
      <c r="QG766" s="24"/>
      <c r="QH766" s="24"/>
      <c r="QI766" s="24"/>
      <c r="QJ766" s="24"/>
      <c r="QK766" s="24"/>
      <c r="QL766" s="24"/>
      <c r="QM766" s="24"/>
      <c r="QN766" s="24"/>
      <c r="QO766" s="24"/>
      <c r="QP766" s="24"/>
      <c r="QQ766" s="24"/>
      <c r="QR766" s="24"/>
      <c r="QS766" s="24"/>
      <c r="QT766" s="24"/>
      <c r="QU766" s="24"/>
      <c r="QV766" s="24"/>
      <c r="QW766" s="24"/>
      <c r="QX766" s="24"/>
      <c r="QY766" s="24"/>
      <c r="QZ766" s="24"/>
      <c r="RA766" s="24"/>
      <c r="RB766" s="24"/>
      <c r="RC766" s="24"/>
      <c r="RD766" s="24"/>
      <c r="RE766" s="24"/>
      <c r="RF766" s="24"/>
      <c r="RG766" s="24"/>
      <c r="RH766" s="24"/>
      <c r="RI766" s="24"/>
      <c r="RJ766" s="24"/>
      <c r="RK766" s="24"/>
      <c r="RL766" s="24"/>
      <c r="RM766" s="24"/>
      <c r="RN766" s="24"/>
      <c r="RO766" s="24"/>
      <c r="RP766" s="24"/>
      <c r="RQ766" s="24"/>
      <c r="RR766" s="24"/>
      <c r="RS766" s="24"/>
      <c r="RT766" s="24"/>
      <c r="RU766" s="24"/>
      <c r="RV766" s="24"/>
      <c r="RW766" s="24"/>
      <c r="RX766" s="24"/>
      <c r="RY766" s="24"/>
      <c r="RZ766" s="24"/>
      <c r="SA766" s="24"/>
      <c r="SB766" s="24"/>
      <c r="SC766" s="24"/>
      <c r="SD766" s="24"/>
      <c r="SE766" s="24"/>
      <c r="SF766" s="24"/>
      <c r="SG766" s="24"/>
      <c r="SH766" s="24"/>
      <c r="SI766" s="24"/>
      <c r="SJ766" s="24"/>
      <c r="SK766" s="24"/>
      <c r="SL766" s="24"/>
      <c r="SM766" s="24"/>
      <c r="SN766" s="24"/>
      <c r="SO766" s="24"/>
      <c r="SP766" s="24"/>
      <c r="SQ766" s="24"/>
      <c r="SR766" s="24"/>
      <c r="SS766" s="24"/>
      <c r="ST766" s="24"/>
      <c r="SU766" s="24"/>
      <c r="SV766" s="24"/>
      <c r="SW766" s="24"/>
      <c r="SX766" s="24"/>
      <c r="SY766" s="24"/>
      <c r="SZ766" s="24"/>
      <c r="TA766" s="24"/>
      <c r="TB766" s="24"/>
      <c r="TC766" s="24"/>
      <c r="TD766" s="24"/>
      <c r="TE766" s="24"/>
      <c r="TF766" s="24"/>
      <c r="TG766" s="24"/>
      <c r="TH766" s="24"/>
      <c r="TI766" s="24"/>
      <c r="TJ766" s="24"/>
      <c r="TK766" s="24"/>
      <c r="TL766" s="24"/>
      <c r="TM766" s="24"/>
      <c r="TN766" s="24"/>
      <c r="TO766" s="24"/>
      <c r="TP766" s="24"/>
      <c r="TQ766" s="24"/>
      <c r="TR766" s="24"/>
      <c r="TS766" s="24"/>
      <c r="TT766" s="24"/>
      <c r="TU766" s="24"/>
      <c r="TV766" s="24"/>
      <c r="TW766" s="24"/>
      <c r="TX766" s="24"/>
      <c r="TY766" s="24"/>
      <c r="TZ766" s="24"/>
      <c r="UA766" s="24"/>
      <c r="UB766" s="24"/>
      <c r="UC766" s="24"/>
      <c r="UD766" s="24"/>
      <c r="UE766" s="24"/>
      <c r="UF766" s="24"/>
      <c r="UG766" s="24"/>
      <c r="UH766" s="24"/>
      <c r="UI766" s="24"/>
      <c r="UJ766" s="24"/>
      <c r="UK766" s="24"/>
      <c r="UL766" s="24"/>
      <c r="UM766" s="24"/>
      <c r="UN766" s="24"/>
      <c r="UO766" s="24"/>
      <c r="UP766" s="24"/>
      <c r="UQ766" s="24"/>
      <c r="UR766" s="24"/>
      <c r="US766" s="24"/>
      <c r="UT766" s="24"/>
      <c r="UU766" s="24"/>
      <c r="UV766" s="24"/>
      <c r="UW766" s="24"/>
      <c r="UX766" s="24"/>
      <c r="UY766" s="24"/>
      <c r="UZ766" s="24"/>
      <c r="VA766" s="24"/>
      <c r="VB766" s="24"/>
      <c r="VC766" s="24"/>
      <c r="VD766" s="24"/>
      <c r="VE766" s="24"/>
      <c r="VF766" s="24"/>
      <c r="VG766" s="24"/>
      <c r="VH766" s="24"/>
      <c r="VI766" s="24"/>
      <c r="VJ766" s="24"/>
      <c r="VK766" s="24"/>
      <c r="VL766" s="24"/>
      <c r="VM766" s="24"/>
      <c r="VN766" s="24"/>
      <c r="VO766" s="24"/>
      <c r="VP766" s="24"/>
      <c r="VQ766" s="24"/>
      <c r="VR766" s="24"/>
      <c r="VS766" s="24"/>
      <c r="VT766" s="24"/>
      <c r="VU766" s="24"/>
      <c r="VV766" s="24"/>
      <c r="VW766" s="24"/>
      <c r="VX766" s="24"/>
      <c r="VY766" s="24"/>
      <c r="VZ766" s="24"/>
      <c r="WA766" s="24"/>
      <c r="WB766" s="24"/>
      <c r="WC766" s="24"/>
      <c r="WD766" s="24"/>
      <c r="WE766" s="24"/>
      <c r="WF766" s="24"/>
      <c r="WG766" s="24"/>
      <c r="WH766" s="24"/>
      <c r="WI766" s="24"/>
      <c r="WJ766" s="24"/>
      <c r="WK766" s="24"/>
      <c r="WL766" s="24"/>
      <c r="WM766" s="24"/>
      <c r="WN766" s="24"/>
      <c r="WO766" s="24"/>
      <c r="WP766" s="24"/>
      <c r="WQ766" s="24"/>
      <c r="WR766" s="24"/>
      <c r="WS766" s="24"/>
      <c r="WT766" s="24"/>
      <c r="WU766" s="24"/>
      <c r="WV766" s="24"/>
      <c r="WW766" s="24"/>
      <c r="WX766" s="24"/>
      <c r="WY766" s="24"/>
      <c r="WZ766" s="24"/>
      <c r="XA766" s="24"/>
      <c r="XB766" s="24"/>
      <c r="XC766" s="24"/>
      <c r="XD766" s="24"/>
      <c r="XE766" s="24"/>
      <c r="XF766" s="24"/>
      <c r="XG766" s="24"/>
      <c r="XH766" s="24"/>
      <c r="XI766" s="24"/>
      <c r="XJ766" s="24"/>
      <c r="XK766" s="24"/>
      <c r="XL766" s="24"/>
      <c r="XM766" s="24"/>
      <c r="XN766" s="24"/>
      <c r="XO766" s="24"/>
      <c r="XP766" s="24"/>
      <c r="XQ766" s="24"/>
      <c r="XR766" s="24"/>
      <c r="XS766" s="24"/>
      <c r="XT766" s="24"/>
      <c r="XU766" s="24"/>
      <c r="XV766" s="24"/>
      <c r="XW766" s="24"/>
      <c r="XX766" s="24"/>
      <c r="XY766" s="24"/>
      <c r="XZ766" s="24"/>
      <c r="YA766" s="24"/>
      <c r="YB766" s="24"/>
      <c r="YC766" s="24"/>
      <c r="YD766" s="24"/>
      <c r="YE766" s="24"/>
      <c r="YF766" s="24"/>
      <c r="YG766" s="24"/>
      <c r="YH766" s="24"/>
      <c r="YI766" s="24"/>
      <c r="YJ766" s="24"/>
      <c r="YK766" s="24"/>
      <c r="YL766" s="24"/>
      <c r="YM766" s="24"/>
      <c r="YN766" s="24"/>
      <c r="YO766" s="24"/>
      <c r="YP766" s="24"/>
      <c r="YQ766" s="24"/>
      <c r="YR766" s="24"/>
      <c r="YS766" s="24"/>
      <c r="YT766" s="24"/>
      <c r="YU766" s="24"/>
      <c r="YV766" s="24"/>
      <c r="YW766" s="24"/>
      <c r="YX766" s="24"/>
      <c r="YY766" s="24"/>
      <c r="YZ766" s="24"/>
      <c r="ZA766" s="24"/>
      <c r="ZB766" s="24"/>
      <c r="ZC766" s="24"/>
      <c r="ZD766" s="24"/>
      <c r="ZE766" s="24"/>
      <c r="ZF766" s="24"/>
      <c r="ZG766" s="24"/>
      <c r="ZH766" s="24"/>
      <c r="ZI766" s="24"/>
      <c r="ZJ766" s="24"/>
      <c r="ZK766" s="24"/>
      <c r="ZL766" s="24"/>
      <c r="ZM766" s="24"/>
      <c r="ZN766" s="24"/>
      <c r="ZO766" s="24"/>
      <c r="ZP766" s="24"/>
      <c r="ZQ766" s="24"/>
      <c r="ZR766" s="24"/>
      <c r="ZS766" s="24"/>
      <c r="ZT766" s="24"/>
      <c r="ZU766" s="24"/>
      <c r="ZV766" s="24"/>
      <c r="ZW766" s="24"/>
      <c r="ZX766" s="24"/>
      <c r="ZY766" s="24"/>
      <c r="ZZ766" s="24"/>
      <c r="AAA766" s="24"/>
      <c r="AAB766" s="24"/>
      <c r="AAC766" s="24"/>
      <c r="AAD766" s="24"/>
      <c r="AAE766" s="24"/>
      <c r="AAF766" s="24"/>
      <c r="AAG766" s="24"/>
      <c r="AAH766" s="24"/>
      <c r="AAI766" s="24"/>
      <c r="AAJ766" s="24"/>
      <c r="AAK766" s="24"/>
      <c r="AAL766" s="24"/>
      <c r="AAM766" s="24"/>
      <c r="AAN766" s="24"/>
      <c r="AAO766" s="24"/>
      <c r="AAP766" s="24"/>
      <c r="AAQ766" s="24"/>
      <c r="AAR766" s="24"/>
      <c r="AAS766" s="24"/>
      <c r="AAT766" s="24"/>
      <c r="AAU766" s="24"/>
      <c r="AAV766" s="24"/>
      <c r="AAW766" s="24"/>
      <c r="AAX766" s="24"/>
      <c r="AAY766" s="24"/>
      <c r="AAZ766" s="24"/>
      <c r="ABA766" s="24"/>
      <c r="ABB766" s="24"/>
      <c r="ABC766" s="24"/>
      <c r="ABD766" s="24"/>
      <c r="ABE766" s="24"/>
      <c r="ABF766" s="24"/>
      <c r="ABG766" s="24"/>
      <c r="ABH766" s="24"/>
      <c r="ABI766" s="24"/>
      <c r="ABJ766" s="24"/>
      <c r="ABK766" s="24"/>
      <c r="ABL766" s="24"/>
      <c r="ABM766" s="24"/>
      <c r="ABN766" s="24"/>
      <c r="ABO766" s="24"/>
      <c r="ABP766" s="24"/>
      <c r="ABQ766" s="24"/>
      <c r="ABR766" s="24"/>
      <c r="ABS766" s="24"/>
      <c r="ABT766" s="24"/>
      <c r="ABU766" s="24"/>
      <c r="ABV766" s="24"/>
      <c r="ABW766" s="24"/>
      <c r="ABX766" s="24"/>
      <c r="ABY766" s="24"/>
      <c r="ABZ766" s="24"/>
      <c r="ACA766" s="24"/>
      <c r="ACB766" s="24"/>
      <c r="ACC766" s="24"/>
      <c r="ACD766" s="24"/>
      <c r="ACE766" s="24"/>
      <c r="ACF766" s="24"/>
      <c r="ACG766" s="24"/>
      <c r="ACH766" s="24"/>
      <c r="ACI766" s="24"/>
      <c r="ACJ766" s="24"/>
      <c r="ACK766" s="24"/>
      <c r="ACL766" s="24"/>
      <c r="ACM766" s="24"/>
      <c r="ACN766" s="24"/>
      <c r="ACO766" s="24"/>
      <c r="ACP766" s="24"/>
      <c r="ACQ766" s="24"/>
      <c r="ACR766" s="24"/>
      <c r="ACS766" s="24"/>
      <c r="ACT766" s="24"/>
      <c r="ACU766" s="24"/>
      <c r="ACV766" s="24"/>
      <c r="ACW766" s="24"/>
      <c r="ACX766" s="24"/>
      <c r="ACY766" s="24"/>
      <c r="ACZ766" s="24"/>
      <c r="ADA766" s="24"/>
      <c r="ADB766" s="24"/>
      <c r="ADC766" s="24"/>
      <c r="ADD766" s="24"/>
      <c r="ADE766" s="24"/>
      <c r="ADF766" s="24"/>
      <c r="ADG766" s="24"/>
      <c r="ADH766" s="24"/>
      <c r="ADI766" s="24"/>
      <c r="ADJ766" s="24"/>
      <c r="ADK766" s="24"/>
      <c r="ADL766" s="24"/>
      <c r="ADM766" s="24"/>
      <c r="ADN766" s="24"/>
      <c r="ADO766" s="24"/>
      <c r="ADP766" s="24"/>
      <c r="ADQ766" s="24"/>
      <c r="ADR766" s="24"/>
      <c r="ADS766" s="24"/>
      <c r="ADT766" s="24"/>
      <c r="ADU766" s="24"/>
      <c r="ADV766" s="24"/>
      <c r="ADW766" s="24"/>
      <c r="ADX766" s="24"/>
      <c r="ADY766" s="24"/>
      <c r="ADZ766" s="24"/>
      <c r="AEA766" s="24"/>
      <c r="AEB766" s="24"/>
      <c r="AEC766" s="24"/>
      <c r="AED766" s="24"/>
      <c r="AEE766" s="24"/>
      <c r="AEF766" s="24"/>
      <c r="AEG766" s="24"/>
      <c r="AEH766" s="24"/>
      <c r="AEI766" s="24"/>
      <c r="AEJ766" s="24"/>
      <c r="AEK766" s="24"/>
      <c r="AEL766" s="24"/>
      <c r="AEM766" s="24"/>
      <c r="AEN766" s="24"/>
      <c r="AEO766" s="24"/>
      <c r="AEP766" s="24"/>
      <c r="AEQ766" s="24"/>
      <c r="AER766" s="24"/>
      <c r="AES766" s="24"/>
      <c r="AET766" s="24"/>
      <c r="AEU766" s="24"/>
      <c r="AEV766" s="24"/>
      <c r="AEW766" s="24"/>
      <c r="AEX766" s="24"/>
      <c r="AEY766" s="24"/>
      <c r="AEZ766" s="24"/>
      <c r="AFA766" s="24"/>
      <c r="AFB766" s="24"/>
      <c r="AFC766" s="24"/>
      <c r="AFD766" s="24"/>
      <c r="AFE766" s="24"/>
      <c r="AFF766" s="24"/>
      <c r="AFG766" s="24"/>
      <c r="AFH766" s="24"/>
      <c r="AFI766" s="24"/>
      <c r="AFJ766" s="24"/>
      <c r="AFK766" s="24"/>
      <c r="AFL766" s="24"/>
      <c r="AFM766" s="24"/>
      <c r="AFN766" s="24"/>
      <c r="AFO766" s="24"/>
      <c r="AFP766" s="24"/>
      <c r="AFQ766" s="24"/>
      <c r="AFR766" s="24"/>
      <c r="AFS766" s="24"/>
      <c r="AFT766" s="24"/>
      <c r="AFU766" s="24"/>
      <c r="AFV766" s="24"/>
      <c r="AFW766" s="24"/>
      <c r="AFX766" s="24"/>
      <c r="AFY766" s="24"/>
      <c r="AFZ766" s="24"/>
      <c r="AGA766" s="24"/>
      <c r="AGB766" s="24"/>
      <c r="AGC766" s="24"/>
      <c r="AGD766" s="24"/>
      <c r="AGE766" s="24"/>
      <c r="AGF766" s="24"/>
      <c r="AGG766" s="24"/>
      <c r="AGH766" s="24"/>
      <c r="AGI766" s="24"/>
      <c r="AGJ766" s="24"/>
      <c r="AGK766" s="24"/>
      <c r="AGL766" s="24"/>
      <c r="AGM766" s="24"/>
      <c r="AGN766" s="24"/>
      <c r="AGO766" s="24"/>
      <c r="AGP766" s="24"/>
      <c r="AGQ766" s="24"/>
      <c r="AGR766" s="24"/>
      <c r="AGS766" s="24"/>
      <c r="AGT766" s="24"/>
      <c r="AGU766" s="24"/>
      <c r="AGV766" s="24"/>
      <c r="AGW766" s="24"/>
      <c r="AGX766" s="24"/>
      <c r="AGY766" s="24"/>
      <c r="AGZ766" s="24"/>
      <c r="AHA766" s="24"/>
      <c r="AHB766" s="24"/>
      <c r="AHC766" s="24"/>
      <c r="AHD766" s="24"/>
      <c r="AHE766" s="24"/>
      <c r="AHF766" s="24"/>
      <c r="AHG766" s="24"/>
      <c r="AHH766" s="24"/>
      <c r="AHI766" s="24"/>
      <c r="AHJ766" s="24"/>
      <c r="AHK766" s="24"/>
      <c r="AHL766" s="24"/>
      <c r="AHM766" s="24"/>
      <c r="AHN766" s="24"/>
      <c r="AHO766" s="24"/>
      <c r="AHP766" s="24"/>
      <c r="AHQ766" s="24"/>
      <c r="AHR766" s="24"/>
      <c r="AHS766" s="24"/>
      <c r="AHT766" s="24"/>
      <c r="AHU766" s="24"/>
      <c r="AHV766" s="24"/>
      <c r="AHW766" s="24"/>
      <c r="AHX766" s="24"/>
      <c r="AHY766" s="24"/>
      <c r="AHZ766" s="24"/>
      <c r="AIA766" s="24"/>
      <c r="AIB766" s="24"/>
      <c r="AIC766" s="24"/>
      <c r="AID766" s="24"/>
      <c r="AIE766" s="24"/>
      <c r="AIF766" s="24"/>
      <c r="AIG766" s="24"/>
      <c r="AIH766" s="24"/>
      <c r="AII766" s="24"/>
      <c r="AIJ766" s="24"/>
      <c r="AIK766" s="24"/>
      <c r="AIL766" s="24"/>
      <c r="AIM766" s="24"/>
      <c r="AIN766" s="24"/>
      <c r="AIO766" s="24"/>
      <c r="AIP766" s="24"/>
      <c r="AIQ766" s="24"/>
      <c r="AIR766" s="24"/>
      <c r="AIS766" s="24"/>
      <c r="AIT766" s="24"/>
      <c r="AIU766" s="24"/>
      <c r="AIV766" s="24"/>
      <c r="AIW766" s="24"/>
      <c r="AIX766" s="24"/>
      <c r="AIY766" s="24"/>
      <c r="AIZ766" s="24"/>
      <c r="AJA766" s="24"/>
      <c r="AJB766" s="24"/>
      <c r="AJC766" s="24"/>
      <c r="AJD766" s="24"/>
      <c r="AJE766" s="24"/>
      <c r="AJF766" s="24"/>
      <c r="AJG766" s="24"/>
      <c r="AJH766" s="24"/>
      <c r="AJI766" s="24"/>
      <c r="AJJ766" s="24"/>
      <c r="AJK766" s="24"/>
      <c r="AJL766" s="24"/>
      <c r="AJM766" s="24"/>
      <c r="AJN766" s="24"/>
      <c r="AJO766" s="24"/>
      <c r="AJP766" s="24"/>
      <c r="AJQ766" s="24"/>
      <c r="AJR766" s="24"/>
      <c r="AJS766" s="24"/>
      <c r="AJT766" s="24"/>
      <c r="AJU766" s="24"/>
      <c r="AJV766" s="24"/>
      <c r="AJW766" s="24"/>
      <c r="AJX766" s="24"/>
      <c r="AJY766" s="24"/>
      <c r="AJZ766" s="24"/>
      <c r="AKA766" s="24"/>
      <c r="AKB766" s="24"/>
      <c r="AKC766" s="24"/>
      <c r="AKD766" s="24"/>
      <c r="AKE766" s="24"/>
      <c r="AKF766" s="24"/>
      <c r="AKG766" s="24"/>
      <c r="AKH766" s="24"/>
      <c r="AKI766" s="24"/>
      <c r="AKJ766" s="24"/>
      <c r="AKK766" s="24"/>
      <c r="AKL766" s="24"/>
      <c r="AKM766" s="24"/>
      <c r="AKN766" s="24"/>
      <c r="AKO766" s="24"/>
      <c r="AKP766" s="24"/>
      <c r="AKQ766" s="24"/>
      <c r="AKR766" s="24"/>
      <c r="AKS766" s="24"/>
      <c r="AKT766" s="24"/>
      <c r="AKU766" s="24"/>
      <c r="AKV766" s="24"/>
      <c r="AKW766" s="24"/>
      <c r="AKX766" s="24"/>
      <c r="AKY766" s="24"/>
      <c r="AKZ766" s="24"/>
      <c r="ALA766" s="24"/>
      <c r="ALB766" s="24"/>
      <c r="ALC766" s="24"/>
      <c r="ALD766" s="24"/>
      <c r="ALE766" s="24"/>
      <c r="ALF766" s="24"/>
      <c r="ALG766" s="24"/>
      <c r="ALH766" s="24"/>
      <c r="ALI766" s="24"/>
      <c r="ALJ766" s="24"/>
    </row>
    <row r="767" spans="1:998" s="13" customFormat="1" ht="15.75" customHeight="1">
      <c r="A767" s="16">
        <v>762</v>
      </c>
      <c r="B767" s="32" t="s">
        <v>138</v>
      </c>
      <c r="C767" s="32" t="s">
        <v>27</v>
      </c>
      <c r="D767" s="32" t="s">
        <v>27</v>
      </c>
      <c r="E767" s="32" t="s">
        <v>1358</v>
      </c>
      <c r="F767" s="32"/>
      <c r="G767" s="74">
        <v>45828</v>
      </c>
      <c r="H767" s="75">
        <v>0.55625000000000002</v>
      </c>
      <c r="I767" s="32" t="s">
        <v>5</v>
      </c>
      <c r="J767" s="32" t="s">
        <v>6</v>
      </c>
      <c r="K767" s="32" t="s">
        <v>5</v>
      </c>
      <c r="L767" s="32" t="s">
        <v>5</v>
      </c>
      <c r="M767" s="32" t="s">
        <v>5</v>
      </c>
      <c r="N767" s="32" t="s">
        <v>6</v>
      </c>
      <c r="O767" s="76">
        <v>1929.13</v>
      </c>
      <c r="P767" s="77">
        <v>2540</v>
      </c>
      <c r="Q767" s="76">
        <v>125408.74</v>
      </c>
      <c r="R767" s="76">
        <v>0</v>
      </c>
      <c r="S767" s="85">
        <f t="shared" si="84"/>
        <v>0</v>
      </c>
      <c r="T767" s="85">
        <f t="shared" si="85"/>
        <v>125408.74</v>
      </c>
      <c r="U767" s="32" t="s">
        <v>6</v>
      </c>
      <c r="V767" s="32" t="s">
        <v>6</v>
      </c>
      <c r="W767" s="79">
        <v>1</v>
      </c>
      <c r="X767" s="80">
        <v>0</v>
      </c>
      <c r="Y767" s="81">
        <f>ROUND((S767/INDICI!$B$2*10),2)</f>
        <v>0</v>
      </c>
      <c r="Z767" s="81">
        <f>ROUND((O767/INDICI!$B$1*25),2)</f>
        <v>5.15</v>
      </c>
      <c r="AA767" s="82">
        <f t="shared" si="86"/>
        <v>8</v>
      </c>
      <c r="AB767" s="83">
        <f t="shared" si="87"/>
        <v>13.15</v>
      </c>
      <c r="AC767" s="84"/>
      <c r="AD767" s="81" t="str">
        <f>VLOOKUP(C767, 'NORD SUD'!A:B, 2, FALSE)</f>
        <v>S</v>
      </c>
      <c r="AE767" s="85"/>
      <c r="AF767" s="85"/>
      <c r="AG767" s="84"/>
      <c r="AH767" s="81"/>
      <c r="AI767" s="169"/>
      <c r="AJ767" s="169"/>
      <c r="AK767" s="194"/>
      <c r="AL767" s="158"/>
    </row>
    <row r="768" spans="1:998" s="13" customFormat="1" ht="15.75" customHeight="1">
      <c r="A768" s="16">
        <v>763</v>
      </c>
      <c r="B768" s="32" t="s">
        <v>175</v>
      </c>
      <c r="C768" s="32" t="s">
        <v>57</v>
      </c>
      <c r="D768" s="32" t="s">
        <v>57</v>
      </c>
      <c r="E768" s="32" t="s">
        <v>603</v>
      </c>
      <c r="F768" s="32"/>
      <c r="G768" s="74">
        <v>45833</v>
      </c>
      <c r="H768" s="75" t="s">
        <v>604</v>
      </c>
      <c r="I768" s="32" t="s">
        <v>5</v>
      </c>
      <c r="J768" s="32" t="s">
        <v>6</v>
      </c>
      <c r="K768" s="32" t="s">
        <v>5</v>
      </c>
      <c r="L768" s="32" t="s">
        <v>5</v>
      </c>
      <c r="M768" s="32" t="s">
        <v>5</v>
      </c>
      <c r="N768" s="32" t="s">
        <v>6</v>
      </c>
      <c r="O768" s="76">
        <v>1019.54</v>
      </c>
      <c r="P768" s="77">
        <v>2354</v>
      </c>
      <c r="Q768" s="76">
        <v>93000</v>
      </c>
      <c r="R768" s="76">
        <v>20000</v>
      </c>
      <c r="S768" s="85">
        <f t="shared" si="84"/>
        <v>21.50537634408602</v>
      </c>
      <c r="T768" s="85">
        <f t="shared" si="85"/>
        <v>73000</v>
      </c>
      <c r="U768" s="32" t="s">
        <v>6</v>
      </c>
      <c r="V768" s="32" t="s">
        <v>6</v>
      </c>
      <c r="W768" s="79">
        <v>1</v>
      </c>
      <c r="X768" s="80">
        <v>0</v>
      </c>
      <c r="Y768" s="81">
        <f>ROUND((S768/INDICI!$B$2*10),2)</f>
        <v>2.4300000000000002</v>
      </c>
      <c r="Z768" s="81">
        <f>ROUND((O768/INDICI!$B$1*25),2)</f>
        <v>2.72</v>
      </c>
      <c r="AA768" s="82">
        <f t="shared" si="86"/>
        <v>8</v>
      </c>
      <c r="AB768" s="83">
        <f t="shared" si="87"/>
        <v>13.15</v>
      </c>
      <c r="AC768" s="84"/>
      <c r="AD768" s="81" t="str">
        <f>VLOOKUP(C768, 'NORD SUD'!A:B, 2, FALSE)</f>
        <v>S</v>
      </c>
      <c r="AE768" s="85"/>
      <c r="AF768" s="85"/>
      <c r="AG768" s="84"/>
      <c r="AH768" s="81"/>
      <c r="AI768" s="169"/>
      <c r="AJ768" s="169"/>
      <c r="AK768" s="194"/>
      <c r="AL768" s="158"/>
    </row>
    <row r="769" spans="1:998" s="13" customFormat="1" ht="15.75" customHeight="1">
      <c r="A769" s="16">
        <v>764</v>
      </c>
      <c r="B769" s="32" t="s">
        <v>274</v>
      </c>
      <c r="C769" s="32" t="s">
        <v>23</v>
      </c>
      <c r="D769" s="32" t="s">
        <v>23</v>
      </c>
      <c r="E769" s="32" t="s">
        <v>279</v>
      </c>
      <c r="F769" s="32"/>
      <c r="G769" s="74">
        <v>45834</v>
      </c>
      <c r="H769" s="75">
        <v>0.56041666666666667</v>
      </c>
      <c r="I769" s="32" t="s">
        <v>5</v>
      </c>
      <c r="J769" s="32" t="s">
        <v>6</v>
      </c>
      <c r="K769" s="32" t="s">
        <v>5</v>
      </c>
      <c r="L769" s="32" t="s">
        <v>5</v>
      </c>
      <c r="M769" s="32" t="s">
        <v>5</v>
      </c>
      <c r="N769" s="32" t="s">
        <v>6</v>
      </c>
      <c r="O769" s="76">
        <v>1031.52</v>
      </c>
      <c r="P769" s="77">
        <v>34512</v>
      </c>
      <c r="Q769" s="76">
        <v>256679.99</v>
      </c>
      <c r="R769" s="76">
        <v>100000</v>
      </c>
      <c r="S769" s="78">
        <f t="shared" si="84"/>
        <v>38.959016633902785</v>
      </c>
      <c r="T769" s="78">
        <f t="shared" si="85"/>
        <v>156679.99</v>
      </c>
      <c r="U769" s="32" t="s">
        <v>6</v>
      </c>
      <c r="V769" s="32" t="s">
        <v>6</v>
      </c>
      <c r="W769" s="81">
        <v>1</v>
      </c>
      <c r="X769" s="80">
        <v>0</v>
      </c>
      <c r="Y769" s="81">
        <f>ROUND((S769/INDICI!$B$2*10),2)</f>
        <v>4.4000000000000004</v>
      </c>
      <c r="Z769" s="81">
        <f>ROUND((O769/INDICI!$B$1*25),2)</f>
        <v>2.75</v>
      </c>
      <c r="AA769" s="82">
        <f t="shared" si="86"/>
        <v>6</v>
      </c>
      <c r="AB769" s="83">
        <f t="shared" si="87"/>
        <v>13.15</v>
      </c>
      <c r="AC769" s="84"/>
      <c r="AD769" s="81" t="str">
        <f>VLOOKUP(C769, 'NORD SUD'!A:B, 2, FALSE)</f>
        <v>S</v>
      </c>
      <c r="AE769" s="85"/>
      <c r="AF769" s="85"/>
      <c r="AG769" s="84"/>
      <c r="AH769" s="81"/>
      <c r="AI769" s="169"/>
      <c r="AJ769" s="169"/>
      <c r="AK769" s="194"/>
      <c r="AL769" s="158"/>
    </row>
    <row r="770" spans="1:998" s="13" customFormat="1" ht="15.75" customHeight="1">
      <c r="A770" s="16">
        <v>765</v>
      </c>
      <c r="B770" s="32" t="s">
        <v>176</v>
      </c>
      <c r="C770" s="32" t="s">
        <v>54</v>
      </c>
      <c r="D770" s="32" t="s">
        <v>54</v>
      </c>
      <c r="E770" s="32" t="s">
        <v>1757</v>
      </c>
      <c r="F770" s="32"/>
      <c r="G770" s="74">
        <v>45803</v>
      </c>
      <c r="H770" s="75">
        <v>0.61736111111111114</v>
      </c>
      <c r="I770" s="32" t="s">
        <v>5</v>
      </c>
      <c r="J770" s="32" t="s">
        <v>6</v>
      </c>
      <c r="K770" s="32" t="s">
        <v>5</v>
      </c>
      <c r="L770" s="32" t="s">
        <v>5</v>
      </c>
      <c r="M770" s="32" t="s">
        <v>5</v>
      </c>
      <c r="N770" s="32" t="s">
        <v>6</v>
      </c>
      <c r="O770" s="76">
        <v>1061.57</v>
      </c>
      <c r="P770" s="77">
        <v>942</v>
      </c>
      <c r="Q770" s="76">
        <v>16155.21</v>
      </c>
      <c r="R770" s="76">
        <v>3231.04</v>
      </c>
      <c r="S770" s="85">
        <f t="shared" si="84"/>
        <v>19.999987620092838</v>
      </c>
      <c r="T770" s="85">
        <f t="shared" si="85"/>
        <v>12924.169999999998</v>
      </c>
      <c r="U770" s="32" t="s">
        <v>6</v>
      </c>
      <c r="V770" s="32" t="s">
        <v>6</v>
      </c>
      <c r="W770" s="79">
        <v>2</v>
      </c>
      <c r="X770" s="80">
        <v>0</v>
      </c>
      <c r="Y770" s="81">
        <f>ROUND((S770/INDICI!$B$2*10),2)</f>
        <v>2.2599999999999998</v>
      </c>
      <c r="Z770" s="81">
        <f>ROUND((O770/INDICI!$B$1*25),2)</f>
        <v>2.83</v>
      </c>
      <c r="AA770" s="82">
        <f t="shared" si="86"/>
        <v>8</v>
      </c>
      <c r="AB770" s="83">
        <f t="shared" si="87"/>
        <v>13.09</v>
      </c>
      <c r="AC770" s="84"/>
      <c r="AD770" s="81" t="str">
        <f>VLOOKUP(C770, 'NORD SUD'!A:B, 2, FALSE)</f>
        <v>N</v>
      </c>
      <c r="AE770" s="85"/>
      <c r="AF770" s="85"/>
      <c r="AG770" s="84"/>
      <c r="AH770" s="81"/>
      <c r="AI770" s="169"/>
      <c r="AJ770" s="169"/>
      <c r="AK770" s="194"/>
      <c r="AL770" s="158"/>
    </row>
    <row r="771" spans="1:998" s="13" customFormat="1" ht="15.75" customHeight="1">
      <c r="A771" s="16">
        <v>766</v>
      </c>
      <c r="B771" s="32" t="s">
        <v>175</v>
      </c>
      <c r="C771" s="32" t="s">
        <v>1685</v>
      </c>
      <c r="D771" s="32" t="s">
        <v>1685</v>
      </c>
      <c r="E771" s="32" t="s">
        <v>1710</v>
      </c>
      <c r="F771" s="32"/>
      <c r="G771" s="74">
        <v>45834</v>
      </c>
      <c r="H771" s="75">
        <v>0.56388888888888888</v>
      </c>
      <c r="I771" s="32" t="s">
        <v>5</v>
      </c>
      <c r="J771" s="32" t="s">
        <v>6</v>
      </c>
      <c r="K771" s="32" t="s">
        <v>5</v>
      </c>
      <c r="L771" s="32" t="s">
        <v>5</v>
      </c>
      <c r="M771" s="32" t="s">
        <v>5</v>
      </c>
      <c r="N771" s="32" t="s">
        <v>6</v>
      </c>
      <c r="O771" s="76">
        <v>464.14</v>
      </c>
      <c r="P771" s="77">
        <v>2370</v>
      </c>
      <c r="Q771" s="76">
        <v>117245.96</v>
      </c>
      <c r="R771" s="76">
        <v>39980</v>
      </c>
      <c r="S771" s="85">
        <f t="shared" si="84"/>
        <v>34.099255957305481</v>
      </c>
      <c r="T771" s="85">
        <f t="shared" si="85"/>
        <v>77265.960000000006</v>
      </c>
      <c r="U771" s="32" t="s">
        <v>6</v>
      </c>
      <c r="V771" s="32" t="s">
        <v>6</v>
      </c>
      <c r="W771" s="79">
        <v>1</v>
      </c>
      <c r="X771" s="80">
        <v>0</v>
      </c>
      <c r="Y771" s="81">
        <f>ROUND((S771/INDICI!$B$2*10),2)</f>
        <v>3.85</v>
      </c>
      <c r="Z771" s="81">
        <f>ROUND((O771/INDICI!$B$1*25),2)</f>
        <v>1.24</v>
      </c>
      <c r="AA771" s="82">
        <f t="shared" si="86"/>
        <v>8</v>
      </c>
      <c r="AB771" s="83">
        <f t="shared" si="87"/>
        <v>13.09</v>
      </c>
      <c r="AC771" s="84"/>
      <c r="AD771" s="81" t="str">
        <f>VLOOKUP(C771, 'NORD SUD'!A:B, 2, FALSE)</f>
        <v>S</v>
      </c>
      <c r="AE771" s="85"/>
      <c r="AF771" s="85"/>
      <c r="AG771" s="84"/>
      <c r="AH771" s="90"/>
      <c r="AI771" s="172"/>
      <c r="AJ771" s="172"/>
      <c r="AK771" s="197"/>
      <c r="AL771" s="161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  <c r="HF771" s="24"/>
      <c r="HG771" s="24"/>
      <c r="HH771" s="24"/>
      <c r="HI771" s="24"/>
      <c r="HJ771" s="24"/>
      <c r="HK771" s="24"/>
      <c r="HL771" s="24"/>
      <c r="HM771" s="24"/>
      <c r="HN771" s="24"/>
      <c r="HO771" s="24"/>
      <c r="HP771" s="24"/>
      <c r="HQ771" s="24"/>
      <c r="HR771" s="24"/>
      <c r="HS771" s="24"/>
      <c r="HT771" s="24"/>
      <c r="HU771" s="24"/>
      <c r="HV771" s="24"/>
      <c r="HW771" s="24"/>
      <c r="HX771" s="24"/>
      <c r="HY771" s="24"/>
      <c r="HZ771" s="24"/>
      <c r="IA771" s="24"/>
      <c r="IB771" s="24"/>
      <c r="IC771" s="24"/>
      <c r="ID771" s="24"/>
      <c r="IE771" s="24"/>
      <c r="IF771" s="24"/>
      <c r="IG771" s="24"/>
      <c r="IH771" s="24"/>
      <c r="II771" s="24"/>
      <c r="IJ771" s="24"/>
      <c r="IK771" s="24"/>
      <c r="IL771" s="24"/>
      <c r="IM771" s="24"/>
      <c r="IN771" s="24"/>
      <c r="IO771" s="24"/>
      <c r="IP771" s="24"/>
      <c r="IQ771" s="24"/>
      <c r="IR771" s="24"/>
      <c r="IS771" s="24"/>
      <c r="IT771" s="24"/>
      <c r="IU771" s="24"/>
      <c r="IV771" s="24"/>
      <c r="IW771" s="24"/>
      <c r="IX771" s="24"/>
      <c r="IY771" s="24"/>
      <c r="IZ771" s="24"/>
      <c r="JA771" s="24"/>
      <c r="JB771" s="24"/>
      <c r="JC771" s="24"/>
      <c r="JD771" s="24"/>
      <c r="JE771" s="24"/>
      <c r="JF771" s="24"/>
      <c r="JG771" s="24"/>
      <c r="JH771" s="24"/>
      <c r="JI771" s="24"/>
      <c r="JJ771" s="24"/>
      <c r="JK771" s="24"/>
      <c r="JL771" s="24"/>
      <c r="JM771" s="24"/>
      <c r="JN771" s="24"/>
      <c r="JO771" s="24"/>
      <c r="JP771" s="24"/>
      <c r="JQ771" s="24"/>
      <c r="JR771" s="24"/>
      <c r="JS771" s="24"/>
      <c r="JT771" s="24"/>
      <c r="JU771" s="24"/>
      <c r="JV771" s="24"/>
      <c r="JW771" s="24"/>
      <c r="JX771" s="24"/>
      <c r="JY771" s="24"/>
      <c r="JZ771" s="24"/>
      <c r="KA771" s="24"/>
      <c r="KB771" s="24"/>
      <c r="KC771" s="24"/>
      <c r="KD771" s="24"/>
      <c r="KE771" s="24"/>
      <c r="KF771" s="24"/>
      <c r="KG771" s="24"/>
      <c r="KH771" s="24"/>
      <c r="KI771" s="24"/>
      <c r="KJ771" s="24"/>
      <c r="KK771" s="24"/>
      <c r="KL771" s="24"/>
      <c r="KM771" s="24"/>
      <c r="KN771" s="24"/>
      <c r="KO771" s="24"/>
      <c r="KP771" s="24"/>
      <c r="KQ771" s="24"/>
      <c r="KR771" s="24"/>
      <c r="KS771" s="24"/>
      <c r="KT771" s="24"/>
      <c r="KU771" s="24"/>
      <c r="KV771" s="24"/>
      <c r="KW771" s="24"/>
      <c r="KX771" s="24"/>
      <c r="KY771" s="24"/>
      <c r="KZ771" s="24"/>
      <c r="LA771" s="24"/>
      <c r="LB771" s="24"/>
      <c r="LC771" s="24"/>
      <c r="LD771" s="24"/>
      <c r="LE771" s="24"/>
      <c r="LF771" s="24"/>
      <c r="LG771" s="24"/>
      <c r="LH771" s="24"/>
      <c r="LI771" s="24"/>
      <c r="LJ771" s="24"/>
      <c r="LK771" s="24"/>
      <c r="LL771" s="24"/>
      <c r="LM771" s="24"/>
      <c r="LN771" s="24"/>
      <c r="LO771" s="24"/>
      <c r="LP771" s="24"/>
      <c r="LQ771" s="24"/>
      <c r="LR771" s="24"/>
      <c r="LS771" s="24"/>
      <c r="LT771" s="24"/>
      <c r="LU771" s="24"/>
      <c r="LV771" s="24"/>
      <c r="LW771" s="24"/>
      <c r="LX771" s="24"/>
      <c r="LY771" s="24"/>
      <c r="LZ771" s="24"/>
      <c r="MA771" s="24"/>
      <c r="MB771" s="24"/>
      <c r="MC771" s="24"/>
      <c r="MD771" s="24"/>
      <c r="ME771" s="24"/>
      <c r="MF771" s="24"/>
      <c r="MG771" s="24"/>
      <c r="MH771" s="24"/>
      <c r="MI771" s="24"/>
      <c r="MJ771" s="24"/>
      <c r="MK771" s="24"/>
      <c r="ML771" s="24"/>
      <c r="MM771" s="24"/>
      <c r="MN771" s="24"/>
      <c r="MO771" s="24"/>
      <c r="MP771" s="24"/>
      <c r="MQ771" s="24"/>
      <c r="MR771" s="24"/>
      <c r="MS771" s="24"/>
      <c r="MT771" s="24"/>
      <c r="MU771" s="24"/>
      <c r="MV771" s="24"/>
      <c r="MW771" s="24"/>
      <c r="MX771" s="24"/>
      <c r="MY771" s="24"/>
      <c r="MZ771" s="24"/>
      <c r="NA771" s="24"/>
      <c r="NB771" s="24"/>
      <c r="NC771" s="24"/>
      <c r="ND771" s="24"/>
      <c r="NE771" s="24"/>
      <c r="NF771" s="24"/>
      <c r="NG771" s="24"/>
      <c r="NH771" s="24"/>
      <c r="NI771" s="24"/>
      <c r="NJ771" s="24"/>
      <c r="NK771" s="24"/>
      <c r="NL771" s="24"/>
      <c r="NM771" s="24"/>
      <c r="NN771" s="24"/>
      <c r="NO771" s="24"/>
      <c r="NP771" s="24"/>
      <c r="NQ771" s="24"/>
      <c r="NR771" s="24"/>
      <c r="NS771" s="24"/>
      <c r="NT771" s="24"/>
      <c r="NU771" s="24"/>
      <c r="NV771" s="24"/>
      <c r="NW771" s="24"/>
      <c r="NX771" s="24"/>
      <c r="NY771" s="24"/>
      <c r="NZ771" s="24"/>
      <c r="OA771" s="24"/>
      <c r="OB771" s="24"/>
      <c r="OC771" s="24"/>
      <c r="OD771" s="24"/>
      <c r="OE771" s="24"/>
      <c r="OF771" s="24"/>
      <c r="OG771" s="24"/>
      <c r="OH771" s="24"/>
      <c r="OI771" s="24"/>
      <c r="OJ771" s="24"/>
      <c r="OK771" s="24"/>
      <c r="OL771" s="24"/>
      <c r="OM771" s="24"/>
      <c r="ON771" s="24"/>
      <c r="OO771" s="24"/>
      <c r="OP771" s="24"/>
      <c r="OQ771" s="24"/>
      <c r="OR771" s="24"/>
      <c r="OS771" s="24"/>
      <c r="OT771" s="24"/>
      <c r="OU771" s="24"/>
      <c r="OV771" s="24"/>
      <c r="OW771" s="24"/>
      <c r="OX771" s="24"/>
      <c r="OY771" s="24"/>
      <c r="OZ771" s="24"/>
      <c r="PA771" s="24"/>
      <c r="PB771" s="24"/>
      <c r="PC771" s="24"/>
      <c r="PD771" s="24"/>
      <c r="PE771" s="24"/>
      <c r="PF771" s="24"/>
      <c r="PG771" s="24"/>
      <c r="PH771" s="24"/>
      <c r="PI771" s="24"/>
      <c r="PJ771" s="24"/>
      <c r="PK771" s="24"/>
      <c r="PL771" s="24"/>
      <c r="PM771" s="24"/>
      <c r="PN771" s="24"/>
      <c r="PO771" s="24"/>
      <c r="PP771" s="24"/>
      <c r="PQ771" s="24"/>
      <c r="PR771" s="24"/>
      <c r="PS771" s="24"/>
      <c r="PT771" s="24"/>
      <c r="PU771" s="24"/>
      <c r="PV771" s="24"/>
      <c r="PW771" s="24"/>
      <c r="PX771" s="24"/>
      <c r="PY771" s="24"/>
      <c r="PZ771" s="24"/>
      <c r="QA771" s="24"/>
      <c r="QB771" s="24"/>
      <c r="QC771" s="24"/>
      <c r="QD771" s="24"/>
      <c r="QE771" s="24"/>
      <c r="QF771" s="24"/>
      <c r="QG771" s="24"/>
      <c r="QH771" s="24"/>
      <c r="QI771" s="24"/>
      <c r="QJ771" s="24"/>
      <c r="QK771" s="24"/>
      <c r="QL771" s="24"/>
      <c r="QM771" s="24"/>
      <c r="QN771" s="24"/>
      <c r="QO771" s="24"/>
      <c r="QP771" s="24"/>
      <c r="QQ771" s="24"/>
      <c r="QR771" s="24"/>
      <c r="QS771" s="24"/>
      <c r="QT771" s="24"/>
      <c r="QU771" s="24"/>
      <c r="QV771" s="24"/>
      <c r="QW771" s="24"/>
      <c r="QX771" s="24"/>
      <c r="QY771" s="24"/>
      <c r="QZ771" s="24"/>
      <c r="RA771" s="24"/>
      <c r="RB771" s="24"/>
      <c r="RC771" s="24"/>
      <c r="RD771" s="24"/>
      <c r="RE771" s="24"/>
      <c r="RF771" s="24"/>
      <c r="RG771" s="24"/>
      <c r="RH771" s="24"/>
      <c r="RI771" s="24"/>
      <c r="RJ771" s="24"/>
      <c r="RK771" s="24"/>
      <c r="RL771" s="24"/>
      <c r="RM771" s="24"/>
      <c r="RN771" s="24"/>
      <c r="RO771" s="24"/>
      <c r="RP771" s="24"/>
      <c r="RQ771" s="24"/>
      <c r="RR771" s="24"/>
      <c r="RS771" s="24"/>
      <c r="RT771" s="24"/>
      <c r="RU771" s="24"/>
      <c r="RV771" s="24"/>
      <c r="RW771" s="24"/>
      <c r="RX771" s="24"/>
      <c r="RY771" s="24"/>
      <c r="RZ771" s="24"/>
      <c r="SA771" s="24"/>
      <c r="SB771" s="24"/>
      <c r="SC771" s="24"/>
      <c r="SD771" s="24"/>
      <c r="SE771" s="24"/>
      <c r="SF771" s="24"/>
      <c r="SG771" s="24"/>
      <c r="SH771" s="24"/>
      <c r="SI771" s="24"/>
      <c r="SJ771" s="24"/>
      <c r="SK771" s="24"/>
      <c r="SL771" s="24"/>
      <c r="SM771" s="24"/>
      <c r="SN771" s="24"/>
      <c r="SO771" s="24"/>
      <c r="SP771" s="24"/>
      <c r="SQ771" s="24"/>
      <c r="SR771" s="24"/>
      <c r="SS771" s="24"/>
      <c r="ST771" s="24"/>
      <c r="SU771" s="24"/>
      <c r="SV771" s="24"/>
      <c r="SW771" s="24"/>
      <c r="SX771" s="24"/>
      <c r="SY771" s="24"/>
      <c r="SZ771" s="24"/>
      <c r="TA771" s="24"/>
      <c r="TB771" s="24"/>
      <c r="TC771" s="24"/>
      <c r="TD771" s="24"/>
      <c r="TE771" s="24"/>
      <c r="TF771" s="24"/>
      <c r="TG771" s="24"/>
      <c r="TH771" s="24"/>
      <c r="TI771" s="24"/>
      <c r="TJ771" s="24"/>
      <c r="TK771" s="24"/>
      <c r="TL771" s="24"/>
      <c r="TM771" s="24"/>
      <c r="TN771" s="24"/>
      <c r="TO771" s="24"/>
      <c r="TP771" s="24"/>
      <c r="TQ771" s="24"/>
      <c r="TR771" s="24"/>
      <c r="TS771" s="24"/>
      <c r="TT771" s="24"/>
      <c r="TU771" s="24"/>
      <c r="TV771" s="24"/>
      <c r="TW771" s="24"/>
      <c r="TX771" s="24"/>
      <c r="TY771" s="24"/>
      <c r="TZ771" s="24"/>
      <c r="UA771" s="24"/>
      <c r="UB771" s="24"/>
      <c r="UC771" s="24"/>
      <c r="UD771" s="24"/>
      <c r="UE771" s="24"/>
      <c r="UF771" s="24"/>
      <c r="UG771" s="24"/>
      <c r="UH771" s="24"/>
      <c r="UI771" s="24"/>
      <c r="UJ771" s="24"/>
      <c r="UK771" s="24"/>
      <c r="UL771" s="24"/>
      <c r="UM771" s="24"/>
      <c r="UN771" s="24"/>
      <c r="UO771" s="24"/>
      <c r="UP771" s="24"/>
      <c r="UQ771" s="24"/>
      <c r="UR771" s="24"/>
      <c r="US771" s="24"/>
      <c r="UT771" s="24"/>
      <c r="UU771" s="24"/>
      <c r="UV771" s="24"/>
      <c r="UW771" s="24"/>
      <c r="UX771" s="24"/>
      <c r="UY771" s="24"/>
      <c r="UZ771" s="24"/>
      <c r="VA771" s="24"/>
      <c r="VB771" s="24"/>
      <c r="VC771" s="24"/>
      <c r="VD771" s="24"/>
      <c r="VE771" s="24"/>
      <c r="VF771" s="24"/>
      <c r="VG771" s="24"/>
      <c r="VH771" s="24"/>
      <c r="VI771" s="24"/>
      <c r="VJ771" s="24"/>
      <c r="VK771" s="24"/>
      <c r="VL771" s="24"/>
      <c r="VM771" s="24"/>
      <c r="VN771" s="24"/>
      <c r="VO771" s="24"/>
      <c r="VP771" s="24"/>
      <c r="VQ771" s="24"/>
      <c r="VR771" s="24"/>
      <c r="VS771" s="24"/>
      <c r="VT771" s="24"/>
      <c r="VU771" s="24"/>
      <c r="VV771" s="24"/>
      <c r="VW771" s="24"/>
      <c r="VX771" s="24"/>
      <c r="VY771" s="24"/>
      <c r="VZ771" s="24"/>
      <c r="WA771" s="24"/>
      <c r="WB771" s="24"/>
      <c r="WC771" s="24"/>
      <c r="WD771" s="24"/>
      <c r="WE771" s="24"/>
      <c r="WF771" s="24"/>
      <c r="WG771" s="24"/>
      <c r="WH771" s="24"/>
      <c r="WI771" s="24"/>
      <c r="WJ771" s="24"/>
      <c r="WK771" s="24"/>
      <c r="WL771" s="24"/>
      <c r="WM771" s="24"/>
      <c r="WN771" s="24"/>
      <c r="WO771" s="24"/>
      <c r="WP771" s="24"/>
      <c r="WQ771" s="24"/>
      <c r="WR771" s="24"/>
      <c r="WS771" s="24"/>
      <c r="WT771" s="24"/>
      <c r="WU771" s="24"/>
      <c r="WV771" s="24"/>
      <c r="WW771" s="24"/>
      <c r="WX771" s="24"/>
      <c r="WY771" s="24"/>
      <c r="WZ771" s="24"/>
      <c r="XA771" s="24"/>
      <c r="XB771" s="24"/>
      <c r="XC771" s="24"/>
      <c r="XD771" s="24"/>
      <c r="XE771" s="24"/>
      <c r="XF771" s="24"/>
      <c r="XG771" s="24"/>
      <c r="XH771" s="24"/>
      <c r="XI771" s="24"/>
      <c r="XJ771" s="24"/>
      <c r="XK771" s="24"/>
      <c r="XL771" s="24"/>
      <c r="XM771" s="24"/>
      <c r="XN771" s="24"/>
      <c r="XO771" s="24"/>
      <c r="XP771" s="24"/>
      <c r="XQ771" s="24"/>
      <c r="XR771" s="24"/>
      <c r="XS771" s="24"/>
      <c r="XT771" s="24"/>
      <c r="XU771" s="24"/>
      <c r="XV771" s="24"/>
      <c r="XW771" s="24"/>
      <c r="XX771" s="24"/>
      <c r="XY771" s="24"/>
      <c r="XZ771" s="24"/>
      <c r="YA771" s="24"/>
      <c r="YB771" s="24"/>
      <c r="YC771" s="24"/>
      <c r="YD771" s="24"/>
      <c r="YE771" s="24"/>
      <c r="YF771" s="24"/>
      <c r="YG771" s="24"/>
      <c r="YH771" s="24"/>
      <c r="YI771" s="24"/>
      <c r="YJ771" s="24"/>
      <c r="YK771" s="24"/>
      <c r="YL771" s="24"/>
      <c r="YM771" s="24"/>
      <c r="YN771" s="24"/>
      <c r="YO771" s="24"/>
      <c r="YP771" s="24"/>
      <c r="YQ771" s="24"/>
      <c r="YR771" s="24"/>
      <c r="YS771" s="24"/>
      <c r="YT771" s="24"/>
      <c r="YU771" s="24"/>
      <c r="YV771" s="24"/>
      <c r="YW771" s="24"/>
      <c r="YX771" s="24"/>
      <c r="YY771" s="24"/>
      <c r="YZ771" s="24"/>
      <c r="ZA771" s="24"/>
      <c r="ZB771" s="24"/>
      <c r="ZC771" s="24"/>
      <c r="ZD771" s="24"/>
      <c r="ZE771" s="24"/>
      <c r="ZF771" s="24"/>
      <c r="ZG771" s="24"/>
      <c r="ZH771" s="24"/>
      <c r="ZI771" s="24"/>
      <c r="ZJ771" s="24"/>
      <c r="ZK771" s="24"/>
      <c r="ZL771" s="24"/>
      <c r="ZM771" s="24"/>
      <c r="ZN771" s="24"/>
      <c r="ZO771" s="24"/>
      <c r="ZP771" s="24"/>
      <c r="ZQ771" s="24"/>
      <c r="ZR771" s="24"/>
      <c r="ZS771" s="24"/>
      <c r="ZT771" s="24"/>
      <c r="ZU771" s="24"/>
      <c r="ZV771" s="24"/>
      <c r="ZW771" s="24"/>
      <c r="ZX771" s="24"/>
      <c r="ZY771" s="24"/>
      <c r="ZZ771" s="24"/>
      <c r="AAA771" s="24"/>
      <c r="AAB771" s="24"/>
      <c r="AAC771" s="24"/>
      <c r="AAD771" s="24"/>
      <c r="AAE771" s="24"/>
      <c r="AAF771" s="24"/>
      <c r="AAG771" s="24"/>
      <c r="AAH771" s="24"/>
      <c r="AAI771" s="24"/>
      <c r="AAJ771" s="24"/>
      <c r="AAK771" s="24"/>
      <c r="AAL771" s="24"/>
      <c r="AAM771" s="24"/>
      <c r="AAN771" s="24"/>
      <c r="AAO771" s="24"/>
      <c r="AAP771" s="24"/>
      <c r="AAQ771" s="24"/>
      <c r="AAR771" s="24"/>
      <c r="AAS771" s="24"/>
      <c r="AAT771" s="24"/>
      <c r="AAU771" s="24"/>
      <c r="AAV771" s="24"/>
      <c r="AAW771" s="24"/>
      <c r="AAX771" s="24"/>
      <c r="AAY771" s="24"/>
      <c r="AAZ771" s="24"/>
      <c r="ABA771" s="24"/>
      <c r="ABB771" s="24"/>
      <c r="ABC771" s="24"/>
      <c r="ABD771" s="24"/>
      <c r="ABE771" s="24"/>
      <c r="ABF771" s="24"/>
      <c r="ABG771" s="24"/>
      <c r="ABH771" s="24"/>
      <c r="ABI771" s="24"/>
      <c r="ABJ771" s="24"/>
      <c r="ABK771" s="24"/>
      <c r="ABL771" s="24"/>
      <c r="ABM771" s="24"/>
      <c r="ABN771" s="24"/>
      <c r="ABO771" s="24"/>
      <c r="ABP771" s="24"/>
      <c r="ABQ771" s="24"/>
      <c r="ABR771" s="24"/>
      <c r="ABS771" s="24"/>
      <c r="ABT771" s="24"/>
      <c r="ABU771" s="24"/>
      <c r="ABV771" s="24"/>
      <c r="ABW771" s="24"/>
      <c r="ABX771" s="24"/>
      <c r="ABY771" s="24"/>
      <c r="ABZ771" s="24"/>
      <c r="ACA771" s="24"/>
      <c r="ACB771" s="24"/>
      <c r="ACC771" s="24"/>
      <c r="ACD771" s="24"/>
      <c r="ACE771" s="24"/>
      <c r="ACF771" s="24"/>
      <c r="ACG771" s="24"/>
      <c r="ACH771" s="24"/>
      <c r="ACI771" s="24"/>
      <c r="ACJ771" s="24"/>
      <c r="ACK771" s="24"/>
      <c r="ACL771" s="24"/>
      <c r="ACM771" s="24"/>
      <c r="ACN771" s="24"/>
      <c r="ACO771" s="24"/>
      <c r="ACP771" s="24"/>
      <c r="ACQ771" s="24"/>
      <c r="ACR771" s="24"/>
      <c r="ACS771" s="24"/>
      <c r="ACT771" s="24"/>
      <c r="ACU771" s="24"/>
      <c r="ACV771" s="24"/>
      <c r="ACW771" s="24"/>
      <c r="ACX771" s="24"/>
      <c r="ACY771" s="24"/>
      <c r="ACZ771" s="24"/>
      <c r="ADA771" s="24"/>
      <c r="ADB771" s="24"/>
      <c r="ADC771" s="24"/>
      <c r="ADD771" s="24"/>
      <c r="ADE771" s="24"/>
      <c r="ADF771" s="24"/>
      <c r="ADG771" s="24"/>
      <c r="ADH771" s="24"/>
      <c r="ADI771" s="24"/>
      <c r="ADJ771" s="24"/>
      <c r="ADK771" s="24"/>
      <c r="ADL771" s="24"/>
      <c r="ADM771" s="24"/>
      <c r="ADN771" s="24"/>
      <c r="ADO771" s="24"/>
      <c r="ADP771" s="24"/>
      <c r="ADQ771" s="24"/>
      <c r="ADR771" s="24"/>
      <c r="ADS771" s="24"/>
      <c r="ADT771" s="24"/>
      <c r="ADU771" s="24"/>
      <c r="ADV771" s="24"/>
      <c r="ADW771" s="24"/>
      <c r="ADX771" s="24"/>
      <c r="ADY771" s="24"/>
      <c r="ADZ771" s="24"/>
      <c r="AEA771" s="24"/>
      <c r="AEB771" s="24"/>
      <c r="AEC771" s="24"/>
      <c r="AED771" s="24"/>
      <c r="AEE771" s="24"/>
      <c r="AEF771" s="24"/>
      <c r="AEG771" s="24"/>
      <c r="AEH771" s="24"/>
      <c r="AEI771" s="24"/>
      <c r="AEJ771" s="24"/>
      <c r="AEK771" s="24"/>
      <c r="AEL771" s="24"/>
      <c r="AEM771" s="24"/>
      <c r="AEN771" s="24"/>
      <c r="AEO771" s="24"/>
      <c r="AEP771" s="24"/>
      <c r="AEQ771" s="24"/>
      <c r="AER771" s="24"/>
      <c r="AES771" s="24"/>
      <c r="AET771" s="24"/>
      <c r="AEU771" s="24"/>
      <c r="AEV771" s="24"/>
      <c r="AEW771" s="24"/>
      <c r="AEX771" s="24"/>
      <c r="AEY771" s="24"/>
      <c r="AEZ771" s="24"/>
      <c r="AFA771" s="24"/>
      <c r="AFB771" s="24"/>
      <c r="AFC771" s="24"/>
      <c r="AFD771" s="24"/>
      <c r="AFE771" s="24"/>
      <c r="AFF771" s="24"/>
      <c r="AFG771" s="24"/>
      <c r="AFH771" s="24"/>
      <c r="AFI771" s="24"/>
      <c r="AFJ771" s="24"/>
      <c r="AFK771" s="24"/>
      <c r="AFL771" s="24"/>
      <c r="AFM771" s="24"/>
      <c r="AFN771" s="24"/>
      <c r="AFO771" s="24"/>
      <c r="AFP771" s="24"/>
      <c r="AFQ771" s="24"/>
      <c r="AFR771" s="24"/>
      <c r="AFS771" s="24"/>
      <c r="AFT771" s="24"/>
      <c r="AFU771" s="24"/>
      <c r="AFV771" s="24"/>
      <c r="AFW771" s="24"/>
      <c r="AFX771" s="24"/>
      <c r="AFY771" s="24"/>
      <c r="AFZ771" s="24"/>
      <c r="AGA771" s="24"/>
      <c r="AGB771" s="24"/>
      <c r="AGC771" s="24"/>
      <c r="AGD771" s="24"/>
      <c r="AGE771" s="24"/>
      <c r="AGF771" s="24"/>
      <c r="AGG771" s="24"/>
      <c r="AGH771" s="24"/>
      <c r="AGI771" s="24"/>
      <c r="AGJ771" s="24"/>
      <c r="AGK771" s="24"/>
      <c r="AGL771" s="24"/>
      <c r="AGM771" s="24"/>
      <c r="AGN771" s="24"/>
      <c r="AGO771" s="24"/>
      <c r="AGP771" s="24"/>
      <c r="AGQ771" s="24"/>
      <c r="AGR771" s="24"/>
      <c r="AGS771" s="24"/>
      <c r="AGT771" s="24"/>
      <c r="AGU771" s="24"/>
      <c r="AGV771" s="24"/>
      <c r="AGW771" s="24"/>
      <c r="AGX771" s="24"/>
      <c r="AGY771" s="24"/>
      <c r="AGZ771" s="24"/>
      <c r="AHA771" s="24"/>
      <c r="AHB771" s="24"/>
      <c r="AHC771" s="24"/>
      <c r="AHD771" s="24"/>
      <c r="AHE771" s="24"/>
      <c r="AHF771" s="24"/>
      <c r="AHG771" s="24"/>
      <c r="AHH771" s="24"/>
      <c r="AHI771" s="24"/>
      <c r="AHJ771" s="24"/>
      <c r="AHK771" s="24"/>
      <c r="AHL771" s="24"/>
      <c r="AHM771" s="24"/>
      <c r="AHN771" s="24"/>
      <c r="AHO771" s="24"/>
      <c r="AHP771" s="24"/>
      <c r="AHQ771" s="24"/>
      <c r="AHR771" s="24"/>
      <c r="AHS771" s="24"/>
      <c r="AHT771" s="24"/>
      <c r="AHU771" s="24"/>
      <c r="AHV771" s="24"/>
      <c r="AHW771" s="24"/>
      <c r="AHX771" s="24"/>
      <c r="AHY771" s="24"/>
      <c r="AHZ771" s="24"/>
      <c r="AIA771" s="24"/>
      <c r="AIB771" s="24"/>
      <c r="AIC771" s="24"/>
      <c r="AID771" s="24"/>
      <c r="AIE771" s="24"/>
      <c r="AIF771" s="24"/>
      <c r="AIG771" s="24"/>
      <c r="AIH771" s="24"/>
      <c r="AII771" s="24"/>
      <c r="AIJ771" s="24"/>
      <c r="AIK771" s="24"/>
      <c r="AIL771" s="24"/>
      <c r="AIM771" s="24"/>
      <c r="AIN771" s="24"/>
      <c r="AIO771" s="24"/>
      <c r="AIP771" s="24"/>
      <c r="AIQ771" s="24"/>
      <c r="AIR771" s="24"/>
      <c r="AIS771" s="24"/>
      <c r="AIT771" s="24"/>
      <c r="AIU771" s="24"/>
      <c r="AIV771" s="24"/>
      <c r="AIW771" s="24"/>
      <c r="AIX771" s="24"/>
      <c r="AIY771" s="24"/>
      <c r="AIZ771" s="24"/>
      <c r="AJA771" s="24"/>
      <c r="AJB771" s="24"/>
      <c r="AJC771" s="24"/>
      <c r="AJD771" s="24"/>
      <c r="AJE771" s="24"/>
      <c r="AJF771" s="24"/>
      <c r="AJG771" s="24"/>
      <c r="AJH771" s="24"/>
      <c r="AJI771" s="24"/>
      <c r="AJJ771" s="24"/>
      <c r="AJK771" s="24"/>
      <c r="AJL771" s="24"/>
      <c r="AJM771" s="24"/>
      <c r="AJN771" s="24"/>
      <c r="AJO771" s="24"/>
      <c r="AJP771" s="24"/>
      <c r="AJQ771" s="24"/>
      <c r="AJR771" s="24"/>
      <c r="AJS771" s="24"/>
      <c r="AJT771" s="24"/>
      <c r="AJU771" s="24"/>
      <c r="AJV771" s="24"/>
      <c r="AJW771" s="24"/>
      <c r="AJX771" s="24"/>
      <c r="AJY771" s="24"/>
      <c r="AJZ771" s="24"/>
      <c r="AKA771" s="24"/>
      <c r="AKB771" s="24"/>
      <c r="AKC771" s="24"/>
      <c r="AKD771" s="24"/>
      <c r="AKE771" s="24"/>
      <c r="AKF771" s="24"/>
      <c r="AKG771" s="24"/>
      <c r="AKH771" s="24"/>
      <c r="AKI771" s="24"/>
      <c r="AKJ771" s="24"/>
      <c r="AKK771" s="24"/>
      <c r="AKL771" s="24"/>
      <c r="AKM771" s="24"/>
      <c r="AKN771" s="24"/>
      <c r="AKO771" s="24"/>
      <c r="AKP771" s="24"/>
      <c r="AKQ771" s="24"/>
      <c r="AKR771" s="24"/>
      <c r="AKS771" s="24"/>
      <c r="AKT771" s="24"/>
      <c r="AKU771" s="24"/>
      <c r="AKV771" s="24"/>
      <c r="AKW771" s="24"/>
      <c r="AKX771" s="24"/>
      <c r="AKY771" s="24"/>
      <c r="AKZ771" s="24"/>
      <c r="ALA771" s="24"/>
      <c r="ALB771" s="24"/>
      <c r="ALC771" s="24"/>
      <c r="ALD771" s="24"/>
      <c r="ALE771" s="24"/>
      <c r="ALF771" s="24"/>
      <c r="ALG771" s="24"/>
      <c r="ALH771" s="24"/>
      <c r="ALI771" s="24"/>
      <c r="ALJ771" s="24"/>
    </row>
    <row r="772" spans="1:998" s="13" customFormat="1" ht="15.75" customHeight="1">
      <c r="A772" s="16">
        <v>767</v>
      </c>
      <c r="B772" s="32" t="s">
        <v>188</v>
      </c>
      <c r="C772" s="32" t="s">
        <v>13</v>
      </c>
      <c r="D772" s="32" t="s">
        <v>13</v>
      </c>
      <c r="E772" s="32" t="s">
        <v>200</v>
      </c>
      <c r="F772" s="32"/>
      <c r="G772" s="74">
        <v>45834</v>
      </c>
      <c r="H772" s="75">
        <v>0.69652777777777775</v>
      </c>
      <c r="I772" s="32" t="s">
        <v>5</v>
      </c>
      <c r="J772" s="32" t="s">
        <v>6</v>
      </c>
      <c r="K772" s="32" t="s">
        <v>5</v>
      </c>
      <c r="L772" s="32" t="s">
        <v>5</v>
      </c>
      <c r="M772" s="32" t="s">
        <v>5</v>
      </c>
      <c r="N772" s="32" t="s">
        <v>6</v>
      </c>
      <c r="O772" s="76">
        <v>637.52</v>
      </c>
      <c r="P772" s="77">
        <v>1098</v>
      </c>
      <c r="Q772" s="76">
        <v>52000</v>
      </c>
      <c r="R772" s="76">
        <v>15600</v>
      </c>
      <c r="S772" s="78">
        <f t="shared" si="84"/>
        <v>30</v>
      </c>
      <c r="T772" s="78">
        <f t="shared" si="85"/>
        <v>36400</v>
      </c>
      <c r="U772" s="32" t="s">
        <v>6</v>
      </c>
      <c r="V772" s="32" t="s">
        <v>6</v>
      </c>
      <c r="W772" s="79">
        <v>1</v>
      </c>
      <c r="X772" s="80">
        <v>0</v>
      </c>
      <c r="Y772" s="81">
        <f>ROUND((S772/INDICI!$B$2*10),2)</f>
        <v>3.39</v>
      </c>
      <c r="Z772" s="81">
        <f>ROUND((O772/INDICI!$B$1*25),2)</f>
        <v>1.7</v>
      </c>
      <c r="AA772" s="82">
        <f t="shared" si="86"/>
        <v>8</v>
      </c>
      <c r="AB772" s="83">
        <f t="shared" si="87"/>
        <v>13.09</v>
      </c>
      <c r="AC772" s="84"/>
      <c r="AD772" s="81" t="str">
        <f>VLOOKUP(C772, 'NORD SUD'!A:B, 2, FALSE)</f>
        <v>N</v>
      </c>
      <c r="AE772" s="85"/>
      <c r="AF772" s="85"/>
      <c r="AG772" s="84"/>
      <c r="AH772" s="81"/>
      <c r="AI772" s="169"/>
      <c r="AJ772" s="169"/>
      <c r="AK772" s="194"/>
      <c r="AL772" s="158"/>
    </row>
    <row r="773" spans="1:998" s="13" customFormat="1" ht="15.75" customHeight="1">
      <c r="A773" s="16">
        <v>768</v>
      </c>
      <c r="B773" s="32" t="s">
        <v>344</v>
      </c>
      <c r="C773" s="32" t="s">
        <v>19</v>
      </c>
      <c r="D773" s="32" t="s">
        <v>19</v>
      </c>
      <c r="E773" s="32" t="s">
        <v>1545</v>
      </c>
      <c r="F773" s="32"/>
      <c r="G773" s="74">
        <v>45833</v>
      </c>
      <c r="H773" s="75">
        <v>0.5</v>
      </c>
      <c r="I773" s="32" t="s">
        <v>5</v>
      </c>
      <c r="J773" s="32" t="s">
        <v>6</v>
      </c>
      <c r="K773" s="32" t="s">
        <v>5</v>
      </c>
      <c r="L773" s="32" t="s">
        <v>5</v>
      </c>
      <c r="M773" s="32" t="s">
        <v>5</v>
      </c>
      <c r="N773" s="32" t="s">
        <v>6</v>
      </c>
      <c r="O773" s="76">
        <v>2013.63</v>
      </c>
      <c r="P773" s="77">
        <v>16438</v>
      </c>
      <c r="Q773" s="76">
        <v>166000</v>
      </c>
      <c r="R773" s="76">
        <v>25000</v>
      </c>
      <c r="S773" s="85">
        <f t="shared" si="84"/>
        <v>15.060240963855422</v>
      </c>
      <c r="T773" s="85">
        <f t="shared" si="85"/>
        <v>141000</v>
      </c>
      <c r="U773" s="32" t="s">
        <v>6</v>
      </c>
      <c r="V773" s="32" t="s">
        <v>6</v>
      </c>
      <c r="W773" s="79">
        <v>1</v>
      </c>
      <c r="X773" s="80">
        <v>0</v>
      </c>
      <c r="Y773" s="81">
        <f>ROUND((S773/INDICI!$B$2*10),2)</f>
        <v>1.7</v>
      </c>
      <c r="Z773" s="81">
        <f>ROUND((O773/INDICI!$B$1*25),2)</f>
        <v>5.38</v>
      </c>
      <c r="AA773" s="82">
        <f t="shared" si="86"/>
        <v>6</v>
      </c>
      <c r="AB773" s="83">
        <f t="shared" si="87"/>
        <v>13.08</v>
      </c>
      <c r="AC773" s="84"/>
      <c r="AD773" s="81" t="str">
        <f>VLOOKUP(C773, 'NORD SUD'!A:B, 2, FALSE)</f>
        <v>N</v>
      </c>
      <c r="AE773" s="85"/>
      <c r="AF773" s="85"/>
      <c r="AG773" s="84"/>
      <c r="AH773" s="81"/>
      <c r="AI773" s="169"/>
      <c r="AJ773" s="169"/>
      <c r="AK773" s="194"/>
      <c r="AL773" s="158"/>
    </row>
    <row r="774" spans="1:998" s="13" customFormat="1" ht="15.75" customHeight="1">
      <c r="A774" s="16">
        <v>769</v>
      </c>
      <c r="B774" s="32" t="s">
        <v>175</v>
      </c>
      <c r="C774" s="32" t="s">
        <v>1685</v>
      </c>
      <c r="D774" s="32" t="s">
        <v>1685</v>
      </c>
      <c r="E774" s="32" t="s">
        <v>1686</v>
      </c>
      <c r="F774" s="32"/>
      <c r="G774" s="74">
        <v>45834</v>
      </c>
      <c r="H774" s="75">
        <v>0.7993055555555556</v>
      </c>
      <c r="I774" s="32" t="s">
        <v>5</v>
      </c>
      <c r="J774" s="32" t="s">
        <v>6</v>
      </c>
      <c r="K774" s="32" t="s">
        <v>5</v>
      </c>
      <c r="L774" s="32" t="s">
        <v>5</v>
      </c>
      <c r="M774" s="32" t="s">
        <v>5</v>
      </c>
      <c r="N774" s="32" t="s">
        <v>6</v>
      </c>
      <c r="O774" s="76">
        <v>851.47</v>
      </c>
      <c r="P774" s="77">
        <v>3171</v>
      </c>
      <c r="Q774" s="76">
        <v>39385.26</v>
      </c>
      <c r="R774" s="76">
        <v>9800</v>
      </c>
      <c r="S774" s="85">
        <f t="shared" si="84"/>
        <v>24.882405245007902</v>
      </c>
      <c r="T774" s="85">
        <f t="shared" si="85"/>
        <v>29585.260000000002</v>
      </c>
      <c r="U774" s="32" t="s">
        <v>6</v>
      </c>
      <c r="V774" s="32" t="s">
        <v>6</v>
      </c>
      <c r="W774" s="79">
        <v>1</v>
      </c>
      <c r="X774" s="80">
        <v>0</v>
      </c>
      <c r="Y774" s="81">
        <f>ROUND((S774/INDICI!$B$2*10),2)</f>
        <v>2.81</v>
      </c>
      <c r="Z774" s="81">
        <f>ROUND((O774/INDICI!$B$1*25),2)</f>
        <v>2.27</v>
      </c>
      <c r="AA774" s="82">
        <f t="shared" si="86"/>
        <v>8</v>
      </c>
      <c r="AB774" s="83">
        <f t="shared" si="87"/>
        <v>13.08</v>
      </c>
      <c r="AC774" s="84"/>
      <c r="AD774" s="81" t="str">
        <f>VLOOKUP(C774, 'NORD SUD'!A:B, 2, FALSE)</f>
        <v>S</v>
      </c>
      <c r="AE774" s="85"/>
      <c r="AF774" s="85"/>
      <c r="AG774" s="84"/>
      <c r="AH774" s="81"/>
      <c r="AI774" s="169"/>
      <c r="AJ774" s="169"/>
      <c r="AK774" s="194"/>
      <c r="AL774" s="158"/>
    </row>
    <row r="775" spans="1:998" s="13" customFormat="1">
      <c r="A775" s="16">
        <v>770</v>
      </c>
      <c r="B775" s="32" t="s">
        <v>175</v>
      </c>
      <c r="C775" s="32" t="s">
        <v>28</v>
      </c>
      <c r="D775" s="32" t="s">
        <v>28</v>
      </c>
      <c r="E775" s="32" t="s">
        <v>929</v>
      </c>
      <c r="F775" s="32"/>
      <c r="G775" s="74">
        <v>45834</v>
      </c>
      <c r="H775" s="75">
        <v>0.60416666666666663</v>
      </c>
      <c r="I775" s="32" t="s">
        <v>5</v>
      </c>
      <c r="J775" s="32" t="s">
        <v>6</v>
      </c>
      <c r="K775" s="32" t="s">
        <v>5</v>
      </c>
      <c r="L775" s="32" t="s">
        <v>5</v>
      </c>
      <c r="M775" s="32" t="s">
        <v>5</v>
      </c>
      <c r="N775" s="32" t="s">
        <v>6</v>
      </c>
      <c r="O775" s="76">
        <v>1146.04</v>
      </c>
      <c r="P775" s="77">
        <v>19371</v>
      </c>
      <c r="Q775" s="76">
        <v>290000</v>
      </c>
      <c r="R775" s="76">
        <v>102589.18</v>
      </c>
      <c r="S775" s="85">
        <f t="shared" si="84"/>
        <v>35.375579310344826</v>
      </c>
      <c r="T775" s="85">
        <f t="shared" si="85"/>
        <v>187410.82</v>
      </c>
      <c r="U775" s="32" t="s">
        <v>6</v>
      </c>
      <c r="V775" s="32" t="s">
        <v>5</v>
      </c>
      <c r="W775" s="79">
        <v>1</v>
      </c>
      <c r="X775" s="80">
        <v>0</v>
      </c>
      <c r="Y775" s="81">
        <f>ROUND((S775/INDICI!$B$2*10),2)</f>
        <v>4</v>
      </c>
      <c r="Z775" s="81">
        <f>ROUND((O775/INDICI!$B$1*25),2)</f>
        <v>3.06</v>
      </c>
      <c r="AA775" s="82">
        <f t="shared" si="86"/>
        <v>6</v>
      </c>
      <c r="AB775" s="83">
        <f t="shared" si="87"/>
        <v>13.06</v>
      </c>
      <c r="AC775" s="84"/>
      <c r="AD775" s="81" t="str">
        <f>VLOOKUP(C775, 'NORD SUD'!A:B, 2, FALSE)</f>
        <v>S</v>
      </c>
      <c r="AE775" s="85"/>
      <c r="AF775" s="85"/>
      <c r="AG775" s="84"/>
      <c r="AH775" s="81"/>
      <c r="AI775" s="169"/>
      <c r="AJ775" s="169"/>
      <c r="AK775" s="194"/>
      <c r="AL775" s="158"/>
    </row>
    <row r="776" spans="1:998" s="13" customFormat="1" ht="15.75" customHeight="1">
      <c r="A776" s="16">
        <v>771</v>
      </c>
      <c r="B776" s="32" t="s">
        <v>357</v>
      </c>
      <c r="C776" s="32" t="s">
        <v>80</v>
      </c>
      <c r="D776" s="32" t="s">
        <v>80</v>
      </c>
      <c r="E776" s="32" t="s">
        <v>639</v>
      </c>
      <c r="F776" s="32"/>
      <c r="G776" s="74">
        <v>45819</v>
      </c>
      <c r="H776" s="75">
        <v>0.57777777777777783</v>
      </c>
      <c r="I776" s="32" t="s">
        <v>5</v>
      </c>
      <c r="J776" s="32" t="s">
        <v>6</v>
      </c>
      <c r="K776" s="32" t="s">
        <v>5</v>
      </c>
      <c r="L776" s="32" t="s">
        <v>5</v>
      </c>
      <c r="M776" s="32" t="s">
        <v>5</v>
      </c>
      <c r="N776" s="32" t="s">
        <v>6</v>
      </c>
      <c r="O776" s="76">
        <v>1584.01</v>
      </c>
      <c r="P776" s="77">
        <v>18813</v>
      </c>
      <c r="Q776" s="76">
        <v>200000</v>
      </c>
      <c r="R776" s="76">
        <v>50000</v>
      </c>
      <c r="S776" s="85">
        <f t="shared" si="84"/>
        <v>25</v>
      </c>
      <c r="T776" s="85">
        <f t="shared" si="85"/>
        <v>150000</v>
      </c>
      <c r="U776" s="32" t="s">
        <v>6</v>
      </c>
      <c r="V776" s="32" t="s">
        <v>6</v>
      </c>
      <c r="W776" s="79">
        <v>1</v>
      </c>
      <c r="X776" s="80">
        <v>0</v>
      </c>
      <c r="Y776" s="81">
        <f>ROUND((S776/INDICI!$B$2*10),2)</f>
        <v>2.82</v>
      </c>
      <c r="Z776" s="81">
        <f>ROUND((O776/INDICI!$B$1*25),2)</f>
        <v>4.2300000000000004</v>
      </c>
      <c r="AA776" s="82">
        <f t="shared" si="86"/>
        <v>6</v>
      </c>
      <c r="AB776" s="83">
        <f t="shared" si="87"/>
        <v>13.05</v>
      </c>
      <c r="AC776" s="84"/>
      <c r="AD776" s="81" t="str">
        <f>VLOOKUP(C776, 'NORD SUD'!A:B, 2, FALSE)</f>
        <v>N</v>
      </c>
      <c r="AE776" s="85"/>
      <c r="AF776" s="85"/>
      <c r="AG776" s="84"/>
      <c r="AH776" s="81"/>
      <c r="AI776" s="169"/>
      <c r="AJ776" s="169"/>
      <c r="AK776" s="194"/>
      <c r="AL776" s="158"/>
    </row>
    <row r="777" spans="1:998" s="13" customFormat="1" ht="15.75" customHeight="1">
      <c r="A777" s="16">
        <v>772</v>
      </c>
      <c r="B777" s="32" t="s">
        <v>250</v>
      </c>
      <c r="C777" s="32" t="s">
        <v>102</v>
      </c>
      <c r="D777" s="32" t="s">
        <v>102</v>
      </c>
      <c r="E777" s="32" t="s">
        <v>290</v>
      </c>
      <c r="F777" s="32"/>
      <c r="G777" s="74">
        <v>45825</v>
      </c>
      <c r="H777" s="75">
        <v>0.6333333333333333</v>
      </c>
      <c r="I777" s="32" t="s">
        <v>5</v>
      </c>
      <c r="J777" s="32" t="s">
        <v>6</v>
      </c>
      <c r="K777" s="32" t="s">
        <v>5</v>
      </c>
      <c r="L777" s="32" t="s">
        <v>5</v>
      </c>
      <c r="M777" s="32" t="s">
        <v>5</v>
      </c>
      <c r="N777" s="32" t="s">
        <v>289</v>
      </c>
      <c r="O777" s="76">
        <v>1789.63</v>
      </c>
      <c r="P777" s="77">
        <v>15031</v>
      </c>
      <c r="Q777" s="76">
        <v>54310.64</v>
      </c>
      <c r="R777" s="76">
        <v>10862.13</v>
      </c>
      <c r="S777" s="78">
        <f t="shared" si="84"/>
        <v>20.000003682519669</v>
      </c>
      <c r="T777" s="78">
        <f t="shared" si="85"/>
        <v>43448.51</v>
      </c>
      <c r="U777" s="32" t="s">
        <v>6</v>
      </c>
      <c r="V777" s="32" t="s">
        <v>6</v>
      </c>
      <c r="W777" s="79">
        <v>1</v>
      </c>
      <c r="X777" s="80">
        <v>0</v>
      </c>
      <c r="Y777" s="81">
        <f>ROUND((S777/INDICI!$B$2*10),2)</f>
        <v>2.2599999999999998</v>
      </c>
      <c r="Z777" s="81">
        <f>ROUND((O777/INDICI!$B$1*25),2)</f>
        <v>4.78</v>
      </c>
      <c r="AA777" s="82">
        <f t="shared" si="86"/>
        <v>6</v>
      </c>
      <c r="AB777" s="83">
        <f t="shared" si="87"/>
        <v>13.04</v>
      </c>
      <c r="AC777" s="84"/>
      <c r="AD777" s="81" t="str">
        <f>VLOOKUP(C777, 'NORD SUD'!A:B, 2, FALSE)</f>
        <v>N</v>
      </c>
      <c r="AE777" s="85"/>
      <c r="AF777" s="85"/>
      <c r="AG777" s="84"/>
      <c r="AH777" s="81"/>
      <c r="AI777" s="169"/>
      <c r="AJ777" s="169"/>
      <c r="AK777" s="194"/>
      <c r="AL777" s="158"/>
    </row>
    <row r="778" spans="1:998" s="13" customFormat="1" ht="15.75" customHeight="1">
      <c r="A778" s="16">
        <v>773</v>
      </c>
      <c r="B778" s="32" t="s">
        <v>274</v>
      </c>
      <c r="C778" s="32" t="s">
        <v>39</v>
      </c>
      <c r="D778" s="32" t="s">
        <v>39</v>
      </c>
      <c r="E778" s="32" t="s">
        <v>1534</v>
      </c>
      <c r="F778" s="32"/>
      <c r="G778" s="74">
        <v>45834</v>
      </c>
      <c r="H778" s="75">
        <v>0.90208333333333324</v>
      </c>
      <c r="I778" s="32" t="s">
        <v>5</v>
      </c>
      <c r="J778" s="32" t="s">
        <v>6</v>
      </c>
      <c r="K778" s="32" t="s">
        <v>5</v>
      </c>
      <c r="L778" s="32" t="s">
        <v>5</v>
      </c>
      <c r="M778" s="32" t="s">
        <v>5</v>
      </c>
      <c r="N778" s="32" t="s">
        <v>6</v>
      </c>
      <c r="O778" s="76">
        <v>1707.7</v>
      </c>
      <c r="P778" s="77">
        <v>2518</v>
      </c>
      <c r="Q778" s="76">
        <v>238020</v>
      </c>
      <c r="R778" s="76">
        <v>10020</v>
      </c>
      <c r="S778" s="85">
        <f t="shared" si="84"/>
        <v>4.2097302747668266</v>
      </c>
      <c r="T778" s="85">
        <f t="shared" si="85"/>
        <v>228000</v>
      </c>
      <c r="U778" s="32" t="s">
        <v>6</v>
      </c>
      <c r="V778" s="32" t="s">
        <v>6</v>
      </c>
      <c r="W778" s="79">
        <v>1</v>
      </c>
      <c r="X778" s="80">
        <v>0</v>
      </c>
      <c r="Y778" s="81">
        <f>ROUND((S778/INDICI!$B$2*10),2)</f>
        <v>0.48</v>
      </c>
      <c r="Z778" s="81">
        <f>ROUND((O778/INDICI!$B$1*25),2)</f>
        <v>4.5599999999999996</v>
      </c>
      <c r="AA778" s="82">
        <f t="shared" si="86"/>
        <v>8</v>
      </c>
      <c r="AB778" s="83">
        <f t="shared" si="87"/>
        <v>13.04</v>
      </c>
      <c r="AC778" s="84"/>
      <c r="AD778" s="81" t="str">
        <f>VLOOKUP(C778, 'NORD SUD'!A:B, 2, FALSE)</f>
        <v>S</v>
      </c>
      <c r="AE778" s="85"/>
      <c r="AF778" s="85"/>
      <c r="AG778" s="84"/>
      <c r="AH778" s="81"/>
      <c r="AI778" s="169"/>
      <c r="AJ778" s="169"/>
      <c r="AK778" s="194"/>
      <c r="AL778" s="158"/>
    </row>
    <row r="779" spans="1:998" s="13" customFormat="1" ht="15.75" customHeight="1">
      <c r="A779" s="16">
        <v>774</v>
      </c>
      <c r="B779" s="32" t="s">
        <v>344</v>
      </c>
      <c r="C779" s="32" t="s">
        <v>55</v>
      </c>
      <c r="D779" s="32" t="s">
        <v>55</v>
      </c>
      <c r="E779" s="32" t="s">
        <v>1729</v>
      </c>
      <c r="F779" s="32"/>
      <c r="G779" s="74">
        <v>45833</v>
      </c>
      <c r="H779" s="75">
        <v>0.7993055555555556</v>
      </c>
      <c r="I779" s="32" t="s">
        <v>5</v>
      </c>
      <c r="J779" s="32" t="s">
        <v>6</v>
      </c>
      <c r="K779" s="32" t="s">
        <v>5</v>
      </c>
      <c r="L779" s="32" t="s">
        <v>5</v>
      </c>
      <c r="M779" s="32" t="s">
        <v>5</v>
      </c>
      <c r="N779" s="32" t="s">
        <v>6</v>
      </c>
      <c r="O779" s="76">
        <v>935.31</v>
      </c>
      <c r="P779" s="77">
        <v>5132</v>
      </c>
      <c r="Q779" s="76">
        <v>50000</v>
      </c>
      <c r="R779" s="76">
        <v>20000</v>
      </c>
      <c r="S779" s="85">
        <f t="shared" si="84"/>
        <v>40</v>
      </c>
      <c r="T779" s="85">
        <f t="shared" si="85"/>
        <v>30000</v>
      </c>
      <c r="U779" s="32" t="s">
        <v>6</v>
      </c>
      <c r="V779" s="32" t="s">
        <v>6</v>
      </c>
      <c r="W779" s="79">
        <v>2</v>
      </c>
      <c r="X779" s="80">
        <v>0</v>
      </c>
      <c r="Y779" s="81">
        <f>ROUND((S779/INDICI!$B$2*10),2)</f>
        <v>4.5199999999999996</v>
      </c>
      <c r="Z779" s="81">
        <f>ROUND((O779/INDICI!$B$1*25),2)</f>
        <v>2.5</v>
      </c>
      <c r="AA779" s="82">
        <f t="shared" si="86"/>
        <v>6</v>
      </c>
      <c r="AB779" s="83">
        <f t="shared" si="87"/>
        <v>13.02</v>
      </c>
      <c r="AC779" s="84"/>
      <c r="AD779" s="81" t="str">
        <f>VLOOKUP(C779, 'NORD SUD'!A:B, 2, FALSE)</f>
        <v>N</v>
      </c>
      <c r="AE779" s="85"/>
      <c r="AF779" s="85"/>
      <c r="AG779" s="84"/>
      <c r="AH779" s="81"/>
      <c r="AI779" s="169"/>
      <c r="AJ779" s="169"/>
      <c r="AK779" s="194"/>
      <c r="AL779" s="158"/>
    </row>
    <row r="780" spans="1:998" s="13" customFormat="1" ht="15.75" customHeight="1">
      <c r="A780" s="16">
        <v>775</v>
      </c>
      <c r="B780" s="32" t="s">
        <v>218</v>
      </c>
      <c r="C780" s="32" t="s">
        <v>1494</v>
      </c>
      <c r="D780" s="32" t="s">
        <v>1494</v>
      </c>
      <c r="E780" s="32" t="s">
        <v>418</v>
      </c>
      <c r="F780" s="32"/>
      <c r="G780" s="74">
        <v>45831</v>
      </c>
      <c r="H780" s="75">
        <v>0.6479166666666667</v>
      </c>
      <c r="I780" s="32" t="s">
        <v>5</v>
      </c>
      <c r="J780" s="32" t="s">
        <v>6</v>
      </c>
      <c r="K780" s="32" t="s">
        <v>5</v>
      </c>
      <c r="L780" s="32" t="s">
        <v>5</v>
      </c>
      <c r="M780" s="32" t="s">
        <v>5</v>
      </c>
      <c r="N780" s="32" t="s">
        <v>6</v>
      </c>
      <c r="O780" s="76">
        <v>864.55</v>
      </c>
      <c r="P780" s="77">
        <v>347</v>
      </c>
      <c r="Q780" s="76">
        <v>83676.7</v>
      </c>
      <c r="R780" s="76">
        <v>20000</v>
      </c>
      <c r="S780" s="85">
        <f t="shared" si="84"/>
        <v>23.901516192679683</v>
      </c>
      <c r="T780" s="85">
        <f t="shared" si="85"/>
        <v>63676.7</v>
      </c>
      <c r="U780" s="32" t="s">
        <v>6</v>
      </c>
      <c r="V780" s="32" t="s">
        <v>6</v>
      </c>
      <c r="W780" s="79">
        <v>1</v>
      </c>
      <c r="X780" s="80">
        <v>0</v>
      </c>
      <c r="Y780" s="81">
        <f>ROUND((S780/INDICI!$B$2*10),2)</f>
        <v>2.7</v>
      </c>
      <c r="Z780" s="81">
        <f>ROUND((O780/INDICI!$B$1*25),2)</f>
        <v>2.31</v>
      </c>
      <c r="AA780" s="82">
        <f t="shared" si="86"/>
        <v>8</v>
      </c>
      <c r="AB780" s="83">
        <f t="shared" si="87"/>
        <v>13.01</v>
      </c>
      <c r="AC780" s="84"/>
      <c r="AD780" s="81" t="str">
        <f>VLOOKUP(C780, 'NORD SUD'!A:B, 2, FALSE)</f>
        <v>S</v>
      </c>
      <c r="AE780" s="85"/>
      <c r="AF780" s="85"/>
      <c r="AG780" s="84"/>
      <c r="AH780" s="81"/>
      <c r="AI780" s="169"/>
      <c r="AJ780" s="169"/>
      <c r="AK780" s="194"/>
      <c r="AL780" s="158"/>
    </row>
    <row r="781" spans="1:998" s="13" customFormat="1" ht="15.75" customHeight="1">
      <c r="A781" s="16">
        <v>776</v>
      </c>
      <c r="B781" s="32" t="s">
        <v>1013</v>
      </c>
      <c r="C781" s="32" t="s">
        <v>74</v>
      </c>
      <c r="D781" s="32" t="s">
        <v>1050</v>
      </c>
      <c r="E781" s="32" t="s">
        <v>1071</v>
      </c>
      <c r="F781" s="32"/>
      <c r="G781" s="74">
        <v>45834</v>
      </c>
      <c r="H781" s="75">
        <v>0.71250000000000002</v>
      </c>
      <c r="I781" s="32" t="s">
        <v>5</v>
      </c>
      <c r="J781" s="32" t="s">
        <v>6</v>
      </c>
      <c r="K781" s="32" t="s">
        <v>5</v>
      </c>
      <c r="L781" s="32" t="s">
        <v>5</v>
      </c>
      <c r="M781" s="32" t="s">
        <v>5</v>
      </c>
      <c r="N781" s="32" t="s">
        <v>6</v>
      </c>
      <c r="O781" s="76">
        <v>556.43879173290941</v>
      </c>
      <c r="P781" s="77">
        <v>1258</v>
      </c>
      <c r="Q781" s="76">
        <v>145000</v>
      </c>
      <c r="R781" s="76">
        <v>45000</v>
      </c>
      <c r="S781" s="85">
        <f t="shared" si="84"/>
        <v>31.03448275862069</v>
      </c>
      <c r="T781" s="85">
        <f t="shared" si="85"/>
        <v>100000</v>
      </c>
      <c r="U781" s="32" t="s">
        <v>6</v>
      </c>
      <c r="V781" s="32" t="s">
        <v>6</v>
      </c>
      <c r="W781" s="79">
        <v>1</v>
      </c>
      <c r="X781" s="80">
        <v>0</v>
      </c>
      <c r="Y781" s="81">
        <f>ROUND((S781/INDICI!$B$2*10),2)</f>
        <v>3.51</v>
      </c>
      <c r="Z781" s="81">
        <f>ROUND((O781/INDICI!$B$1*25),2)</f>
        <v>1.49</v>
      </c>
      <c r="AA781" s="82">
        <f t="shared" si="86"/>
        <v>8</v>
      </c>
      <c r="AB781" s="83">
        <f t="shared" si="87"/>
        <v>13</v>
      </c>
      <c r="AC781" s="84"/>
      <c r="AD781" s="81" t="str">
        <f>VLOOKUP(C781, 'NORD SUD'!A:B, 2, FALSE)</f>
        <v>S</v>
      </c>
      <c r="AE781" s="85"/>
      <c r="AF781" s="85"/>
      <c r="AG781" s="84"/>
      <c r="AH781" s="81"/>
      <c r="AI781" s="169"/>
      <c r="AJ781" s="169"/>
      <c r="AK781" s="194"/>
      <c r="AL781" s="158"/>
    </row>
    <row r="782" spans="1:998" s="13" customFormat="1" ht="15.75" customHeight="1">
      <c r="A782" s="16">
        <v>777</v>
      </c>
      <c r="B782" s="32" t="s">
        <v>556</v>
      </c>
      <c r="C782" s="32" t="s">
        <v>88</v>
      </c>
      <c r="D782" s="32" t="s">
        <v>88</v>
      </c>
      <c r="E782" s="32" t="s">
        <v>1437</v>
      </c>
      <c r="F782" s="32"/>
      <c r="G782" s="74">
        <v>45834</v>
      </c>
      <c r="H782" s="75">
        <v>0.62152777777777779</v>
      </c>
      <c r="I782" s="32" t="s">
        <v>5</v>
      </c>
      <c r="J782" s="32" t="s">
        <v>6</v>
      </c>
      <c r="K782" s="32" t="s">
        <v>5</v>
      </c>
      <c r="L782" s="32" t="s">
        <v>5</v>
      </c>
      <c r="M782" s="32" t="s">
        <v>5</v>
      </c>
      <c r="N782" s="32" t="s">
        <v>6</v>
      </c>
      <c r="O782" s="76">
        <v>1447.53</v>
      </c>
      <c r="P782" s="77">
        <v>829</v>
      </c>
      <c r="Q782" s="76">
        <v>155000</v>
      </c>
      <c r="R782" s="76">
        <v>15500</v>
      </c>
      <c r="S782" s="85">
        <f t="shared" si="84"/>
        <v>10</v>
      </c>
      <c r="T782" s="85">
        <f t="shared" si="85"/>
        <v>139500</v>
      </c>
      <c r="U782" s="32" t="s">
        <v>6</v>
      </c>
      <c r="V782" s="32" t="s">
        <v>6</v>
      </c>
      <c r="W782" s="79">
        <v>2</v>
      </c>
      <c r="X782" s="80">
        <v>0</v>
      </c>
      <c r="Y782" s="81">
        <f>ROUND((S782/INDICI!$B$2*10),2)</f>
        <v>1.1299999999999999</v>
      </c>
      <c r="Z782" s="81">
        <f>ROUND((O782/INDICI!$B$1*25),2)</f>
        <v>3.86</v>
      </c>
      <c r="AA782" s="82">
        <f t="shared" si="86"/>
        <v>8</v>
      </c>
      <c r="AB782" s="83">
        <f t="shared" si="87"/>
        <v>12.99</v>
      </c>
      <c r="AC782" s="84"/>
      <c r="AD782" s="81" t="str">
        <f>VLOOKUP(C782, 'NORD SUD'!A:B, 2, FALSE)</f>
        <v>S</v>
      </c>
      <c r="AE782" s="85"/>
      <c r="AF782" s="85"/>
      <c r="AG782" s="84"/>
      <c r="AH782" s="81"/>
      <c r="AI782" s="169"/>
      <c r="AJ782" s="169"/>
      <c r="AK782" s="194"/>
      <c r="AL782" s="158"/>
    </row>
    <row r="783" spans="1:998" s="13" customFormat="1" ht="15.75" customHeight="1">
      <c r="A783" s="16">
        <v>778</v>
      </c>
      <c r="B783" s="32" t="s">
        <v>294</v>
      </c>
      <c r="C783" s="32" t="s">
        <v>51</v>
      </c>
      <c r="D783" s="32" t="s">
        <v>51</v>
      </c>
      <c r="E783" s="32" t="s">
        <v>51</v>
      </c>
      <c r="F783" s="32"/>
      <c r="G783" s="74">
        <v>45834</v>
      </c>
      <c r="H783" s="75">
        <v>0.4152777777777778</v>
      </c>
      <c r="I783" s="32" t="s">
        <v>5</v>
      </c>
      <c r="J783" s="32" t="s">
        <v>6</v>
      </c>
      <c r="K783" s="32" t="s">
        <v>5</v>
      </c>
      <c r="L783" s="32" t="s">
        <v>5</v>
      </c>
      <c r="M783" s="32" t="s">
        <v>5</v>
      </c>
      <c r="N783" s="32" t="s">
        <v>6</v>
      </c>
      <c r="O783" s="115">
        <v>3409.72</v>
      </c>
      <c r="P783" s="77">
        <v>152916</v>
      </c>
      <c r="Q783" s="76">
        <v>300000</v>
      </c>
      <c r="R783" s="76">
        <v>50000</v>
      </c>
      <c r="S783" s="78">
        <f t="shared" si="84"/>
        <v>16.666666666666664</v>
      </c>
      <c r="T783" s="78">
        <f t="shared" si="85"/>
        <v>250000</v>
      </c>
      <c r="U783" s="32" t="s">
        <v>6</v>
      </c>
      <c r="V783" s="32" t="s">
        <v>6</v>
      </c>
      <c r="W783" s="89">
        <v>1</v>
      </c>
      <c r="X783" s="80">
        <v>0</v>
      </c>
      <c r="Y783" s="81">
        <f>ROUND((S783/INDICI!$B$2*10),2)</f>
        <v>1.88</v>
      </c>
      <c r="Z783" s="81">
        <f>ROUND((O783/INDICI!$B$1*25),2)</f>
        <v>9.1</v>
      </c>
      <c r="AA783" s="82">
        <f t="shared" si="86"/>
        <v>2</v>
      </c>
      <c r="AB783" s="83">
        <f t="shared" si="87"/>
        <v>12.98</v>
      </c>
      <c r="AC783" s="84"/>
      <c r="AD783" s="81" t="str">
        <f>VLOOKUP(C783, 'NORD SUD'!A:B, 2, FALSE)</f>
        <v>N</v>
      </c>
      <c r="AE783" s="85"/>
      <c r="AF783" s="85"/>
      <c r="AG783" s="84"/>
      <c r="AH783" s="81"/>
      <c r="AI783" s="169"/>
      <c r="AJ783" s="169"/>
      <c r="AK783" s="194"/>
      <c r="AL783" s="158"/>
    </row>
    <row r="784" spans="1:998" s="13" customFormat="1" ht="15.75" customHeight="1">
      <c r="A784" s="16">
        <v>779</v>
      </c>
      <c r="B784" s="32" t="s">
        <v>175</v>
      </c>
      <c r="C784" s="32" t="s">
        <v>28</v>
      </c>
      <c r="D784" s="32" t="s">
        <v>28</v>
      </c>
      <c r="E784" s="32" t="s">
        <v>923</v>
      </c>
      <c r="F784" s="32"/>
      <c r="G784" s="74">
        <v>45834</v>
      </c>
      <c r="H784" s="75">
        <v>0.45902777777777781</v>
      </c>
      <c r="I784" s="32" t="s">
        <v>5</v>
      </c>
      <c r="J784" s="32" t="s">
        <v>6</v>
      </c>
      <c r="K784" s="32" t="s">
        <v>5</v>
      </c>
      <c r="L784" s="32" t="s">
        <v>5</v>
      </c>
      <c r="M784" s="32" t="s">
        <v>5</v>
      </c>
      <c r="N784" s="32" t="s">
        <v>6</v>
      </c>
      <c r="O784" s="76">
        <v>1019.99</v>
      </c>
      <c r="P784" s="77">
        <v>2451</v>
      </c>
      <c r="Q784" s="76">
        <v>201000</v>
      </c>
      <c r="R784" s="76">
        <v>40200</v>
      </c>
      <c r="S784" s="85">
        <f t="shared" si="84"/>
        <v>20</v>
      </c>
      <c r="T784" s="85">
        <f t="shared" si="85"/>
        <v>160800</v>
      </c>
      <c r="U784" s="32" t="s">
        <v>6</v>
      </c>
      <c r="V784" s="32" t="s">
        <v>6</v>
      </c>
      <c r="W784" s="79">
        <v>1</v>
      </c>
      <c r="X784" s="80">
        <v>0</v>
      </c>
      <c r="Y784" s="81">
        <f>ROUND((S784/INDICI!$B$2*10),2)</f>
        <v>2.2599999999999998</v>
      </c>
      <c r="Z784" s="81">
        <f>ROUND((O784/INDICI!$B$1*25),2)</f>
        <v>2.72</v>
      </c>
      <c r="AA784" s="82">
        <f t="shared" si="86"/>
        <v>8</v>
      </c>
      <c r="AB784" s="83">
        <f t="shared" si="87"/>
        <v>12.98</v>
      </c>
      <c r="AC784" s="84"/>
      <c r="AD784" s="81" t="str">
        <f>VLOOKUP(C784, 'NORD SUD'!A:B, 2, FALSE)</f>
        <v>S</v>
      </c>
      <c r="AE784" s="85"/>
      <c r="AF784" s="85"/>
      <c r="AG784" s="84"/>
      <c r="AH784" s="81"/>
      <c r="AI784" s="169"/>
      <c r="AJ784" s="169"/>
      <c r="AK784" s="194"/>
      <c r="AL784" s="158"/>
    </row>
    <row r="785" spans="1:998" s="13" customFormat="1" ht="15.75" customHeight="1">
      <c r="A785" s="16">
        <v>780</v>
      </c>
      <c r="B785" s="32" t="s">
        <v>138</v>
      </c>
      <c r="C785" s="32" t="s">
        <v>81</v>
      </c>
      <c r="D785" s="32" t="s">
        <v>81</v>
      </c>
      <c r="E785" s="32" t="s">
        <v>1860</v>
      </c>
      <c r="F785" s="32"/>
      <c r="G785" s="74">
        <v>45834</v>
      </c>
      <c r="H785" s="75">
        <v>0.73958333333333337</v>
      </c>
      <c r="I785" s="32" t="s">
        <v>5</v>
      </c>
      <c r="J785" s="32" t="s">
        <v>6</v>
      </c>
      <c r="K785" s="32" t="s">
        <v>5</v>
      </c>
      <c r="L785" s="32" t="s">
        <v>5</v>
      </c>
      <c r="M785" s="32" t="s">
        <v>5</v>
      </c>
      <c r="N785" s="32" t="s">
        <v>6</v>
      </c>
      <c r="O785" s="91">
        <v>1178.01</v>
      </c>
      <c r="P785" s="77">
        <v>764</v>
      </c>
      <c r="Q785" s="76">
        <v>92854.32</v>
      </c>
      <c r="R785" s="76">
        <v>15000</v>
      </c>
      <c r="S785" s="85">
        <f t="shared" si="84"/>
        <v>16.154337245698422</v>
      </c>
      <c r="T785" s="85">
        <f t="shared" si="85"/>
        <v>77854.320000000007</v>
      </c>
      <c r="U785" s="32" t="s">
        <v>6</v>
      </c>
      <c r="V785" s="32" t="s">
        <v>6</v>
      </c>
      <c r="W785" s="79">
        <v>1</v>
      </c>
      <c r="X785" s="80">
        <v>0</v>
      </c>
      <c r="Y785" s="81">
        <f>ROUND((S785/INDICI!$B$2*10),2)</f>
        <v>1.83</v>
      </c>
      <c r="Z785" s="81">
        <f>ROUND((O785/INDICI!$B$1*25),2)</f>
        <v>3.15</v>
      </c>
      <c r="AA785" s="82">
        <f t="shared" si="86"/>
        <v>8</v>
      </c>
      <c r="AB785" s="83">
        <f t="shared" si="87"/>
        <v>12.98</v>
      </c>
      <c r="AC785" s="84"/>
      <c r="AD785" s="81" t="str">
        <f>VLOOKUP(C785, 'NORD SUD'!A:B, 2, FALSE)</f>
        <v>S</v>
      </c>
      <c r="AE785" s="85"/>
      <c r="AF785" s="85"/>
      <c r="AG785" s="84"/>
      <c r="AH785" s="81"/>
      <c r="AI785" s="169"/>
      <c r="AJ785" s="169"/>
      <c r="AK785" s="194"/>
      <c r="AL785" s="158"/>
    </row>
    <row r="786" spans="1:998" s="13" customFormat="1" ht="15.75" customHeight="1">
      <c r="A786" s="16">
        <v>781</v>
      </c>
      <c r="B786" s="32" t="s">
        <v>188</v>
      </c>
      <c r="C786" s="32" t="s">
        <v>97</v>
      </c>
      <c r="D786" s="32" t="s">
        <v>97</v>
      </c>
      <c r="E786" s="32" t="s">
        <v>516</v>
      </c>
      <c r="F786" s="32"/>
      <c r="G786" s="74">
        <v>45814</v>
      </c>
      <c r="H786" s="75">
        <v>0.69305555555555554</v>
      </c>
      <c r="I786" s="32" t="s">
        <v>5</v>
      </c>
      <c r="J786" s="32" t="s">
        <v>6</v>
      </c>
      <c r="K786" s="32" t="s">
        <v>5</v>
      </c>
      <c r="L786" s="32" t="s">
        <v>5</v>
      </c>
      <c r="M786" s="32" t="s">
        <v>5</v>
      </c>
      <c r="N786" s="32" t="s">
        <v>6</v>
      </c>
      <c r="O786" s="76">
        <v>397.35</v>
      </c>
      <c r="P786" s="77">
        <v>755</v>
      </c>
      <c r="Q786" s="76">
        <v>52000</v>
      </c>
      <c r="R786" s="76">
        <v>18000</v>
      </c>
      <c r="S786" s="85">
        <f t="shared" si="84"/>
        <v>34.615384615384613</v>
      </c>
      <c r="T786" s="85">
        <f t="shared" si="85"/>
        <v>34000</v>
      </c>
      <c r="U786" s="32" t="s">
        <v>6</v>
      </c>
      <c r="V786" s="32" t="s">
        <v>6</v>
      </c>
      <c r="W786" s="79">
        <v>2</v>
      </c>
      <c r="X786" s="80">
        <v>0</v>
      </c>
      <c r="Y786" s="81">
        <f>ROUND((S786/INDICI!$B$2*10),2)</f>
        <v>3.91</v>
      </c>
      <c r="Z786" s="81">
        <f>ROUND((O786/INDICI!$B$1*25),2)</f>
        <v>1.06</v>
      </c>
      <c r="AA786" s="82">
        <f t="shared" si="86"/>
        <v>8</v>
      </c>
      <c r="AB786" s="83">
        <f t="shared" si="87"/>
        <v>12.97</v>
      </c>
      <c r="AC786" s="84"/>
      <c r="AD786" s="81" t="str">
        <f>VLOOKUP(C786, 'NORD SUD'!A:B, 2, FALSE)</f>
        <v>N</v>
      </c>
      <c r="AE786" s="85"/>
      <c r="AF786" s="85"/>
      <c r="AG786" s="84"/>
      <c r="AH786" s="81"/>
      <c r="AI786" s="169"/>
      <c r="AJ786" s="169"/>
      <c r="AK786" s="194"/>
      <c r="AL786" s="158"/>
    </row>
    <row r="787" spans="1:998" s="13" customFormat="1" ht="15.75" customHeight="1">
      <c r="A787" s="16">
        <v>782</v>
      </c>
      <c r="B787" s="32" t="s">
        <v>1013</v>
      </c>
      <c r="C787" s="32" t="s">
        <v>74</v>
      </c>
      <c r="D787" s="32" t="s">
        <v>1050</v>
      </c>
      <c r="E787" s="32" t="s">
        <v>1063</v>
      </c>
      <c r="F787" s="32"/>
      <c r="G787" s="74">
        <v>45828</v>
      </c>
      <c r="H787" s="75">
        <v>0.50624999999999998</v>
      </c>
      <c r="I787" s="32" t="s">
        <v>5</v>
      </c>
      <c r="J787" s="32" t="s">
        <v>6</v>
      </c>
      <c r="K787" s="32" t="s">
        <v>5</v>
      </c>
      <c r="L787" s="32" t="s">
        <v>5</v>
      </c>
      <c r="M787" s="32" t="s">
        <v>5</v>
      </c>
      <c r="N787" s="32" t="s">
        <v>6</v>
      </c>
      <c r="O787" s="76">
        <v>495.3877690468056</v>
      </c>
      <c r="P787" s="77">
        <v>11708</v>
      </c>
      <c r="Q787" s="76">
        <v>90000</v>
      </c>
      <c r="R787" s="76">
        <v>45000</v>
      </c>
      <c r="S787" s="85">
        <f t="shared" si="84"/>
        <v>50</v>
      </c>
      <c r="T787" s="85">
        <f t="shared" si="85"/>
        <v>45000</v>
      </c>
      <c r="U787" s="32" t="s">
        <v>6</v>
      </c>
      <c r="V787" s="32" t="s">
        <v>6</v>
      </c>
      <c r="W787" s="79">
        <v>1</v>
      </c>
      <c r="X787" s="80">
        <v>0</v>
      </c>
      <c r="Y787" s="81">
        <f>ROUND((S787/INDICI!$B$2*10),2)</f>
        <v>5.65</v>
      </c>
      <c r="Z787" s="81">
        <f>ROUND((O787/INDICI!$B$1*25),2)</f>
        <v>1.32</v>
      </c>
      <c r="AA787" s="82">
        <f t="shared" si="86"/>
        <v>6</v>
      </c>
      <c r="AB787" s="83">
        <f t="shared" si="87"/>
        <v>12.97</v>
      </c>
      <c r="AC787" s="84"/>
      <c r="AD787" s="81" t="str">
        <f>VLOOKUP(C787, 'NORD SUD'!A:B, 2, FALSE)</f>
        <v>S</v>
      </c>
      <c r="AE787" s="85"/>
      <c r="AF787" s="85"/>
      <c r="AG787" s="84"/>
      <c r="AH787" s="81"/>
      <c r="AI787" s="169"/>
      <c r="AJ787" s="169"/>
      <c r="AK787" s="194"/>
      <c r="AL787" s="158"/>
    </row>
    <row r="788" spans="1:998" s="13" customFormat="1" ht="15.75" customHeight="1">
      <c r="A788" s="16">
        <v>783</v>
      </c>
      <c r="B788" s="32" t="s">
        <v>344</v>
      </c>
      <c r="C788" s="32" t="s">
        <v>96</v>
      </c>
      <c r="D788" s="32" t="s">
        <v>96</v>
      </c>
      <c r="E788" s="32" t="s">
        <v>1376</v>
      </c>
      <c r="F788" s="32"/>
      <c r="G788" s="74">
        <v>45833</v>
      </c>
      <c r="H788" s="75">
        <v>0.5708333333333333</v>
      </c>
      <c r="I788" s="32" t="s">
        <v>5</v>
      </c>
      <c r="J788" s="32" t="s">
        <v>6</v>
      </c>
      <c r="K788" s="32" t="s">
        <v>5</v>
      </c>
      <c r="L788" s="32" t="s">
        <v>5</v>
      </c>
      <c r="M788" s="32" t="s">
        <v>5</v>
      </c>
      <c r="N788" s="32" t="s">
        <v>6</v>
      </c>
      <c r="O788" s="76">
        <v>495.5</v>
      </c>
      <c r="P788" s="77">
        <v>8678</v>
      </c>
      <c r="Q788" s="76">
        <v>69906</v>
      </c>
      <c r="R788" s="76">
        <v>34953</v>
      </c>
      <c r="S788" s="85">
        <f t="shared" si="84"/>
        <v>50</v>
      </c>
      <c r="T788" s="85">
        <f t="shared" si="85"/>
        <v>34953</v>
      </c>
      <c r="U788" s="32" t="s">
        <v>6</v>
      </c>
      <c r="V788" s="32" t="s">
        <v>6</v>
      </c>
      <c r="W788" s="79">
        <v>1</v>
      </c>
      <c r="X788" s="80">
        <v>0</v>
      </c>
      <c r="Y788" s="81">
        <f>ROUND((S788/INDICI!$B$2*10),2)</f>
        <v>5.65</v>
      </c>
      <c r="Z788" s="81">
        <f>ROUND((O788/INDICI!$B$1*25),2)</f>
        <v>1.32</v>
      </c>
      <c r="AA788" s="82">
        <f t="shared" si="86"/>
        <v>6</v>
      </c>
      <c r="AB788" s="83">
        <f t="shared" si="87"/>
        <v>12.97</v>
      </c>
      <c r="AC788" s="84"/>
      <c r="AD788" s="81" t="str">
        <f>VLOOKUP(C788, 'NORD SUD'!A:B, 2, FALSE)</f>
        <v>N</v>
      </c>
      <c r="AE788" s="85"/>
      <c r="AF788" s="85"/>
      <c r="AG788" s="84"/>
      <c r="AH788" s="90"/>
      <c r="AI788" s="172"/>
      <c r="AJ788" s="172"/>
      <c r="AK788" s="197"/>
      <c r="AL788" s="161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  <c r="II788" s="24"/>
      <c r="IJ788" s="24"/>
      <c r="IK788" s="24"/>
      <c r="IL788" s="24"/>
      <c r="IM788" s="24"/>
      <c r="IN788" s="24"/>
      <c r="IO788" s="24"/>
      <c r="IP788" s="24"/>
      <c r="IQ788" s="24"/>
      <c r="IR788" s="24"/>
      <c r="IS788" s="24"/>
      <c r="IT788" s="24"/>
      <c r="IU788" s="24"/>
      <c r="IV788" s="24"/>
      <c r="IW788" s="24"/>
      <c r="IX788" s="24"/>
      <c r="IY788" s="24"/>
      <c r="IZ788" s="24"/>
      <c r="JA788" s="24"/>
      <c r="JB788" s="24"/>
      <c r="JC788" s="24"/>
      <c r="JD788" s="24"/>
      <c r="JE788" s="24"/>
      <c r="JF788" s="24"/>
      <c r="JG788" s="24"/>
      <c r="JH788" s="24"/>
      <c r="JI788" s="24"/>
      <c r="JJ788" s="24"/>
      <c r="JK788" s="24"/>
      <c r="JL788" s="24"/>
      <c r="JM788" s="24"/>
      <c r="JN788" s="24"/>
      <c r="JO788" s="24"/>
      <c r="JP788" s="24"/>
      <c r="JQ788" s="24"/>
      <c r="JR788" s="24"/>
      <c r="JS788" s="24"/>
      <c r="JT788" s="24"/>
      <c r="JU788" s="24"/>
      <c r="JV788" s="24"/>
      <c r="JW788" s="24"/>
      <c r="JX788" s="24"/>
      <c r="JY788" s="24"/>
      <c r="JZ788" s="24"/>
      <c r="KA788" s="24"/>
      <c r="KB788" s="24"/>
      <c r="KC788" s="24"/>
      <c r="KD788" s="24"/>
      <c r="KE788" s="24"/>
      <c r="KF788" s="24"/>
      <c r="KG788" s="24"/>
      <c r="KH788" s="24"/>
      <c r="KI788" s="24"/>
      <c r="KJ788" s="24"/>
      <c r="KK788" s="24"/>
      <c r="KL788" s="24"/>
      <c r="KM788" s="24"/>
      <c r="KN788" s="24"/>
      <c r="KO788" s="24"/>
      <c r="KP788" s="24"/>
      <c r="KQ788" s="24"/>
      <c r="KR788" s="24"/>
      <c r="KS788" s="24"/>
      <c r="KT788" s="24"/>
      <c r="KU788" s="24"/>
      <c r="KV788" s="24"/>
      <c r="KW788" s="24"/>
      <c r="KX788" s="24"/>
      <c r="KY788" s="24"/>
      <c r="KZ788" s="24"/>
      <c r="LA788" s="24"/>
      <c r="LB788" s="24"/>
      <c r="LC788" s="24"/>
      <c r="LD788" s="24"/>
      <c r="LE788" s="24"/>
      <c r="LF788" s="24"/>
      <c r="LG788" s="24"/>
      <c r="LH788" s="24"/>
      <c r="LI788" s="24"/>
      <c r="LJ788" s="24"/>
      <c r="LK788" s="24"/>
      <c r="LL788" s="24"/>
      <c r="LM788" s="24"/>
      <c r="LN788" s="24"/>
      <c r="LO788" s="24"/>
      <c r="LP788" s="24"/>
      <c r="LQ788" s="24"/>
      <c r="LR788" s="24"/>
      <c r="LS788" s="24"/>
      <c r="LT788" s="24"/>
      <c r="LU788" s="24"/>
      <c r="LV788" s="24"/>
      <c r="LW788" s="24"/>
      <c r="LX788" s="24"/>
      <c r="LY788" s="24"/>
      <c r="LZ788" s="24"/>
      <c r="MA788" s="24"/>
      <c r="MB788" s="24"/>
      <c r="MC788" s="24"/>
      <c r="MD788" s="24"/>
      <c r="ME788" s="24"/>
      <c r="MF788" s="24"/>
      <c r="MG788" s="24"/>
      <c r="MH788" s="24"/>
      <c r="MI788" s="24"/>
      <c r="MJ788" s="24"/>
      <c r="MK788" s="24"/>
      <c r="ML788" s="24"/>
      <c r="MM788" s="24"/>
      <c r="MN788" s="24"/>
      <c r="MO788" s="24"/>
      <c r="MP788" s="24"/>
      <c r="MQ788" s="24"/>
      <c r="MR788" s="24"/>
      <c r="MS788" s="24"/>
      <c r="MT788" s="24"/>
      <c r="MU788" s="24"/>
      <c r="MV788" s="24"/>
      <c r="MW788" s="24"/>
      <c r="MX788" s="24"/>
      <c r="MY788" s="24"/>
      <c r="MZ788" s="24"/>
      <c r="NA788" s="24"/>
      <c r="NB788" s="24"/>
      <c r="NC788" s="24"/>
      <c r="ND788" s="24"/>
      <c r="NE788" s="24"/>
      <c r="NF788" s="24"/>
      <c r="NG788" s="24"/>
      <c r="NH788" s="24"/>
      <c r="NI788" s="24"/>
      <c r="NJ788" s="24"/>
      <c r="NK788" s="24"/>
      <c r="NL788" s="24"/>
      <c r="NM788" s="24"/>
      <c r="NN788" s="24"/>
      <c r="NO788" s="24"/>
      <c r="NP788" s="24"/>
      <c r="NQ788" s="24"/>
      <c r="NR788" s="24"/>
      <c r="NS788" s="24"/>
      <c r="NT788" s="24"/>
      <c r="NU788" s="24"/>
      <c r="NV788" s="24"/>
      <c r="NW788" s="24"/>
      <c r="NX788" s="24"/>
      <c r="NY788" s="24"/>
      <c r="NZ788" s="24"/>
      <c r="OA788" s="24"/>
      <c r="OB788" s="24"/>
      <c r="OC788" s="24"/>
      <c r="OD788" s="24"/>
      <c r="OE788" s="24"/>
      <c r="OF788" s="24"/>
      <c r="OG788" s="24"/>
      <c r="OH788" s="24"/>
      <c r="OI788" s="24"/>
      <c r="OJ788" s="24"/>
      <c r="OK788" s="24"/>
      <c r="OL788" s="24"/>
      <c r="OM788" s="24"/>
      <c r="ON788" s="24"/>
      <c r="OO788" s="24"/>
      <c r="OP788" s="24"/>
      <c r="OQ788" s="24"/>
      <c r="OR788" s="24"/>
      <c r="OS788" s="24"/>
      <c r="OT788" s="24"/>
      <c r="OU788" s="24"/>
      <c r="OV788" s="24"/>
      <c r="OW788" s="24"/>
      <c r="OX788" s="24"/>
      <c r="OY788" s="24"/>
      <c r="OZ788" s="24"/>
      <c r="PA788" s="24"/>
      <c r="PB788" s="24"/>
      <c r="PC788" s="24"/>
      <c r="PD788" s="24"/>
      <c r="PE788" s="24"/>
      <c r="PF788" s="24"/>
      <c r="PG788" s="24"/>
      <c r="PH788" s="24"/>
      <c r="PI788" s="24"/>
      <c r="PJ788" s="24"/>
      <c r="PK788" s="24"/>
      <c r="PL788" s="24"/>
      <c r="PM788" s="24"/>
      <c r="PN788" s="24"/>
      <c r="PO788" s="24"/>
      <c r="PP788" s="24"/>
      <c r="PQ788" s="24"/>
      <c r="PR788" s="24"/>
      <c r="PS788" s="24"/>
      <c r="PT788" s="24"/>
      <c r="PU788" s="24"/>
      <c r="PV788" s="24"/>
      <c r="PW788" s="24"/>
      <c r="PX788" s="24"/>
      <c r="PY788" s="24"/>
      <c r="PZ788" s="24"/>
      <c r="QA788" s="24"/>
      <c r="QB788" s="24"/>
      <c r="QC788" s="24"/>
      <c r="QD788" s="24"/>
      <c r="QE788" s="24"/>
      <c r="QF788" s="24"/>
      <c r="QG788" s="24"/>
      <c r="QH788" s="24"/>
      <c r="QI788" s="24"/>
      <c r="QJ788" s="24"/>
      <c r="QK788" s="24"/>
      <c r="QL788" s="24"/>
      <c r="QM788" s="24"/>
      <c r="QN788" s="24"/>
      <c r="QO788" s="24"/>
      <c r="QP788" s="24"/>
      <c r="QQ788" s="24"/>
      <c r="QR788" s="24"/>
      <c r="QS788" s="24"/>
      <c r="QT788" s="24"/>
      <c r="QU788" s="24"/>
      <c r="QV788" s="24"/>
      <c r="QW788" s="24"/>
      <c r="QX788" s="24"/>
      <c r="QY788" s="24"/>
      <c r="QZ788" s="24"/>
      <c r="RA788" s="24"/>
      <c r="RB788" s="24"/>
      <c r="RC788" s="24"/>
      <c r="RD788" s="24"/>
      <c r="RE788" s="24"/>
      <c r="RF788" s="24"/>
      <c r="RG788" s="24"/>
      <c r="RH788" s="24"/>
      <c r="RI788" s="24"/>
      <c r="RJ788" s="24"/>
      <c r="RK788" s="24"/>
      <c r="RL788" s="24"/>
      <c r="RM788" s="24"/>
      <c r="RN788" s="24"/>
      <c r="RO788" s="24"/>
      <c r="RP788" s="24"/>
      <c r="RQ788" s="24"/>
      <c r="RR788" s="24"/>
      <c r="RS788" s="24"/>
      <c r="RT788" s="24"/>
      <c r="RU788" s="24"/>
      <c r="RV788" s="24"/>
      <c r="RW788" s="24"/>
      <c r="RX788" s="24"/>
      <c r="RY788" s="24"/>
      <c r="RZ788" s="24"/>
      <c r="SA788" s="24"/>
      <c r="SB788" s="24"/>
      <c r="SC788" s="24"/>
      <c r="SD788" s="24"/>
      <c r="SE788" s="24"/>
      <c r="SF788" s="24"/>
      <c r="SG788" s="24"/>
      <c r="SH788" s="24"/>
      <c r="SI788" s="24"/>
      <c r="SJ788" s="24"/>
      <c r="SK788" s="24"/>
      <c r="SL788" s="24"/>
      <c r="SM788" s="24"/>
      <c r="SN788" s="24"/>
      <c r="SO788" s="24"/>
      <c r="SP788" s="24"/>
      <c r="SQ788" s="24"/>
      <c r="SR788" s="24"/>
      <c r="SS788" s="24"/>
      <c r="ST788" s="24"/>
      <c r="SU788" s="24"/>
      <c r="SV788" s="24"/>
      <c r="SW788" s="24"/>
      <c r="SX788" s="24"/>
      <c r="SY788" s="24"/>
      <c r="SZ788" s="24"/>
      <c r="TA788" s="24"/>
      <c r="TB788" s="24"/>
      <c r="TC788" s="24"/>
      <c r="TD788" s="24"/>
      <c r="TE788" s="24"/>
      <c r="TF788" s="24"/>
      <c r="TG788" s="24"/>
      <c r="TH788" s="24"/>
      <c r="TI788" s="24"/>
      <c r="TJ788" s="24"/>
      <c r="TK788" s="24"/>
      <c r="TL788" s="24"/>
      <c r="TM788" s="24"/>
      <c r="TN788" s="24"/>
      <c r="TO788" s="24"/>
      <c r="TP788" s="24"/>
      <c r="TQ788" s="24"/>
      <c r="TR788" s="24"/>
      <c r="TS788" s="24"/>
      <c r="TT788" s="24"/>
      <c r="TU788" s="24"/>
      <c r="TV788" s="24"/>
      <c r="TW788" s="24"/>
      <c r="TX788" s="24"/>
      <c r="TY788" s="24"/>
      <c r="TZ788" s="24"/>
      <c r="UA788" s="24"/>
      <c r="UB788" s="24"/>
      <c r="UC788" s="24"/>
      <c r="UD788" s="24"/>
      <c r="UE788" s="24"/>
      <c r="UF788" s="24"/>
      <c r="UG788" s="24"/>
      <c r="UH788" s="24"/>
      <c r="UI788" s="24"/>
      <c r="UJ788" s="24"/>
      <c r="UK788" s="24"/>
      <c r="UL788" s="24"/>
      <c r="UM788" s="24"/>
      <c r="UN788" s="24"/>
      <c r="UO788" s="24"/>
      <c r="UP788" s="24"/>
      <c r="UQ788" s="24"/>
      <c r="UR788" s="24"/>
      <c r="US788" s="24"/>
      <c r="UT788" s="24"/>
      <c r="UU788" s="24"/>
      <c r="UV788" s="24"/>
      <c r="UW788" s="24"/>
      <c r="UX788" s="24"/>
      <c r="UY788" s="24"/>
      <c r="UZ788" s="24"/>
      <c r="VA788" s="24"/>
      <c r="VB788" s="24"/>
      <c r="VC788" s="24"/>
      <c r="VD788" s="24"/>
      <c r="VE788" s="24"/>
      <c r="VF788" s="24"/>
      <c r="VG788" s="24"/>
      <c r="VH788" s="24"/>
      <c r="VI788" s="24"/>
      <c r="VJ788" s="24"/>
      <c r="VK788" s="24"/>
      <c r="VL788" s="24"/>
      <c r="VM788" s="24"/>
      <c r="VN788" s="24"/>
      <c r="VO788" s="24"/>
      <c r="VP788" s="24"/>
      <c r="VQ788" s="24"/>
      <c r="VR788" s="24"/>
      <c r="VS788" s="24"/>
      <c r="VT788" s="24"/>
      <c r="VU788" s="24"/>
      <c r="VV788" s="24"/>
      <c r="VW788" s="24"/>
      <c r="VX788" s="24"/>
      <c r="VY788" s="24"/>
      <c r="VZ788" s="24"/>
      <c r="WA788" s="24"/>
      <c r="WB788" s="24"/>
      <c r="WC788" s="24"/>
      <c r="WD788" s="24"/>
      <c r="WE788" s="24"/>
      <c r="WF788" s="24"/>
      <c r="WG788" s="24"/>
      <c r="WH788" s="24"/>
      <c r="WI788" s="24"/>
      <c r="WJ788" s="24"/>
      <c r="WK788" s="24"/>
      <c r="WL788" s="24"/>
      <c r="WM788" s="24"/>
      <c r="WN788" s="24"/>
      <c r="WO788" s="24"/>
      <c r="WP788" s="24"/>
      <c r="WQ788" s="24"/>
      <c r="WR788" s="24"/>
      <c r="WS788" s="24"/>
      <c r="WT788" s="24"/>
      <c r="WU788" s="24"/>
      <c r="WV788" s="24"/>
      <c r="WW788" s="24"/>
      <c r="WX788" s="24"/>
      <c r="WY788" s="24"/>
      <c r="WZ788" s="24"/>
      <c r="XA788" s="24"/>
      <c r="XB788" s="24"/>
      <c r="XC788" s="24"/>
      <c r="XD788" s="24"/>
      <c r="XE788" s="24"/>
      <c r="XF788" s="24"/>
      <c r="XG788" s="24"/>
      <c r="XH788" s="24"/>
      <c r="XI788" s="24"/>
      <c r="XJ788" s="24"/>
      <c r="XK788" s="24"/>
      <c r="XL788" s="24"/>
      <c r="XM788" s="24"/>
      <c r="XN788" s="24"/>
      <c r="XO788" s="24"/>
      <c r="XP788" s="24"/>
      <c r="XQ788" s="24"/>
      <c r="XR788" s="24"/>
      <c r="XS788" s="24"/>
      <c r="XT788" s="24"/>
      <c r="XU788" s="24"/>
      <c r="XV788" s="24"/>
      <c r="XW788" s="24"/>
      <c r="XX788" s="24"/>
      <c r="XY788" s="24"/>
      <c r="XZ788" s="24"/>
      <c r="YA788" s="24"/>
      <c r="YB788" s="24"/>
      <c r="YC788" s="24"/>
      <c r="YD788" s="24"/>
      <c r="YE788" s="24"/>
      <c r="YF788" s="24"/>
      <c r="YG788" s="24"/>
      <c r="YH788" s="24"/>
      <c r="YI788" s="24"/>
      <c r="YJ788" s="24"/>
      <c r="YK788" s="24"/>
      <c r="YL788" s="24"/>
      <c r="YM788" s="24"/>
      <c r="YN788" s="24"/>
      <c r="YO788" s="24"/>
      <c r="YP788" s="24"/>
      <c r="YQ788" s="24"/>
      <c r="YR788" s="24"/>
      <c r="YS788" s="24"/>
      <c r="YT788" s="24"/>
      <c r="YU788" s="24"/>
      <c r="YV788" s="24"/>
      <c r="YW788" s="24"/>
      <c r="YX788" s="24"/>
      <c r="YY788" s="24"/>
      <c r="YZ788" s="24"/>
      <c r="ZA788" s="24"/>
      <c r="ZB788" s="24"/>
      <c r="ZC788" s="24"/>
      <c r="ZD788" s="24"/>
      <c r="ZE788" s="24"/>
      <c r="ZF788" s="24"/>
      <c r="ZG788" s="24"/>
      <c r="ZH788" s="24"/>
      <c r="ZI788" s="24"/>
      <c r="ZJ788" s="24"/>
      <c r="ZK788" s="24"/>
      <c r="ZL788" s="24"/>
      <c r="ZM788" s="24"/>
      <c r="ZN788" s="24"/>
      <c r="ZO788" s="24"/>
      <c r="ZP788" s="24"/>
      <c r="ZQ788" s="24"/>
      <c r="ZR788" s="24"/>
      <c r="ZS788" s="24"/>
      <c r="ZT788" s="24"/>
      <c r="ZU788" s="24"/>
      <c r="ZV788" s="24"/>
      <c r="ZW788" s="24"/>
      <c r="ZX788" s="24"/>
      <c r="ZY788" s="24"/>
      <c r="ZZ788" s="24"/>
      <c r="AAA788" s="24"/>
      <c r="AAB788" s="24"/>
      <c r="AAC788" s="24"/>
      <c r="AAD788" s="24"/>
      <c r="AAE788" s="24"/>
      <c r="AAF788" s="24"/>
      <c r="AAG788" s="24"/>
      <c r="AAH788" s="24"/>
      <c r="AAI788" s="24"/>
      <c r="AAJ788" s="24"/>
      <c r="AAK788" s="24"/>
      <c r="AAL788" s="24"/>
      <c r="AAM788" s="24"/>
      <c r="AAN788" s="24"/>
      <c r="AAO788" s="24"/>
      <c r="AAP788" s="24"/>
      <c r="AAQ788" s="24"/>
      <c r="AAR788" s="24"/>
      <c r="AAS788" s="24"/>
      <c r="AAT788" s="24"/>
      <c r="AAU788" s="24"/>
      <c r="AAV788" s="24"/>
      <c r="AAW788" s="24"/>
      <c r="AAX788" s="24"/>
      <c r="AAY788" s="24"/>
      <c r="AAZ788" s="24"/>
      <c r="ABA788" s="24"/>
      <c r="ABB788" s="24"/>
      <c r="ABC788" s="24"/>
      <c r="ABD788" s="24"/>
      <c r="ABE788" s="24"/>
      <c r="ABF788" s="24"/>
      <c r="ABG788" s="24"/>
      <c r="ABH788" s="24"/>
      <c r="ABI788" s="24"/>
      <c r="ABJ788" s="24"/>
      <c r="ABK788" s="24"/>
      <c r="ABL788" s="24"/>
      <c r="ABM788" s="24"/>
      <c r="ABN788" s="24"/>
      <c r="ABO788" s="24"/>
      <c r="ABP788" s="24"/>
      <c r="ABQ788" s="24"/>
      <c r="ABR788" s="24"/>
      <c r="ABS788" s="24"/>
      <c r="ABT788" s="24"/>
      <c r="ABU788" s="24"/>
      <c r="ABV788" s="24"/>
      <c r="ABW788" s="24"/>
      <c r="ABX788" s="24"/>
      <c r="ABY788" s="24"/>
      <c r="ABZ788" s="24"/>
      <c r="ACA788" s="24"/>
      <c r="ACB788" s="24"/>
      <c r="ACC788" s="24"/>
      <c r="ACD788" s="24"/>
      <c r="ACE788" s="24"/>
      <c r="ACF788" s="24"/>
      <c r="ACG788" s="24"/>
      <c r="ACH788" s="24"/>
      <c r="ACI788" s="24"/>
      <c r="ACJ788" s="24"/>
      <c r="ACK788" s="24"/>
      <c r="ACL788" s="24"/>
      <c r="ACM788" s="24"/>
      <c r="ACN788" s="24"/>
      <c r="ACO788" s="24"/>
      <c r="ACP788" s="24"/>
      <c r="ACQ788" s="24"/>
      <c r="ACR788" s="24"/>
      <c r="ACS788" s="24"/>
      <c r="ACT788" s="24"/>
      <c r="ACU788" s="24"/>
      <c r="ACV788" s="24"/>
      <c r="ACW788" s="24"/>
      <c r="ACX788" s="24"/>
      <c r="ACY788" s="24"/>
      <c r="ACZ788" s="24"/>
      <c r="ADA788" s="24"/>
      <c r="ADB788" s="24"/>
      <c r="ADC788" s="24"/>
      <c r="ADD788" s="24"/>
      <c r="ADE788" s="24"/>
      <c r="ADF788" s="24"/>
      <c r="ADG788" s="24"/>
      <c r="ADH788" s="24"/>
      <c r="ADI788" s="24"/>
      <c r="ADJ788" s="24"/>
      <c r="ADK788" s="24"/>
      <c r="ADL788" s="24"/>
      <c r="ADM788" s="24"/>
      <c r="ADN788" s="24"/>
      <c r="ADO788" s="24"/>
      <c r="ADP788" s="24"/>
      <c r="ADQ788" s="24"/>
      <c r="ADR788" s="24"/>
      <c r="ADS788" s="24"/>
      <c r="ADT788" s="24"/>
      <c r="ADU788" s="24"/>
      <c r="ADV788" s="24"/>
      <c r="ADW788" s="24"/>
      <c r="ADX788" s="24"/>
      <c r="ADY788" s="24"/>
      <c r="ADZ788" s="24"/>
      <c r="AEA788" s="24"/>
      <c r="AEB788" s="24"/>
      <c r="AEC788" s="24"/>
      <c r="AED788" s="24"/>
      <c r="AEE788" s="24"/>
      <c r="AEF788" s="24"/>
      <c r="AEG788" s="24"/>
      <c r="AEH788" s="24"/>
      <c r="AEI788" s="24"/>
      <c r="AEJ788" s="24"/>
      <c r="AEK788" s="24"/>
      <c r="AEL788" s="24"/>
      <c r="AEM788" s="24"/>
      <c r="AEN788" s="24"/>
      <c r="AEO788" s="24"/>
      <c r="AEP788" s="24"/>
      <c r="AEQ788" s="24"/>
      <c r="AER788" s="24"/>
      <c r="AES788" s="24"/>
      <c r="AET788" s="24"/>
      <c r="AEU788" s="24"/>
      <c r="AEV788" s="24"/>
      <c r="AEW788" s="24"/>
      <c r="AEX788" s="24"/>
      <c r="AEY788" s="24"/>
      <c r="AEZ788" s="24"/>
      <c r="AFA788" s="24"/>
      <c r="AFB788" s="24"/>
      <c r="AFC788" s="24"/>
      <c r="AFD788" s="24"/>
      <c r="AFE788" s="24"/>
      <c r="AFF788" s="24"/>
      <c r="AFG788" s="24"/>
      <c r="AFH788" s="24"/>
      <c r="AFI788" s="24"/>
      <c r="AFJ788" s="24"/>
      <c r="AFK788" s="24"/>
      <c r="AFL788" s="24"/>
      <c r="AFM788" s="24"/>
      <c r="AFN788" s="24"/>
      <c r="AFO788" s="24"/>
      <c r="AFP788" s="24"/>
      <c r="AFQ788" s="24"/>
      <c r="AFR788" s="24"/>
      <c r="AFS788" s="24"/>
      <c r="AFT788" s="24"/>
      <c r="AFU788" s="24"/>
      <c r="AFV788" s="24"/>
      <c r="AFW788" s="24"/>
      <c r="AFX788" s="24"/>
      <c r="AFY788" s="24"/>
      <c r="AFZ788" s="24"/>
      <c r="AGA788" s="24"/>
      <c r="AGB788" s="24"/>
      <c r="AGC788" s="24"/>
      <c r="AGD788" s="24"/>
      <c r="AGE788" s="24"/>
      <c r="AGF788" s="24"/>
      <c r="AGG788" s="24"/>
      <c r="AGH788" s="24"/>
      <c r="AGI788" s="24"/>
      <c r="AGJ788" s="24"/>
      <c r="AGK788" s="24"/>
      <c r="AGL788" s="24"/>
      <c r="AGM788" s="24"/>
      <c r="AGN788" s="24"/>
      <c r="AGO788" s="24"/>
      <c r="AGP788" s="24"/>
      <c r="AGQ788" s="24"/>
      <c r="AGR788" s="24"/>
      <c r="AGS788" s="24"/>
      <c r="AGT788" s="24"/>
      <c r="AGU788" s="24"/>
      <c r="AGV788" s="24"/>
      <c r="AGW788" s="24"/>
      <c r="AGX788" s="24"/>
      <c r="AGY788" s="24"/>
      <c r="AGZ788" s="24"/>
      <c r="AHA788" s="24"/>
      <c r="AHB788" s="24"/>
      <c r="AHC788" s="24"/>
      <c r="AHD788" s="24"/>
      <c r="AHE788" s="24"/>
      <c r="AHF788" s="24"/>
      <c r="AHG788" s="24"/>
      <c r="AHH788" s="24"/>
      <c r="AHI788" s="24"/>
      <c r="AHJ788" s="24"/>
      <c r="AHK788" s="24"/>
      <c r="AHL788" s="24"/>
      <c r="AHM788" s="24"/>
      <c r="AHN788" s="24"/>
      <c r="AHO788" s="24"/>
      <c r="AHP788" s="24"/>
      <c r="AHQ788" s="24"/>
      <c r="AHR788" s="24"/>
      <c r="AHS788" s="24"/>
      <c r="AHT788" s="24"/>
      <c r="AHU788" s="24"/>
      <c r="AHV788" s="24"/>
      <c r="AHW788" s="24"/>
      <c r="AHX788" s="24"/>
      <c r="AHY788" s="24"/>
      <c r="AHZ788" s="24"/>
      <c r="AIA788" s="24"/>
      <c r="AIB788" s="24"/>
      <c r="AIC788" s="24"/>
      <c r="AID788" s="24"/>
      <c r="AIE788" s="24"/>
      <c r="AIF788" s="24"/>
      <c r="AIG788" s="24"/>
      <c r="AIH788" s="24"/>
      <c r="AII788" s="24"/>
      <c r="AIJ788" s="24"/>
      <c r="AIK788" s="24"/>
      <c r="AIL788" s="24"/>
      <c r="AIM788" s="24"/>
      <c r="AIN788" s="24"/>
      <c r="AIO788" s="24"/>
      <c r="AIP788" s="24"/>
      <c r="AIQ788" s="24"/>
      <c r="AIR788" s="24"/>
      <c r="AIS788" s="24"/>
      <c r="AIT788" s="24"/>
      <c r="AIU788" s="24"/>
      <c r="AIV788" s="24"/>
      <c r="AIW788" s="24"/>
      <c r="AIX788" s="24"/>
      <c r="AIY788" s="24"/>
      <c r="AIZ788" s="24"/>
      <c r="AJA788" s="24"/>
      <c r="AJB788" s="24"/>
      <c r="AJC788" s="24"/>
      <c r="AJD788" s="24"/>
      <c r="AJE788" s="24"/>
      <c r="AJF788" s="24"/>
      <c r="AJG788" s="24"/>
      <c r="AJH788" s="24"/>
      <c r="AJI788" s="24"/>
      <c r="AJJ788" s="24"/>
      <c r="AJK788" s="24"/>
      <c r="AJL788" s="24"/>
      <c r="AJM788" s="24"/>
      <c r="AJN788" s="24"/>
      <c r="AJO788" s="24"/>
      <c r="AJP788" s="24"/>
      <c r="AJQ788" s="24"/>
      <c r="AJR788" s="24"/>
      <c r="AJS788" s="24"/>
      <c r="AJT788" s="24"/>
      <c r="AJU788" s="24"/>
      <c r="AJV788" s="24"/>
      <c r="AJW788" s="24"/>
      <c r="AJX788" s="24"/>
      <c r="AJY788" s="24"/>
      <c r="AJZ788" s="24"/>
      <c r="AKA788" s="24"/>
      <c r="AKB788" s="24"/>
      <c r="AKC788" s="24"/>
      <c r="AKD788" s="24"/>
      <c r="AKE788" s="24"/>
      <c r="AKF788" s="24"/>
      <c r="AKG788" s="24"/>
      <c r="AKH788" s="24"/>
      <c r="AKI788" s="24"/>
      <c r="AKJ788" s="24"/>
      <c r="AKK788" s="24"/>
      <c r="AKL788" s="24"/>
      <c r="AKM788" s="24"/>
      <c r="AKN788" s="24"/>
      <c r="AKO788" s="24"/>
      <c r="AKP788" s="24"/>
      <c r="AKQ788" s="24"/>
      <c r="AKR788" s="24"/>
      <c r="AKS788" s="24"/>
      <c r="AKT788" s="24"/>
      <c r="AKU788" s="24"/>
      <c r="AKV788" s="24"/>
      <c r="AKW788" s="24"/>
      <c r="AKX788" s="24"/>
      <c r="AKY788" s="24"/>
      <c r="AKZ788" s="24"/>
      <c r="ALA788" s="24"/>
      <c r="ALB788" s="24"/>
      <c r="ALC788" s="24"/>
      <c r="ALD788" s="24"/>
      <c r="ALE788" s="24"/>
      <c r="ALF788" s="24"/>
      <c r="ALG788" s="24"/>
      <c r="ALH788" s="24"/>
      <c r="ALI788" s="24"/>
      <c r="ALJ788" s="24"/>
    </row>
    <row r="789" spans="1:998" s="13" customFormat="1" ht="15.75" customHeight="1">
      <c r="A789" s="16">
        <v>784</v>
      </c>
      <c r="B789" s="32" t="s">
        <v>138</v>
      </c>
      <c r="C789" s="32" t="s">
        <v>27</v>
      </c>
      <c r="D789" s="32" t="s">
        <v>27</v>
      </c>
      <c r="E789" s="32" t="s">
        <v>1370</v>
      </c>
      <c r="F789" s="32"/>
      <c r="G789" s="74">
        <v>45811</v>
      </c>
      <c r="H789" s="75">
        <v>0.46736111111111112</v>
      </c>
      <c r="I789" s="32" t="s">
        <v>5</v>
      </c>
      <c r="J789" s="32" t="s">
        <v>6</v>
      </c>
      <c r="K789" s="32" t="s">
        <v>5</v>
      </c>
      <c r="L789" s="32" t="s">
        <v>5</v>
      </c>
      <c r="M789" s="32" t="s">
        <v>5</v>
      </c>
      <c r="N789" s="32" t="s">
        <v>6</v>
      </c>
      <c r="O789" s="76">
        <v>837.85</v>
      </c>
      <c r="P789" s="77">
        <v>2029</v>
      </c>
      <c r="Q789" s="76">
        <v>124500</v>
      </c>
      <c r="R789" s="76">
        <v>30000</v>
      </c>
      <c r="S789" s="85">
        <f t="shared" ref="S789:S852" si="88">IFERROR(R789/Q789*100,0)</f>
        <v>24.096385542168676</v>
      </c>
      <c r="T789" s="85">
        <f t="shared" ref="T789:T852" si="89">SUM(Q789-R789)</f>
        <v>94500</v>
      </c>
      <c r="U789" s="32" t="s">
        <v>6</v>
      </c>
      <c r="V789" s="32" t="s">
        <v>6</v>
      </c>
      <c r="W789" s="79">
        <v>2</v>
      </c>
      <c r="X789" s="80">
        <v>0</v>
      </c>
      <c r="Y789" s="81">
        <f>ROUND((S789/INDICI!$B$2*10),2)</f>
        <v>2.72</v>
      </c>
      <c r="Z789" s="81">
        <f>ROUND((O789/INDICI!$B$1*25),2)</f>
        <v>2.2400000000000002</v>
      </c>
      <c r="AA789" s="82">
        <f t="shared" ref="AA789:AA852" si="90">IF(X789&gt;1, 0, IF(P789&lt;=5000, 8, IF(P789&lt;=50000, 6, IF(P789&lt;=100000, 4, 2))))</f>
        <v>8</v>
      </c>
      <c r="AB789" s="83">
        <f t="shared" ref="AB789:AB852" si="91">SUM(X789:AA789)</f>
        <v>12.96</v>
      </c>
      <c r="AC789" s="84"/>
      <c r="AD789" s="81" t="str">
        <f>VLOOKUP(C789, 'NORD SUD'!A:B, 2, FALSE)</f>
        <v>S</v>
      </c>
      <c r="AE789" s="85"/>
      <c r="AF789" s="85"/>
      <c r="AG789" s="84"/>
      <c r="AH789" s="81"/>
      <c r="AI789" s="169"/>
      <c r="AJ789" s="169"/>
      <c r="AK789" s="194"/>
      <c r="AL789" s="158"/>
    </row>
    <row r="790" spans="1:998" s="13" customFormat="1" ht="15.75" customHeight="1">
      <c r="A790" s="16">
        <v>785</v>
      </c>
      <c r="B790" s="32" t="s">
        <v>188</v>
      </c>
      <c r="C790" s="32" t="s">
        <v>1804</v>
      </c>
      <c r="D790" s="32" t="s">
        <v>1804</v>
      </c>
      <c r="E790" s="32" t="s">
        <v>1856</v>
      </c>
      <c r="F790" s="32"/>
      <c r="G790" s="74">
        <v>45832</v>
      </c>
      <c r="H790" s="75">
        <v>0.4458333333333333</v>
      </c>
      <c r="I790" s="32" t="s">
        <v>5</v>
      </c>
      <c r="J790" s="32" t="s">
        <v>6</v>
      </c>
      <c r="K790" s="32" t="s">
        <v>5</v>
      </c>
      <c r="L790" s="32" t="s">
        <v>5</v>
      </c>
      <c r="M790" s="32" t="s">
        <v>5</v>
      </c>
      <c r="N790" s="32" t="s">
        <v>6</v>
      </c>
      <c r="O790" s="76">
        <v>587.21</v>
      </c>
      <c r="P790" s="77">
        <v>4598</v>
      </c>
      <c r="Q790" s="76">
        <v>217200</v>
      </c>
      <c r="R790" s="76">
        <v>65160.01</v>
      </c>
      <c r="S790" s="85">
        <f t="shared" si="88"/>
        <v>30.000004604051568</v>
      </c>
      <c r="T790" s="85">
        <f t="shared" si="89"/>
        <v>152039.99</v>
      </c>
      <c r="U790" s="32" t="s">
        <v>6</v>
      </c>
      <c r="V790" s="32" t="s">
        <v>6</v>
      </c>
      <c r="W790" s="79">
        <v>1</v>
      </c>
      <c r="X790" s="80">
        <v>0</v>
      </c>
      <c r="Y790" s="81">
        <f>ROUND((S790/INDICI!$B$2*10),2)</f>
        <v>3.39</v>
      </c>
      <c r="Z790" s="81">
        <f>ROUND((O790/INDICI!$B$1*25),2)</f>
        <v>1.57</v>
      </c>
      <c r="AA790" s="82">
        <f t="shared" si="90"/>
        <v>8</v>
      </c>
      <c r="AB790" s="83">
        <f t="shared" si="91"/>
        <v>12.96</v>
      </c>
      <c r="AC790" s="84"/>
      <c r="AD790" s="81" t="str">
        <f>VLOOKUP(C790, 'NORD SUD'!A:B, 2, FALSE)</f>
        <v>N</v>
      </c>
      <c r="AE790" s="85"/>
      <c r="AF790" s="85"/>
      <c r="AG790" s="84"/>
      <c r="AH790" s="81"/>
      <c r="AI790" s="169"/>
      <c r="AJ790" s="169"/>
      <c r="AK790" s="194"/>
      <c r="AL790" s="158"/>
    </row>
    <row r="791" spans="1:998" s="13" customFormat="1" ht="15.75" customHeight="1">
      <c r="A791" s="16">
        <v>786</v>
      </c>
      <c r="B791" s="32" t="s">
        <v>556</v>
      </c>
      <c r="C791" s="32" t="s">
        <v>47</v>
      </c>
      <c r="D791" s="32" t="s">
        <v>47</v>
      </c>
      <c r="E791" s="32" t="s">
        <v>945</v>
      </c>
      <c r="F791" s="32"/>
      <c r="G791" s="74">
        <v>45833</v>
      </c>
      <c r="H791" s="75">
        <v>0.68611111111111101</v>
      </c>
      <c r="I791" s="32" t="s">
        <v>5</v>
      </c>
      <c r="J791" s="32" t="s">
        <v>6</v>
      </c>
      <c r="K791" s="32" t="s">
        <v>5</v>
      </c>
      <c r="L791" s="32" t="s">
        <v>5</v>
      </c>
      <c r="M791" s="32" t="s">
        <v>5</v>
      </c>
      <c r="N791" s="32" t="s">
        <v>6</v>
      </c>
      <c r="O791" s="76">
        <v>1304.3478260869565</v>
      </c>
      <c r="P791" s="77">
        <v>690</v>
      </c>
      <c r="Q791" s="76">
        <v>49000</v>
      </c>
      <c r="R791" s="76">
        <v>6438</v>
      </c>
      <c r="S791" s="85">
        <f t="shared" si="88"/>
        <v>13.138775510204081</v>
      </c>
      <c r="T791" s="85">
        <f t="shared" si="89"/>
        <v>42562</v>
      </c>
      <c r="U791" s="32" t="s">
        <v>6</v>
      </c>
      <c r="V791" s="32" t="s">
        <v>6</v>
      </c>
      <c r="W791" s="79">
        <v>1</v>
      </c>
      <c r="X791" s="80">
        <v>0</v>
      </c>
      <c r="Y791" s="81">
        <f>ROUND((S791/INDICI!$B$2*10),2)</f>
        <v>1.48</v>
      </c>
      <c r="Z791" s="81">
        <f>ROUND((O791/INDICI!$B$1*25),2)</f>
        <v>3.48</v>
      </c>
      <c r="AA791" s="82">
        <f t="shared" si="90"/>
        <v>8</v>
      </c>
      <c r="AB791" s="83">
        <f t="shared" si="91"/>
        <v>12.96</v>
      </c>
      <c r="AC791" s="84"/>
      <c r="AD791" s="81" t="str">
        <f>VLOOKUP(C791, 'NORD SUD'!A:B, 2, FALSE)</f>
        <v>S</v>
      </c>
      <c r="AE791" s="85"/>
      <c r="AF791" s="85"/>
      <c r="AG791" s="84"/>
      <c r="AH791" s="81"/>
      <c r="AI791" s="169"/>
      <c r="AJ791" s="169"/>
      <c r="AK791" s="194"/>
      <c r="AL791" s="158"/>
    </row>
    <row r="792" spans="1:998" s="13" customFormat="1" ht="15.75" customHeight="1">
      <c r="A792" s="16">
        <v>787</v>
      </c>
      <c r="B792" s="32" t="s">
        <v>967</v>
      </c>
      <c r="C792" s="32" t="s">
        <v>77</v>
      </c>
      <c r="D792" s="32" t="s">
        <v>1041</v>
      </c>
      <c r="E792" s="32" t="s">
        <v>1046</v>
      </c>
      <c r="F792" s="32"/>
      <c r="G792" s="74">
        <v>45834</v>
      </c>
      <c r="H792" s="75">
        <v>0.6118055555555556</v>
      </c>
      <c r="I792" s="32" t="s">
        <v>5</v>
      </c>
      <c r="J792" s="32" t="s">
        <v>6</v>
      </c>
      <c r="K792" s="32" t="s">
        <v>5</v>
      </c>
      <c r="L792" s="32" t="s">
        <v>5</v>
      </c>
      <c r="M792" s="32" t="s">
        <v>5</v>
      </c>
      <c r="N792" s="32" t="s">
        <v>6</v>
      </c>
      <c r="O792" s="76">
        <v>1338.45</v>
      </c>
      <c r="P792" s="77">
        <v>13299</v>
      </c>
      <c r="Q792" s="76">
        <v>73000</v>
      </c>
      <c r="R792" s="76">
        <v>21900</v>
      </c>
      <c r="S792" s="85">
        <f t="shared" si="88"/>
        <v>30</v>
      </c>
      <c r="T792" s="85">
        <f t="shared" si="89"/>
        <v>51100</v>
      </c>
      <c r="U792" s="32" t="s">
        <v>6</v>
      </c>
      <c r="V792" s="32" t="s">
        <v>6</v>
      </c>
      <c r="W792" s="79">
        <v>1</v>
      </c>
      <c r="X792" s="80">
        <v>0</v>
      </c>
      <c r="Y792" s="81">
        <f>ROUND((S792/INDICI!$B$2*10),2)</f>
        <v>3.39</v>
      </c>
      <c r="Z792" s="81">
        <f>ROUND((O792/INDICI!$B$1*25),2)</f>
        <v>3.57</v>
      </c>
      <c r="AA792" s="82">
        <f t="shared" si="90"/>
        <v>6</v>
      </c>
      <c r="AB792" s="83">
        <f t="shared" si="91"/>
        <v>12.96</v>
      </c>
      <c r="AC792" s="84"/>
      <c r="AD792" s="81" t="str">
        <f>VLOOKUP(C792, 'NORD SUD'!A:B, 2, FALSE)</f>
        <v>N</v>
      </c>
      <c r="AE792" s="85"/>
      <c r="AF792" s="85"/>
      <c r="AG792" s="84"/>
      <c r="AH792" s="174"/>
      <c r="AI792" s="175"/>
      <c r="AJ792" s="175"/>
      <c r="AK792" s="199"/>
      <c r="AL792" s="162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27"/>
      <c r="ED792" s="27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  <c r="IE792" s="27"/>
      <c r="IF792" s="27"/>
      <c r="IG792" s="27"/>
      <c r="IH792" s="27"/>
      <c r="II792" s="27"/>
      <c r="IJ792" s="27"/>
      <c r="IK792" s="27"/>
      <c r="IL792" s="27"/>
      <c r="IM792" s="27"/>
      <c r="IN792" s="27"/>
      <c r="IO792" s="27"/>
      <c r="IP792" s="27"/>
      <c r="IQ792" s="27"/>
      <c r="IR792" s="27"/>
      <c r="IS792" s="27"/>
      <c r="IT792" s="27"/>
      <c r="IU792" s="27"/>
      <c r="IV792" s="27"/>
      <c r="IW792" s="27"/>
      <c r="IX792" s="27"/>
      <c r="IY792" s="27"/>
      <c r="IZ792" s="27"/>
      <c r="JA792" s="27"/>
      <c r="JB792" s="27"/>
      <c r="JC792" s="27"/>
      <c r="JD792" s="27"/>
      <c r="JE792" s="27"/>
      <c r="JF792" s="27"/>
      <c r="JG792" s="27"/>
      <c r="JH792" s="27"/>
      <c r="JI792" s="27"/>
      <c r="JJ792" s="27"/>
      <c r="JK792" s="27"/>
      <c r="JL792" s="27"/>
      <c r="JM792" s="27"/>
      <c r="JN792" s="27"/>
      <c r="JO792" s="27"/>
      <c r="JP792" s="27"/>
      <c r="JQ792" s="27"/>
      <c r="JR792" s="27"/>
      <c r="JS792" s="27"/>
      <c r="JT792" s="27"/>
      <c r="JU792" s="27"/>
      <c r="JV792" s="27"/>
      <c r="JW792" s="27"/>
      <c r="JX792" s="27"/>
      <c r="JY792" s="27"/>
      <c r="JZ792" s="27"/>
      <c r="KA792" s="27"/>
      <c r="KB792" s="27"/>
      <c r="KC792" s="27"/>
      <c r="KD792" s="27"/>
      <c r="KE792" s="27"/>
      <c r="KF792" s="27"/>
      <c r="KG792" s="27"/>
      <c r="KH792" s="27"/>
      <c r="KI792" s="27"/>
      <c r="KJ792" s="27"/>
      <c r="KK792" s="27"/>
      <c r="KL792" s="27"/>
      <c r="KM792" s="27"/>
      <c r="KN792" s="27"/>
      <c r="KO792" s="27"/>
      <c r="KP792" s="27"/>
      <c r="KQ792" s="27"/>
      <c r="KR792" s="27"/>
      <c r="KS792" s="27"/>
      <c r="KT792" s="27"/>
      <c r="KU792" s="27"/>
      <c r="KV792" s="27"/>
      <c r="KW792" s="27"/>
      <c r="KX792" s="27"/>
      <c r="KY792" s="27"/>
      <c r="KZ792" s="27"/>
      <c r="LA792" s="27"/>
      <c r="LB792" s="27"/>
      <c r="LC792" s="27"/>
      <c r="LD792" s="27"/>
      <c r="LE792" s="27"/>
      <c r="LF792" s="27"/>
      <c r="LG792" s="27"/>
      <c r="LH792" s="27"/>
      <c r="LI792" s="27"/>
      <c r="LJ792" s="27"/>
      <c r="LK792" s="27"/>
      <c r="LL792" s="27"/>
      <c r="LM792" s="27"/>
      <c r="LN792" s="27"/>
      <c r="LO792" s="27"/>
      <c r="LP792" s="27"/>
      <c r="LQ792" s="27"/>
      <c r="LR792" s="27"/>
      <c r="LS792" s="27"/>
      <c r="LT792" s="27"/>
      <c r="LU792" s="27"/>
      <c r="LV792" s="27"/>
      <c r="LW792" s="27"/>
      <c r="LX792" s="27"/>
      <c r="LY792" s="27"/>
      <c r="LZ792" s="27"/>
      <c r="MA792" s="27"/>
      <c r="MB792" s="27"/>
      <c r="MC792" s="27"/>
      <c r="MD792" s="27"/>
      <c r="ME792" s="27"/>
      <c r="MF792" s="27"/>
      <c r="MG792" s="27"/>
      <c r="MH792" s="27"/>
      <c r="MI792" s="27"/>
      <c r="MJ792" s="27"/>
      <c r="MK792" s="27"/>
      <c r="ML792" s="27"/>
      <c r="MM792" s="27"/>
      <c r="MN792" s="27"/>
      <c r="MO792" s="27"/>
      <c r="MP792" s="27"/>
      <c r="MQ792" s="27"/>
      <c r="MR792" s="27"/>
      <c r="MS792" s="27"/>
      <c r="MT792" s="27"/>
      <c r="MU792" s="27"/>
      <c r="MV792" s="27"/>
      <c r="MW792" s="27"/>
      <c r="MX792" s="27"/>
      <c r="MY792" s="27"/>
      <c r="MZ792" s="27"/>
      <c r="NA792" s="27"/>
      <c r="NB792" s="27"/>
      <c r="NC792" s="27"/>
      <c r="ND792" s="27"/>
      <c r="NE792" s="27"/>
      <c r="NF792" s="27"/>
      <c r="NG792" s="27"/>
      <c r="NH792" s="27"/>
      <c r="NI792" s="27"/>
      <c r="NJ792" s="27"/>
      <c r="NK792" s="27"/>
      <c r="NL792" s="27"/>
      <c r="NM792" s="27"/>
      <c r="NN792" s="27"/>
      <c r="NO792" s="27"/>
      <c r="NP792" s="27"/>
      <c r="NQ792" s="27"/>
      <c r="NR792" s="27"/>
      <c r="NS792" s="27"/>
      <c r="NT792" s="27"/>
      <c r="NU792" s="27"/>
      <c r="NV792" s="27"/>
      <c r="NW792" s="27"/>
      <c r="NX792" s="27"/>
      <c r="NY792" s="27"/>
      <c r="NZ792" s="27"/>
      <c r="OA792" s="27"/>
      <c r="OB792" s="27"/>
      <c r="OC792" s="27"/>
      <c r="OD792" s="27"/>
      <c r="OE792" s="27"/>
      <c r="OF792" s="27"/>
      <c r="OG792" s="27"/>
      <c r="OH792" s="27"/>
      <c r="OI792" s="27"/>
      <c r="OJ792" s="27"/>
      <c r="OK792" s="27"/>
      <c r="OL792" s="27"/>
      <c r="OM792" s="27"/>
      <c r="ON792" s="27"/>
      <c r="OO792" s="27"/>
      <c r="OP792" s="27"/>
      <c r="OQ792" s="27"/>
      <c r="OR792" s="27"/>
      <c r="OS792" s="27"/>
      <c r="OT792" s="27"/>
      <c r="OU792" s="27"/>
      <c r="OV792" s="27"/>
      <c r="OW792" s="27"/>
      <c r="OX792" s="27"/>
      <c r="OY792" s="27"/>
      <c r="OZ792" s="27"/>
      <c r="PA792" s="27"/>
      <c r="PB792" s="27"/>
      <c r="PC792" s="27"/>
      <c r="PD792" s="27"/>
      <c r="PE792" s="27"/>
      <c r="PF792" s="27"/>
      <c r="PG792" s="27"/>
      <c r="PH792" s="27"/>
      <c r="PI792" s="27"/>
      <c r="PJ792" s="27"/>
      <c r="PK792" s="27"/>
      <c r="PL792" s="27"/>
      <c r="PM792" s="27"/>
      <c r="PN792" s="27"/>
      <c r="PO792" s="27"/>
      <c r="PP792" s="27"/>
      <c r="PQ792" s="27"/>
      <c r="PR792" s="27"/>
      <c r="PS792" s="27"/>
      <c r="PT792" s="27"/>
      <c r="PU792" s="27"/>
      <c r="PV792" s="27"/>
      <c r="PW792" s="27"/>
      <c r="PX792" s="27"/>
      <c r="PY792" s="27"/>
      <c r="PZ792" s="27"/>
      <c r="QA792" s="27"/>
      <c r="QB792" s="27"/>
      <c r="QC792" s="27"/>
      <c r="QD792" s="27"/>
      <c r="QE792" s="27"/>
      <c r="QF792" s="27"/>
      <c r="QG792" s="27"/>
      <c r="QH792" s="27"/>
      <c r="QI792" s="27"/>
      <c r="QJ792" s="27"/>
      <c r="QK792" s="27"/>
      <c r="QL792" s="27"/>
      <c r="QM792" s="27"/>
      <c r="QN792" s="27"/>
      <c r="QO792" s="27"/>
      <c r="QP792" s="27"/>
      <c r="QQ792" s="27"/>
      <c r="QR792" s="27"/>
      <c r="QS792" s="27"/>
      <c r="QT792" s="27"/>
      <c r="QU792" s="27"/>
      <c r="QV792" s="27"/>
      <c r="QW792" s="27"/>
      <c r="QX792" s="27"/>
      <c r="QY792" s="27"/>
      <c r="QZ792" s="27"/>
      <c r="RA792" s="27"/>
      <c r="RB792" s="27"/>
      <c r="RC792" s="27"/>
      <c r="RD792" s="27"/>
      <c r="RE792" s="27"/>
      <c r="RF792" s="27"/>
      <c r="RG792" s="27"/>
      <c r="RH792" s="27"/>
      <c r="RI792" s="27"/>
      <c r="RJ792" s="27"/>
      <c r="RK792" s="27"/>
      <c r="RL792" s="27"/>
      <c r="RM792" s="27"/>
      <c r="RN792" s="27"/>
      <c r="RO792" s="27"/>
      <c r="RP792" s="27"/>
      <c r="RQ792" s="27"/>
      <c r="RR792" s="27"/>
      <c r="RS792" s="27"/>
      <c r="RT792" s="27"/>
      <c r="RU792" s="27"/>
      <c r="RV792" s="27"/>
      <c r="RW792" s="27"/>
      <c r="RX792" s="27"/>
      <c r="RY792" s="27"/>
      <c r="RZ792" s="27"/>
      <c r="SA792" s="27"/>
      <c r="SB792" s="27"/>
      <c r="SC792" s="27"/>
      <c r="SD792" s="27"/>
      <c r="SE792" s="27"/>
      <c r="SF792" s="27"/>
      <c r="SG792" s="27"/>
      <c r="SH792" s="27"/>
      <c r="SI792" s="27"/>
      <c r="SJ792" s="27"/>
      <c r="SK792" s="27"/>
      <c r="SL792" s="27"/>
      <c r="SM792" s="27"/>
      <c r="SN792" s="27"/>
      <c r="SO792" s="27"/>
      <c r="SP792" s="27"/>
      <c r="SQ792" s="27"/>
      <c r="SR792" s="27"/>
      <c r="SS792" s="27"/>
      <c r="ST792" s="27"/>
      <c r="SU792" s="27"/>
      <c r="SV792" s="27"/>
      <c r="SW792" s="27"/>
      <c r="SX792" s="27"/>
      <c r="SY792" s="27"/>
      <c r="SZ792" s="27"/>
      <c r="TA792" s="27"/>
      <c r="TB792" s="27"/>
      <c r="TC792" s="27"/>
      <c r="TD792" s="27"/>
      <c r="TE792" s="27"/>
      <c r="TF792" s="27"/>
      <c r="TG792" s="27"/>
      <c r="TH792" s="27"/>
      <c r="TI792" s="27"/>
      <c r="TJ792" s="27"/>
      <c r="TK792" s="27"/>
      <c r="TL792" s="27"/>
      <c r="TM792" s="27"/>
      <c r="TN792" s="27"/>
      <c r="TO792" s="27"/>
      <c r="TP792" s="27"/>
      <c r="TQ792" s="27"/>
      <c r="TR792" s="27"/>
      <c r="TS792" s="27"/>
      <c r="TT792" s="27"/>
      <c r="TU792" s="27"/>
      <c r="TV792" s="27"/>
      <c r="TW792" s="27"/>
      <c r="TX792" s="27"/>
      <c r="TY792" s="27"/>
      <c r="TZ792" s="27"/>
      <c r="UA792" s="27"/>
      <c r="UB792" s="27"/>
      <c r="UC792" s="27"/>
      <c r="UD792" s="27"/>
      <c r="UE792" s="27"/>
      <c r="UF792" s="27"/>
      <c r="UG792" s="27"/>
      <c r="UH792" s="27"/>
      <c r="UI792" s="27"/>
      <c r="UJ792" s="27"/>
      <c r="UK792" s="27"/>
      <c r="UL792" s="27"/>
      <c r="UM792" s="27"/>
      <c r="UN792" s="27"/>
      <c r="UO792" s="27"/>
      <c r="UP792" s="27"/>
      <c r="UQ792" s="27"/>
      <c r="UR792" s="27"/>
      <c r="US792" s="27"/>
      <c r="UT792" s="27"/>
      <c r="UU792" s="27"/>
      <c r="UV792" s="27"/>
      <c r="UW792" s="27"/>
      <c r="UX792" s="27"/>
      <c r="UY792" s="27"/>
      <c r="UZ792" s="27"/>
      <c r="VA792" s="27"/>
      <c r="VB792" s="27"/>
      <c r="VC792" s="27"/>
      <c r="VD792" s="27"/>
      <c r="VE792" s="27"/>
      <c r="VF792" s="27"/>
      <c r="VG792" s="27"/>
      <c r="VH792" s="27"/>
      <c r="VI792" s="27"/>
      <c r="VJ792" s="27"/>
      <c r="VK792" s="27"/>
      <c r="VL792" s="27"/>
      <c r="VM792" s="27"/>
      <c r="VN792" s="27"/>
      <c r="VO792" s="27"/>
      <c r="VP792" s="27"/>
      <c r="VQ792" s="27"/>
      <c r="VR792" s="27"/>
      <c r="VS792" s="27"/>
      <c r="VT792" s="27"/>
      <c r="VU792" s="27"/>
      <c r="VV792" s="27"/>
      <c r="VW792" s="27"/>
      <c r="VX792" s="27"/>
      <c r="VY792" s="27"/>
      <c r="VZ792" s="27"/>
      <c r="WA792" s="27"/>
      <c r="WB792" s="27"/>
      <c r="WC792" s="27"/>
      <c r="WD792" s="27"/>
      <c r="WE792" s="27"/>
      <c r="WF792" s="27"/>
      <c r="WG792" s="27"/>
      <c r="WH792" s="27"/>
      <c r="WI792" s="27"/>
      <c r="WJ792" s="27"/>
      <c r="WK792" s="27"/>
      <c r="WL792" s="27"/>
      <c r="WM792" s="27"/>
      <c r="WN792" s="27"/>
      <c r="WO792" s="27"/>
      <c r="WP792" s="27"/>
      <c r="WQ792" s="27"/>
      <c r="WR792" s="27"/>
      <c r="WS792" s="27"/>
      <c r="WT792" s="27"/>
      <c r="WU792" s="27"/>
      <c r="WV792" s="27"/>
      <c r="WW792" s="27"/>
      <c r="WX792" s="27"/>
      <c r="WY792" s="27"/>
      <c r="WZ792" s="27"/>
      <c r="XA792" s="27"/>
      <c r="XB792" s="27"/>
      <c r="XC792" s="27"/>
      <c r="XD792" s="27"/>
      <c r="XE792" s="27"/>
      <c r="XF792" s="27"/>
      <c r="XG792" s="27"/>
      <c r="XH792" s="27"/>
      <c r="XI792" s="27"/>
      <c r="XJ792" s="27"/>
      <c r="XK792" s="27"/>
      <c r="XL792" s="27"/>
      <c r="XM792" s="27"/>
      <c r="XN792" s="27"/>
      <c r="XO792" s="27"/>
      <c r="XP792" s="27"/>
      <c r="XQ792" s="27"/>
      <c r="XR792" s="27"/>
      <c r="XS792" s="27"/>
      <c r="XT792" s="27"/>
      <c r="XU792" s="27"/>
      <c r="XV792" s="27"/>
      <c r="XW792" s="27"/>
      <c r="XX792" s="27"/>
      <c r="XY792" s="27"/>
      <c r="XZ792" s="27"/>
      <c r="YA792" s="27"/>
      <c r="YB792" s="27"/>
      <c r="YC792" s="27"/>
      <c r="YD792" s="27"/>
      <c r="YE792" s="27"/>
      <c r="YF792" s="27"/>
      <c r="YG792" s="27"/>
      <c r="YH792" s="27"/>
      <c r="YI792" s="27"/>
      <c r="YJ792" s="27"/>
      <c r="YK792" s="27"/>
      <c r="YL792" s="27"/>
      <c r="YM792" s="27"/>
      <c r="YN792" s="27"/>
      <c r="YO792" s="27"/>
      <c r="YP792" s="27"/>
      <c r="YQ792" s="27"/>
      <c r="YR792" s="27"/>
      <c r="YS792" s="27"/>
      <c r="YT792" s="27"/>
      <c r="YU792" s="27"/>
      <c r="YV792" s="27"/>
      <c r="YW792" s="27"/>
      <c r="YX792" s="27"/>
      <c r="YY792" s="27"/>
      <c r="YZ792" s="27"/>
      <c r="ZA792" s="27"/>
      <c r="ZB792" s="27"/>
      <c r="ZC792" s="27"/>
      <c r="ZD792" s="27"/>
      <c r="ZE792" s="27"/>
      <c r="ZF792" s="27"/>
      <c r="ZG792" s="27"/>
      <c r="ZH792" s="27"/>
      <c r="ZI792" s="27"/>
      <c r="ZJ792" s="27"/>
      <c r="ZK792" s="27"/>
      <c r="ZL792" s="27"/>
      <c r="ZM792" s="27"/>
      <c r="ZN792" s="27"/>
      <c r="ZO792" s="27"/>
      <c r="ZP792" s="27"/>
      <c r="ZQ792" s="27"/>
      <c r="ZR792" s="27"/>
      <c r="ZS792" s="27"/>
      <c r="ZT792" s="27"/>
      <c r="ZU792" s="27"/>
      <c r="ZV792" s="27"/>
      <c r="ZW792" s="27"/>
      <c r="ZX792" s="27"/>
      <c r="ZY792" s="27"/>
      <c r="ZZ792" s="27"/>
      <c r="AAA792" s="27"/>
      <c r="AAB792" s="27"/>
      <c r="AAC792" s="27"/>
      <c r="AAD792" s="27"/>
      <c r="AAE792" s="27"/>
      <c r="AAF792" s="27"/>
      <c r="AAG792" s="27"/>
      <c r="AAH792" s="27"/>
      <c r="AAI792" s="27"/>
      <c r="AAJ792" s="27"/>
      <c r="AAK792" s="27"/>
      <c r="AAL792" s="27"/>
      <c r="AAM792" s="27"/>
      <c r="AAN792" s="27"/>
      <c r="AAO792" s="27"/>
      <c r="AAP792" s="27"/>
      <c r="AAQ792" s="27"/>
      <c r="AAR792" s="27"/>
      <c r="AAS792" s="27"/>
      <c r="AAT792" s="27"/>
      <c r="AAU792" s="27"/>
      <c r="AAV792" s="27"/>
      <c r="AAW792" s="27"/>
      <c r="AAX792" s="27"/>
      <c r="AAY792" s="27"/>
      <c r="AAZ792" s="27"/>
      <c r="ABA792" s="27"/>
      <c r="ABB792" s="27"/>
      <c r="ABC792" s="27"/>
      <c r="ABD792" s="27"/>
      <c r="ABE792" s="27"/>
      <c r="ABF792" s="27"/>
      <c r="ABG792" s="27"/>
      <c r="ABH792" s="27"/>
      <c r="ABI792" s="27"/>
      <c r="ABJ792" s="27"/>
      <c r="ABK792" s="27"/>
      <c r="ABL792" s="27"/>
      <c r="ABM792" s="27"/>
      <c r="ABN792" s="27"/>
      <c r="ABO792" s="27"/>
      <c r="ABP792" s="27"/>
      <c r="ABQ792" s="27"/>
      <c r="ABR792" s="27"/>
      <c r="ABS792" s="27"/>
      <c r="ABT792" s="27"/>
      <c r="ABU792" s="27"/>
      <c r="ABV792" s="27"/>
      <c r="ABW792" s="27"/>
      <c r="ABX792" s="27"/>
      <c r="ABY792" s="27"/>
      <c r="ABZ792" s="27"/>
      <c r="ACA792" s="27"/>
      <c r="ACB792" s="27"/>
      <c r="ACC792" s="27"/>
      <c r="ACD792" s="27"/>
      <c r="ACE792" s="27"/>
      <c r="ACF792" s="27"/>
      <c r="ACG792" s="27"/>
      <c r="ACH792" s="27"/>
      <c r="ACI792" s="27"/>
      <c r="ACJ792" s="27"/>
      <c r="ACK792" s="27"/>
      <c r="ACL792" s="27"/>
      <c r="ACM792" s="27"/>
      <c r="ACN792" s="27"/>
      <c r="ACO792" s="27"/>
      <c r="ACP792" s="27"/>
      <c r="ACQ792" s="27"/>
      <c r="ACR792" s="27"/>
      <c r="ACS792" s="27"/>
      <c r="ACT792" s="27"/>
      <c r="ACU792" s="27"/>
      <c r="ACV792" s="27"/>
      <c r="ACW792" s="27"/>
      <c r="ACX792" s="27"/>
      <c r="ACY792" s="27"/>
      <c r="ACZ792" s="27"/>
      <c r="ADA792" s="27"/>
      <c r="ADB792" s="27"/>
      <c r="ADC792" s="27"/>
      <c r="ADD792" s="27"/>
      <c r="ADE792" s="27"/>
      <c r="ADF792" s="27"/>
      <c r="ADG792" s="27"/>
      <c r="ADH792" s="27"/>
      <c r="ADI792" s="27"/>
      <c r="ADJ792" s="27"/>
      <c r="ADK792" s="27"/>
      <c r="ADL792" s="27"/>
      <c r="ADM792" s="27"/>
      <c r="ADN792" s="27"/>
      <c r="ADO792" s="27"/>
      <c r="ADP792" s="27"/>
      <c r="ADQ792" s="27"/>
      <c r="ADR792" s="27"/>
      <c r="ADS792" s="27"/>
      <c r="ADT792" s="27"/>
      <c r="ADU792" s="27"/>
      <c r="ADV792" s="27"/>
      <c r="ADW792" s="27"/>
      <c r="ADX792" s="27"/>
      <c r="ADY792" s="27"/>
      <c r="ADZ792" s="27"/>
      <c r="AEA792" s="27"/>
      <c r="AEB792" s="27"/>
      <c r="AEC792" s="27"/>
      <c r="AED792" s="27"/>
      <c r="AEE792" s="27"/>
      <c r="AEF792" s="27"/>
      <c r="AEG792" s="27"/>
      <c r="AEH792" s="27"/>
      <c r="AEI792" s="27"/>
      <c r="AEJ792" s="27"/>
      <c r="AEK792" s="27"/>
      <c r="AEL792" s="27"/>
      <c r="AEM792" s="27"/>
      <c r="AEN792" s="27"/>
      <c r="AEO792" s="27"/>
      <c r="AEP792" s="27"/>
      <c r="AEQ792" s="27"/>
      <c r="AER792" s="27"/>
      <c r="AES792" s="27"/>
      <c r="AET792" s="27"/>
      <c r="AEU792" s="27"/>
      <c r="AEV792" s="27"/>
      <c r="AEW792" s="27"/>
      <c r="AEX792" s="27"/>
      <c r="AEY792" s="27"/>
      <c r="AEZ792" s="27"/>
      <c r="AFA792" s="27"/>
      <c r="AFB792" s="27"/>
      <c r="AFC792" s="27"/>
      <c r="AFD792" s="27"/>
      <c r="AFE792" s="27"/>
      <c r="AFF792" s="27"/>
      <c r="AFG792" s="27"/>
      <c r="AFH792" s="27"/>
      <c r="AFI792" s="27"/>
      <c r="AFJ792" s="27"/>
      <c r="AFK792" s="27"/>
      <c r="AFL792" s="27"/>
      <c r="AFM792" s="27"/>
      <c r="AFN792" s="27"/>
      <c r="AFO792" s="27"/>
      <c r="AFP792" s="27"/>
      <c r="AFQ792" s="27"/>
      <c r="AFR792" s="27"/>
      <c r="AFS792" s="27"/>
      <c r="AFT792" s="27"/>
      <c r="AFU792" s="27"/>
      <c r="AFV792" s="27"/>
      <c r="AFW792" s="27"/>
      <c r="AFX792" s="27"/>
      <c r="AFY792" s="27"/>
      <c r="AFZ792" s="27"/>
      <c r="AGA792" s="27"/>
      <c r="AGB792" s="27"/>
      <c r="AGC792" s="27"/>
      <c r="AGD792" s="27"/>
      <c r="AGE792" s="27"/>
      <c r="AGF792" s="27"/>
      <c r="AGG792" s="27"/>
      <c r="AGH792" s="27"/>
      <c r="AGI792" s="27"/>
      <c r="AGJ792" s="27"/>
      <c r="AGK792" s="27"/>
      <c r="AGL792" s="27"/>
      <c r="AGM792" s="27"/>
      <c r="AGN792" s="27"/>
      <c r="AGO792" s="27"/>
      <c r="AGP792" s="27"/>
      <c r="AGQ792" s="27"/>
      <c r="AGR792" s="27"/>
      <c r="AGS792" s="27"/>
      <c r="AGT792" s="27"/>
      <c r="AGU792" s="27"/>
      <c r="AGV792" s="27"/>
      <c r="AGW792" s="27"/>
      <c r="AGX792" s="27"/>
      <c r="AGY792" s="27"/>
      <c r="AGZ792" s="27"/>
      <c r="AHA792" s="27"/>
      <c r="AHB792" s="27"/>
      <c r="AHC792" s="27"/>
      <c r="AHD792" s="27"/>
      <c r="AHE792" s="27"/>
      <c r="AHF792" s="27"/>
      <c r="AHG792" s="27"/>
      <c r="AHH792" s="27"/>
      <c r="AHI792" s="27"/>
      <c r="AHJ792" s="27"/>
      <c r="AHK792" s="27"/>
      <c r="AHL792" s="27"/>
      <c r="AHM792" s="27"/>
      <c r="AHN792" s="27"/>
      <c r="AHO792" s="27"/>
      <c r="AHP792" s="27"/>
      <c r="AHQ792" s="27"/>
      <c r="AHR792" s="27"/>
      <c r="AHS792" s="27"/>
      <c r="AHT792" s="27"/>
      <c r="AHU792" s="27"/>
      <c r="AHV792" s="27"/>
      <c r="AHW792" s="27"/>
      <c r="AHX792" s="27"/>
      <c r="AHY792" s="27"/>
      <c r="AHZ792" s="27"/>
      <c r="AIA792" s="27"/>
      <c r="AIB792" s="27"/>
      <c r="AIC792" s="27"/>
      <c r="AID792" s="27"/>
      <c r="AIE792" s="27"/>
      <c r="AIF792" s="27"/>
      <c r="AIG792" s="27"/>
      <c r="AIH792" s="27"/>
      <c r="AII792" s="27"/>
      <c r="AIJ792" s="27"/>
      <c r="AIK792" s="27"/>
      <c r="AIL792" s="27"/>
      <c r="AIM792" s="27"/>
      <c r="AIN792" s="27"/>
      <c r="AIO792" s="27"/>
      <c r="AIP792" s="27"/>
      <c r="AIQ792" s="27"/>
      <c r="AIR792" s="27"/>
      <c r="AIS792" s="27"/>
      <c r="AIT792" s="27"/>
      <c r="AIU792" s="27"/>
      <c r="AIV792" s="27"/>
      <c r="AIW792" s="27"/>
      <c r="AIX792" s="27"/>
      <c r="AIY792" s="27"/>
      <c r="AIZ792" s="27"/>
      <c r="AJA792" s="27"/>
      <c r="AJB792" s="27"/>
      <c r="AJC792" s="27"/>
      <c r="AJD792" s="27"/>
      <c r="AJE792" s="27"/>
      <c r="AJF792" s="27"/>
      <c r="AJG792" s="27"/>
      <c r="AJH792" s="27"/>
      <c r="AJI792" s="27"/>
      <c r="AJJ792" s="27"/>
      <c r="AJK792" s="27"/>
      <c r="AJL792" s="27"/>
      <c r="AJM792" s="27"/>
      <c r="AJN792" s="27"/>
      <c r="AJO792" s="27"/>
      <c r="AJP792" s="27"/>
      <c r="AJQ792" s="27"/>
      <c r="AJR792" s="27"/>
      <c r="AJS792" s="27"/>
      <c r="AJT792" s="27"/>
      <c r="AJU792" s="27"/>
      <c r="AJV792" s="27"/>
      <c r="AJW792" s="27"/>
      <c r="AJX792" s="27"/>
      <c r="AJY792" s="27"/>
      <c r="AJZ792" s="27"/>
      <c r="AKA792" s="27"/>
      <c r="AKB792" s="27"/>
      <c r="AKC792" s="27"/>
      <c r="AKD792" s="27"/>
      <c r="AKE792" s="27"/>
      <c r="AKF792" s="27"/>
      <c r="AKG792" s="27"/>
      <c r="AKH792" s="27"/>
      <c r="AKI792" s="27"/>
      <c r="AKJ792" s="27"/>
      <c r="AKK792" s="27"/>
      <c r="AKL792" s="27"/>
      <c r="AKM792" s="27"/>
      <c r="AKN792" s="27"/>
      <c r="AKO792" s="27"/>
      <c r="AKP792" s="27"/>
      <c r="AKQ792" s="27"/>
      <c r="AKR792" s="27"/>
      <c r="AKS792" s="27"/>
      <c r="AKT792" s="27"/>
      <c r="AKU792" s="27"/>
      <c r="AKV792" s="27"/>
      <c r="AKW792" s="27"/>
      <c r="AKX792" s="27"/>
      <c r="AKY792" s="27"/>
      <c r="AKZ792" s="27"/>
      <c r="ALA792" s="27"/>
      <c r="ALB792" s="27"/>
      <c r="ALC792" s="27"/>
      <c r="ALD792" s="27"/>
      <c r="ALE792" s="27"/>
      <c r="ALF792" s="27"/>
      <c r="ALG792" s="27"/>
      <c r="ALH792" s="27"/>
      <c r="ALI792" s="27"/>
      <c r="ALJ792" s="27"/>
    </row>
    <row r="793" spans="1:998" s="13" customFormat="1">
      <c r="A793" s="16">
        <v>788</v>
      </c>
      <c r="B793" s="32" t="s">
        <v>188</v>
      </c>
      <c r="C793" s="32" t="s">
        <v>35</v>
      </c>
      <c r="D793" s="32" t="s">
        <v>35</v>
      </c>
      <c r="E793" s="32" t="s">
        <v>833</v>
      </c>
      <c r="F793" s="32"/>
      <c r="G793" s="74">
        <v>45834</v>
      </c>
      <c r="H793" s="75">
        <v>0.69236111111111109</v>
      </c>
      <c r="I793" s="32" t="s">
        <v>5</v>
      </c>
      <c r="J793" s="32" t="s">
        <v>811</v>
      </c>
      <c r="K793" s="32" t="s">
        <v>5</v>
      </c>
      <c r="L793" s="32" t="s">
        <v>5</v>
      </c>
      <c r="M793" s="32" t="s">
        <v>5</v>
      </c>
      <c r="N793" s="32" t="s">
        <v>6</v>
      </c>
      <c r="O793" s="76">
        <v>222.39</v>
      </c>
      <c r="P793" s="77">
        <v>1349</v>
      </c>
      <c r="Q793" s="76">
        <v>110000</v>
      </c>
      <c r="R793" s="76">
        <v>42500</v>
      </c>
      <c r="S793" s="85">
        <f t="shared" si="88"/>
        <v>38.636363636363633</v>
      </c>
      <c r="T793" s="85">
        <f t="shared" si="89"/>
        <v>67500</v>
      </c>
      <c r="U793" s="32" t="s">
        <v>6</v>
      </c>
      <c r="V793" s="32" t="s">
        <v>6</v>
      </c>
      <c r="W793" s="79">
        <v>1</v>
      </c>
      <c r="X793" s="80">
        <v>0</v>
      </c>
      <c r="Y793" s="81">
        <f>ROUND((S793/INDICI!$B$2*10),2)</f>
        <v>4.37</v>
      </c>
      <c r="Z793" s="81">
        <f>ROUND((O793/INDICI!$B$1*25),2)</f>
        <v>0.59</v>
      </c>
      <c r="AA793" s="82">
        <f t="shared" si="90"/>
        <v>8</v>
      </c>
      <c r="AB793" s="83">
        <f t="shared" si="91"/>
        <v>12.96</v>
      </c>
      <c r="AC793" s="84"/>
      <c r="AD793" s="81" t="str">
        <f>VLOOKUP(C793, 'NORD SUD'!A:B, 2, FALSE)</f>
        <v>N</v>
      </c>
      <c r="AE793" s="85"/>
      <c r="AF793" s="85"/>
      <c r="AG793" s="84"/>
      <c r="AH793" s="81"/>
      <c r="AI793" s="169"/>
      <c r="AJ793" s="169"/>
      <c r="AK793" s="194"/>
      <c r="AL793" s="158"/>
    </row>
    <row r="794" spans="1:998" s="13" customFormat="1" ht="28.8">
      <c r="A794" s="16">
        <v>789</v>
      </c>
      <c r="B794" s="32" t="s">
        <v>218</v>
      </c>
      <c r="C794" s="32" t="s">
        <v>106</v>
      </c>
      <c r="D794" s="32" t="s">
        <v>106</v>
      </c>
      <c r="E794" s="32"/>
      <c r="F794" s="32" t="s">
        <v>220</v>
      </c>
      <c r="G794" s="74">
        <v>45831</v>
      </c>
      <c r="H794" s="75">
        <v>0.44374999999999998</v>
      </c>
      <c r="I794" s="32" t="s">
        <v>5</v>
      </c>
      <c r="J794" s="32" t="s">
        <v>6</v>
      </c>
      <c r="K794" s="32" t="s">
        <v>5</v>
      </c>
      <c r="L794" s="32" t="s">
        <v>5</v>
      </c>
      <c r="M794" s="32" t="s">
        <v>5</v>
      </c>
      <c r="N794" s="32" t="s">
        <v>6</v>
      </c>
      <c r="O794" s="76">
        <v>686.69</v>
      </c>
      <c r="P794" s="77">
        <v>1165</v>
      </c>
      <c r="Q794" s="76">
        <v>170000</v>
      </c>
      <c r="R794" s="76">
        <v>17000</v>
      </c>
      <c r="S794" s="85">
        <f t="shared" si="88"/>
        <v>10</v>
      </c>
      <c r="T794" s="85">
        <f t="shared" si="89"/>
        <v>153000</v>
      </c>
      <c r="U794" s="32" t="s">
        <v>6</v>
      </c>
      <c r="V794" s="32" t="s">
        <v>6</v>
      </c>
      <c r="W794" s="79">
        <v>1</v>
      </c>
      <c r="X794" s="80">
        <v>10</v>
      </c>
      <c r="Y794" s="81">
        <f>ROUND((S794/INDICI!$B$2*10),2)</f>
        <v>1.1299999999999999</v>
      </c>
      <c r="Z794" s="81">
        <f>ROUND((O794/INDICI!$B$1*25),2)</f>
        <v>1.83</v>
      </c>
      <c r="AA794" s="82">
        <f t="shared" si="90"/>
        <v>0</v>
      </c>
      <c r="AB794" s="83">
        <f t="shared" si="91"/>
        <v>12.959999999999999</v>
      </c>
      <c r="AC794" s="84"/>
      <c r="AD794" s="81" t="str">
        <f>VLOOKUP(C794, 'NORD SUD'!A:B, 2, FALSE)</f>
        <v>S</v>
      </c>
      <c r="AE794" s="85"/>
      <c r="AF794" s="85"/>
      <c r="AG794" s="84"/>
      <c r="AH794" s="81"/>
      <c r="AI794" s="169"/>
      <c r="AJ794" s="169"/>
      <c r="AK794" s="194"/>
      <c r="AL794" s="158"/>
    </row>
    <row r="795" spans="1:998" s="13" customFormat="1">
      <c r="A795" s="16">
        <v>790</v>
      </c>
      <c r="B795" s="32" t="s">
        <v>274</v>
      </c>
      <c r="C795" s="80" t="s">
        <v>16</v>
      </c>
      <c r="D795" s="32" t="s">
        <v>688</v>
      </c>
      <c r="E795" s="32" t="s">
        <v>691</v>
      </c>
      <c r="F795" s="32"/>
      <c r="G795" s="74">
        <v>45834</v>
      </c>
      <c r="H795" s="75">
        <v>0.58750000000000002</v>
      </c>
      <c r="I795" s="32" t="s">
        <v>5</v>
      </c>
      <c r="J795" s="32" t="s">
        <v>6</v>
      </c>
      <c r="K795" s="32" t="s">
        <v>5</v>
      </c>
      <c r="L795" s="32" t="s">
        <v>5</v>
      </c>
      <c r="M795" s="32" t="s">
        <v>5</v>
      </c>
      <c r="N795" s="32" t="s">
        <v>6</v>
      </c>
      <c r="O795" s="76">
        <v>2603.1792</v>
      </c>
      <c r="P795" s="77">
        <v>13714</v>
      </c>
      <c r="Q795" s="76">
        <v>250000</v>
      </c>
      <c r="R795" s="76">
        <v>0</v>
      </c>
      <c r="S795" s="85">
        <f t="shared" si="88"/>
        <v>0</v>
      </c>
      <c r="T795" s="85">
        <f t="shared" si="89"/>
        <v>250000</v>
      </c>
      <c r="U795" s="32" t="s">
        <v>6</v>
      </c>
      <c r="V795" s="32" t="s">
        <v>5</v>
      </c>
      <c r="W795" s="79">
        <v>2</v>
      </c>
      <c r="X795" s="80">
        <v>0</v>
      </c>
      <c r="Y795" s="81">
        <f>ROUND((S795/INDICI!$B$2*10),2)</f>
        <v>0</v>
      </c>
      <c r="Z795" s="81">
        <f>ROUND((O795/INDICI!$B$1*25),2)</f>
        <v>6.95</v>
      </c>
      <c r="AA795" s="82">
        <f t="shared" si="90"/>
        <v>6</v>
      </c>
      <c r="AB795" s="83">
        <f t="shared" si="91"/>
        <v>12.95</v>
      </c>
      <c r="AC795" s="84"/>
      <c r="AD795" s="81" t="str">
        <f>VLOOKUP(C795, 'NORD SUD'!A:B, 2, FALSE)</f>
        <v>S</v>
      </c>
      <c r="AE795" s="85"/>
      <c r="AF795" s="85"/>
      <c r="AG795" s="84"/>
      <c r="AH795" s="81"/>
      <c r="AI795" s="169"/>
      <c r="AJ795" s="169"/>
      <c r="AK795" s="194"/>
      <c r="AL795" s="158"/>
    </row>
    <row r="796" spans="1:998" s="13" customFormat="1">
      <c r="A796" s="16">
        <v>791</v>
      </c>
      <c r="B796" s="33" t="s">
        <v>138</v>
      </c>
      <c r="C796" s="33" t="s">
        <v>81</v>
      </c>
      <c r="D796" s="33" t="s">
        <v>81</v>
      </c>
      <c r="E796" s="33" t="s">
        <v>1946</v>
      </c>
      <c r="F796" s="33"/>
      <c r="G796" s="207">
        <v>45825</v>
      </c>
      <c r="H796" s="33" t="s">
        <v>787</v>
      </c>
      <c r="I796" s="33" t="s">
        <v>5</v>
      </c>
      <c r="J796" s="33" t="s">
        <v>6</v>
      </c>
      <c r="K796" s="33" t="s">
        <v>5</v>
      </c>
      <c r="L796" s="33" t="s">
        <v>5</v>
      </c>
      <c r="M796" s="33" t="s">
        <v>5</v>
      </c>
      <c r="N796" s="33" t="s">
        <v>6</v>
      </c>
      <c r="O796" s="33">
        <v>1008.14</v>
      </c>
      <c r="P796" s="208">
        <v>2579</v>
      </c>
      <c r="Q796" s="209">
        <v>233257.9</v>
      </c>
      <c r="R796" s="209">
        <v>46651.58</v>
      </c>
      <c r="S796" s="210">
        <f t="shared" si="88"/>
        <v>20</v>
      </c>
      <c r="T796" s="33">
        <f t="shared" si="89"/>
        <v>186606.32</v>
      </c>
      <c r="U796" s="33" t="s">
        <v>6</v>
      </c>
      <c r="V796" s="33" t="s">
        <v>6</v>
      </c>
      <c r="W796" s="33">
        <v>1</v>
      </c>
      <c r="X796" s="32">
        <v>0</v>
      </c>
      <c r="Y796" s="83">
        <f>ROUND((S796/[1]INDICI!$B$2*10),2)</f>
        <v>2.2599999999999998</v>
      </c>
      <c r="Z796" s="83">
        <f>ROUND((O796/[1]INDICI!$B$1*25),2)</f>
        <v>2.69</v>
      </c>
      <c r="AA796" s="211">
        <f t="shared" si="90"/>
        <v>8</v>
      </c>
      <c r="AB796" s="83">
        <f t="shared" si="91"/>
        <v>12.95</v>
      </c>
      <c r="AC796" s="85"/>
      <c r="AD796" s="83" t="str">
        <f>VLOOKUP(C796, '[1]NORD SUD'!A:B, 2, FALSE)</f>
        <v>S</v>
      </c>
      <c r="AE796" s="85"/>
      <c r="AF796" s="85"/>
      <c r="AG796" s="85"/>
      <c r="AH796" s="83"/>
      <c r="AI796" s="33"/>
      <c r="AJ796" s="33"/>
      <c r="AK796" s="201"/>
      <c r="AL796" s="158"/>
    </row>
    <row r="797" spans="1:998" s="13" customFormat="1">
      <c r="A797" s="16">
        <v>792</v>
      </c>
      <c r="B797" s="32" t="s">
        <v>344</v>
      </c>
      <c r="C797" s="32" t="s">
        <v>67</v>
      </c>
      <c r="D797" s="32" t="s">
        <v>67</v>
      </c>
      <c r="E797" s="32" t="s">
        <v>685</v>
      </c>
      <c r="F797" s="32"/>
      <c r="G797" s="74">
        <v>45832</v>
      </c>
      <c r="H797" s="75">
        <v>0.625</v>
      </c>
      <c r="I797" s="32" t="s">
        <v>5</v>
      </c>
      <c r="J797" s="32" t="s">
        <v>6</v>
      </c>
      <c r="K797" s="32" t="s">
        <v>5</v>
      </c>
      <c r="L797" s="32" t="s">
        <v>5</v>
      </c>
      <c r="M797" s="32" t="s">
        <v>5</v>
      </c>
      <c r="N797" s="32" t="s">
        <v>6</v>
      </c>
      <c r="O797" s="76">
        <v>816.07</v>
      </c>
      <c r="P797" s="77">
        <v>1593</v>
      </c>
      <c r="Q797" s="76">
        <v>54060.01</v>
      </c>
      <c r="R797" s="76">
        <v>13265</v>
      </c>
      <c r="S797" s="85">
        <f t="shared" si="88"/>
        <v>24.537546330457577</v>
      </c>
      <c r="T797" s="85">
        <f t="shared" si="89"/>
        <v>40795.01</v>
      </c>
      <c r="U797" s="32" t="s">
        <v>6</v>
      </c>
      <c r="V797" s="32" t="s">
        <v>6</v>
      </c>
      <c r="W797" s="79">
        <v>1</v>
      </c>
      <c r="X797" s="80">
        <v>0</v>
      </c>
      <c r="Y797" s="81">
        <f>ROUND((S797/INDICI!$B$2*10),2)</f>
        <v>2.77</v>
      </c>
      <c r="Z797" s="81">
        <f>ROUND((O797/INDICI!$B$1*25),2)</f>
        <v>2.1800000000000002</v>
      </c>
      <c r="AA797" s="82">
        <f t="shared" si="90"/>
        <v>8</v>
      </c>
      <c r="AB797" s="83">
        <f t="shared" si="91"/>
        <v>12.95</v>
      </c>
      <c r="AC797" s="84"/>
      <c r="AD797" s="81" t="str">
        <f>VLOOKUP(C797, 'NORD SUD'!A:B, 2, FALSE)</f>
        <v>N</v>
      </c>
      <c r="AE797" s="85"/>
      <c r="AF797" s="85"/>
      <c r="AG797" s="84"/>
      <c r="AH797" s="81"/>
      <c r="AI797" s="169"/>
      <c r="AJ797" s="169"/>
      <c r="AK797" s="194"/>
      <c r="AL797" s="158"/>
    </row>
    <row r="798" spans="1:998" s="13" customFormat="1">
      <c r="A798" s="16">
        <v>793</v>
      </c>
      <c r="B798" s="32" t="s">
        <v>294</v>
      </c>
      <c r="C798" s="32" t="s">
        <v>51</v>
      </c>
      <c r="D798" s="32" t="s">
        <v>51</v>
      </c>
      <c r="E798" s="32" t="s">
        <v>322</v>
      </c>
      <c r="F798" s="32"/>
      <c r="G798" s="74">
        <v>45834</v>
      </c>
      <c r="H798" s="75">
        <v>0.5131944444444444</v>
      </c>
      <c r="I798" s="32" t="s">
        <v>5</v>
      </c>
      <c r="J798" s="32" t="s">
        <v>6</v>
      </c>
      <c r="K798" s="32" t="s">
        <v>5</v>
      </c>
      <c r="L798" s="32" t="s">
        <v>5</v>
      </c>
      <c r="M798" s="32" t="s">
        <v>5</v>
      </c>
      <c r="N798" s="32" t="s">
        <v>6</v>
      </c>
      <c r="O798" s="115">
        <v>1754.67</v>
      </c>
      <c r="P798" s="77">
        <v>12310</v>
      </c>
      <c r="Q798" s="76">
        <v>175000</v>
      </c>
      <c r="R798" s="76">
        <v>35000</v>
      </c>
      <c r="S798" s="78">
        <f t="shared" si="88"/>
        <v>20</v>
      </c>
      <c r="T798" s="78">
        <f t="shared" si="89"/>
        <v>140000</v>
      </c>
      <c r="U798" s="32" t="s">
        <v>6</v>
      </c>
      <c r="V798" s="32" t="s">
        <v>6</v>
      </c>
      <c r="W798" s="89">
        <v>1</v>
      </c>
      <c r="X798" s="80">
        <v>0</v>
      </c>
      <c r="Y798" s="81">
        <f>ROUND((S798/INDICI!$B$2*10),2)</f>
        <v>2.2599999999999998</v>
      </c>
      <c r="Z798" s="81">
        <f>ROUND((O798/INDICI!$B$1*25),2)</f>
        <v>4.68</v>
      </c>
      <c r="AA798" s="82">
        <f t="shared" si="90"/>
        <v>6</v>
      </c>
      <c r="AB798" s="83">
        <f t="shared" si="91"/>
        <v>12.94</v>
      </c>
      <c r="AC798" s="84"/>
      <c r="AD798" s="81" t="str">
        <f>VLOOKUP(C798, 'NORD SUD'!A:B, 2, FALSE)</f>
        <v>N</v>
      </c>
      <c r="AE798" s="85"/>
      <c r="AF798" s="85"/>
      <c r="AG798" s="84"/>
      <c r="AH798" s="81"/>
      <c r="AI798" s="169"/>
      <c r="AJ798" s="169"/>
      <c r="AK798" s="194"/>
      <c r="AL798" s="158"/>
    </row>
    <row r="799" spans="1:998" s="13" customFormat="1">
      <c r="A799" s="16">
        <v>794</v>
      </c>
      <c r="B799" s="32" t="s">
        <v>1779</v>
      </c>
      <c r="C799" s="32" t="s">
        <v>103</v>
      </c>
      <c r="D799" s="32" t="s">
        <v>103</v>
      </c>
      <c r="E799" s="32" t="s">
        <v>1780</v>
      </c>
      <c r="F799" s="32"/>
      <c r="G799" s="74">
        <v>45833</v>
      </c>
      <c r="H799" s="75">
        <v>0.6381944444444444</v>
      </c>
      <c r="I799" s="32" t="s">
        <v>5</v>
      </c>
      <c r="J799" s="32" t="s">
        <v>289</v>
      </c>
      <c r="K799" s="32" t="s">
        <v>5</v>
      </c>
      <c r="L799" s="32" t="s">
        <v>5</v>
      </c>
      <c r="M799" s="32" t="s">
        <v>5</v>
      </c>
      <c r="N799" s="32" t="s">
        <v>1765</v>
      </c>
      <c r="O799" s="76">
        <v>2381.6799999999998</v>
      </c>
      <c r="P799" s="77">
        <v>22883</v>
      </c>
      <c r="Q799" s="76">
        <v>156040</v>
      </c>
      <c r="R799" s="76">
        <v>7920</v>
      </c>
      <c r="S799" s="85">
        <f t="shared" si="88"/>
        <v>5.0756216354780825</v>
      </c>
      <c r="T799" s="85">
        <f t="shared" si="89"/>
        <v>148120</v>
      </c>
      <c r="U799" s="32" t="s">
        <v>265</v>
      </c>
      <c r="V799" s="32" t="s">
        <v>289</v>
      </c>
      <c r="W799" s="79">
        <v>1</v>
      </c>
      <c r="X799" s="80">
        <v>0</v>
      </c>
      <c r="Y799" s="81">
        <f>ROUND((S799/INDICI!$B$2*10),2)</f>
        <v>0.56999999999999995</v>
      </c>
      <c r="Z799" s="81">
        <f>ROUND((O799/INDICI!$B$1*25),2)</f>
        <v>6.36</v>
      </c>
      <c r="AA799" s="82">
        <f t="shared" si="90"/>
        <v>6</v>
      </c>
      <c r="AB799" s="83">
        <f t="shared" si="91"/>
        <v>12.93</v>
      </c>
      <c r="AC799" s="84"/>
      <c r="AD799" s="81" t="str">
        <f>VLOOKUP(C799, 'NORD SUD'!A:B, 2, FALSE)</f>
        <v>N</v>
      </c>
      <c r="AE799" s="85"/>
      <c r="AF799" s="85"/>
      <c r="AG799" s="84"/>
      <c r="AH799" s="81"/>
      <c r="AI799" s="169"/>
      <c r="AJ799" s="169"/>
      <c r="AK799" s="194"/>
      <c r="AL799" s="158"/>
    </row>
    <row r="800" spans="1:998" s="13" customFormat="1">
      <c r="A800" s="16">
        <v>795</v>
      </c>
      <c r="B800" s="32" t="s">
        <v>857</v>
      </c>
      <c r="C800" s="32" t="s">
        <v>34</v>
      </c>
      <c r="D800" s="32" t="s">
        <v>34</v>
      </c>
      <c r="E800" s="32"/>
      <c r="F800" s="32" t="s">
        <v>1285</v>
      </c>
      <c r="G800" s="74">
        <v>45834</v>
      </c>
      <c r="H800" s="75">
        <v>0.57708333333333328</v>
      </c>
      <c r="I800" s="32" t="s">
        <v>5</v>
      </c>
      <c r="J800" s="32" t="s">
        <v>6</v>
      </c>
      <c r="K800" s="32" t="s">
        <v>5</v>
      </c>
      <c r="L800" s="32" t="s">
        <v>5</v>
      </c>
      <c r="M800" s="32" t="s">
        <v>5</v>
      </c>
      <c r="N800" s="32" t="s">
        <v>6</v>
      </c>
      <c r="O800" s="76">
        <v>464.59</v>
      </c>
      <c r="P800" s="77">
        <v>7103</v>
      </c>
      <c r="Q800" s="76">
        <v>160000</v>
      </c>
      <c r="R800" s="76">
        <v>24000</v>
      </c>
      <c r="S800" s="85">
        <f t="shared" si="88"/>
        <v>15</v>
      </c>
      <c r="T800" s="85">
        <f t="shared" si="89"/>
        <v>136000</v>
      </c>
      <c r="U800" s="32" t="s">
        <v>5</v>
      </c>
      <c r="V800" s="32" t="s">
        <v>6</v>
      </c>
      <c r="W800" s="79">
        <v>1</v>
      </c>
      <c r="X800" s="80">
        <v>10</v>
      </c>
      <c r="Y800" s="81">
        <f>ROUND((S800/INDICI!$B$2*10),2)</f>
        <v>1.69</v>
      </c>
      <c r="Z800" s="81">
        <f>ROUND((O800/INDICI!$B$1*25),2)</f>
        <v>1.24</v>
      </c>
      <c r="AA800" s="82">
        <f t="shared" si="90"/>
        <v>0</v>
      </c>
      <c r="AB800" s="83">
        <f t="shared" si="91"/>
        <v>12.93</v>
      </c>
      <c r="AC800" s="84"/>
      <c r="AD800" s="81" t="str">
        <f>VLOOKUP(C800, 'NORD SUD'!A:B, 2, FALSE)</f>
        <v>S</v>
      </c>
      <c r="AE800" s="85"/>
      <c r="AF800" s="85"/>
      <c r="AG800" s="84"/>
      <c r="AH800" s="81"/>
      <c r="AI800" s="169"/>
      <c r="AJ800" s="169"/>
      <c r="AK800" s="194"/>
      <c r="AL800" s="158"/>
    </row>
    <row r="801" spans="1:38" s="13" customFormat="1">
      <c r="A801" s="16">
        <v>796</v>
      </c>
      <c r="B801" s="32" t="s">
        <v>274</v>
      </c>
      <c r="C801" s="32" t="s">
        <v>39</v>
      </c>
      <c r="D801" s="32" t="s">
        <v>39</v>
      </c>
      <c r="E801" s="32" t="s">
        <v>1540</v>
      </c>
      <c r="F801" s="32"/>
      <c r="G801" s="74">
        <v>45833</v>
      </c>
      <c r="H801" s="75">
        <v>0.54861111111111105</v>
      </c>
      <c r="I801" s="32" t="s">
        <v>5</v>
      </c>
      <c r="J801" s="32" t="s">
        <v>6</v>
      </c>
      <c r="K801" s="32" t="s">
        <v>5</v>
      </c>
      <c r="L801" s="32" t="s">
        <v>5</v>
      </c>
      <c r="M801" s="32" t="s">
        <v>5</v>
      </c>
      <c r="N801" s="32" t="s">
        <v>6</v>
      </c>
      <c r="O801" s="76">
        <v>2355.0300000000002</v>
      </c>
      <c r="P801" s="77">
        <v>16348</v>
      </c>
      <c r="Q801" s="76">
        <v>265000</v>
      </c>
      <c r="R801" s="76">
        <v>15000</v>
      </c>
      <c r="S801" s="85">
        <f t="shared" si="88"/>
        <v>5.6603773584905666</v>
      </c>
      <c r="T801" s="85">
        <f t="shared" si="89"/>
        <v>250000</v>
      </c>
      <c r="U801" s="32" t="s">
        <v>6</v>
      </c>
      <c r="V801" s="32" t="s">
        <v>6</v>
      </c>
      <c r="W801" s="79">
        <v>1</v>
      </c>
      <c r="X801" s="80">
        <v>0</v>
      </c>
      <c r="Y801" s="81">
        <f>ROUND((S801/INDICI!$B$2*10),2)</f>
        <v>0.64</v>
      </c>
      <c r="Z801" s="81">
        <f>ROUND((O801/INDICI!$B$1*25),2)</f>
        <v>6.29</v>
      </c>
      <c r="AA801" s="82">
        <f t="shared" si="90"/>
        <v>6</v>
      </c>
      <c r="AB801" s="83">
        <f t="shared" si="91"/>
        <v>12.93</v>
      </c>
      <c r="AC801" s="84"/>
      <c r="AD801" s="81" t="str">
        <f>VLOOKUP(C801, 'NORD SUD'!A:B, 2, FALSE)</f>
        <v>S</v>
      </c>
      <c r="AE801" s="85"/>
      <c r="AF801" s="85"/>
      <c r="AG801" s="84"/>
      <c r="AH801" s="81"/>
      <c r="AI801" s="169"/>
      <c r="AJ801" s="169"/>
      <c r="AK801" s="194"/>
      <c r="AL801" s="158"/>
    </row>
    <row r="802" spans="1:38" s="13" customFormat="1">
      <c r="A802" s="16">
        <v>797</v>
      </c>
      <c r="B802" s="32" t="s">
        <v>138</v>
      </c>
      <c r="C802" s="32" t="s">
        <v>14</v>
      </c>
      <c r="D802" s="32" t="s">
        <v>14</v>
      </c>
      <c r="E802" s="32" t="s">
        <v>1672</v>
      </c>
      <c r="F802" s="32"/>
      <c r="G802" s="74">
        <v>45832</v>
      </c>
      <c r="H802" s="75">
        <v>0.48125000000000001</v>
      </c>
      <c r="I802" s="32" t="s">
        <v>5</v>
      </c>
      <c r="J802" s="32" t="s">
        <v>6</v>
      </c>
      <c r="K802" s="32" t="s">
        <v>5</v>
      </c>
      <c r="L802" s="32" t="s">
        <v>5</v>
      </c>
      <c r="M802" s="76" t="s">
        <v>5</v>
      </c>
      <c r="N802" s="32" t="s">
        <v>6</v>
      </c>
      <c r="O802" s="76">
        <v>1128.3499999999999</v>
      </c>
      <c r="P802" s="77">
        <v>709</v>
      </c>
      <c r="Q802" s="76">
        <v>59074.85</v>
      </c>
      <c r="R802" s="76">
        <v>10000</v>
      </c>
      <c r="S802" s="85">
        <f t="shared" si="88"/>
        <v>16.927677344927663</v>
      </c>
      <c r="T802" s="85">
        <f t="shared" si="89"/>
        <v>49074.85</v>
      </c>
      <c r="U802" s="32" t="s">
        <v>6</v>
      </c>
      <c r="V802" s="32" t="s">
        <v>6</v>
      </c>
      <c r="W802" s="79">
        <v>1</v>
      </c>
      <c r="X802" s="80">
        <v>0</v>
      </c>
      <c r="Y802" s="81">
        <f>ROUND((S802/INDICI!$B$2*10),2)</f>
        <v>1.91</v>
      </c>
      <c r="Z802" s="81">
        <f>ROUND((O802/INDICI!$B$1*25),2)</f>
        <v>3.01</v>
      </c>
      <c r="AA802" s="82">
        <f t="shared" si="90"/>
        <v>8</v>
      </c>
      <c r="AB802" s="83">
        <f t="shared" si="91"/>
        <v>12.92</v>
      </c>
      <c r="AC802" s="84"/>
      <c r="AD802" s="81" t="str">
        <f>VLOOKUP(C802, 'NORD SUD'!A:B, 2, FALSE)</f>
        <v>S</v>
      </c>
      <c r="AE802" s="85"/>
      <c r="AF802" s="85"/>
      <c r="AG802" s="84"/>
      <c r="AH802" s="81"/>
      <c r="AI802" s="169"/>
      <c r="AJ802" s="169"/>
      <c r="AK802" s="194"/>
      <c r="AL802" s="158"/>
    </row>
    <row r="803" spans="1:38" s="13" customFormat="1">
      <c r="A803" s="16">
        <v>798</v>
      </c>
      <c r="B803" s="32" t="s">
        <v>344</v>
      </c>
      <c r="C803" s="32" t="s">
        <v>67</v>
      </c>
      <c r="D803" s="32" t="s">
        <v>67</v>
      </c>
      <c r="E803" s="32" t="s">
        <v>651</v>
      </c>
      <c r="F803" s="32"/>
      <c r="G803" s="74">
        <v>45833</v>
      </c>
      <c r="H803" s="75">
        <v>0.375</v>
      </c>
      <c r="I803" s="32" t="s">
        <v>5</v>
      </c>
      <c r="J803" s="32" t="s">
        <v>6</v>
      </c>
      <c r="K803" s="32" t="s">
        <v>5</v>
      </c>
      <c r="L803" s="32" t="s">
        <v>5</v>
      </c>
      <c r="M803" s="32" t="s">
        <v>5</v>
      </c>
      <c r="N803" s="32" t="s">
        <v>6</v>
      </c>
      <c r="O803" s="76">
        <v>1415.09</v>
      </c>
      <c r="P803" s="77">
        <v>636</v>
      </c>
      <c r="Q803" s="76">
        <v>94564.24</v>
      </c>
      <c r="R803" s="76">
        <v>9456.42</v>
      </c>
      <c r="S803" s="85">
        <f t="shared" si="88"/>
        <v>9.999995770071223</v>
      </c>
      <c r="T803" s="85">
        <f t="shared" si="89"/>
        <v>85107.82</v>
      </c>
      <c r="U803" s="32" t="s">
        <v>6</v>
      </c>
      <c r="V803" s="32" t="s">
        <v>6</v>
      </c>
      <c r="W803" s="79">
        <v>2</v>
      </c>
      <c r="X803" s="80">
        <v>0</v>
      </c>
      <c r="Y803" s="81">
        <f>ROUND((S803/INDICI!$B$2*10),2)</f>
        <v>1.1299999999999999</v>
      </c>
      <c r="Z803" s="81">
        <f>ROUND((O803/INDICI!$B$1*25),2)</f>
        <v>3.78</v>
      </c>
      <c r="AA803" s="82">
        <f t="shared" si="90"/>
        <v>8</v>
      </c>
      <c r="AB803" s="83">
        <f t="shared" si="91"/>
        <v>12.91</v>
      </c>
      <c r="AC803" s="84"/>
      <c r="AD803" s="81" t="str">
        <f>VLOOKUP(C803, 'NORD SUD'!A:B, 2, FALSE)</f>
        <v>N</v>
      </c>
      <c r="AE803" s="85"/>
      <c r="AF803" s="85"/>
      <c r="AG803" s="84"/>
      <c r="AH803" s="81"/>
      <c r="AI803" s="169"/>
      <c r="AJ803" s="169"/>
      <c r="AK803" s="194"/>
      <c r="AL803" s="158"/>
    </row>
    <row r="804" spans="1:38" s="13" customFormat="1">
      <c r="A804" s="16">
        <v>799</v>
      </c>
      <c r="B804" s="32" t="s">
        <v>857</v>
      </c>
      <c r="C804" s="32" t="s">
        <v>29</v>
      </c>
      <c r="D804" s="32" t="s">
        <v>29</v>
      </c>
      <c r="E804" s="32" t="s">
        <v>1583</v>
      </c>
      <c r="F804" s="32"/>
      <c r="G804" s="74">
        <v>45831</v>
      </c>
      <c r="H804" s="75">
        <v>0.57569444444444395</v>
      </c>
      <c r="I804" s="32" t="s">
        <v>5</v>
      </c>
      <c r="J804" s="32" t="s">
        <v>6</v>
      </c>
      <c r="K804" s="32" t="s">
        <v>5</v>
      </c>
      <c r="L804" s="32" t="s">
        <v>5</v>
      </c>
      <c r="M804" s="32" t="s">
        <v>5</v>
      </c>
      <c r="N804" s="32" t="s">
        <v>6</v>
      </c>
      <c r="O804" s="76">
        <v>1836.49</v>
      </c>
      <c r="P804" s="77">
        <v>1688</v>
      </c>
      <c r="Q804" s="76">
        <v>212332</v>
      </c>
      <c r="R804" s="76">
        <v>0</v>
      </c>
      <c r="S804" s="86">
        <f t="shared" si="88"/>
        <v>0</v>
      </c>
      <c r="T804" s="86">
        <f t="shared" si="89"/>
        <v>212332</v>
      </c>
      <c r="U804" s="32" t="s">
        <v>5</v>
      </c>
      <c r="V804" s="32" t="s">
        <v>6</v>
      </c>
      <c r="W804" s="32">
        <v>1</v>
      </c>
      <c r="X804" s="80">
        <v>0</v>
      </c>
      <c r="Y804" s="81">
        <f>ROUND((S804/INDICI!$B$2*10),2)</f>
        <v>0</v>
      </c>
      <c r="Z804" s="81">
        <f>ROUND((O804/INDICI!$B$1*25),2)</f>
        <v>4.9000000000000004</v>
      </c>
      <c r="AA804" s="82">
        <f t="shared" si="90"/>
        <v>8</v>
      </c>
      <c r="AB804" s="83">
        <f t="shared" si="91"/>
        <v>12.9</v>
      </c>
      <c r="AC804" s="84"/>
      <c r="AD804" s="81" t="str">
        <f>VLOOKUP(C804, 'NORD SUD'!A:B, 2, FALSE)</f>
        <v>S</v>
      </c>
      <c r="AE804" s="85"/>
      <c r="AF804" s="85"/>
      <c r="AG804" s="84"/>
      <c r="AH804" s="81"/>
      <c r="AI804" s="169"/>
      <c r="AJ804" s="169"/>
      <c r="AK804" s="194"/>
      <c r="AL804" s="158"/>
    </row>
    <row r="805" spans="1:38" s="13" customFormat="1">
      <c r="A805" s="16">
        <v>800</v>
      </c>
      <c r="B805" s="32" t="s">
        <v>344</v>
      </c>
      <c r="C805" s="32" t="s">
        <v>1122</v>
      </c>
      <c r="D805" s="32" t="s">
        <v>1122</v>
      </c>
      <c r="E805" s="32" t="s">
        <v>1128</v>
      </c>
      <c r="F805" s="32"/>
      <c r="G805" s="74">
        <v>45825</v>
      </c>
      <c r="H805" s="75">
        <v>0.41388888888888892</v>
      </c>
      <c r="I805" s="32" t="s">
        <v>5</v>
      </c>
      <c r="J805" s="32" t="s">
        <v>6</v>
      </c>
      <c r="K805" s="32" t="s">
        <v>5</v>
      </c>
      <c r="L805" s="32" t="s">
        <v>5</v>
      </c>
      <c r="M805" s="32" t="s">
        <v>5</v>
      </c>
      <c r="N805" s="32" t="s">
        <v>6</v>
      </c>
      <c r="O805" s="76">
        <v>1651.21</v>
      </c>
      <c r="P805" s="77">
        <v>9387</v>
      </c>
      <c r="Q805" s="76">
        <v>132000</v>
      </c>
      <c r="R805" s="76">
        <v>29040</v>
      </c>
      <c r="S805" s="85">
        <f t="shared" si="88"/>
        <v>22</v>
      </c>
      <c r="T805" s="85">
        <f t="shared" si="89"/>
        <v>102960</v>
      </c>
      <c r="U805" s="32" t="s">
        <v>6</v>
      </c>
      <c r="V805" s="32" t="s">
        <v>6</v>
      </c>
      <c r="W805" s="79">
        <v>2</v>
      </c>
      <c r="X805" s="80">
        <v>0</v>
      </c>
      <c r="Y805" s="81">
        <f>ROUND((S805/INDICI!$B$2*10),2)</f>
        <v>2.4900000000000002</v>
      </c>
      <c r="Z805" s="81">
        <f>ROUND((O805/INDICI!$B$1*25),2)</f>
        <v>4.41</v>
      </c>
      <c r="AA805" s="82">
        <f t="shared" si="90"/>
        <v>6</v>
      </c>
      <c r="AB805" s="83">
        <f t="shared" si="91"/>
        <v>12.9</v>
      </c>
      <c r="AC805" s="84"/>
      <c r="AD805" s="81" t="str">
        <f>VLOOKUP(C805, 'NORD SUD'!A:B, 2, FALSE)</f>
        <v>N</v>
      </c>
      <c r="AE805" s="85"/>
      <c r="AF805" s="85"/>
      <c r="AG805" s="84"/>
      <c r="AH805" s="81"/>
      <c r="AI805" s="169"/>
      <c r="AJ805" s="169"/>
      <c r="AK805" s="194"/>
      <c r="AL805" s="158"/>
    </row>
    <row r="806" spans="1:38" s="13" customFormat="1">
      <c r="A806" s="16">
        <v>801</v>
      </c>
      <c r="B806" s="32" t="s">
        <v>692</v>
      </c>
      <c r="C806" s="32" t="s">
        <v>1391</v>
      </c>
      <c r="D806" s="32" t="s">
        <v>1391</v>
      </c>
      <c r="E806" s="32" t="s">
        <v>1403</v>
      </c>
      <c r="F806" s="32"/>
      <c r="G806" s="74">
        <v>45833</v>
      </c>
      <c r="H806" s="75">
        <v>0.39999999999999997</v>
      </c>
      <c r="I806" s="32" t="s">
        <v>5</v>
      </c>
      <c r="J806" s="32" t="s">
        <v>6</v>
      </c>
      <c r="K806" s="32" t="s">
        <v>5</v>
      </c>
      <c r="L806" s="32" t="s">
        <v>5</v>
      </c>
      <c r="M806" s="76" t="s">
        <v>5</v>
      </c>
      <c r="N806" s="32" t="s">
        <v>6</v>
      </c>
      <c r="O806" s="76">
        <v>990.1</v>
      </c>
      <c r="P806" s="77">
        <v>3636</v>
      </c>
      <c r="Q806" s="76">
        <v>59780</v>
      </c>
      <c r="R806" s="76">
        <v>11956</v>
      </c>
      <c r="S806" s="85">
        <f t="shared" si="88"/>
        <v>20</v>
      </c>
      <c r="T806" s="85">
        <f t="shared" si="89"/>
        <v>47824</v>
      </c>
      <c r="U806" s="32" t="s">
        <v>6</v>
      </c>
      <c r="V806" s="32" t="s">
        <v>6</v>
      </c>
      <c r="W806" s="79">
        <v>1</v>
      </c>
      <c r="X806" s="80">
        <v>0</v>
      </c>
      <c r="Y806" s="81">
        <f>ROUND((S806/INDICI!$B$2*10),2)</f>
        <v>2.2599999999999998</v>
      </c>
      <c r="Z806" s="81">
        <f>ROUND((O806/INDICI!$B$1*25),2)</f>
        <v>2.64</v>
      </c>
      <c r="AA806" s="82">
        <f t="shared" si="90"/>
        <v>8</v>
      </c>
      <c r="AB806" s="83">
        <f t="shared" si="91"/>
        <v>12.9</v>
      </c>
      <c r="AC806" s="84"/>
      <c r="AD806" s="81" t="str">
        <f>VLOOKUP(C806, 'NORD SUD'!A:B, 2, FALSE)</f>
        <v>N</v>
      </c>
      <c r="AE806" s="85"/>
      <c r="AF806" s="85"/>
      <c r="AG806" s="84"/>
      <c r="AH806" s="81"/>
      <c r="AI806" s="169"/>
      <c r="AJ806" s="169"/>
      <c r="AK806" s="194"/>
      <c r="AL806" s="158"/>
    </row>
    <row r="807" spans="1:38" s="13" customFormat="1">
      <c r="A807" s="16">
        <v>802</v>
      </c>
      <c r="B807" s="32" t="s">
        <v>357</v>
      </c>
      <c r="C807" s="32" t="s">
        <v>80</v>
      </c>
      <c r="D807" s="32" t="s">
        <v>80</v>
      </c>
      <c r="E807" s="32" t="s">
        <v>642</v>
      </c>
      <c r="F807" s="32"/>
      <c r="G807" s="74">
        <v>45814</v>
      </c>
      <c r="H807" s="75">
        <v>0.55555555555555558</v>
      </c>
      <c r="I807" s="32" t="s">
        <v>5</v>
      </c>
      <c r="J807" s="32" t="s">
        <v>6</v>
      </c>
      <c r="K807" s="32" t="s">
        <v>5</v>
      </c>
      <c r="L807" s="32" t="s">
        <v>5</v>
      </c>
      <c r="M807" s="32" t="s">
        <v>5</v>
      </c>
      <c r="N807" s="32" t="s">
        <v>6</v>
      </c>
      <c r="O807" s="76">
        <v>1320.75</v>
      </c>
      <c r="P807" s="77">
        <v>1060</v>
      </c>
      <c r="Q807" s="76">
        <v>250000</v>
      </c>
      <c r="R807" s="76">
        <v>30000</v>
      </c>
      <c r="S807" s="85">
        <f t="shared" si="88"/>
        <v>12</v>
      </c>
      <c r="T807" s="85">
        <f t="shared" si="89"/>
        <v>220000</v>
      </c>
      <c r="U807" s="32" t="s">
        <v>6</v>
      </c>
      <c r="V807" s="32" t="s">
        <v>6</v>
      </c>
      <c r="W807" s="79">
        <v>1</v>
      </c>
      <c r="X807" s="80">
        <v>0</v>
      </c>
      <c r="Y807" s="81">
        <f>ROUND((S807/INDICI!$B$2*10),2)</f>
        <v>1.36</v>
      </c>
      <c r="Z807" s="81">
        <f>ROUND((O807/INDICI!$B$1*25),2)</f>
        <v>3.53</v>
      </c>
      <c r="AA807" s="82">
        <f t="shared" si="90"/>
        <v>8</v>
      </c>
      <c r="AB807" s="83">
        <f t="shared" si="91"/>
        <v>12.89</v>
      </c>
      <c r="AC807" s="84"/>
      <c r="AD807" s="81" t="str">
        <f>VLOOKUP(C807, 'NORD SUD'!A:B, 2, FALSE)</f>
        <v>N</v>
      </c>
      <c r="AE807" s="85"/>
      <c r="AF807" s="85"/>
      <c r="AG807" s="84"/>
      <c r="AH807" s="81"/>
      <c r="AI807" s="169"/>
      <c r="AJ807" s="169"/>
      <c r="AK807" s="194"/>
      <c r="AL807" s="158"/>
    </row>
    <row r="808" spans="1:38" s="13" customFormat="1">
      <c r="A808" s="16">
        <v>803</v>
      </c>
      <c r="B808" s="32" t="s">
        <v>857</v>
      </c>
      <c r="C808" s="32" t="s">
        <v>29</v>
      </c>
      <c r="D808" s="32" t="s">
        <v>29</v>
      </c>
      <c r="E808" s="32" t="s">
        <v>1585</v>
      </c>
      <c r="F808" s="32"/>
      <c r="G808" s="74">
        <v>45832</v>
      </c>
      <c r="H808" s="75">
        <v>0.27222222222222198</v>
      </c>
      <c r="I808" s="32" t="s">
        <v>5</v>
      </c>
      <c r="J808" s="32" t="s">
        <v>6</v>
      </c>
      <c r="K808" s="32" t="s">
        <v>5</v>
      </c>
      <c r="L808" s="32" t="s">
        <v>5</v>
      </c>
      <c r="M808" s="32" t="s">
        <v>5</v>
      </c>
      <c r="N808" s="32" t="s">
        <v>6</v>
      </c>
      <c r="O808" s="76">
        <v>1321.78</v>
      </c>
      <c r="P808" s="77">
        <v>2194</v>
      </c>
      <c r="Q808" s="76">
        <v>243000</v>
      </c>
      <c r="R808" s="76">
        <v>29160</v>
      </c>
      <c r="S808" s="86">
        <f t="shared" si="88"/>
        <v>12</v>
      </c>
      <c r="T808" s="86">
        <f t="shared" si="89"/>
        <v>213840</v>
      </c>
      <c r="U808" s="32" t="s">
        <v>6</v>
      </c>
      <c r="V808" s="32" t="s">
        <v>6</v>
      </c>
      <c r="W808" s="32">
        <v>1</v>
      </c>
      <c r="X808" s="80">
        <v>0</v>
      </c>
      <c r="Y808" s="81">
        <f>ROUND((S808/INDICI!$B$2*10),2)</f>
        <v>1.36</v>
      </c>
      <c r="Z808" s="81">
        <f>ROUND((O808/INDICI!$B$1*25),2)</f>
        <v>3.53</v>
      </c>
      <c r="AA808" s="82">
        <f t="shared" si="90"/>
        <v>8</v>
      </c>
      <c r="AB808" s="83">
        <f t="shared" si="91"/>
        <v>12.89</v>
      </c>
      <c r="AC808" s="84"/>
      <c r="AD808" s="81" t="str">
        <f>VLOOKUP(C808, 'NORD SUD'!A:B, 2, FALSE)</f>
        <v>S</v>
      </c>
      <c r="AE808" s="85"/>
      <c r="AF808" s="85"/>
      <c r="AG808" s="84"/>
      <c r="AH808" s="81"/>
      <c r="AI808" s="169"/>
      <c r="AJ808" s="169"/>
      <c r="AK808" s="194"/>
      <c r="AL808" s="158"/>
    </row>
    <row r="809" spans="1:38" s="13" customFormat="1">
      <c r="A809" s="16">
        <v>804</v>
      </c>
      <c r="B809" s="32" t="s">
        <v>218</v>
      </c>
      <c r="C809" s="32" t="s">
        <v>1494</v>
      </c>
      <c r="D809" s="32" t="s">
        <v>1494</v>
      </c>
      <c r="E809" s="32" t="s">
        <v>427</v>
      </c>
      <c r="F809" s="32"/>
      <c r="G809" s="74">
        <v>45824</v>
      </c>
      <c r="H809" s="75">
        <v>0.5</v>
      </c>
      <c r="I809" s="32" t="s">
        <v>5</v>
      </c>
      <c r="J809" s="32" t="s">
        <v>6</v>
      </c>
      <c r="K809" s="32" t="s">
        <v>5</v>
      </c>
      <c r="L809" s="32" t="s">
        <v>5</v>
      </c>
      <c r="M809" s="32" t="s">
        <v>5</v>
      </c>
      <c r="N809" s="32" t="s">
        <v>6</v>
      </c>
      <c r="O809" s="76">
        <v>557.1</v>
      </c>
      <c r="P809" s="77">
        <v>1795</v>
      </c>
      <c r="Q809" s="76">
        <v>58844.57</v>
      </c>
      <c r="R809" s="76">
        <v>17653.37</v>
      </c>
      <c r="S809" s="85">
        <f t="shared" si="88"/>
        <v>29.999998300607857</v>
      </c>
      <c r="T809" s="85">
        <f t="shared" si="89"/>
        <v>41191.199999999997</v>
      </c>
      <c r="U809" s="32" t="s">
        <v>6</v>
      </c>
      <c r="V809" s="32" t="s">
        <v>6</v>
      </c>
      <c r="W809" s="79">
        <v>1</v>
      </c>
      <c r="X809" s="80">
        <v>0</v>
      </c>
      <c r="Y809" s="81">
        <f>ROUND((S809/INDICI!$B$2*10),2)</f>
        <v>3.39</v>
      </c>
      <c r="Z809" s="81">
        <f>ROUND((O809/INDICI!$B$1*25),2)</f>
        <v>1.49</v>
      </c>
      <c r="AA809" s="82">
        <f t="shared" si="90"/>
        <v>8</v>
      </c>
      <c r="AB809" s="83">
        <f t="shared" si="91"/>
        <v>12.879999999999999</v>
      </c>
      <c r="AC809" s="84"/>
      <c r="AD809" s="81" t="str">
        <f>VLOOKUP(C809, 'NORD SUD'!A:B, 2, FALSE)</f>
        <v>S</v>
      </c>
      <c r="AE809" s="85"/>
      <c r="AF809" s="85"/>
      <c r="AG809" s="84"/>
      <c r="AH809" s="81"/>
      <c r="AI809" s="169"/>
      <c r="AJ809" s="169"/>
      <c r="AK809" s="194"/>
      <c r="AL809" s="158"/>
    </row>
    <row r="810" spans="1:38" s="13" customFormat="1">
      <c r="A810" s="16">
        <v>805</v>
      </c>
      <c r="B810" s="32" t="s">
        <v>344</v>
      </c>
      <c r="C810" s="32" t="s">
        <v>19</v>
      </c>
      <c r="D810" s="32" t="s">
        <v>19</v>
      </c>
      <c r="E810" s="32" t="s">
        <v>1543</v>
      </c>
      <c r="F810" s="32"/>
      <c r="G810" s="74">
        <v>45833</v>
      </c>
      <c r="H810" s="75">
        <v>0.71805555555555556</v>
      </c>
      <c r="I810" s="32" t="s">
        <v>5</v>
      </c>
      <c r="J810" s="32" t="s">
        <v>6</v>
      </c>
      <c r="K810" s="32" t="s">
        <v>5</v>
      </c>
      <c r="L810" s="32" t="s">
        <v>5</v>
      </c>
      <c r="M810" s="32" t="s">
        <v>5</v>
      </c>
      <c r="N810" s="32" t="s">
        <v>6</v>
      </c>
      <c r="O810" s="76">
        <v>552.83000000000004</v>
      </c>
      <c r="P810" s="77">
        <v>3256</v>
      </c>
      <c r="Q810" s="76">
        <v>31066.080000000002</v>
      </c>
      <c r="R810" s="76">
        <v>9319.82</v>
      </c>
      <c r="S810" s="85">
        <f t="shared" si="88"/>
        <v>29.999987124220368</v>
      </c>
      <c r="T810" s="85">
        <f t="shared" si="89"/>
        <v>21746.260000000002</v>
      </c>
      <c r="U810" s="32" t="s">
        <v>6</v>
      </c>
      <c r="V810" s="32" t="s">
        <v>6</v>
      </c>
      <c r="W810" s="79">
        <v>1</v>
      </c>
      <c r="X810" s="80">
        <v>0</v>
      </c>
      <c r="Y810" s="81">
        <f>ROUND((S810/INDICI!$B$2*10),2)</f>
        <v>3.39</v>
      </c>
      <c r="Z810" s="81">
        <f>ROUND((O810/INDICI!$B$1*25),2)</f>
        <v>1.48</v>
      </c>
      <c r="AA810" s="82">
        <f t="shared" si="90"/>
        <v>8</v>
      </c>
      <c r="AB810" s="83">
        <f t="shared" si="91"/>
        <v>12.870000000000001</v>
      </c>
      <c r="AC810" s="84"/>
      <c r="AD810" s="81" t="str">
        <f>VLOOKUP(C810, 'NORD SUD'!A:B, 2, FALSE)</f>
        <v>N</v>
      </c>
      <c r="AE810" s="85"/>
      <c r="AF810" s="85"/>
      <c r="AG810" s="84"/>
      <c r="AH810" s="81"/>
      <c r="AI810" s="169"/>
      <c r="AJ810" s="169"/>
      <c r="AK810" s="194"/>
      <c r="AL810" s="158"/>
    </row>
    <row r="811" spans="1:38" s="13" customFormat="1">
      <c r="A811" s="16">
        <v>806</v>
      </c>
      <c r="B811" s="32" t="s">
        <v>274</v>
      </c>
      <c r="C811" s="32" t="s">
        <v>23</v>
      </c>
      <c r="D811" s="32" t="s">
        <v>23</v>
      </c>
      <c r="E811" s="32" t="s">
        <v>275</v>
      </c>
      <c r="F811" s="32"/>
      <c r="G811" s="74">
        <v>45833</v>
      </c>
      <c r="H811" s="75">
        <v>0.53055555555555556</v>
      </c>
      <c r="I811" s="32" t="s">
        <v>5</v>
      </c>
      <c r="J811" s="32" t="s">
        <v>6</v>
      </c>
      <c r="K811" s="32" t="s">
        <v>5</v>
      </c>
      <c r="L811" s="32" t="s">
        <v>5</v>
      </c>
      <c r="M811" s="32" t="s">
        <v>5</v>
      </c>
      <c r="N811" s="32" t="s">
        <v>6</v>
      </c>
      <c r="O811" s="76">
        <v>1896.99</v>
      </c>
      <c r="P811" s="77">
        <v>18503</v>
      </c>
      <c r="Q811" s="76">
        <v>188080.08</v>
      </c>
      <c r="R811" s="76">
        <v>30000</v>
      </c>
      <c r="S811" s="78">
        <f t="shared" si="88"/>
        <v>15.950652509292851</v>
      </c>
      <c r="T811" s="78">
        <f t="shared" si="89"/>
        <v>158080.07999999999</v>
      </c>
      <c r="U811" s="32" t="s">
        <v>6</v>
      </c>
      <c r="V811" s="32" t="s">
        <v>6</v>
      </c>
      <c r="W811" s="81">
        <v>2</v>
      </c>
      <c r="X811" s="80">
        <v>0</v>
      </c>
      <c r="Y811" s="81">
        <f>ROUND((S811/INDICI!$B$2*10),2)</f>
        <v>1.8</v>
      </c>
      <c r="Z811" s="81">
        <f>ROUND((O811/INDICI!$B$1*25),2)</f>
        <v>5.0599999999999996</v>
      </c>
      <c r="AA811" s="82">
        <f t="shared" si="90"/>
        <v>6</v>
      </c>
      <c r="AB811" s="83">
        <f t="shared" si="91"/>
        <v>12.86</v>
      </c>
      <c r="AC811" s="84"/>
      <c r="AD811" s="81" t="str">
        <f>VLOOKUP(C811, 'NORD SUD'!A:B, 2, FALSE)</f>
        <v>S</v>
      </c>
      <c r="AE811" s="85"/>
      <c r="AF811" s="85"/>
      <c r="AG811" s="84"/>
      <c r="AH811" s="81"/>
      <c r="AI811" s="169"/>
      <c r="AJ811" s="169"/>
      <c r="AK811" s="194"/>
      <c r="AL811" s="158"/>
    </row>
    <row r="812" spans="1:38" s="13" customFormat="1">
      <c r="A812" s="16">
        <v>807</v>
      </c>
      <c r="B812" s="32" t="s">
        <v>138</v>
      </c>
      <c r="C812" s="32" t="s">
        <v>81</v>
      </c>
      <c r="D812" s="32" t="s">
        <v>81</v>
      </c>
      <c r="E812" s="32" t="s">
        <v>1869</v>
      </c>
      <c r="F812" s="32"/>
      <c r="G812" s="74">
        <v>45834</v>
      </c>
      <c r="H812" s="75" t="s">
        <v>1870</v>
      </c>
      <c r="I812" s="32" t="s">
        <v>5</v>
      </c>
      <c r="J812" s="32" t="s">
        <v>6</v>
      </c>
      <c r="K812" s="32" t="s">
        <v>5</v>
      </c>
      <c r="L812" s="32" t="s">
        <v>5</v>
      </c>
      <c r="M812" s="32" t="s">
        <v>5</v>
      </c>
      <c r="N812" s="32" t="s">
        <v>6</v>
      </c>
      <c r="O812" s="91">
        <v>1394.17</v>
      </c>
      <c r="P812" s="77">
        <v>8679</v>
      </c>
      <c r="Q812" s="76">
        <v>53910</v>
      </c>
      <c r="R812" s="76">
        <v>15000</v>
      </c>
      <c r="S812" s="85">
        <f t="shared" si="88"/>
        <v>27.824151363383415</v>
      </c>
      <c r="T812" s="85">
        <f t="shared" si="89"/>
        <v>38910</v>
      </c>
      <c r="U812" s="32" t="s">
        <v>6</v>
      </c>
      <c r="V812" s="32" t="s">
        <v>6</v>
      </c>
      <c r="W812" s="79">
        <v>2</v>
      </c>
      <c r="X812" s="80">
        <v>0</v>
      </c>
      <c r="Y812" s="81">
        <f>ROUND((S812/INDICI!$B$2*10),2)</f>
        <v>3.14</v>
      </c>
      <c r="Z812" s="81">
        <f>ROUND((O812/INDICI!$B$1*25),2)</f>
        <v>3.72</v>
      </c>
      <c r="AA812" s="82">
        <f t="shared" si="90"/>
        <v>6</v>
      </c>
      <c r="AB812" s="83">
        <f t="shared" si="91"/>
        <v>12.86</v>
      </c>
      <c r="AC812" s="84"/>
      <c r="AD812" s="81" t="str">
        <f>VLOOKUP(C812, 'NORD SUD'!A:B, 2, FALSE)</f>
        <v>S</v>
      </c>
      <c r="AE812" s="85"/>
      <c r="AF812" s="85"/>
      <c r="AG812" s="84"/>
      <c r="AH812" s="81"/>
      <c r="AI812" s="169"/>
      <c r="AJ812" s="169"/>
      <c r="AK812" s="194"/>
      <c r="AL812" s="158"/>
    </row>
    <row r="813" spans="1:38" s="13" customFormat="1">
      <c r="A813" s="16">
        <v>808</v>
      </c>
      <c r="B813" s="32" t="s">
        <v>188</v>
      </c>
      <c r="C813" s="32" t="s">
        <v>7</v>
      </c>
      <c r="D813" s="32" t="s">
        <v>7</v>
      </c>
      <c r="E813" s="32" t="s">
        <v>762</v>
      </c>
      <c r="F813" s="32"/>
      <c r="G813" s="74">
        <v>45833</v>
      </c>
      <c r="H813" s="75">
        <v>0.3979166666666667</v>
      </c>
      <c r="I813" s="32" t="s">
        <v>5</v>
      </c>
      <c r="J813" s="32" t="s">
        <v>6</v>
      </c>
      <c r="K813" s="32" t="s">
        <v>5</v>
      </c>
      <c r="L813" s="32" t="s">
        <v>5</v>
      </c>
      <c r="M813" s="32" t="s">
        <v>5</v>
      </c>
      <c r="N813" s="32" t="s">
        <v>6</v>
      </c>
      <c r="O813" s="76">
        <v>126.1</v>
      </c>
      <c r="P813" s="77">
        <v>793</v>
      </c>
      <c r="Q813" s="76">
        <v>85000</v>
      </c>
      <c r="R813" s="76">
        <v>34000</v>
      </c>
      <c r="S813" s="85">
        <f t="shared" si="88"/>
        <v>40</v>
      </c>
      <c r="T813" s="85">
        <f t="shared" si="89"/>
        <v>51000</v>
      </c>
      <c r="U813" s="32" t="s">
        <v>6</v>
      </c>
      <c r="V813" s="32" t="s">
        <v>6</v>
      </c>
      <c r="W813" s="79">
        <v>1</v>
      </c>
      <c r="X813" s="80">
        <v>0</v>
      </c>
      <c r="Y813" s="81">
        <f>ROUND((S813/INDICI!$B$2*10),2)</f>
        <v>4.5199999999999996</v>
      </c>
      <c r="Z813" s="81">
        <f>ROUND((O813/INDICI!$B$1*25),2)</f>
        <v>0.34</v>
      </c>
      <c r="AA813" s="82">
        <f t="shared" si="90"/>
        <v>8</v>
      </c>
      <c r="AB813" s="83">
        <f t="shared" si="91"/>
        <v>12.86</v>
      </c>
      <c r="AC813" s="84"/>
      <c r="AD813" s="81" t="str">
        <f>VLOOKUP(C813, 'NORD SUD'!A:B, 2, FALSE)</f>
        <v>N</v>
      </c>
      <c r="AE813" s="85"/>
      <c r="AF813" s="85"/>
      <c r="AG813" s="84"/>
      <c r="AH813" s="81"/>
      <c r="AI813" s="169"/>
      <c r="AJ813" s="169"/>
      <c r="AK813" s="194"/>
      <c r="AL813" s="158"/>
    </row>
    <row r="814" spans="1:38" s="13" customFormat="1">
      <c r="A814" s="16">
        <v>809</v>
      </c>
      <c r="B814" s="32" t="s">
        <v>188</v>
      </c>
      <c r="C814" s="32" t="s">
        <v>7</v>
      </c>
      <c r="D814" s="32" t="s">
        <v>7</v>
      </c>
      <c r="E814" s="32" t="s">
        <v>770</v>
      </c>
      <c r="F814" s="32"/>
      <c r="G814" s="74">
        <v>45833</v>
      </c>
      <c r="H814" s="75">
        <v>0.61111111111111105</v>
      </c>
      <c r="I814" s="32" t="s">
        <v>5</v>
      </c>
      <c r="J814" s="32" t="s">
        <v>6</v>
      </c>
      <c r="K814" s="32" t="s">
        <v>5</v>
      </c>
      <c r="L814" s="32" t="s">
        <v>5</v>
      </c>
      <c r="M814" s="32" t="s">
        <v>5</v>
      </c>
      <c r="N814" s="32" t="s">
        <v>6</v>
      </c>
      <c r="O814" s="76">
        <v>1188.5899999999999</v>
      </c>
      <c r="P814" s="77">
        <v>1262</v>
      </c>
      <c r="Q814" s="76">
        <v>82960</v>
      </c>
      <c r="R814" s="76">
        <v>12444</v>
      </c>
      <c r="S814" s="85">
        <f t="shared" si="88"/>
        <v>15</v>
      </c>
      <c r="T814" s="85">
        <f t="shared" si="89"/>
        <v>70516</v>
      </c>
      <c r="U814" s="32" t="s">
        <v>6</v>
      </c>
      <c r="V814" s="32" t="s">
        <v>6</v>
      </c>
      <c r="W814" s="79">
        <v>1</v>
      </c>
      <c r="X814" s="80">
        <v>0</v>
      </c>
      <c r="Y814" s="81">
        <f>ROUND((S814/INDICI!$B$2*10),2)</f>
        <v>1.69</v>
      </c>
      <c r="Z814" s="81">
        <f>ROUND((O814/INDICI!$B$1*25),2)</f>
        <v>3.17</v>
      </c>
      <c r="AA814" s="82">
        <f t="shared" si="90"/>
        <v>8</v>
      </c>
      <c r="AB814" s="83">
        <f t="shared" si="91"/>
        <v>12.86</v>
      </c>
      <c r="AC814" s="84"/>
      <c r="AD814" s="81" t="str">
        <f>VLOOKUP(C814, 'NORD SUD'!A:B, 2, FALSE)</f>
        <v>N</v>
      </c>
      <c r="AE814" s="85"/>
      <c r="AF814" s="85"/>
      <c r="AG814" s="84"/>
      <c r="AH814" s="81"/>
      <c r="AI814" s="169"/>
      <c r="AJ814" s="169"/>
      <c r="AK814" s="194"/>
      <c r="AL814" s="158"/>
    </row>
    <row r="815" spans="1:38" s="13" customFormat="1">
      <c r="A815" s="16">
        <v>810</v>
      </c>
      <c r="B815" s="32" t="s">
        <v>138</v>
      </c>
      <c r="C815" s="32" t="s">
        <v>14</v>
      </c>
      <c r="D815" s="32" t="s">
        <v>14</v>
      </c>
      <c r="E815" s="32" t="s">
        <v>1666</v>
      </c>
      <c r="F815" s="32"/>
      <c r="G815" s="74">
        <v>45831</v>
      </c>
      <c r="H815" s="75">
        <v>0.51527777777777772</v>
      </c>
      <c r="I815" s="32" t="s">
        <v>5</v>
      </c>
      <c r="J815" s="32" t="s">
        <v>6</v>
      </c>
      <c r="K815" s="32" t="s">
        <v>5</v>
      </c>
      <c r="L815" s="32" t="s">
        <v>5</v>
      </c>
      <c r="M815" s="76" t="s">
        <v>5</v>
      </c>
      <c r="N815" s="32" t="s">
        <v>6</v>
      </c>
      <c r="O815" s="76">
        <v>749.87</v>
      </c>
      <c r="P815" s="77">
        <v>1867</v>
      </c>
      <c r="Q815" s="76">
        <v>59454.02</v>
      </c>
      <c r="R815" s="76">
        <v>15000</v>
      </c>
      <c r="S815" s="85">
        <f t="shared" si="88"/>
        <v>25.229580775194009</v>
      </c>
      <c r="T815" s="85">
        <f t="shared" si="89"/>
        <v>44454.02</v>
      </c>
      <c r="U815" s="32" t="s">
        <v>6</v>
      </c>
      <c r="V815" s="32" t="s">
        <v>6</v>
      </c>
      <c r="W815" s="79">
        <v>1</v>
      </c>
      <c r="X815" s="80">
        <v>0</v>
      </c>
      <c r="Y815" s="81">
        <f>ROUND((S815/INDICI!$B$2*10),2)</f>
        <v>2.85</v>
      </c>
      <c r="Z815" s="81">
        <f>ROUND((O815/INDICI!$B$1*25),2)</f>
        <v>2</v>
      </c>
      <c r="AA815" s="82">
        <f t="shared" si="90"/>
        <v>8</v>
      </c>
      <c r="AB815" s="83">
        <f t="shared" si="91"/>
        <v>12.85</v>
      </c>
      <c r="AC815" s="84"/>
      <c r="AD815" s="81" t="str">
        <f>VLOOKUP(C815, 'NORD SUD'!A:B, 2, FALSE)</f>
        <v>S</v>
      </c>
      <c r="AE815" s="85"/>
      <c r="AF815" s="85"/>
      <c r="AG815" s="84"/>
      <c r="AH815" s="81"/>
      <c r="AI815" s="169"/>
      <c r="AJ815" s="169"/>
      <c r="AK815" s="194"/>
      <c r="AL815" s="158"/>
    </row>
    <row r="816" spans="1:38" s="13" customFormat="1">
      <c r="A816" s="16">
        <v>811</v>
      </c>
      <c r="B816" s="32" t="s">
        <v>138</v>
      </c>
      <c r="C816" s="32" t="s">
        <v>60</v>
      </c>
      <c r="D816" s="32" t="s">
        <v>60</v>
      </c>
      <c r="E816" s="32" t="s">
        <v>729</v>
      </c>
      <c r="F816" s="32"/>
      <c r="G816" s="74">
        <v>45831</v>
      </c>
      <c r="H816" s="75">
        <v>0.70833333333333337</v>
      </c>
      <c r="I816" s="32" t="s">
        <v>5</v>
      </c>
      <c r="J816" s="32" t="s">
        <v>6</v>
      </c>
      <c r="K816" s="32" t="s">
        <v>5</v>
      </c>
      <c r="L816" s="32" t="s">
        <v>5</v>
      </c>
      <c r="M816" s="32" t="s">
        <v>5</v>
      </c>
      <c r="N816" s="32" t="s">
        <v>6</v>
      </c>
      <c r="O816" s="76">
        <v>871.26</v>
      </c>
      <c r="P816" s="77">
        <v>27661</v>
      </c>
      <c r="Q816" s="76">
        <v>250000</v>
      </c>
      <c r="R816" s="76">
        <v>100000</v>
      </c>
      <c r="S816" s="85">
        <f t="shared" si="88"/>
        <v>40</v>
      </c>
      <c r="T816" s="85">
        <f t="shared" si="89"/>
        <v>150000</v>
      </c>
      <c r="U816" s="32" t="s">
        <v>6</v>
      </c>
      <c r="V816" s="32" t="s">
        <v>6</v>
      </c>
      <c r="W816" s="32">
        <v>1</v>
      </c>
      <c r="X816" s="80">
        <v>0</v>
      </c>
      <c r="Y816" s="81">
        <f>ROUND((S816/INDICI!$B$2*10),2)</f>
        <v>4.5199999999999996</v>
      </c>
      <c r="Z816" s="81">
        <f>ROUND((O816/INDICI!$B$1*25),2)</f>
        <v>2.33</v>
      </c>
      <c r="AA816" s="82">
        <f t="shared" si="90"/>
        <v>6</v>
      </c>
      <c r="AB816" s="83">
        <f t="shared" si="91"/>
        <v>12.85</v>
      </c>
      <c r="AC816" s="84"/>
      <c r="AD816" s="81" t="str">
        <f>VLOOKUP(C816, 'NORD SUD'!A:B, 2, FALSE)</f>
        <v>S</v>
      </c>
      <c r="AE816" s="85"/>
      <c r="AF816" s="85"/>
      <c r="AG816" s="84"/>
      <c r="AH816" s="81"/>
      <c r="AI816" s="169"/>
      <c r="AJ816" s="169"/>
      <c r="AK816" s="194"/>
      <c r="AL816" s="158"/>
    </row>
    <row r="817" spans="1:998" s="13" customFormat="1">
      <c r="A817" s="16">
        <v>812</v>
      </c>
      <c r="B817" s="32" t="s">
        <v>294</v>
      </c>
      <c r="C817" s="32" t="s">
        <v>530</v>
      </c>
      <c r="D817" s="32" t="s">
        <v>530</v>
      </c>
      <c r="E817" s="32" t="s">
        <v>535</v>
      </c>
      <c r="F817" s="32"/>
      <c r="G817" s="74">
        <v>45834</v>
      </c>
      <c r="H817" s="75">
        <v>0.47361111111111115</v>
      </c>
      <c r="I817" s="32" t="s">
        <v>5</v>
      </c>
      <c r="J817" s="32" t="s">
        <v>6</v>
      </c>
      <c r="K817" s="32" t="s">
        <v>5</v>
      </c>
      <c r="L817" s="32" t="s">
        <v>5</v>
      </c>
      <c r="M817" s="32" t="s">
        <v>5</v>
      </c>
      <c r="N817" s="32" t="s">
        <v>6</v>
      </c>
      <c r="O817" s="76">
        <v>2142</v>
      </c>
      <c r="P817" s="77">
        <v>6862</v>
      </c>
      <c r="Q817" s="76">
        <v>85473.2</v>
      </c>
      <c r="R817" s="76">
        <v>8547.32</v>
      </c>
      <c r="S817" s="85">
        <f t="shared" si="88"/>
        <v>10</v>
      </c>
      <c r="T817" s="85">
        <f t="shared" si="89"/>
        <v>76925.88</v>
      </c>
      <c r="U817" s="32" t="s">
        <v>6</v>
      </c>
      <c r="V817" s="32" t="s">
        <v>6</v>
      </c>
      <c r="W817" s="79">
        <v>1</v>
      </c>
      <c r="X817" s="80">
        <v>0</v>
      </c>
      <c r="Y817" s="81">
        <f>ROUND((S817/INDICI!$B$2*10),2)</f>
        <v>1.1299999999999999</v>
      </c>
      <c r="Z817" s="81">
        <f>ROUND((O817/INDICI!$B$1*25),2)</f>
        <v>5.72</v>
      </c>
      <c r="AA817" s="82">
        <f t="shared" si="90"/>
        <v>6</v>
      </c>
      <c r="AB817" s="83">
        <f t="shared" si="91"/>
        <v>12.85</v>
      </c>
      <c r="AC817" s="84"/>
      <c r="AD817" s="81" t="str">
        <f>VLOOKUP(C817, 'NORD SUD'!A:B, 2, FALSE)</f>
        <v>N</v>
      </c>
      <c r="AE817" s="85"/>
      <c r="AF817" s="85"/>
      <c r="AG817" s="84"/>
      <c r="AH817" s="81"/>
      <c r="AI817" s="169"/>
      <c r="AJ817" s="169"/>
      <c r="AK817" s="194"/>
      <c r="AL817" s="158"/>
    </row>
    <row r="818" spans="1:998" s="13" customFormat="1">
      <c r="A818" s="16">
        <v>813</v>
      </c>
      <c r="B818" s="32" t="s">
        <v>175</v>
      </c>
      <c r="C818" s="32" t="s">
        <v>1685</v>
      </c>
      <c r="D818" s="32" t="s">
        <v>1685</v>
      </c>
      <c r="E818" s="32" t="s">
        <v>1706</v>
      </c>
      <c r="F818" s="32"/>
      <c r="G818" s="74">
        <v>45832</v>
      </c>
      <c r="H818" s="75">
        <v>0.72083333333333333</v>
      </c>
      <c r="I818" s="32" t="s">
        <v>5</v>
      </c>
      <c r="J818" s="32" t="s">
        <v>6</v>
      </c>
      <c r="K818" s="32" t="s">
        <v>5</v>
      </c>
      <c r="L818" s="32" t="s">
        <v>5</v>
      </c>
      <c r="M818" s="32" t="s">
        <v>5</v>
      </c>
      <c r="N818" s="32" t="s">
        <v>6</v>
      </c>
      <c r="O818" s="76">
        <v>533.22</v>
      </c>
      <c r="P818" s="77">
        <v>2438</v>
      </c>
      <c r="Q818" s="76">
        <v>201822.63</v>
      </c>
      <c r="R818" s="76">
        <v>61000</v>
      </c>
      <c r="S818" s="85">
        <f t="shared" si="88"/>
        <v>30.224559059605948</v>
      </c>
      <c r="T818" s="85">
        <f t="shared" si="89"/>
        <v>140822.63</v>
      </c>
      <c r="U818" s="32" t="s">
        <v>6</v>
      </c>
      <c r="V818" s="32" t="s">
        <v>6</v>
      </c>
      <c r="W818" s="79">
        <v>1</v>
      </c>
      <c r="X818" s="80">
        <v>0</v>
      </c>
      <c r="Y818" s="81">
        <f>ROUND((S818/INDICI!$B$2*10),2)</f>
        <v>3.42</v>
      </c>
      <c r="Z818" s="81">
        <f>ROUND((O818/INDICI!$B$1*25),2)</f>
        <v>1.42</v>
      </c>
      <c r="AA818" s="82">
        <f t="shared" si="90"/>
        <v>8</v>
      </c>
      <c r="AB818" s="83">
        <f t="shared" si="91"/>
        <v>12.84</v>
      </c>
      <c r="AC818" s="84"/>
      <c r="AD818" s="81" t="str">
        <f>VLOOKUP(C818, 'NORD SUD'!A:B, 2, FALSE)</f>
        <v>S</v>
      </c>
      <c r="AE818" s="85"/>
      <c r="AF818" s="85"/>
      <c r="AG818" s="84"/>
      <c r="AH818" s="81"/>
      <c r="AI818" s="169"/>
      <c r="AJ818" s="169"/>
      <c r="AK818" s="194"/>
      <c r="AL818" s="158"/>
    </row>
    <row r="819" spans="1:998" s="13" customFormat="1">
      <c r="A819" s="16">
        <v>814</v>
      </c>
      <c r="B819" s="32" t="s">
        <v>188</v>
      </c>
      <c r="C819" s="32" t="s">
        <v>97</v>
      </c>
      <c r="D819" s="32" t="s">
        <v>97</v>
      </c>
      <c r="E819" s="32" t="s">
        <v>515</v>
      </c>
      <c r="F819" s="32"/>
      <c r="G819" s="74">
        <v>45804</v>
      </c>
      <c r="H819" s="75">
        <v>0.45277777777777778</v>
      </c>
      <c r="I819" s="32" t="s">
        <v>5</v>
      </c>
      <c r="J819" s="32" t="s">
        <v>6</v>
      </c>
      <c r="K819" s="32" t="s">
        <v>5</v>
      </c>
      <c r="L819" s="32" t="s">
        <v>5</v>
      </c>
      <c r="M819" s="32" t="s">
        <v>5</v>
      </c>
      <c r="N819" s="32" t="s">
        <v>6</v>
      </c>
      <c r="O819" s="76">
        <v>0</v>
      </c>
      <c r="P819" s="77">
        <v>1952</v>
      </c>
      <c r="Q819" s="76">
        <v>56000</v>
      </c>
      <c r="R819" s="76">
        <v>23944</v>
      </c>
      <c r="S819" s="85">
        <f t="shared" si="88"/>
        <v>42.757142857142853</v>
      </c>
      <c r="T819" s="85">
        <f t="shared" si="89"/>
        <v>32056</v>
      </c>
      <c r="U819" s="32" t="s">
        <v>6</v>
      </c>
      <c r="V819" s="32" t="s">
        <v>6</v>
      </c>
      <c r="W819" s="79">
        <v>1</v>
      </c>
      <c r="X819" s="80">
        <v>0</v>
      </c>
      <c r="Y819" s="81">
        <f>ROUND((S819/INDICI!$B$2*10),2)</f>
        <v>4.83</v>
      </c>
      <c r="Z819" s="81">
        <f>ROUND((O819/INDICI!$B$1*25),2)</f>
        <v>0</v>
      </c>
      <c r="AA819" s="82">
        <f t="shared" si="90"/>
        <v>8</v>
      </c>
      <c r="AB819" s="83">
        <f t="shared" si="91"/>
        <v>12.83</v>
      </c>
      <c r="AC819" s="84"/>
      <c r="AD819" s="81" t="str">
        <f>VLOOKUP(C819, 'NORD SUD'!A:B, 2, FALSE)</f>
        <v>N</v>
      </c>
      <c r="AE819" s="85"/>
      <c r="AF819" s="85"/>
      <c r="AG819" s="84"/>
      <c r="AH819" s="81"/>
      <c r="AI819" s="169"/>
      <c r="AJ819" s="169"/>
      <c r="AK819" s="194"/>
      <c r="AL819" s="158"/>
    </row>
    <row r="820" spans="1:998" s="13" customFormat="1" ht="28.8">
      <c r="A820" s="16">
        <v>815</v>
      </c>
      <c r="B820" s="32" t="s">
        <v>857</v>
      </c>
      <c r="C820" s="32" t="s">
        <v>100</v>
      </c>
      <c r="D820" s="32" t="s">
        <v>100</v>
      </c>
      <c r="E820" s="32"/>
      <c r="F820" s="32" t="s">
        <v>858</v>
      </c>
      <c r="G820" s="74">
        <v>45826</v>
      </c>
      <c r="H820" s="75">
        <v>0.75</v>
      </c>
      <c r="I820" s="32" t="s">
        <v>5</v>
      </c>
      <c r="J820" s="32" t="s">
        <v>6</v>
      </c>
      <c r="K820" s="32" t="s">
        <v>5</v>
      </c>
      <c r="L820" s="32" t="s">
        <v>5</v>
      </c>
      <c r="M820" s="32" t="s">
        <v>5</v>
      </c>
      <c r="N820" s="32" t="s">
        <v>6</v>
      </c>
      <c r="O820" s="76">
        <v>603.21</v>
      </c>
      <c r="P820" s="77">
        <v>6797</v>
      </c>
      <c r="Q820" s="76">
        <v>280000</v>
      </c>
      <c r="R820" s="76">
        <v>30000</v>
      </c>
      <c r="S820" s="85">
        <f t="shared" si="88"/>
        <v>10.714285714285714</v>
      </c>
      <c r="T820" s="85">
        <f t="shared" si="89"/>
        <v>250000</v>
      </c>
      <c r="U820" s="32" t="s">
        <v>6</v>
      </c>
      <c r="V820" s="32" t="s">
        <v>6</v>
      </c>
      <c r="W820" s="79">
        <v>2</v>
      </c>
      <c r="X820" s="80">
        <v>10</v>
      </c>
      <c r="Y820" s="81">
        <f>ROUND((S820/INDICI!$B$2*10),2)</f>
        <v>1.21</v>
      </c>
      <c r="Z820" s="81">
        <f>ROUND((O820/INDICI!$B$1*25),2)</f>
        <v>1.61</v>
      </c>
      <c r="AA820" s="82">
        <f t="shared" si="90"/>
        <v>0</v>
      </c>
      <c r="AB820" s="83">
        <f t="shared" si="91"/>
        <v>12.82</v>
      </c>
      <c r="AC820" s="84"/>
      <c r="AD820" s="81" t="str">
        <f>VLOOKUP(C820, 'NORD SUD'!A:B, 2, FALSE)</f>
        <v>S</v>
      </c>
      <c r="AE820" s="85"/>
      <c r="AF820" s="85"/>
      <c r="AG820" s="84"/>
      <c r="AH820" s="81"/>
      <c r="AI820" s="169"/>
      <c r="AJ820" s="169"/>
      <c r="AK820" s="194"/>
      <c r="AL820" s="158"/>
    </row>
    <row r="821" spans="1:998" s="13" customFormat="1">
      <c r="A821" s="16">
        <v>816</v>
      </c>
      <c r="B821" s="32" t="s">
        <v>344</v>
      </c>
      <c r="C821" s="32" t="s">
        <v>31</v>
      </c>
      <c r="D821" s="32" t="s">
        <v>31</v>
      </c>
      <c r="E821" s="32" t="s">
        <v>1172</v>
      </c>
      <c r="F821" s="32"/>
      <c r="G821" s="74">
        <v>45824</v>
      </c>
      <c r="H821" s="75">
        <v>0.40833333333333333</v>
      </c>
      <c r="I821" s="32" t="s">
        <v>5</v>
      </c>
      <c r="J821" s="32" t="s">
        <v>6</v>
      </c>
      <c r="K821" s="32" t="s">
        <v>5</v>
      </c>
      <c r="L821" s="32" t="s">
        <v>5</v>
      </c>
      <c r="M821" s="32" t="s">
        <v>5</v>
      </c>
      <c r="N821" s="32" t="s">
        <v>6</v>
      </c>
      <c r="O821" s="76">
        <v>1559.492</v>
      </c>
      <c r="P821" s="77">
        <v>5194</v>
      </c>
      <c r="Q821" s="76">
        <v>35941.199999999997</v>
      </c>
      <c r="R821" s="76">
        <v>8446.18</v>
      </c>
      <c r="S821" s="85">
        <f t="shared" si="88"/>
        <v>23.499994435355529</v>
      </c>
      <c r="T821" s="85">
        <f t="shared" si="89"/>
        <v>27495.019999999997</v>
      </c>
      <c r="U821" s="32" t="s">
        <v>6</v>
      </c>
      <c r="V821" s="32" t="s">
        <v>6</v>
      </c>
      <c r="W821" s="32">
        <v>1</v>
      </c>
      <c r="X821" s="80">
        <v>0</v>
      </c>
      <c r="Y821" s="81">
        <f>ROUND((S821/INDICI!$B$2*10),2)</f>
        <v>2.66</v>
      </c>
      <c r="Z821" s="81">
        <f>ROUND((O821/INDICI!$B$1*25),2)</f>
        <v>4.16</v>
      </c>
      <c r="AA821" s="82">
        <f t="shared" si="90"/>
        <v>6</v>
      </c>
      <c r="AB821" s="83">
        <f t="shared" si="91"/>
        <v>12.82</v>
      </c>
      <c r="AC821" s="84"/>
      <c r="AD821" s="81" t="str">
        <f>VLOOKUP(C821, 'NORD SUD'!A:B, 2, FALSE)</f>
        <v>N</v>
      </c>
      <c r="AE821" s="85"/>
      <c r="AF821" s="85"/>
      <c r="AG821" s="84"/>
      <c r="AH821" s="81"/>
      <c r="AI821" s="169"/>
      <c r="AJ821" s="169"/>
      <c r="AK821" s="194"/>
      <c r="AL821" s="158"/>
    </row>
    <row r="822" spans="1:998" s="13" customFormat="1" ht="28.8">
      <c r="A822" s="16">
        <v>817</v>
      </c>
      <c r="B822" s="32" t="s">
        <v>218</v>
      </c>
      <c r="C822" s="32" t="s">
        <v>106</v>
      </c>
      <c r="D822" s="32" t="s">
        <v>106</v>
      </c>
      <c r="E822" s="32"/>
      <c r="F822" s="32" t="s">
        <v>219</v>
      </c>
      <c r="G822" s="74">
        <v>45834</v>
      </c>
      <c r="H822" s="75">
        <v>0.51527777777777772</v>
      </c>
      <c r="I822" s="32" t="s">
        <v>5</v>
      </c>
      <c r="J822" s="32" t="s">
        <v>6</v>
      </c>
      <c r="K822" s="32" t="s">
        <v>5</v>
      </c>
      <c r="L822" s="32" t="s">
        <v>5</v>
      </c>
      <c r="M822" s="32" t="s">
        <v>5</v>
      </c>
      <c r="N822" s="32" t="s">
        <v>6</v>
      </c>
      <c r="O822" s="76">
        <v>631.91</v>
      </c>
      <c r="P822" s="77">
        <v>1899</v>
      </c>
      <c r="Q822" s="76">
        <v>195000</v>
      </c>
      <c r="R822" s="76">
        <v>19500</v>
      </c>
      <c r="S822" s="85">
        <f t="shared" si="88"/>
        <v>10</v>
      </c>
      <c r="T822" s="85">
        <f t="shared" si="89"/>
        <v>175500</v>
      </c>
      <c r="U822" s="32" t="s">
        <v>6</v>
      </c>
      <c r="V822" s="32" t="s">
        <v>6</v>
      </c>
      <c r="W822" s="79">
        <v>1</v>
      </c>
      <c r="X822" s="80">
        <v>10</v>
      </c>
      <c r="Y822" s="81">
        <f>ROUND((S822/INDICI!$B$2*10),2)</f>
        <v>1.1299999999999999</v>
      </c>
      <c r="Z822" s="81">
        <f>ROUND((O822/INDICI!$B$1*25),2)</f>
        <v>1.69</v>
      </c>
      <c r="AA822" s="82">
        <f t="shared" si="90"/>
        <v>0</v>
      </c>
      <c r="AB822" s="83">
        <f t="shared" si="91"/>
        <v>12.819999999999999</v>
      </c>
      <c r="AC822" s="84"/>
      <c r="AD822" s="81" t="str">
        <f>VLOOKUP(C822, 'NORD SUD'!A:B, 2, FALSE)</f>
        <v>S</v>
      </c>
      <c r="AE822" s="85"/>
      <c r="AF822" s="85"/>
      <c r="AG822" s="84"/>
      <c r="AH822" s="81"/>
      <c r="AI822" s="169"/>
      <c r="AJ822" s="169"/>
      <c r="AK822" s="194"/>
      <c r="AL822" s="158"/>
    </row>
    <row r="823" spans="1:998" s="13" customFormat="1">
      <c r="A823" s="16">
        <v>818</v>
      </c>
      <c r="B823" s="32" t="s">
        <v>188</v>
      </c>
      <c r="C823" s="32" t="s">
        <v>1804</v>
      </c>
      <c r="D823" s="32" t="s">
        <v>1804</v>
      </c>
      <c r="E823" s="32" t="s">
        <v>1815</v>
      </c>
      <c r="F823" s="32"/>
      <c r="G823" s="74">
        <v>45831</v>
      </c>
      <c r="H823" s="75">
        <v>0.62430555555555556</v>
      </c>
      <c r="I823" s="32" t="s">
        <v>5</v>
      </c>
      <c r="J823" s="32" t="s">
        <v>6</v>
      </c>
      <c r="K823" s="32" t="s">
        <v>5</v>
      </c>
      <c r="L823" s="32" t="s">
        <v>5</v>
      </c>
      <c r="M823" s="32" t="s">
        <v>5</v>
      </c>
      <c r="N823" s="32" t="s">
        <v>6</v>
      </c>
      <c r="O823" s="76">
        <v>939.6</v>
      </c>
      <c r="P823" s="77">
        <v>1490</v>
      </c>
      <c r="Q823" s="76">
        <v>42014.77</v>
      </c>
      <c r="R823" s="76">
        <v>8500</v>
      </c>
      <c r="S823" s="85">
        <f t="shared" si="88"/>
        <v>20.230980676557316</v>
      </c>
      <c r="T823" s="85">
        <f t="shared" si="89"/>
        <v>33514.769999999997</v>
      </c>
      <c r="U823" s="32" t="s">
        <v>6</v>
      </c>
      <c r="V823" s="32" t="s">
        <v>6</v>
      </c>
      <c r="W823" s="79">
        <v>2</v>
      </c>
      <c r="X823" s="80">
        <v>0</v>
      </c>
      <c r="Y823" s="81">
        <f>ROUND((S823/INDICI!$B$2*10),2)</f>
        <v>2.29</v>
      </c>
      <c r="Z823" s="81">
        <f>ROUND((O823/INDICI!$B$1*25),2)</f>
        <v>2.5099999999999998</v>
      </c>
      <c r="AA823" s="82">
        <f t="shared" si="90"/>
        <v>8</v>
      </c>
      <c r="AB823" s="83">
        <f t="shared" si="91"/>
        <v>12.8</v>
      </c>
      <c r="AC823" s="84"/>
      <c r="AD823" s="81" t="str">
        <f>VLOOKUP(C823, 'NORD SUD'!A:B, 2, FALSE)</f>
        <v>N</v>
      </c>
      <c r="AE823" s="85"/>
      <c r="AF823" s="85"/>
      <c r="AG823" s="84"/>
      <c r="AH823" s="81"/>
      <c r="AI823" s="169"/>
      <c r="AJ823" s="169"/>
      <c r="AK823" s="194"/>
      <c r="AL823" s="158"/>
    </row>
    <row r="824" spans="1:998" s="13" customFormat="1">
      <c r="A824" s="16">
        <v>819</v>
      </c>
      <c r="B824" s="32" t="s">
        <v>138</v>
      </c>
      <c r="C824" s="32" t="s">
        <v>14</v>
      </c>
      <c r="D824" s="32" t="s">
        <v>14</v>
      </c>
      <c r="E824" s="32" t="s">
        <v>1659</v>
      </c>
      <c r="F824" s="32"/>
      <c r="G824" s="74">
        <v>45833</v>
      </c>
      <c r="H824" s="75">
        <v>0.53680555555555554</v>
      </c>
      <c r="I824" s="32" t="s">
        <v>5</v>
      </c>
      <c r="J824" s="32" t="s">
        <v>6</v>
      </c>
      <c r="K824" s="32" t="s">
        <v>5</v>
      </c>
      <c r="L824" s="32" t="s">
        <v>5</v>
      </c>
      <c r="M824" s="76" t="s">
        <v>5</v>
      </c>
      <c r="N824" s="32" t="s">
        <v>6</v>
      </c>
      <c r="O824" s="76">
        <v>1374.17</v>
      </c>
      <c r="P824" s="77">
        <v>2547</v>
      </c>
      <c r="Q824" s="76">
        <v>86836.97</v>
      </c>
      <c r="R824" s="76">
        <v>8683.6970000000001</v>
      </c>
      <c r="S824" s="85">
        <f t="shared" si="88"/>
        <v>10</v>
      </c>
      <c r="T824" s="85">
        <f t="shared" si="89"/>
        <v>78153.273000000001</v>
      </c>
      <c r="U824" s="32" t="s">
        <v>6</v>
      </c>
      <c r="V824" s="32" t="s">
        <v>6</v>
      </c>
      <c r="W824" s="79">
        <v>1</v>
      </c>
      <c r="X824" s="80">
        <v>0</v>
      </c>
      <c r="Y824" s="81">
        <f>ROUND((S824/INDICI!$B$2*10),2)</f>
        <v>1.1299999999999999</v>
      </c>
      <c r="Z824" s="81">
        <f>ROUND((O824/INDICI!$B$1*25),2)</f>
        <v>3.67</v>
      </c>
      <c r="AA824" s="82">
        <f t="shared" si="90"/>
        <v>8</v>
      </c>
      <c r="AB824" s="83">
        <f t="shared" si="91"/>
        <v>12.8</v>
      </c>
      <c r="AC824" s="84"/>
      <c r="AD824" s="81" t="str">
        <f>VLOOKUP(C824, 'NORD SUD'!A:B, 2, FALSE)</f>
        <v>S</v>
      </c>
      <c r="AE824" s="85"/>
      <c r="AF824" s="85"/>
      <c r="AG824" s="84"/>
      <c r="AH824" s="81"/>
      <c r="AI824" s="169"/>
      <c r="AJ824" s="169"/>
      <c r="AK824" s="194"/>
      <c r="AL824" s="158"/>
    </row>
    <row r="825" spans="1:998" s="13" customFormat="1">
      <c r="A825" s="16">
        <v>820</v>
      </c>
      <c r="B825" s="32" t="s">
        <v>138</v>
      </c>
      <c r="C825" s="32" t="s">
        <v>14</v>
      </c>
      <c r="D825" s="32" t="s">
        <v>14</v>
      </c>
      <c r="E825" s="32" t="s">
        <v>1652</v>
      </c>
      <c r="F825" s="32"/>
      <c r="G825" s="74">
        <v>45834</v>
      </c>
      <c r="H825" s="75">
        <v>0.54305555555555551</v>
      </c>
      <c r="I825" s="32" t="s">
        <v>5</v>
      </c>
      <c r="J825" s="32" t="s">
        <v>6</v>
      </c>
      <c r="K825" s="32" t="s">
        <v>5</v>
      </c>
      <c r="L825" s="32" t="s">
        <v>5</v>
      </c>
      <c r="M825" s="76" t="s">
        <v>5</v>
      </c>
      <c r="N825" s="32" t="s">
        <v>6</v>
      </c>
      <c r="O825" s="76">
        <v>634.91999999999996</v>
      </c>
      <c r="P825" s="77">
        <v>2520</v>
      </c>
      <c r="Q825" s="76">
        <v>54687.21</v>
      </c>
      <c r="R825" s="76">
        <v>15000</v>
      </c>
      <c r="S825" s="85">
        <f t="shared" si="88"/>
        <v>27.428716879138648</v>
      </c>
      <c r="T825" s="85">
        <f t="shared" si="89"/>
        <v>39687.21</v>
      </c>
      <c r="U825" s="32" t="s">
        <v>6</v>
      </c>
      <c r="V825" s="32" t="s">
        <v>6</v>
      </c>
      <c r="W825" s="79">
        <v>1</v>
      </c>
      <c r="X825" s="80">
        <v>0</v>
      </c>
      <c r="Y825" s="81">
        <f>ROUND((S825/INDICI!$B$2*10),2)</f>
        <v>3.1</v>
      </c>
      <c r="Z825" s="81">
        <f>ROUND((O825/INDICI!$B$1*25),2)</f>
        <v>1.7</v>
      </c>
      <c r="AA825" s="82">
        <f t="shared" si="90"/>
        <v>8</v>
      </c>
      <c r="AB825" s="83">
        <f t="shared" si="91"/>
        <v>12.8</v>
      </c>
      <c r="AC825" s="84"/>
      <c r="AD825" s="81" t="str">
        <f>VLOOKUP(C825, 'NORD SUD'!A:B, 2, FALSE)</f>
        <v>S</v>
      </c>
      <c r="AE825" s="85"/>
      <c r="AF825" s="85"/>
      <c r="AG825" s="84"/>
      <c r="AH825" s="81"/>
      <c r="AI825" s="169"/>
      <c r="AJ825" s="169"/>
      <c r="AK825" s="194"/>
      <c r="AL825" s="162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27"/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  <c r="IE825" s="27"/>
      <c r="IF825" s="27"/>
      <c r="IG825" s="27"/>
      <c r="IH825" s="27"/>
      <c r="II825" s="27"/>
      <c r="IJ825" s="27"/>
      <c r="IK825" s="27"/>
      <c r="IL825" s="27"/>
      <c r="IM825" s="27"/>
      <c r="IN825" s="27"/>
      <c r="IO825" s="27"/>
      <c r="IP825" s="27"/>
      <c r="IQ825" s="27"/>
      <c r="IR825" s="27"/>
      <c r="IS825" s="27"/>
      <c r="IT825" s="27"/>
      <c r="IU825" s="27"/>
      <c r="IV825" s="27"/>
      <c r="IW825" s="27"/>
      <c r="IX825" s="27"/>
      <c r="IY825" s="27"/>
      <c r="IZ825" s="27"/>
      <c r="JA825" s="27"/>
      <c r="JB825" s="27"/>
      <c r="JC825" s="27"/>
      <c r="JD825" s="27"/>
      <c r="JE825" s="27"/>
      <c r="JF825" s="27"/>
      <c r="JG825" s="27"/>
      <c r="JH825" s="27"/>
      <c r="JI825" s="27"/>
      <c r="JJ825" s="27"/>
      <c r="JK825" s="27"/>
      <c r="JL825" s="27"/>
      <c r="JM825" s="27"/>
      <c r="JN825" s="27"/>
      <c r="JO825" s="27"/>
      <c r="JP825" s="27"/>
      <c r="JQ825" s="27"/>
      <c r="JR825" s="27"/>
      <c r="JS825" s="27"/>
      <c r="JT825" s="27"/>
      <c r="JU825" s="27"/>
      <c r="JV825" s="27"/>
      <c r="JW825" s="27"/>
      <c r="JX825" s="27"/>
      <c r="JY825" s="27"/>
      <c r="JZ825" s="27"/>
      <c r="KA825" s="27"/>
      <c r="KB825" s="27"/>
      <c r="KC825" s="27"/>
      <c r="KD825" s="27"/>
      <c r="KE825" s="27"/>
      <c r="KF825" s="27"/>
      <c r="KG825" s="27"/>
      <c r="KH825" s="27"/>
      <c r="KI825" s="27"/>
      <c r="KJ825" s="27"/>
      <c r="KK825" s="27"/>
      <c r="KL825" s="27"/>
      <c r="KM825" s="27"/>
      <c r="KN825" s="27"/>
      <c r="KO825" s="27"/>
      <c r="KP825" s="27"/>
      <c r="KQ825" s="27"/>
      <c r="KR825" s="27"/>
      <c r="KS825" s="27"/>
      <c r="KT825" s="27"/>
      <c r="KU825" s="27"/>
      <c r="KV825" s="27"/>
      <c r="KW825" s="27"/>
      <c r="KX825" s="27"/>
      <c r="KY825" s="27"/>
      <c r="KZ825" s="27"/>
      <c r="LA825" s="27"/>
      <c r="LB825" s="27"/>
      <c r="LC825" s="27"/>
      <c r="LD825" s="27"/>
      <c r="LE825" s="27"/>
      <c r="LF825" s="27"/>
      <c r="LG825" s="27"/>
      <c r="LH825" s="27"/>
      <c r="LI825" s="27"/>
      <c r="LJ825" s="27"/>
      <c r="LK825" s="27"/>
      <c r="LL825" s="27"/>
      <c r="LM825" s="27"/>
      <c r="LN825" s="27"/>
      <c r="LO825" s="27"/>
      <c r="LP825" s="27"/>
      <c r="LQ825" s="27"/>
      <c r="LR825" s="27"/>
      <c r="LS825" s="27"/>
      <c r="LT825" s="27"/>
      <c r="LU825" s="27"/>
      <c r="LV825" s="27"/>
      <c r="LW825" s="27"/>
      <c r="LX825" s="27"/>
      <c r="LY825" s="27"/>
      <c r="LZ825" s="27"/>
      <c r="MA825" s="27"/>
      <c r="MB825" s="27"/>
      <c r="MC825" s="27"/>
      <c r="MD825" s="27"/>
      <c r="ME825" s="27"/>
      <c r="MF825" s="27"/>
      <c r="MG825" s="27"/>
      <c r="MH825" s="27"/>
      <c r="MI825" s="27"/>
      <c r="MJ825" s="27"/>
      <c r="MK825" s="27"/>
      <c r="ML825" s="27"/>
      <c r="MM825" s="27"/>
      <c r="MN825" s="27"/>
      <c r="MO825" s="27"/>
      <c r="MP825" s="27"/>
      <c r="MQ825" s="27"/>
      <c r="MR825" s="27"/>
      <c r="MS825" s="27"/>
      <c r="MT825" s="27"/>
      <c r="MU825" s="27"/>
      <c r="MV825" s="27"/>
      <c r="MW825" s="27"/>
      <c r="MX825" s="27"/>
      <c r="MY825" s="27"/>
      <c r="MZ825" s="27"/>
      <c r="NA825" s="27"/>
      <c r="NB825" s="27"/>
      <c r="NC825" s="27"/>
      <c r="ND825" s="27"/>
      <c r="NE825" s="27"/>
      <c r="NF825" s="27"/>
      <c r="NG825" s="27"/>
      <c r="NH825" s="27"/>
      <c r="NI825" s="27"/>
      <c r="NJ825" s="27"/>
      <c r="NK825" s="27"/>
      <c r="NL825" s="27"/>
      <c r="NM825" s="27"/>
      <c r="NN825" s="27"/>
      <c r="NO825" s="27"/>
      <c r="NP825" s="27"/>
      <c r="NQ825" s="27"/>
      <c r="NR825" s="27"/>
      <c r="NS825" s="27"/>
      <c r="NT825" s="27"/>
      <c r="NU825" s="27"/>
      <c r="NV825" s="27"/>
      <c r="NW825" s="27"/>
      <c r="NX825" s="27"/>
      <c r="NY825" s="27"/>
      <c r="NZ825" s="27"/>
      <c r="OA825" s="27"/>
      <c r="OB825" s="27"/>
      <c r="OC825" s="27"/>
      <c r="OD825" s="27"/>
      <c r="OE825" s="27"/>
      <c r="OF825" s="27"/>
      <c r="OG825" s="27"/>
      <c r="OH825" s="27"/>
      <c r="OI825" s="27"/>
      <c r="OJ825" s="27"/>
      <c r="OK825" s="27"/>
      <c r="OL825" s="27"/>
      <c r="OM825" s="27"/>
      <c r="ON825" s="27"/>
      <c r="OO825" s="27"/>
      <c r="OP825" s="27"/>
      <c r="OQ825" s="27"/>
      <c r="OR825" s="27"/>
      <c r="OS825" s="27"/>
      <c r="OT825" s="27"/>
      <c r="OU825" s="27"/>
      <c r="OV825" s="27"/>
      <c r="OW825" s="27"/>
      <c r="OX825" s="27"/>
      <c r="OY825" s="27"/>
      <c r="OZ825" s="27"/>
      <c r="PA825" s="27"/>
      <c r="PB825" s="27"/>
      <c r="PC825" s="27"/>
      <c r="PD825" s="27"/>
      <c r="PE825" s="27"/>
      <c r="PF825" s="27"/>
      <c r="PG825" s="27"/>
      <c r="PH825" s="27"/>
      <c r="PI825" s="27"/>
      <c r="PJ825" s="27"/>
      <c r="PK825" s="27"/>
      <c r="PL825" s="27"/>
      <c r="PM825" s="27"/>
      <c r="PN825" s="27"/>
      <c r="PO825" s="27"/>
      <c r="PP825" s="27"/>
      <c r="PQ825" s="27"/>
      <c r="PR825" s="27"/>
      <c r="PS825" s="27"/>
      <c r="PT825" s="27"/>
      <c r="PU825" s="27"/>
      <c r="PV825" s="27"/>
      <c r="PW825" s="27"/>
      <c r="PX825" s="27"/>
      <c r="PY825" s="27"/>
      <c r="PZ825" s="27"/>
      <c r="QA825" s="27"/>
      <c r="QB825" s="27"/>
      <c r="QC825" s="27"/>
      <c r="QD825" s="27"/>
      <c r="QE825" s="27"/>
      <c r="QF825" s="27"/>
      <c r="QG825" s="27"/>
      <c r="QH825" s="27"/>
      <c r="QI825" s="27"/>
      <c r="QJ825" s="27"/>
      <c r="QK825" s="27"/>
      <c r="QL825" s="27"/>
      <c r="QM825" s="27"/>
      <c r="QN825" s="27"/>
      <c r="QO825" s="27"/>
      <c r="QP825" s="27"/>
      <c r="QQ825" s="27"/>
      <c r="QR825" s="27"/>
      <c r="QS825" s="27"/>
      <c r="QT825" s="27"/>
      <c r="QU825" s="27"/>
      <c r="QV825" s="27"/>
      <c r="QW825" s="27"/>
      <c r="QX825" s="27"/>
      <c r="QY825" s="27"/>
      <c r="QZ825" s="27"/>
      <c r="RA825" s="27"/>
      <c r="RB825" s="27"/>
      <c r="RC825" s="27"/>
      <c r="RD825" s="27"/>
      <c r="RE825" s="27"/>
      <c r="RF825" s="27"/>
      <c r="RG825" s="27"/>
      <c r="RH825" s="27"/>
      <c r="RI825" s="27"/>
      <c r="RJ825" s="27"/>
      <c r="RK825" s="27"/>
      <c r="RL825" s="27"/>
      <c r="RM825" s="27"/>
      <c r="RN825" s="27"/>
      <c r="RO825" s="27"/>
      <c r="RP825" s="27"/>
      <c r="RQ825" s="27"/>
      <c r="RR825" s="27"/>
      <c r="RS825" s="27"/>
      <c r="RT825" s="27"/>
      <c r="RU825" s="27"/>
      <c r="RV825" s="27"/>
      <c r="RW825" s="27"/>
      <c r="RX825" s="27"/>
      <c r="RY825" s="27"/>
      <c r="RZ825" s="27"/>
      <c r="SA825" s="27"/>
      <c r="SB825" s="27"/>
      <c r="SC825" s="27"/>
      <c r="SD825" s="27"/>
      <c r="SE825" s="27"/>
      <c r="SF825" s="27"/>
      <c r="SG825" s="27"/>
      <c r="SH825" s="27"/>
      <c r="SI825" s="27"/>
      <c r="SJ825" s="27"/>
      <c r="SK825" s="27"/>
      <c r="SL825" s="27"/>
      <c r="SM825" s="27"/>
      <c r="SN825" s="27"/>
      <c r="SO825" s="27"/>
      <c r="SP825" s="27"/>
      <c r="SQ825" s="27"/>
      <c r="SR825" s="27"/>
      <c r="SS825" s="27"/>
      <c r="ST825" s="27"/>
      <c r="SU825" s="27"/>
      <c r="SV825" s="27"/>
      <c r="SW825" s="27"/>
      <c r="SX825" s="27"/>
      <c r="SY825" s="27"/>
      <c r="SZ825" s="27"/>
      <c r="TA825" s="27"/>
      <c r="TB825" s="27"/>
      <c r="TC825" s="27"/>
      <c r="TD825" s="27"/>
      <c r="TE825" s="27"/>
      <c r="TF825" s="27"/>
      <c r="TG825" s="27"/>
      <c r="TH825" s="27"/>
      <c r="TI825" s="27"/>
      <c r="TJ825" s="27"/>
      <c r="TK825" s="27"/>
      <c r="TL825" s="27"/>
      <c r="TM825" s="27"/>
      <c r="TN825" s="27"/>
      <c r="TO825" s="27"/>
      <c r="TP825" s="27"/>
      <c r="TQ825" s="27"/>
      <c r="TR825" s="27"/>
      <c r="TS825" s="27"/>
      <c r="TT825" s="27"/>
      <c r="TU825" s="27"/>
      <c r="TV825" s="27"/>
      <c r="TW825" s="27"/>
      <c r="TX825" s="27"/>
      <c r="TY825" s="27"/>
      <c r="TZ825" s="27"/>
      <c r="UA825" s="27"/>
      <c r="UB825" s="27"/>
      <c r="UC825" s="27"/>
      <c r="UD825" s="27"/>
      <c r="UE825" s="27"/>
      <c r="UF825" s="27"/>
      <c r="UG825" s="27"/>
      <c r="UH825" s="27"/>
      <c r="UI825" s="27"/>
      <c r="UJ825" s="27"/>
      <c r="UK825" s="27"/>
      <c r="UL825" s="27"/>
      <c r="UM825" s="27"/>
      <c r="UN825" s="27"/>
      <c r="UO825" s="27"/>
      <c r="UP825" s="27"/>
      <c r="UQ825" s="27"/>
      <c r="UR825" s="27"/>
      <c r="US825" s="27"/>
      <c r="UT825" s="27"/>
      <c r="UU825" s="27"/>
      <c r="UV825" s="27"/>
      <c r="UW825" s="27"/>
      <c r="UX825" s="27"/>
      <c r="UY825" s="27"/>
      <c r="UZ825" s="27"/>
      <c r="VA825" s="27"/>
      <c r="VB825" s="27"/>
      <c r="VC825" s="27"/>
      <c r="VD825" s="27"/>
      <c r="VE825" s="27"/>
      <c r="VF825" s="27"/>
      <c r="VG825" s="27"/>
      <c r="VH825" s="27"/>
      <c r="VI825" s="27"/>
      <c r="VJ825" s="27"/>
      <c r="VK825" s="27"/>
      <c r="VL825" s="27"/>
      <c r="VM825" s="27"/>
      <c r="VN825" s="27"/>
      <c r="VO825" s="27"/>
      <c r="VP825" s="27"/>
      <c r="VQ825" s="27"/>
      <c r="VR825" s="27"/>
      <c r="VS825" s="27"/>
      <c r="VT825" s="27"/>
      <c r="VU825" s="27"/>
      <c r="VV825" s="27"/>
      <c r="VW825" s="27"/>
      <c r="VX825" s="27"/>
      <c r="VY825" s="27"/>
      <c r="VZ825" s="27"/>
      <c r="WA825" s="27"/>
      <c r="WB825" s="27"/>
      <c r="WC825" s="27"/>
      <c r="WD825" s="27"/>
      <c r="WE825" s="27"/>
      <c r="WF825" s="27"/>
      <c r="WG825" s="27"/>
      <c r="WH825" s="27"/>
      <c r="WI825" s="27"/>
      <c r="WJ825" s="27"/>
      <c r="WK825" s="27"/>
      <c r="WL825" s="27"/>
      <c r="WM825" s="27"/>
      <c r="WN825" s="27"/>
      <c r="WO825" s="27"/>
      <c r="WP825" s="27"/>
      <c r="WQ825" s="27"/>
      <c r="WR825" s="27"/>
      <c r="WS825" s="27"/>
      <c r="WT825" s="27"/>
      <c r="WU825" s="27"/>
      <c r="WV825" s="27"/>
      <c r="WW825" s="27"/>
      <c r="WX825" s="27"/>
      <c r="WY825" s="27"/>
      <c r="WZ825" s="27"/>
      <c r="XA825" s="27"/>
      <c r="XB825" s="27"/>
      <c r="XC825" s="27"/>
      <c r="XD825" s="27"/>
      <c r="XE825" s="27"/>
      <c r="XF825" s="27"/>
      <c r="XG825" s="27"/>
      <c r="XH825" s="27"/>
      <c r="XI825" s="27"/>
      <c r="XJ825" s="27"/>
      <c r="XK825" s="27"/>
      <c r="XL825" s="27"/>
      <c r="XM825" s="27"/>
      <c r="XN825" s="27"/>
      <c r="XO825" s="27"/>
      <c r="XP825" s="27"/>
      <c r="XQ825" s="27"/>
      <c r="XR825" s="27"/>
      <c r="XS825" s="27"/>
      <c r="XT825" s="27"/>
      <c r="XU825" s="27"/>
      <c r="XV825" s="27"/>
      <c r="XW825" s="27"/>
      <c r="XX825" s="27"/>
      <c r="XY825" s="27"/>
      <c r="XZ825" s="27"/>
      <c r="YA825" s="27"/>
      <c r="YB825" s="27"/>
      <c r="YC825" s="27"/>
      <c r="YD825" s="27"/>
      <c r="YE825" s="27"/>
      <c r="YF825" s="27"/>
      <c r="YG825" s="27"/>
      <c r="YH825" s="27"/>
      <c r="YI825" s="27"/>
      <c r="YJ825" s="27"/>
      <c r="YK825" s="27"/>
      <c r="YL825" s="27"/>
      <c r="YM825" s="27"/>
      <c r="YN825" s="27"/>
      <c r="YO825" s="27"/>
      <c r="YP825" s="27"/>
      <c r="YQ825" s="27"/>
      <c r="YR825" s="27"/>
      <c r="YS825" s="27"/>
      <c r="YT825" s="27"/>
      <c r="YU825" s="27"/>
      <c r="YV825" s="27"/>
      <c r="YW825" s="27"/>
      <c r="YX825" s="27"/>
      <c r="YY825" s="27"/>
      <c r="YZ825" s="27"/>
      <c r="ZA825" s="27"/>
      <c r="ZB825" s="27"/>
      <c r="ZC825" s="27"/>
      <c r="ZD825" s="27"/>
      <c r="ZE825" s="27"/>
      <c r="ZF825" s="27"/>
      <c r="ZG825" s="27"/>
      <c r="ZH825" s="27"/>
      <c r="ZI825" s="27"/>
      <c r="ZJ825" s="27"/>
      <c r="ZK825" s="27"/>
      <c r="ZL825" s="27"/>
      <c r="ZM825" s="27"/>
      <c r="ZN825" s="27"/>
      <c r="ZO825" s="27"/>
      <c r="ZP825" s="27"/>
      <c r="ZQ825" s="27"/>
      <c r="ZR825" s="27"/>
      <c r="ZS825" s="27"/>
      <c r="ZT825" s="27"/>
      <c r="ZU825" s="27"/>
      <c r="ZV825" s="27"/>
      <c r="ZW825" s="27"/>
      <c r="ZX825" s="27"/>
      <c r="ZY825" s="27"/>
      <c r="ZZ825" s="27"/>
      <c r="AAA825" s="27"/>
      <c r="AAB825" s="27"/>
      <c r="AAC825" s="27"/>
      <c r="AAD825" s="27"/>
      <c r="AAE825" s="27"/>
      <c r="AAF825" s="27"/>
      <c r="AAG825" s="27"/>
      <c r="AAH825" s="27"/>
      <c r="AAI825" s="27"/>
      <c r="AAJ825" s="27"/>
      <c r="AAK825" s="27"/>
      <c r="AAL825" s="27"/>
      <c r="AAM825" s="27"/>
      <c r="AAN825" s="27"/>
      <c r="AAO825" s="27"/>
      <c r="AAP825" s="27"/>
      <c r="AAQ825" s="27"/>
      <c r="AAR825" s="27"/>
      <c r="AAS825" s="27"/>
      <c r="AAT825" s="27"/>
      <c r="AAU825" s="27"/>
      <c r="AAV825" s="27"/>
      <c r="AAW825" s="27"/>
      <c r="AAX825" s="27"/>
      <c r="AAY825" s="27"/>
      <c r="AAZ825" s="27"/>
      <c r="ABA825" s="27"/>
      <c r="ABB825" s="27"/>
      <c r="ABC825" s="27"/>
      <c r="ABD825" s="27"/>
      <c r="ABE825" s="27"/>
      <c r="ABF825" s="27"/>
      <c r="ABG825" s="27"/>
      <c r="ABH825" s="27"/>
      <c r="ABI825" s="27"/>
      <c r="ABJ825" s="27"/>
      <c r="ABK825" s="27"/>
      <c r="ABL825" s="27"/>
      <c r="ABM825" s="27"/>
      <c r="ABN825" s="27"/>
      <c r="ABO825" s="27"/>
      <c r="ABP825" s="27"/>
      <c r="ABQ825" s="27"/>
      <c r="ABR825" s="27"/>
      <c r="ABS825" s="27"/>
      <c r="ABT825" s="27"/>
      <c r="ABU825" s="27"/>
      <c r="ABV825" s="27"/>
      <c r="ABW825" s="27"/>
      <c r="ABX825" s="27"/>
      <c r="ABY825" s="27"/>
      <c r="ABZ825" s="27"/>
      <c r="ACA825" s="27"/>
      <c r="ACB825" s="27"/>
      <c r="ACC825" s="27"/>
      <c r="ACD825" s="27"/>
      <c r="ACE825" s="27"/>
      <c r="ACF825" s="27"/>
      <c r="ACG825" s="27"/>
      <c r="ACH825" s="27"/>
      <c r="ACI825" s="27"/>
      <c r="ACJ825" s="27"/>
      <c r="ACK825" s="27"/>
      <c r="ACL825" s="27"/>
      <c r="ACM825" s="27"/>
      <c r="ACN825" s="27"/>
      <c r="ACO825" s="27"/>
      <c r="ACP825" s="27"/>
      <c r="ACQ825" s="27"/>
      <c r="ACR825" s="27"/>
      <c r="ACS825" s="27"/>
      <c r="ACT825" s="27"/>
      <c r="ACU825" s="27"/>
      <c r="ACV825" s="27"/>
      <c r="ACW825" s="27"/>
      <c r="ACX825" s="27"/>
      <c r="ACY825" s="27"/>
      <c r="ACZ825" s="27"/>
      <c r="ADA825" s="27"/>
      <c r="ADB825" s="27"/>
      <c r="ADC825" s="27"/>
      <c r="ADD825" s="27"/>
      <c r="ADE825" s="27"/>
      <c r="ADF825" s="27"/>
      <c r="ADG825" s="27"/>
      <c r="ADH825" s="27"/>
      <c r="ADI825" s="27"/>
      <c r="ADJ825" s="27"/>
      <c r="ADK825" s="27"/>
      <c r="ADL825" s="27"/>
      <c r="ADM825" s="27"/>
      <c r="ADN825" s="27"/>
      <c r="ADO825" s="27"/>
      <c r="ADP825" s="27"/>
      <c r="ADQ825" s="27"/>
      <c r="ADR825" s="27"/>
      <c r="ADS825" s="27"/>
      <c r="ADT825" s="27"/>
      <c r="ADU825" s="27"/>
      <c r="ADV825" s="27"/>
      <c r="ADW825" s="27"/>
      <c r="ADX825" s="27"/>
      <c r="ADY825" s="27"/>
      <c r="ADZ825" s="27"/>
      <c r="AEA825" s="27"/>
      <c r="AEB825" s="27"/>
      <c r="AEC825" s="27"/>
      <c r="AED825" s="27"/>
      <c r="AEE825" s="27"/>
      <c r="AEF825" s="27"/>
      <c r="AEG825" s="27"/>
      <c r="AEH825" s="27"/>
      <c r="AEI825" s="27"/>
      <c r="AEJ825" s="27"/>
      <c r="AEK825" s="27"/>
      <c r="AEL825" s="27"/>
      <c r="AEM825" s="27"/>
      <c r="AEN825" s="27"/>
      <c r="AEO825" s="27"/>
      <c r="AEP825" s="27"/>
      <c r="AEQ825" s="27"/>
      <c r="AER825" s="27"/>
      <c r="AES825" s="27"/>
      <c r="AET825" s="27"/>
      <c r="AEU825" s="27"/>
      <c r="AEV825" s="27"/>
      <c r="AEW825" s="27"/>
      <c r="AEX825" s="27"/>
      <c r="AEY825" s="27"/>
      <c r="AEZ825" s="27"/>
      <c r="AFA825" s="27"/>
      <c r="AFB825" s="27"/>
      <c r="AFC825" s="27"/>
      <c r="AFD825" s="27"/>
      <c r="AFE825" s="27"/>
      <c r="AFF825" s="27"/>
      <c r="AFG825" s="27"/>
      <c r="AFH825" s="27"/>
      <c r="AFI825" s="27"/>
      <c r="AFJ825" s="27"/>
      <c r="AFK825" s="27"/>
      <c r="AFL825" s="27"/>
      <c r="AFM825" s="27"/>
      <c r="AFN825" s="27"/>
      <c r="AFO825" s="27"/>
      <c r="AFP825" s="27"/>
      <c r="AFQ825" s="27"/>
      <c r="AFR825" s="27"/>
      <c r="AFS825" s="27"/>
      <c r="AFT825" s="27"/>
      <c r="AFU825" s="27"/>
      <c r="AFV825" s="27"/>
      <c r="AFW825" s="27"/>
      <c r="AFX825" s="27"/>
      <c r="AFY825" s="27"/>
      <c r="AFZ825" s="27"/>
      <c r="AGA825" s="27"/>
      <c r="AGB825" s="27"/>
      <c r="AGC825" s="27"/>
      <c r="AGD825" s="27"/>
      <c r="AGE825" s="27"/>
      <c r="AGF825" s="27"/>
      <c r="AGG825" s="27"/>
      <c r="AGH825" s="27"/>
      <c r="AGI825" s="27"/>
      <c r="AGJ825" s="27"/>
      <c r="AGK825" s="27"/>
      <c r="AGL825" s="27"/>
      <c r="AGM825" s="27"/>
      <c r="AGN825" s="27"/>
      <c r="AGO825" s="27"/>
      <c r="AGP825" s="27"/>
      <c r="AGQ825" s="27"/>
      <c r="AGR825" s="27"/>
      <c r="AGS825" s="27"/>
      <c r="AGT825" s="27"/>
      <c r="AGU825" s="27"/>
      <c r="AGV825" s="27"/>
      <c r="AGW825" s="27"/>
      <c r="AGX825" s="27"/>
      <c r="AGY825" s="27"/>
      <c r="AGZ825" s="27"/>
      <c r="AHA825" s="27"/>
      <c r="AHB825" s="27"/>
      <c r="AHC825" s="27"/>
      <c r="AHD825" s="27"/>
      <c r="AHE825" s="27"/>
      <c r="AHF825" s="27"/>
      <c r="AHG825" s="27"/>
      <c r="AHH825" s="27"/>
      <c r="AHI825" s="27"/>
      <c r="AHJ825" s="27"/>
      <c r="AHK825" s="27"/>
      <c r="AHL825" s="27"/>
      <c r="AHM825" s="27"/>
      <c r="AHN825" s="27"/>
      <c r="AHO825" s="27"/>
      <c r="AHP825" s="27"/>
      <c r="AHQ825" s="27"/>
      <c r="AHR825" s="27"/>
      <c r="AHS825" s="27"/>
      <c r="AHT825" s="27"/>
      <c r="AHU825" s="27"/>
      <c r="AHV825" s="27"/>
      <c r="AHW825" s="27"/>
      <c r="AHX825" s="27"/>
      <c r="AHY825" s="27"/>
      <c r="AHZ825" s="27"/>
      <c r="AIA825" s="27"/>
      <c r="AIB825" s="27"/>
      <c r="AIC825" s="27"/>
      <c r="AID825" s="27"/>
      <c r="AIE825" s="27"/>
      <c r="AIF825" s="27"/>
      <c r="AIG825" s="27"/>
      <c r="AIH825" s="27"/>
      <c r="AII825" s="27"/>
      <c r="AIJ825" s="27"/>
      <c r="AIK825" s="27"/>
      <c r="AIL825" s="27"/>
      <c r="AIM825" s="27"/>
      <c r="AIN825" s="27"/>
      <c r="AIO825" s="27"/>
      <c r="AIP825" s="27"/>
      <c r="AIQ825" s="27"/>
      <c r="AIR825" s="27"/>
      <c r="AIS825" s="27"/>
      <c r="AIT825" s="27"/>
      <c r="AIU825" s="27"/>
      <c r="AIV825" s="27"/>
      <c r="AIW825" s="27"/>
      <c r="AIX825" s="27"/>
      <c r="AIY825" s="27"/>
      <c r="AIZ825" s="27"/>
      <c r="AJA825" s="27"/>
      <c r="AJB825" s="27"/>
      <c r="AJC825" s="27"/>
      <c r="AJD825" s="27"/>
      <c r="AJE825" s="27"/>
      <c r="AJF825" s="27"/>
      <c r="AJG825" s="27"/>
      <c r="AJH825" s="27"/>
      <c r="AJI825" s="27"/>
      <c r="AJJ825" s="27"/>
      <c r="AJK825" s="27"/>
      <c r="AJL825" s="27"/>
      <c r="AJM825" s="27"/>
      <c r="AJN825" s="27"/>
      <c r="AJO825" s="27"/>
      <c r="AJP825" s="27"/>
      <c r="AJQ825" s="27"/>
      <c r="AJR825" s="27"/>
      <c r="AJS825" s="27"/>
      <c r="AJT825" s="27"/>
      <c r="AJU825" s="27"/>
      <c r="AJV825" s="27"/>
      <c r="AJW825" s="27"/>
      <c r="AJX825" s="27"/>
      <c r="AJY825" s="27"/>
      <c r="AJZ825" s="27"/>
      <c r="AKA825" s="27"/>
      <c r="AKB825" s="27"/>
      <c r="AKC825" s="27"/>
      <c r="AKD825" s="27"/>
      <c r="AKE825" s="27"/>
      <c r="AKF825" s="27"/>
      <c r="AKG825" s="27"/>
      <c r="AKH825" s="27"/>
      <c r="AKI825" s="27"/>
      <c r="AKJ825" s="27"/>
      <c r="AKK825" s="27"/>
      <c r="AKL825" s="27"/>
      <c r="AKM825" s="27"/>
      <c r="AKN825" s="27"/>
      <c r="AKO825" s="27"/>
      <c r="AKP825" s="27"/>
      <c r="AKQ825" s="27"/>
      <c r="AKR825" s="27"/>
      <c r="AKS825" s="27"/>
      <c r="AKT825" s="27"/>
      <c r="AKU825" s="27"/>
      <c r="AKV825" s="27"/>
      <c r="AKW825" s="27"/>
      <c r="AKX825" s="27"/>
      <c r="AKY825" s="27"/>
      <c r="AKZ825" s="27"/>
      <c r="ALA825" s="27"/>
      <c r="ALB825" s="27"/>
      <c r="ALC825" s="27"/>
      <c r="ALD825" s="27"/>
      <c r="ALE825" s="27"/>
      <c r="ALF825" s="27"/>
      <c r="ALG825" s="27"/>
      <c r="ALH825" s="27"/>
      <c r="ALI825" s="27"/>
      <c r="ALJ825" s="27"/>
    </row>
    <row r="826" spans="1:998" s="13" customFormat="1">
      <c r="A826" s="16">
        <v>821</v>
      </c>
      <c r="B826" s="32" t="s">
        <v>174</v>
      </c>
      <c r="C826" s="32" t="s">
        <v>42</v>
      </c>
      <c r="D826" s="32" t="s">
        <v>42</v>
      </c>
      <c r="E826" s="32" t="s">
        <v>976</v>
      </c>
      <c r="F826" s="32"/>
      <c r="G826" s="74">
        <v>45833</v>
      </c>
      <c r="H826" s="75">
        <v>0.77847222222222223</v>
      </c>
      <c r="I826" s="32" t="s">
        <v>5</v>
      </c>
      <c r="J826" s="32" t="s">
        <v>6</v>
      </c>
      <c r="K826" s="32" t="s">
        <v>5</v>
      </c>
      <c r="L826" s="32" t="s">
        <v>5</v>
      </c>
      <c r="M826" s="76" t="s">
        <v>5</v>
      </c>
      <c r="N826" s="32" t="s">
        <v>6</v>
      </c>
      <c r="O826" s="76">
        <v>1910.7</v>
      </c>
      <c r="P826" s="77">
        <v>5129</v>
      </c>
      <c r="Q826" s="76">
        <v>75000</v>
      </c>
      <c r="R826" s="76">
        <v>11250</v>
      </c>
      <c r="S826" s="85">
        <f t="shared" si="88"/>
        <v>15</v>
      </c>
      <c r="T826" s="85">
        <f t="shared" si="89"/>
        <v>63750</v>
      </c>
      <c r="U826" s="32" t="s">
        <v>6</v>
      </c>
      <c r="V826" s="32" t="s">
        <v>6</v>
      </c>
      <c r="W826" s="79">
        <v>1</v>
      </c>
      <c r="X826" s="80">
        <v>0</v>
      </c>
      <c r="Y826" s="81">
        <f>ROUND((S826/INDICI!$B$2*10),2)</f>
        <v>1.69</v>
      </c>
      <c r="Z826" s="81">
        <f>ROUND((O826/INDICI!$B$1*25),2)</f>
        <v>5.0999999999999996</v>
      </c>
      <c r="AA826" s="82">
        <f t="shared" si="90"/>
        <v>6</v>
      </c>
      <c r="AB826" s="83">
        <f t="shared" si="91"/>
        <v>12.79</v>
      </c>
      <c r="AC826" s="84"/>
      <c r="AD826" s="81" t="str">
        <f>VLOOKUP(C826, 'NORD SUD'!A:B, 2, FALSE)</f>
        <v>N</v>
      </c>
      <c r="AE826" s="85"/>
      <c r="AF826" s="85"/>
      <c r="AG826" s="84"/>
      <c r="AH826" s="174"/>
      <c r="AI826" s="175"/>
      <c r="AJ826" s="175"/>
      <c r="AK826" s="199"/>
      <c r="AL826" s="158"/>
    </row>
    <row r="827" spans="1:998" s="13" customFormat="1">
      <c r="A827" s="16">
        <v>822</v>
      </c>
      <c r="B827" s="32" t="s">
        <v>138</v>
      </c>
      <c r="C827" s="32" t="s">
        <v>27</v>
      </c>
      <c r="D827" s="32" t="s">
        <v>27</v>
      </c>
      <c r="E827" s="32" t="s">
        <v>1359</v>
      </c>
      <c r="F827" s="32"/>
      <c r="G827" s="74">
        <v>45834</v>
      </c>
      <c r="H827" s="75">
        <v>0.65486111111111112</v>
      </c>
      <c r="I827" s="32" t="s">
        <v>5</v>
      </c>
      <c r="J827" s="32" t="s">
        <v>6</v>
      </c>
      <c r="K827" s="32" t="s">
        <v>5</v>
      </c>
      <c r="L827" s="32" t="s">
        <v>5</v>
      </c>
      <c r="M827" s="32" t="s">
        <v>5</v>
      </c>
      <c r="N827" s="32" t="s">
        <v>6</v>
      </c>
      <c r="O827" s="76">
        <v>1235.3499999999999</v>
      </c>
      <c r="P827" s="77">
        <v>3157</v>
      </c>
      <c r="Q827" s="76">
        <v>60572.89</v>
      </c>
      <c r="R827" s="76">
        <v>8000</v>
      </c>
      <c r="S827" s="85">
        <f t="shared" si="88"/>
        <v>13.207228514274291</v>
      </c>
      <c r="T827" s="85">
        <f t="shared" si="89"/>
        <v>52572.89</v>
      </c>
      <c r="U827" s="32" t="s">
        <v>6</v>
      </c>
      <c r="V827" s="32" t="s">
        <v>6</v>
      </c>
      <c r="W827" s="79">
        <v>1</v>
      </c>
      <c r="X827" s="80">
        <v>0</v>
      </c>
      <c r="Y827" s="81">
        <f>ROUND((S827/INDICI!$B$2*10),2)</f>
        <v>1.49</v>
      </c>
      <c r="Z827" s="81">
        <f>ROUND((O827/INDICI!$B$1*25),2)</f>
        <v>3.3</v>
      </c>
      <c r="AA827" s="82">
        <f t="shared" si="90"/>
        <v>8</v>
      </c>
      <c r="AB827" s="83">
        <f t="shared" si="91"/>
        <v>12.79</v>
      </c>
      <c r="AC827" s="84"/>
      <c r="AD827" s="81" t="str">
        <f>VLOOKUP(C827, 'NORD SUD'!A:B, 2, FALSE)</f>
        <v>S</v>
      </c>
      <c r="AE827" s="85"/>
      <c r="AF827" s="85"/>
      <c r="AG827" s="84"/>
      <c r="AH827" s="81"/>
      <c r="AI827" s="169"/>
      <c r="AJ827" s="169"/>
      <c r="AK827" s="194"/>
      <c r="AL827" s="159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  <c r="JZ827" s="23"/>
      <c r="KA827" s="23"/>
      <c r="KB827" s="23"/>
      <c r="KC827" s="23"/>
      <c r="KD827" s="23"/>
      <c r="KE827" s="23"/>
      <c r="KF827" s="23"/>
      <c r="KG827" s="23"/>
      <c r="KH827" s="23"/>
      <c r="KI827" s="23"/>
      <c r="KJ827" s="23"/>
      <c r="KK827" s="23"/>
      <c r="KL827" s="23"/>
      <c r="KM827" s="23"/>
      <c r="KN827" s="23"/>
      <c r="KO827" s="23"/>
      <c r="KP827" s="23"/>
      <c r="KQ827" s="23"/>
      <c r="KR827" s="23"/>
      <c r="KS827" s="23"/>
      <c r="KT827" s="23"/>
      <c r="KU827" s="23"/>
      <c r="KV827" s="23"/>
      <c r="KW827" s="23"/>
      <c r="KX827" s="23"/>
      <c r="KY827" s="23"/>
      <c r="KZ827" s="23"/>
      <c r="LA827" s="23"/>
      <c r="LB827" s="23"/>
      <c r="LC827" s="23"/>
      <c r="LD827" s="23"/>
      <c r="LE827" s="23"/>
      <c r="LF827" s="23"/>
      <c r="LG827" s="23"/>
      <c r="LH827" s="23"/>
      <c r="LI827" s="23"/>
      <c r="LJ827" s="23"/>
      <c r="LK827" s="23"/>
      <c r="LL827" s="23"/>
      <c r="LM827" s="23"/>
      <c r="LN827" s="23"/>
      <c r="LO827" s="23"/>
      <c r="LP827" s="23"/>
      <c r="LQ827" s="23"/>
      <c r="LR827" s="23"/>
      <c r="LS827" s="23"/>
      <c r="LT827" s="23"/>
      <c r="LU827" s="23"/>
      <c r="LV827" s="23"/>
      <c r="LW827" s="23"/>
      <c r="LX827" s="23"/>
      <c r="LY827" s="23"/>
      <c r="LZ827" s="23"/>
      <c r="MA827" s="23"/>
      <c r="MB827" s="23"/>
      <c r="MC827" s="23"/>
      <c r="MD827" s="23"/>
      <c r="ME827" s="23"/>
      <c r="MF827" s="23"/>
      <c r="MG827" s="23"/>
      <c r="MH827" s="23"/>
      <c r="MI827" s="23"/>
      <c r="MJ827" s="23"/>
      <c r="MK827" s="23"/>
      <c r="ML827" s="23"/>
      <c r="MM827" s="23"/>
      <c r="MN827" s="23"/>
      <c r="MO827" s="23"/>
      <c r="MP827" s="23"/>
      <c r="MQ827" s="23"/>
      <c r="MR827" s="23"/>
      <c r="MS827" s="23"/>
      <c r="MT827" s="23"/>
      <c r="MU827" s="23"/>
      <c r="MV827" s="23"/>
      <c r="MW827" s="23"/>
      <c r="MX827" s="23"/>
      <c r="MY827" s="23"/>
      <c r="MZ827" s="23"/>
      <c r="NA827" s="23"/>
      <c r="NB827" s="23"/>
      <c r="NC827" s="23"/>
      <c r="ND827" s="23"/>
      <c r="NE827" s="23"/>
      <c r="NF827" s="23"/>
      <c r="NG827" s="23"/>
      <c r="NH827" s="23"/>
      <c r="NI827" s="23"/>
      <c r="NJ827" s="23"/>
      <c r="NK827" s="23"/>
      <c r="NL827" s="23"/>
      <c r="NM827" s="23"/>
      <c r="NN827" s="23"/>
      <c r="NO827" s="23"/>
      <c r="NP827" s="23"/>
      <c r="NQ827" s="23"/>
      <c r="NR827" s="23"/>
      <c r="NS827" s="23"/>
      <c r="NT827" s="23"/>
      <c r="NU827" s="23"/>
      <c r="NV827" s="23"/>
      <c r="NW827" s="23"/>
      <c r="NX827" s="23"/>
      <c r="NY827" s="23"/>
      <c r="NZ827" s="23"/>
      <c r="OA827" s="23"/>
      <c r="OB827" s="23"/>
      <c r="OC827" s="23"/>
      <c r="OD827" s="23"/>
      <c r="OE827" s="23"/>
      <c r="OF827" s="23"/>
      <c r="OG827" s="23"/>
      <c r="OH827" s="23"/>
      <c r="OI827" s="23"/>
      <c r="OJ827" s="23"/>
      <c r="OK827" s="23"/>
      <c r="OL827" s="23"/>
      <c r="OM827" s="23"/>
      <c r="ON827" s="23"/>
      <c r="OO827" s="23"/>
      <c r="OP827" s="23"/>
      <c r="OQ827" s="23"/>
      <c r="OR827" s="23"/>
      <c r="OS827" s="23"/>
      <c r="OT827" s="23"/>
      <c r="OU827" s="23"/>
      <c r="OV827" s="23"/>
      <c r="OW827" s="23"/>
      <c r="OX827" s="23"/>
      <c r="OY827" s="23"/>
      <c r="OZ827" s="23"/>
      <c r="PA827" s="23"/>
      <c r="PB827" s="23"/>
      <c r="PC827" s="23"/>
      <c r="PD827" s="23"/>
      <c r="PE827" s="23"/>
      <c r="PF827" s="23"/>
      <c r="PG827" s="23"/>
      <c r="PH827" s="23"/>
      <c r="PI827" s="23"/>
      <c r="PJ827" s="23"/>
      <c r="PK827" s="23"/>
      <c r="PL827" s="23"/>
      <c r="PM827" s="23"/>
      <c r="PN827" s="23"/>
      <c r="PO827" s="23"/>
      <c r="PP827" s="23"/>
      <c r="PQ827" s="23"/>
      <c r="PR827" s="23"/>
      <c r="PS827" s="23"/>
      <c r="PT827" s="23"/>
      <c r="PU827" s="23"/>
      <c r="PV827" s="23"/>
      <c r="PW827" s="23"/>
      <c r="PX827" s="23"/>
      <c r="PY827" s="23"/>
      <c r="PZ827" s="23"/>
      <c r="QA827" s="23"/>
      <c r="QB827" s="23"/>
      <c r="QC827" s="23"/>
      <c r="QD827" s="23"/>
      <c r="QE827" s="23"/>
      <c r="QF827" s="23"/>
      <c r="QG827" s="23"/>
      <c r="QH827" s="23"/>
      <c r="QI827" s="23"/>
      <c r="QJ827" s="23"/>
      <c r="QK827" s="23"/>
      <c r="QL827" s="23"/>
      <c r="QM827" s="23"/>
      <c r="QN827" s="23"/>
      <c r="QO827" s="23"/>
      <c r="QP827" s="23"/>
      <c r="QQ827" s="23"/>
      <c r="QR827" s="23"/>
      <c r="QS827" s="23"/>
      <c r="QT827" s="23"/>
      <c r="QU827" s="23"/>
      <c r="QV827" s="23"/>
      <c r="QW827" s="23"/>
      <c r="QX827" s="23"/>
      <c r="QY827" s="23"/>
      <c r="QZ827" s="23"/>
      <c r="RA827" s="23"/>
      <c r="RB827" s="23"/>
      <c r="RC827" s="23"/>
      <c r="RD827" s="23"/>
      <c r="RE827" s="23"/>
      <c r="RF827" s="23"/>
      <c r="RG827" s="23"/>
      <c r="RH827" s="23"/>
      <c r="RI827" s="23"/>
      <c r="RJ827" s="23"/>
      <c r="RK827" s="23"/>
      <c r="RL827" s="23"/>
      <c r="RM827" s="23"/>
      <c r="RN827" s="23"/>
      <c r="RO827" s="23"/>
      <c r="RP827" s="23"/>
      <c r="RQ827" s="23"/>
      <c r="RR827" s="23"/>
      <c r="RS827" s="23"/>
      <c r="RT827" s="23"/>
      <c r="RU827" s="23"/>
      <c r="RV827" s="23"/>
      <c r="RW827" s="23"/>
      <c r="RX827" s="23"/>
      <c r="RY827" s="23"/>
      <c r="RZ827" s="23"/>
      <c r="SA827" s="23"/>
      <c r="SB827" s="23"/>
      <c r="SC827" s="23"/>
      <c r="SD827" s="23"/>
      <c r="SE827" s="23"/>
      <c r="SF827" s="23"/>
      <c r="SG827" s="23"/>
      <c r="SH827" s="23"/>
      <c r="SI827" s="23"/>
      <c r="SJ827" s="23"/>
      <c r="SK827" s="23"/>
      <c r="SL827" s="23"/>
      <c r="SM827" s="23"/>
      <c r="SN827" s="23"/>
      <c r="SO827" s="23"/>
      <c r="SP827" s="23"/>
      <c r="SQ827" s="23"/>
      <c r="SR827" s="23"/>
      <c r="SS827" s="23"/>
      <c r="ST827" s="23"/>
      <c r="SU827" s="23"/>
      <c r="SV827" s="23"/>
      <c r="SW827" s="23"/>
      <c r="SX827" s="23"/>
      <c r="SY827" s="23"/>
      <c r="SZ827" s="23"/>
      <c r="TA827" s="23"/>
      <c r="TB827" s="23"/>
      <c r="TC827" s="23"/>
      <c r="TD827" s="23"/>
      <c r="TE827" s="23"/>
      <c r="TF827" s="23"/>
      <c r="TG827" s="23"/>
      <c r="TH827" s="23"/>
      <c r="TI827" s="23"/>
      <c r="TJ827" s="23"/>
      <c r="TK827" s="23"/>
      <c r="TL827" s="23"/>
      <c r="TM827" s="23"/>
      <c r="TN827" s="23"/>
      <c r="TO827" s="23"/>
      <c r="TP827" s="23"/>
      <c r="TQ827" s="23"/>
      <c r="TR827" s="23"/>
      <c r="TS827" s="23"/>
      <c r="TT827" s="23"/>
      <c r="TU827" s="23"/>
      <c r="TV827" s="23"/>
      <c r="TW827" s="23"/>
      <c r="TX827" s="23"/>
      <c r="TY827" s="23"/>
      <c r="TZ827" s="23"/>
      <c r="UA827" s="23"/>
      <c r="UB827" s="23"/>
      <c r="UC827" s="23"/>
      <c r="UD827" s="23"/>
      <c r="UE827" s="23"/>
      <c r="UF827" s="23"/>
      <c r="UG827" s="23"/>
      <c r="UH827" s="23"/>
      <c r="UI827" s="23"/>
      <c r="UJ827" s="23"/>
      <c r="UK827" s="23"/>
      <c r="UL827" s="23"/>
      <c r="UM827" s="23"/>
      <c r="UN827" s="23"/>
      <c r="UO827" s="23"/>
      <c r="UP827" s="23"/>
      <c r="UQ827" s="23"/>
      <c r="UR827" s="23"/>
      <c r="US827" s="23"/>
      <c r="UT827" s="23"/>
      <c r="UU827" s="23"/>
      <c r="UV827" s="23"/>
      <c r="UW827" s="23"/>
      <c r="UX827" s="23"/>
      <c r="UY827" s="23"/>
      <c r="UZ827" s="23"/>
      <c r="VA827" s="23"/>
      <c r="VB827" s="23"/>
      <c r="VC827" s="23"/>
      <c r="VD827" s="23"/>
      <c r="VE827" s="23"/>
      <c r="VF827" s="23"/>
      <c r="VG827" s="23"/>
      <c r="VH827" s="23"/>
      <c r="VI827" s="23"/>
      <c r="VJ827" s="23"/>
      <c r="VK827" s="23"/>
      <c r="VL827" s="23"/>
      <c r="VM827" s="23"/>
      <c r="VN827" s="23"/>
      <c r="VO827" s="23"/>
      <c r="VP827" s="23"/>
      <c r="VQ827" s="23"/>
      <c r="VR827" s="23"/>
      <c r="VS827" s="23"/>
      <c r="VT827" s="23"/>
      <c r="VU827" s="23"/>
      <c r="VV827" s="23"/>
      <c r="VW827" s="23"/>
      <c r="VX827" s="23"/>
      <c r="VY827" s="23"/>
      <c r="VZ827" s="23"/>
      <c r="WA827" s="23"/>
      <c r="WB827" s="23"/>
      <c r="WC827" s="23"/>
      <c r="WD827" s="23"/>
      <c r="WE827" s="23"/>
      <c r="WF827" s="23"/>
      <c r="WG827" s="23"/>
      <c r="WH827" s="23"/>
      <c r="WI827" s="23"/>
      <c r="WJ827" s="23"/>
      <c r="WK827" s="23"/>
      <c r="WL827" s="23"/>
      <c r="WM827" s="23"/>
      <c r="WN827" s="23"/>
      <c r="WO827" s="23"/>
      <c r="WP827" s="23"/>
      <c r="WQ827" s="23"/>
      <c r="WR827" s="23"/>
      <c r="WS827" s="23"/>
      <c r="WT827" s="23"/>
      <c r="WU827" s="23"/>
      <c r="WV827" s="23"/>
      <c r="WW827" s="23"/>
      <c r="WX827" s="23"/>
      <c r="WY827" s="23"/>
      <c r="WZ827" s="23"/>
      <c r="XA827" s="23"/>
      <c r="XB827" s="23"/>
      <c r="XC827" s="23"/>
      <c r="XD827" s="23"/>
      <c r="XE827" s="23"/>
      <c r="XF827" s="23"/>
      <c r="XG827" s="23"/>
      <c r="XH827" s="23"/>
      <c r="XI827" s="23"/>
      <c r="XJ827" s="23"/>
      <c r="XK827" s="23"/>
      <c r="XL827" s="23"/>
      <c r="XM827" s="23"/>
      <c r="XN827" s="23"/>
      <c r="XO827" s="23"/>
      <c r="XP827" s="23"/>
      <c r="XQ827" s="23"/>
      <c r="XR827" s="23"/>
      <c r="XS827" s="23"/>
      <c r="XT827" s="23"/>
      <c r="XU827" s="23"/>
      <c r="XV827" s="23"/>
      <c r="XW827" s="23"/>
      <c r="XX827" s="23"/>
      <c r="XY827" s="23"/>
      <c r="XZ827" s="23"/>
      <c r="YA827" s="23"/>
      <c r="YB827" s="23"/>
      <c r="YC827" s="23"/>
      <c r="YD827" s="23"/>
      <c r="YE827" s="23"/>
      <c r="YF827" s="23"/>
      <c r="YG827" s="23"/>
      <c r="YH827" s="23"/>
      <c r="YI827" s="23"/>
      <c r="YJ827" s="23"/>
      <c r="YK827" s="23"/>
      <c r="YL827" s="23"/>
      <c r="YM827" s="23"/>
      <c r="YN827" s="23"/>
      <c r="YO827" s="23"/>
      <c r="YP827" s="23"/>
      <c r="YQ827" s="23"/>
      <c r="YR827" s="23"/>
      <c r="YS827" s="23"/>
      <c r="YT827" s="23"/>
      <c r="YU827" s="23"/>
      <c r="YV827" s="23"/>
      <c r="YW827" s="23"/>
      <c r="YX827" s="23"/>
      <c r="YY827" s="23"/>
      <c r="YZ827" s="23"/>
      <c r="ZA827" s="23"/>
      <c r="ZB827" s="23"/>
      <c r="ZC827" s="23"/>
      <c r="ZD827" s="23"/>
      <c r="ZE827" s="23"/>
      <c r="ZF827" s="23"/>
      <c r="ZG827" s="23"/>
      <c r="ZH827" s="23"/>
      <c r="ZI827" s="23"/>
      <c r="ZJ827" s="23"/>
      <c r="ZK827" s="23"/>
      <c r="ZL827" s="23"/>
      <c r="ZM827" s="23"/>
      <c r="ZN827" s="23"/>
      <c r="ZO827" s="23"/>
      <c r="ZP827" s="23"/>
      <c r="ZQ827" s="23"/>
      <c r="ZR827" s="23"/>
      <c r="ZS827" s="23"/>
      <c r="ZT827" s="23"/>
      <c r="ZU827" s="23"/>
      <c r="ZV827" s="23"/>
      <c r="ZW827" s="23"/>
      <c r="ZX827" s="23"/>
      <c r="ZY827" s="23"/>
      <c r="ZZ827" s="23"/>
      <c r="AAA827" s="23"/>
      <c r="AAB827" s="23"/>
      <c r="AAC827" s="23"/>
      <c r="AAD827" s="23"/>
      <c r="AAE827" s="23"/>
      <c r="AAF827" s="23"/>
      <c r="AAG827" s="23"/>
      <c r="AAH827" s="23"/>
      <c r="AAI827" s="23"/>
      <c r="AAJ827" s="23"/>
      <c r="AAK827" s="23"/>
      <c r="AAL827" s="23"/>
      <c r="AAM827" s="23"/>
      <c r="AAN827" s="23"/>
      <c r="AAO827" s="23"/>
      <c r="AAP827" s="23"/>
      <c r="AAQ827" s="23"/>
      <c r="AAR827" s="23"/>
      <c r="AAS827" s="23"/>
      <c r="AAT827" s="23"/>
      <c r="AAU827" s="23"/>
      <c r="AAV827" s="23"/>
      <c r="AAW827" s="23"/>
      <c r="AAX827" s="23"/>
      <c r="AAY827" s="23"/>
      <c r="AAZ827" s="23"/>
      <c r="ABA827" s="23"/>
      <c r="ABB827" s="23"/>
      <c r="ABC827" s="23"/>
      <c r="ABD827" s="23"/>
      <c r="ABE827" s="23"/>
      <c r="ABF827" s="23"/>
      <c r="ABG827" s="23"/>
      <c r="ABH827" s="23"/>
      <c r="ABI827" s="23"/>
      <c r="ABJ827" s="23"/>
      <c r="ABK827" s="23"/>
      <c r="ABL827" s="23"/>
      <c r="ABM827" s="23"/>
      <c r="ABN827" s="23"/>
      <c r="ABO827" s="23"/>
      <c r="ABP827" s="23"/>
      <c r="ABQ827" s="23"/>
      <c r="ABR827" s="23"/>
      <c r="ABS827" s="23"/>
      <c r="ABT827" s="23"/>
      <c r="ABU827" s="23"/>
      <c r="ABV827" s="23"/>
      <c r="ABW827" s="23"/>
      <c r="ABX827" s="23"/>
      <c r="ABY827" s="23"/>
      <c r="ABZ827" s="23"/>
      <c r="ACA827" s="23"/>
      <c r="ACB827" s="23"/>
      <c r="ACC827" s="23"/>
      <c r="ACD827" s="23"/>
      <c r="ACE827" s="23"/>
      <c r="ACF827" s="23"/>
      <c r="ACG827" s="23"/>
      <c r="ACH827" s="23"/>
      <c r="ACI827" s="23"/>
      <c r="ACJ827" s="23"/>
      <c r="ACK827" s="23"/>
      <c r="ACL827" s="23"/>
      <c r="ACM827" s="23"/>
      <c r="ACN827" s="23"/>
      <c r="ACO827" s="23"/>
      <c r="ACP827" s="23"/>
      <c r="ACQ827" s="23"/>
      <c r="ACR827" s="23"/>
      <c r="ACS827" s="23"/>
      <c r="ACT827" s="23"/>
      <c r="ACU827" s="23"/>
      <c r="ACV827" s="23"/>
      <c r="ACW827" s="23"/>
      <c r="ACX827" s="23"/>
      <c r="ACY827" s="23"/>
      <c r="ACZ827" s="23"/>
      <c r="ADA827" s="23"/>
      <c r="ADB827" s="23"/>
      <c r="ADC827" s="23"/>
      <c r="ADD827" s="23"/>
      <c r="ADE827" s="23"/>
      <c r="ADF827" s="23"/>
      <c r="ADG827" s="23"/>
      <c r="ADH827" s="23"/>
      <c r="ADI827" s="23"/>
      <c r="ADJ827" s="23"/>
      <c r="ADK827" s="23"/>
      <c r="ADL827" s="23"/>
      <c r="ADM827" s="23"/>
      <c r="ADN827" s="23"/>
      <c r="ADO827" s="23"/>
      <c r="ADP827" s="23"/>
      <c r="ADQ827" s="23"/>
      <c r="ADR827" s="23"/>
      <c r="ADS827" s="23"/>
      <c r="ADT827" s="23"/>
      <c r="ADU827" s="23"/>
      <c r="ADV827" s="23"/>
      <c r="ADW827" s="23"/>
      <c r="ADX827" s="23"/>
      <c r="ADY827" s="23"/>
      <c r="ADZ827" s="23"/>
      <c r="AEA827" s="23"/>
      <c r="AEB827" s="23"/>
      <c r="AEC827" s="23"/>
      <c r="AED827" s="23"/>
      <c r="AEE827" s="23"/>
      <c r="AEF827" s="23"/>
      <c r="AEG827" s="23"/>
      <c r="AEH827" s="23"/>
      <c r="AEI827" s="23"/>
      <c r="AEJ827" s="23"/>
      <c r="AEK827" s="23"/>
      <c r="AEL827" s="23"/>
      <c r="AEM827" s="23"/>
      <c r="AEN827" s="23"/>
      <c r="AEO827" s="23"/>
      <c r="AEP827" s="23"/>
      <c r="AEQ827" s="23"/>
      <c r="AER827" s="23"/>
      <c r="AES827" s="23"/>
      <c r="AET827" s="23"/>
      <c r="AEU827" s="23"/>
      <c r="AEV827" s="23"/>
      <c r="AEW827" s="23"/>
      <c r="AEX827" s="23"/>
      <c r="AEY827" s="23"/>
      <c r="AEZ827" s="23"/>
      <c r="AFA827" s="23"/>
      <c r="AFB827" s="23"/>
      <c r="AFC827" s="23"/>
      <c r="AFD827" s="23"/>
      <c r="AFE827" s="23"/>
      <c r="AFF827" s="23"/>
      <c r="AFG827" s="23"/>
      <c r="AFH827" s="23"/>
      <c r="AFI827" s="23"/>
      <c r="AFJ827" s="23"/>
      <c r="AFK827" s="23"/>
      <c r="AFL827" s="23"/>
      <c r="AFM827" s="23"/>
      <c r="AFN827" s="23"/>
      <c r="AFO827" s="23"/>
      <c r="AFP827" s="23"/>
      <c r="AFQ827" s="23"/>
      <c r="AFR827" s="23"/>
      <c r="AFS827" s="23"/>
      <c r="AFT827" s="23"/>
      <c r="AFU827" s="23"/>
      <c r="AFV827" s="23"/>
      <c r="AFW827" s="23"/>
      <c r="AFX827" s="23"/>
      <c r="AFY827" s="23"/>
      <c r="AFZ827" s="23"/>
      <c r="AGA827" s="23"/>
      <c r="AGB827" s="23"/>
      <c r="AGC827" s="23"/>
      <c r="AGD827" s="23"/>
      <c r="AGE827" s="23"/>
      <c r="AGF827" s="23"/>
      <c r="AGG827" s="23"/>
      <c r="AGH827" s="23"/>
      <c r="AGI827" s="23"/>
      <c r="AGJ827" s="23"/>
      <c r="AGK827" s="23"/>
      <c r="AGL827" s="23"/>
      <c r="AGM827" s="23"/>
      <c r="AGN827" s="23"/>
      <c r="AGO827" s="23"/>
      <c r="AGP827" s="23"/>
      <c r="AGQ827" s="23"/>
      <c r="AGR827" s="23"/>
      <c r="AGS827" s="23"/>
      <c r="AGT827" s="23"/>
      <c r="AGU827" s="23"/>
      <c r="AGV827" s="23"/>
      <c r="AGW827" s="23"/>
      <c r="AGX827" s="23"/>
      <c r="AGY827" s="23"/>
      <c r="AGZ827" s="23"/>
      <c r="AHA827" s="23"/>
      <c r="AHB827" s="23"/>
      <c r="AHC827" s="23"/>
      <c r="AHD827" s="23"/>
      <c r="AHE827" s="23"/>
      <c r="AHF827" s="23"/>
      <c r="AHG827" s="23"/>
      <c r="AHH827" s="23"/>
      <c r="AHI827" s="23"/>
      <c r="AHJ827" s="23"/>
      <c r="AHK827" s="23"/>
      <c r="AHL827" s="23"/>
      <c r="AHM827" s="23"/>
      <c r="AHN827" s="23"/>
      <c r="AHO827" s="23"/>
      <c r="AHP827" s="23"/>
      <c r="AHQ827" s="23"/>
      <c r="AHR827" s="23"/>
      <c r="AHS827" s="23"/>
      <c r="AHT827" s="23"/>
      <c r="AHU827" s="23"/>
      <c r="AHV827" s="23"/>
      <c r="AHW827" s="23"/>
      <c r="AHX827" s="23"/>
      <c r="AHY827" s="23"/>
      <c r="AHZ827" s="23"/>
      <c r="AIA827" s="23"/>
      <c r="AIB827" s="23"/>
      <c r="AIC827" s="23"/>
      <c r="AID827" s="23"/>
      <c r="AIE827" s="23"/>
      <c r="AIF827" s="23"/>
      <c r="AIG827" s="23"/>
      <c r="AIH827" s="23"/>
      <c r="AII827" s="23"/>
      <c r="AIJ827" s="23"/>
      <c r="AIK827" s="23"/>
      <c r="AIL827" s="23"/>
      <c r="AIM827" s="23"/>
      <c r="AIN827" s="23"/>
      <c r="AIO827" s="23"/>
      <c r="AIP827" s="23"/>
      <c r="AIQ827" s="23"/>
      <c r="AIR827" s="23"/>
      <c r="AIS827" s="23"/>
      <c r="AIT827" s="23"/>
      <c r="AIU827" s="23"/>
      <c r="AIV827" s="23"/>
      <c r="AIW827" s="23"/>
      <c r="AIX827" s="23"/>
      <c r="AIY827" s="23"/>
      <c r="AIZ827" s="23"/>
      <c r="AJA827" s="23"/>
      <c r="AJB827" s="23"/>
      <c r="AJC827" s="23"/>
      <c r="AJD827" s="23"/>
      <c r="AJE827" s="23"/>
      <c r="AJF827" s="23"/>
      <c r="AJG827" s="23"/>
      <c r="AJH827" s="23"/>
      <c r="AJI827" s="23"/>
      <c r="AJJ827" s="23"/>
      <c r="AJK827" s="23"/>
      <c r="AJL827" s="23"/>
      <c r="AJM827" s="23"/>
      <c r="AJN827" s="23"/>
      <c r="AJO827" s="23"/>
      <c r="AJP827" s="23"/>
      <c r="AJQ827" s="23"/>
      <c r="AJR827" s="23"/>
      <c r="AJS827" s="23"/>
      <c r="AJT827" s="23"/>
      <c r="AJU827" s="23"/>
      <c r="AJV827" s="23"/>
      <c r="AJW827" s="23"/>
      <c r="AJX827" s="23"/>
      <c r="AJY827" s="23"/>
      <c r="AJZ827" s="23"/>
      <c r="AKA827" s="23"/>
      <c r="AKB827" s="23"/>
      <c r="AKC827" s="23"/>
      <c r="AKD827" s="23"/>
      <c r="AKE827" s="23"/>
      <c r="AKF827" s="23"/>
      <c r="AKG827" s="23"/>
      <c r="AKH827" s="23"/>
      <c r="AKI827" s="23"/>
      <c r="AKJ827" s="23"/>
      <c r="AKK827" s="23"/>
      <c r="AKL827" s="23"/>
      <c r="AKM827" s="23"/>
      <c r="AKN827" s="23"/>
      <c r="AKO827" s="23"/>
      <c r="AKP827" s="23"/>
      <c r="AKQ827" s="23"/>
      <c r="AKR827" s="23"/>
      <c r="AKS827" s="23"/>
      <c r="AKT827" s="23"/>
      <c r="AKU827" s="23"/>
      <c r="AKV827" s="23"/>
      <c r="AKW827" s="23"/>
      <c r="AKX827" s="23"/>
      <c r="AKY827" s="23"/>
      <c r="AKZ827" s="23"/>
      <c r="ALA827" s="23"/>
      <c r="ALB827" s="23"/>
      <c r="ALC827" s="23"/>
      <c r="ALD827" s="23"/>
      <c r="ALE827" s="23"/>
      <c r="ALF827" s="23"/>
      <c r="ALG827" s="23"/>
      <c r="ALH827" s="23"/>
      <c r="ALI827" s="23"/>
      <c r="ALJ827" s="23"/>
    </row>
    <row r="828" spans="1:998" s="13" customFormat="1">
      <c r="A828" s="16">
        <v>823</v>
      </c>
      <c r="B828" s="32" t="s">
        <v>344</v>
      </c>
      <c r="C828" s="32" t="s">
        <v>52</v>
      </c>
      <c r="D828" s="32" t="s">
        <v>52</v>
      </c>
      <c r="E828" s="32" t="s">
        <v>391</v>
      </c>
      <c r="F828" s="32"/>
      <c r="G828" s="74">
        <v>45832</v>
      </c>
      <c r="H828" s="75" t="s">
        <v>392</v>
      </c>
      <c r="I828" s="32" t="s">
        <v>5</v>
      </c>
      <c r="J828" s="32" t="s">
        <v>6</v>
      </c>
      <c r="K828" s="32" t="s">
        <v>5</v>
      </c>
      <c r="L828" s="32" t="s">
        <v>5</v>
      </c>
      <c r="M828" s="32" t="s">
        <v>5</v>
      </c>
      <c r="N828" s="32" t="s">
        <v>6</v>
      </c>
      <c r="O828" s="76">
        <v>2540.5500000000002</v>
      </c>
      <c r="P828" s="77">
        <v>13501</v>
      </c>
      <c r="Q828" s="76">
        <v>207000</v>
      </c>
      <c r="R828" s="76">
        <v>0</v>
      </c>
      <c r="S828" s="78">
        <f t="shared" si="88"/>
        <v>0</v>
      </c>
      <c r="T828" s="78">
        <f t="shared" si="89"/>
        <v>207000</v>
      </c>
      <c r="U828" s="32" t="s">
        <v>6</v>
      </c>
      <c r="V828" s="32" t="s">
        <v>6</v>
      </c>
      <c r="W828" s="79">
        <v>2</v>
      </c>
      <c r="X828" s="80">
        <v>0</v>
      </c>
      <c r="Y828" s="81">
        <f>ROUND((S828/INDICI!$B$2*10),2)</f>
        <v>0</v>
      </c>
      <c r="Z828" s="81">
        <f>ROUND((O828/INDICI!$B$1*25),2)</f>
        <v>6.78</v>
      </c>
      <c r="AA828" s="82">
        <f t="shared" si="90"/>
        <v>6</v>
      </c>
      <c r="AB828" s="83">
        <f t="shared" si="91"/>
        <v>12.780000000000001</v>
      </c>
      <c r="AC828" s="84"/>
      <c r="AD828" s="81" t="str">
        <f>VLOOKUP(C828, 'NORD SUD'!A:B, 2, FALSE)</f>
        <v>N</v>
      </c>
      <c r="AE828" s="85"/>
      <c r="AF828" s="85"/>
      <c r="AG828" s="84"/>
      <c r="AH828" s="119"/>
      <c r="AI828" s="170"/>
      <c r="AJ828" s="170"/>
      <c r="AK828" s="195"/>
      <c r="AL828" s="162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  <c r="IE828" s="27"/>
      <c r="IF828" s="27"/>
      <c r="IG828" s="27"/>
      <c r="IH828" s="27"/>
      <c r="II828" s="27"/>
      <c r="IJ828" s="27"/>
      <c r="IK828" s="27"/>
      <c r="IL828" s="27"/>
      <c r="IM828" s="27"/>
      <c r="IN828" s="27"/>
      <c r="IO828" s="27"/>
      <c r="IP828" s="27"/>
      <c r="IQ828" s="27"/>
      <c r="IR828" s="27"/>
      <c r="IS828" s="27"/>
      <c r="IT828" s="27"/>
      <c r="IU828" s="27"/>
      <c r="IV828" s="27"/>
      <c r="IW828" s="27"/>
      <c r="IX828" s="27"/>
      <c r="IY828" s="27"/>
      <c r="IZ828" s="27"/>
      <c r="JA828" s="27"/>
      <c r="JB828" s="27"/>
      <c r="JC828" s="27"/>
      <c r="JD828" s="27"/>
      <c r="JE828" s="27"/>
      <c r="JF828" s="27"/>
      <c r="JG828" s="27"/>
      <c r="JH828" s="27"/>
      <c r="JI828" s="27"/>
      <c r="JJ828" s="27"/>
      <c r="JK828" s="27"/>
      <c r="JL828" s="27"/>
      <c r="JM828" s="27"/>
      <c r="JN828" s="27"/>
      <c r="JO828" s="27"/>
      <c r="JP828" s="27"/>
      <c r="JQ828" s="27"/>
      <c r="JR828" s="27"/>
      <c r="JS828" s="27"/>
      <c r="JT828" s="27"/>
      <c r="JU828" s="27"/>
      <c r="JV828" s="27"/>
      <c r="JW828" s="27"/>
      <c r="JX828" s="27"/>
      <c r="JY828" s="27"/>
      <c r="JZ828" s="27"/>
      <c r="KA828" s="27"/>
      <c r="KB828" s="27"/>
      <c r="KC828" s="27"/>
      <c r="KD828" s="27"/>
      <c r="KE828" s="27"/>
      <c r="KF828" s="27"/>
      <c r="KG828" s="27"/>
      <c r="KH828" s="27"/>
      <c r="KI828" s="27"/>
      <c r="KJ828" s="27"/>
      <c r="KK828" s="27"/>
      <c r="KL828" s="27"/>
      <c r="KM828" s="27"/>
      <c r="KN828" s="27"/>
      <c r="KO828" s="27"/>
      <c r="KP828" s="27"/>
      <c r="KQ828" s="27"/>
      <c r="KR828" s="27"/>
      <c r="KS828" s="27"/>
      <c r="KT828" s="27"/>
      <c r="KU828" s="27"/>
      <c r="KV828" s="27"/>
      <c r="KW828" s="27"/>
      <c r="KX828" s="27"/>
      <c r="KY828" s="27"/>
      <c r="KZ828" s="27"/>
      <c r="LA828" s="27"/>
      <c r="LB828" s="27"/>
      <c r="LC828" s="27"/>
      <c r="LD828" s="27"/>
      <c r="LE828" s="27"/>
      <c r="LF828" s="27"/>
      <c r="LG828" s="27"/>
      <c r="LH828" s="27"/>
      <c r="LI828" s="27"/>
      <c r="LJ828" s="27"/>
      <c r="LK828" s="27"/>
      <c r="LL828" s="27"/>
      <c r="LM828" s="27"/>
      <c r="LN828" s="27"/>
      <c r="LO828" s="27"/>
      <c r="LP828" s="27"/>
      <c r="LQ828" s="27"/>
      <c r="LR828" s="27"/>
      <c r="LS828" s="27"/>
      <c r="LT828" s="27"/>
      <c r="LU828" s="27"/>
      <c r="LV828" s="27"/>
      <c r="LW828" s="27"/>
      <c r="LX828" s="27"/>
      <c r="LY828" s="27"/>
      <c r="LZ828" s="27"/>
      <c r="MA828" s="27"/>
      <c r="MB828" s="27"/>
      <c r="MC828" s="27"/>
      <c r="MD828" s="27"/>
      <c r="ME828" s="27"/>
      <c r="MF828" s="27"/>
      <c r="MG828" s="27"/>
      <c r="MH828" s="27"/>
      <c r="MI828" s="27"/>
      <c r="MJ828" s="27"/>
      <c r="MK828" s="27"/>
      <c r="ML828" s="27"/>
      <c r="MM828" s="27"/>
      <c r="MN828" s="27"/>
      <c r="MO828" s="27"/>
      <c r="MP828" s="27"/>
      <c r="MQ828" s="27"/>
      <c r="MR828" s="27"/>
      <c r="MS828" s="27"/>
      <c r="MT828" s="27"/>
      <c r="MU828" s="27"/>
      <c r="MV828" s="27"/>
      <c r="MW828" s="27"/>
      <c r="MX828" s="27"/>
      <c r="MY828" s="27"/>
      <c r="MZ828" s="27"/>
      <c r="NA828" s="27"/>
      <c r="NB828" s="27"/>
      <c r="NC828" s="27"/>
      <c r="ND828" s="27"/>
      <c r="NE828" s="27"/>
      <c r="NF828" s="27"/>
      <c r="NG828" s="27"/>
      <c r="NH828" s="27"/>
      <c r="NI828" s="27"/>
      <c r="NJ828" s="27"/>
      <c r="NK828" s="27"/>
      <c r="NL828" s="27"/>
      <c r="NM828" s="27"/>
      <c r="NN828" s="27"/>
      <c r="NO828" s="27"/>
      <c r="NP828" s="27"/>
      <c r="NQ828" s="27"/>
      <c r="NR828" s="27"/>
      <c r="NS828" s="27"/>
      <c r="NT828" s="27"/>
      <c r="NU828" s="27"/>
      <c r="NV828" s="27"/>
      <c r="NW828" s="27"/>
      <c r="NX828" s="27"/>
      <c r="NY828" s="27"/>
      <c r="NZ828" s="27"/>
      <c r="OA828" s="27"/>
      <c r="OB828" s="27"/>
      <c r="OC828" s="27"/>
      <c r="OD828" s="27"/>
      <c r="OE828" s="27"/>
      <c r="OF828" s="27"/>
      <c r="OG828" s="27"/>
      <c r="OH828" s="27"/>
      <c r="OI828" s="27"/>
      <c r="OJ828" s="27"/>
      <c r="OK828" s="27"/>
      <c r="OL828" s="27"/>
      <c r="OM828" s="27"/>
      <c r="ON828" s="27"/>
      <c r="OO828" s="27"/>
      <c r="OP828" s="27"/>
      <c r="OQ828" s="27"/>
      <c r="OR828" s="27"/>
      <c r="OS828" s="27"/>
      <c r="OT828" s="27"/>
      <c r="OU828" s="27"/>
      <c r="OV828" s="27"/>
      <c r="OW828" s="27"/>
      <c r="OX828" s="27"/>
      <c r="OY828" s="27"/>
      <c r="OZ828" s="27"/>
      <c r="PA828" s="27"/>
      <c r="PB828" s="27"/>
      <c r="PC828" s="27"/>
      <c r="PD828" s="27"/>
      <c r="PE828" s="27"/>
      <c r="PF828" s="27"/>
      <c r="PG828" s="27"/>
      <c r="PH828" s="27"/>
      <c r="PI828" s="27"/>
      <c r="PJ828" s="27"/>
      <c r="PK828" s="27"/>
      <c r="PL828" s="27"/>
      <c r="PM828" s="27"/>
      <c r="PN828" s="27"/>
      <c r="PO828" s="27"/>
      <c r="PP828" s="27"/>
      <c r="PQ828" s="27"/>
      <c r="PR828" s="27"/>
      <c r="PS828" s="27"/>
      <c r="PT828" s="27"/>
      <c r="PU828" s="27"/>
      <c r="PV828" s="27"/>
      <c r="PW828" s="27"/>
      <c r="PX828" s="27"/>
      <c r="PY828" s="27"/>
      <c r="PZ828" s="27"/>
      <c r="QA828" s="27"/>
      <c r="QB828" s="27"/>
      <c r="QC828" s="27"/>
      <c r="QD828" s="27"/>
      <c r="QE828" s="27"/>
      <c r="QF828" s="27"/>
      <c r="QG828" s="27"/>
      <c r="QH828" s="27"/>
      <c r="QI828" s="27"/>
      <c r="QJ828" s="27"/>
      <c r="QK828" s="27"/>
      <c r="QL828" s="27"/>
      <c r="QM828" s="27"/>
      <c r="QN828" s="27"/>
      <c r="QO828" s="27"/>
      <c r="QP828" s="27"/>
      <c r="QQ828" s="27"/>
      <c r="QR828" s="27"/>
      <c r="QS828" s="27"/>
      <c r="QT828" s="27"/>
      <c r="QU828" s="27"/>
      <c r="QV828" s="27"/>
      <c r="QW828" s="27"/>
      <c r="QX828" s="27"/>
      <c r="QY828" s="27"/>
      <c r="QZ828" s="27"/>
      <c r="RA828" s="27"/>
      <c r="RB828" s="27"/>
      <c r="RC828" s="27"/>
      <c r="RD828" s="27"/>
      <c r="RE828" s="27"/>
      <c r="RF828" s="27"/>
      <c r="RG828" s="27"/>
      <c r="RH828" s="27"/>
      <c r="RI828" s="27"/>
      <c r="RJ828" s="27"/>
      <c r="RK828" s="27"/>
      <c r="RL828" s="27"/>
      <c r="RM828" s="27"/>
      <c r="RN828" s="27"/>
      <c r="RO828" s="27"/>
      <c r="RP828" s="27"/>
      <c r="RQ828" s="27"/>
      <c r="RR828" s="27"/>
      <c r="RS828" s="27"/>
      <c r="RT828" s="27"/>
      <c r="RU828" s="27"/>
      <c r="RV828" s="27"/>
      <c r="RW828" s="27"/>
      <c r="RX828" s="27"/>
      <c r="RY828" s="27"/>
      <c r="RZ828" s="27"/>
      <c r="SA828" s="27"/>
      <c r="SB828" s="27"/>
      <c r="SC828" s="27"/>
      <c r="SD828" s="27"/>
      <c r="SE828" s="27"/>
      <c r="SF828" s="27"/>
      <c r="SG828" s="27"/>
      <c r="SH828" s="27"/>
      <c r="SI828" s="27"/>
      <c r="SJ828" s="27"/>
      <c r="SK828" s="27"/>
      <c r="SL828" s="27"/>
      <c r="SM828" s="27"/>
      <c r="SN828" s="27"/>
      <c r="SO828" s="27"/>
      <c r="SP828" s="27"/>
      <c r="SQ828" s="27"/>
      <c r="SR828" s="27"/>
      <c r="SS828" s="27"/>
      <c r="ST828" s="27"/>
      <c r="SU828" s="27"/>
      <c r="SV828" s="27"/>
      <c r="SW828" s="27"/>
      <c r="SX828" s="27"/>
      <c r="SY828" s="27"/>
      <c r="SZ828" s="27"/>
      <c r="TA828" s="27"/>
      <c r="TB828" s="27"/>
      <c r="TC828" s="27"/>
      <c r="TD828" s="27"/>
      <c r="TE828" s="27"/>
      <c r="TF828" s="27"/>
      <c r="TG828" s="27"/>
      <c r="TH828" s="27"/>
      <c r="TI828" s="27"/>
      <c r="TJ828" s="27"/>
      <c r="TK828" s="27"/>
      <c r="TL828" s="27"/>
      <c r="TM828" s="27"/>
      <c r="TN828" s="27"/>
      <c r="TO828" s="27"/>
      <c r="TP828" s="27"/>
      <c r="TQ828" s="27"/>
      <c r="TR828" s="27"/>
      <c r="TS828" s="27"/>
      <c r="TT828" s="27"/>
      <c r="TU828" s="27"/>
      <c r="TV828" s="27"/>
      <c r="TW828" s="27"/>
      <c r="TX828" s="27"/>
      <c r="TY828" s="27"/>
      <c r="TZ828" s="27"/>
      <c r="UA828" s="27"/>
      <c r="UB828" s="27"/>
      <c r="UC828" s="27"/>
      <c r="UD828" s="27"/>
      <c r="UE828" s="27"/>
      <c r="UF828" s="27"/>
      <c r="UG828" s="27"/>
      <c r="UH828" s="27"/>
      <c r="UI828" s="27"/>
      <c r="UJ828" s="27"/>
      <c r="UK828" s="27"/>
      <c r="UL828" s="27"/>
      <c r="UM828" s="27"/>
      <c r="UN828" s="27"/>
      <c r="UO828" s="27"/>
      <c r="UP828" s="27"/>
      <c r="UQ828" s="27"/>
      <c r="UR828" s="27"/>
      <c r="US828" s="27"/>
      <c r="UT828" s="27"/>
      <c r="UU828" s="27"/>
      <c r="UV828" s="27"/>
      <c r="UW828" s="27"/>
      <c r="UX828" s="27"/>
      <c r="UY828" s="27"/>
      <c r="UZ828" s="27"/>
      <c r="VA828" s="27"/>
      <c r="VB828" s="27"/>
      <c r="VC828" s="27"/>
      <c r="VD828" s="27"/>
      <c r="VE828" s="27"/>
      <c r="VF828" s="27"/>
      <c r="VG828" s="27"/>
      <c r="VH828" s="27"/>
      <c r="VI828" s="27"/>
      <c r="VJ828" s="27"/>
      <c r="VK828" s="27"/>
      <c r="VL828" s="27"/>
      <c r="VM828" s="27"/>
      <c r="VN828" s="27"/>
      <c r="VO828" s="27"/>
      <c r="VP828" s="27"/>
      <c r="VQ828" s="27"/>
      <c r="VR828" s="27"/>
      <c r="VS828" s="27"/>
      <c r="VT828" s="27"/>
      <c r="VU828" s="27"/>
      <c r="VV828" s="27"/>
      <c r="VW828" s="27"/>
      <c r="VX828" s="27"/>
      <c r="VY828" s="27"/>
      <c r="VZ828" s="27"/>
      <c r="WA828" s="27"/>
      <c r="WB828" s="27"/>
      <c r="WC828" s="27"/>
      <c r="WD828" s="27"/>
      <c r="WE828" s="27"/>
      <c r="WF828" s="27"/>
      <c r="WG828" s="27"/>
      <c r="WH828" s="27"/>
      <c r="WI828" s="27"/>
      <c r="WJ828" s="27"/>
      <c r="WK828" s="27"/>
      <c r="WL828" s="27"/>
      <c r="WM828" s="27"/>
      <c r="WN828" s="27"/>
      <c r="WO828" s="27"/>
      <c r="WP828" s="27"/>
      <c r="WQ828" s="27"/>
      <c r="WR828" s="27"/>
      <c r="WS828" s="27"/>
      <c r="WT828" s="27"/>
      <c r="WU828" s="27"/>
      <c r="WV828" s="27"/>
      <c r="WW828" s="27"/>
      <c r="WX828" s="27"/>
      <c r="WY828" s="27"/>
      <c r="WZ828" s="27"/>
      <c r="XA828" s="27"/>
      <c r="XB828" s="27"/>
      <c r="XC828" s="27"/>
      <c r="XD828" s="27"/>
      <c r="XE828" s="27"/>
      <c r="XF828" s="27"/>
      <c r="XG828" s="27"/>
      <c r="XH828" s="27"/>
      <c r="XI828" s="27"/>
      <c r="XJ828" s="27"/>
      <c r="XK828" s="27"/>
      <c r="XL828" s="27"/>
      <c r="XM828" s="27"/>
      <c r="XN828" s="27"/>
      <c r="XO828" s="27"/>
      <c r="XP828" s="27"/>
      <c r="XQ828" s="27"/>
      <c r="XR828" s="27"/>
      <c r="XS828" s="27"/>
      <c r="XT828" s="27"/>
      <c r="XU828" s="27"/>
      <c r="XV828" s="27"/>
      <c r="XW828" s="27"/>
      <c r="XX828" s="27"/>
      <c r="XY828" s="27"/>
      <c r="XZ828" s="27"/>
      <c r="YA828" s="27"/>
      <c r="YB828" s="27"/>
      <c r="YC828" s="27"/>
      <c r="YD828" s="27"/>
      <c r="YE828" s="27"/>
      <c r="YF828" s="27"/>
      <c r="YG828" s="27"/>
      <c r="YH828" s="27"/>
      <c r="YI828" s="27"/>
      <c r="YJ828" s="27"/>
      <c r="YK828" s="27"/>
      <c r="YL828" s="27"/>
      <c r="YM828" s="27"/>
      <c r="YN828" s="27"/>
      <c r="YO828" s="27"/>
      <c r="YP828" s="27"/>
      <c r="YQ828" s="27"/>
      <c r="YR828" s="27"/>
      <c r="YS828" s="27"/>
      <c r="YT828" s="27"/>
      <c r="YU828" s="27"/>
      <c r="YV828" s="27"/>
      <c r="YW828" s="27"/>
      <c r="YX828" s="27"/>
      <c r="YY828" s="27"/>
      <c r="YZ828" s="27"/>
      <c r="ZA828" s="27"/>
      <c r="ZB828" s="27"/>
      <c r="ZC828" s="27"/>
      <c r="ZD828" s="27"/>
      <c r="ZE828" s="27"/>
      <c r="ZF828" s="27"/>
      <c r="ZG828" s="27"/>
      <c r="ZH828" s="27"/>
      <c r="ZI828" s="27"/>
      <c r="ZJ828" s="27"/>
      <c r="ZK828" s="27"/>
      <c r="ZL828" s="27"/>
      <c r="ZM828" s="27"/>
      <c r="ZN828" s="27"/>
      <c r="ZO828" s="27"/>
      <c r="ZP828" s="27"/>
      <c r="ZQ828" s="27"/>
      <c r="ZR828" s="27"/>
      <c r="ZS828" s="27"/>
      <c r="ZT828" s="27"/>
      <c r="ZU828" s="27"/>
      <c r="ZV828" s="27"/>
      <c r="ZW828" s="27"/>
      <c r="ZX828" s="27"/>
      <c r="ZY828" s="27"/>
      <c r="ZZ828" s="27"/>
      <c r="AAA828" s="27"/>
      <c r="AAB828" s="27"/>
      <c r="AAC828" s="27"/>
      <c r="AAD828" s="27"/>
      <c r="AAE828" s="27"/>
      <c r="AAF828" s="27"/>
      <c r="AAG828" s="27"/>
      <c r="AAH828" s="27"/>
      <c r="AAI828" s="27"/>
      <c r="AAJ828" s="27"/>
      <c r="AAK828" s="27"/>
      <c r="AAL828" s="27"/>
      <c r="AAM828" s="27"/>
      <c r="AAN828" s="27"/>
      <c r="AAO828" s="27"/>
      <c r="AAP828" s="27"/>
      <c r="AAQ828" s="27"/>
      <c r="AAR828" s="27"/>
      <c r="AAS828" s="27"/>
      <c r="AAT828" s="27"/>
      <c r="AAU828" s="27"/>
      <c r="AAV828" s="27"/>
      <c r="AAW828" s="27"/>
      <c r="AAX828" s="27"/>
      <c r="AAY828" s="27"/>
      <c r="AAZ828" s="27"/>
      <c r="ABA828" s="27"/>
      <c r="ABB828" s="27"/>
      <c r="ABC828" s="27"/>
      <c r="ABD828" s="27"/>
      <c r="ABE828" s="27"/>
      <c r="ABF828" s="27"/>
      <c r="ABG828" s="27"/>
      <c r="ABH828" s="27"/>
      <c r="ABI828" s="27"/>
      <c r="ABJ828" s="27"/>
      <c r="ABK828" s="27"/>
      <c r="ABL828" s="27"/>
      <c r="ABM828" s="27"/>
      <c r="ABN828" s="27"/>
      <c r="ABO828" s="27"/>
      <c r="ABP828" s="27"/>
      <c r="ABQ828" s="27"/>
      <c r="ABR828" s="27"/>
      <c r="ABS828" s="27"/>
      <c r="ABT828" s="27"/>
      <c r="ABU828" s="27"/>
      <c r="ABV828" s="27"/>
      <c r="ABW828" s="27"/>
      <c r="ABX828" s="27"/>
      <c r="ABY828" s="27"/>
      <c r="ABZ828" s="27"/>
      <c r="ACA828" s="27"/>
      <c r="ACB828" s="27"/>
      <c r="ACC828" s="27"/>
      <c r="ACD828" s="27"/>
      <c r="ACE828" s="27"/>
      <c r="ACF828" s="27"/>
      <c r="ACG828" s="27"/>
      <c r="ACH828" s="27"/>
      <c r="ACI828" s="27"/>
      <c r="ACJ828" s="27"/>
      <c r="ACK828" s="27"/>
      <c r="ACL828" s="27"/>
      <c r="ACM828" s="27"/>
      <c r="ACN828" s="27"/>
      <c r="ACO828" s="27"/>
      <c r="ACP828" s="27"/>
      <c r="ACQ828" s="27"/>
      <c r="ACR828" s="27"/>
      <c r="ACS828" s="27"/>
      <c r="ACT828" s="27"/>
      <c r="ACU828" s="27"/>
      <c r="ACV828" s="27"/>
      <c r="ACW828" s="27"/>
      <c r="ACX828" s="27"/>
      <c r="ACY828" s="27"/>
      <c r="ACZ828" s="27"/>
      <c r="ADA828" s="27"/>
      <c r="ADB828" s="27"/>
      <c r="ADC828" s="27"/>
      <c r="ADD828" s="27"/>
      <c r="ADE828" s="27"/>
      <c r="ADF828" s="27"/>
      <c r="ADG828" s="27"/>
      <c r="ADH828" s="27"/>
      <c r="ADI828" s="27"/>
      <c r="ADJ828" s="27"/>
      <c r="ADK828" s="27"/>
      <c r="ADL828" s="27"/>
      <c r="ADM828" s="27"/>
      <c r="ADN828" s="27"/>
      <c r="ADO828" s="27"/>
      <c r="ADP828" s="27"/>
      <c r="ADQ828" s="27"/>
      <c r="ADR828" s="27"/>
      <c r="ADS828" s="27"/>
      <c r="ADT828" s="27"/>
      <c r="ADU828" s="27"/>
      <c r="ADV828" s="27"/>
      <c r="ADW828" s="27"/>
      <c r="ADX828" s="27"/>
      <c r="ADY828" s="27"/>
      <c r="ADZ828" s="27"/>
      <c r="AEA828" s="27"/>
      <c r="AEB828" s="27"/>
      <c r="AEC828" s="27"/>
      <c r="AED828" s="27"/>
      <c r="AEE828" s="27"/>
      <c r="AEF828" s="27"/>
      <c r="AEG828" s="27"/>
      <c r="AEH828" s="27"/>
      <c r="AEI828" s="27"/>
      <c r="AEJ828" s="27"/>
      <c r="AEK828" s="27"/>
      <c r="AEL828" s="27"/>
      <c r="AEM828" s="27"/>
      <c r="AEN828" s="27"/>
      <c r="AEO828" s="27"/>
      <c r="AEP828" s="27"/>
      <c r="AEQ828" s="27"/>
      <c r="AER828" s="27"/>
      <c r="AES828" s="27"/>
      <c r="AET828" s="27"/>
      <c r="AEU828" s="27"/>
      <c r="AEV828" s="27"/>
      <c r="AEW828" s="27"/>
      <c r="AEX828" s="27"/>
      <c r="AEY828" s="27"/>
      <c r="AEZ828" s="27"/>
      <c r="AFA828" s="27"/>
      <c r="AFB828" s="27"/>
      <c r="AFC828" s="27"/>
      <c r="AFD828" s="27"/>
      <c r="AFE828" s="27"/>
      <c r="AFF828" s="27"/>
      <c r="AFG828" s="27"/>
      <c r="AFH828" s="27"/>
      <c r="AFI828" s="27"/>
      <c r="AFJ828" s="27"/>
      <c r="AFK828" s="27"/>
      <c r="AFL828" s="27"/>
      <c r="AFM828" s="27"/>
      <c r="AFN828" s="27"/>
      <c r="AFO828" s="27"/>
      <c r="AFP828" s="27"/>
      <c r="AFQ828" s="27"/>
      <c r="AFR828" s="27"/>
      <c r="AFS828" s="27"/>
      <c r="AFT828" s="27"/>
      <c r="AFU828" s="27"/>
      <c r="AFV828" s="27"/>
      <c r="AFW828" s="27"/>
      <c r="AFX828" s="27"/>
      <c r="AFY828" s="27"/>
      <c r="AFZ828" s="27"/>
      <c r="AGA828" s="27"/>
      <c r="AGB828" s="27"/>
      <c r="AGC828" s="27"/>
      <c r="AGD828" s="27"/>
      <c r="AGE828" s="27"/>
      <c r="AGF828" s="27"/>
      <c r="AGG828" s="27"/>
      <c r="AGH828" s="27"/>
      <c r="AGI828" s="27"/>
      <c r="AGJ828" s="27"/>
      <c r="AGK828" s="27"/>
      <c r="AGL828" s="27"/>
      <c r="AGM828" s="27"/>
      <c r="AGN828" s="27"/>
      <c r="AGO828" s="27"/>
      <c r="AGP828" s="27"/>
      <c r="AGQ828" s="27"/>
      <c r="AGR828" s="27"/>
      <c r="AGS828" s="27"/>
      <c r="AGT828" s="27"/>
      <c r="AGU828" s="27"/>
      <c r="AGV828" s="27"/>
      <c r="AGW828" s="27"/>
      <c r="AGX828" s="27"/>
      <c r="AGY828" s="27"/>
      <c r="AGZ828" s="27"/>
      <c r="AHA828" s="27"/>
      <c r="AHB828" s="27"/>
      <c r="AHC828" s="27"/>
      <c r="AHD828" s="27"/>
      <c r="AHE828" s="27"/>
      <c r="AHF828" s="27"/>
      <c r="AHG828" s="27"/>
      <c r="AHH828" s="27"/>
      <c r="AHI828" s="27"/>
      <c r="AHJ828" s="27"/>
      <c r="AHK828" s="27"/>
      <c r="AHL828" s="27"/>
      <c r="AHM828" s="27"/>
      <c r="AHN828" s="27"/>
      <c r="AHO828" s="27"/>
      <c r="AHP828" s="27"/>
      <c r="AHQ828" s="27"/>
      <c r="AHR828" s="27"/>
      <c r="AHS828" s="27"/>
      <c r="AHT828" s="27"/>
      <c r="AHU828" s="27"/>
      <c r="AHV828" s="27"/>
      <c r="AHW828" s="27"/>
      <c r="AHX828" s="27"/>
      <c r="AHY828" s="27"/>
      <c r="AHZ828" s="27"/>
      <c r="AIA828" s="27"/>
      <c r="AIB828" s="27"/>
      <c r="AIC828" s="27"/>
      <c r="AID828" s="27"/>
      <c r="AIE828" s="27"/>
      <c r="AIF828" s="27"/>
      <c r="AIG828" s="27"/>
      <c r="AIH828" s="27"/>
      <c r="AII828" s="27"/>
      <c r="AIJ828" s="27"/>
      <c r="AIK828" s="27"/>
      <c r="AIL828" s="27"/>
      <c r="AIM828" s="27"/>
      <c r="AIN828" s="27"/>
      <c r="AIO828" s="27"/>
      <c r="AIP828" s="27"/>
      <c r="AIQ828" s="27"/>
      <c r="AIR828" s="27"/>
      <c r="AIS828" s="27"/>
      <c r="AIT828" s="27"/>
      <c r="AIU828" s="27"/>
      <c r="AIV828" s="27"/>
      <c r="AIW828" s="27"/>
      <c r="AIX828" s="27"/>
      <c r="AIY828" s="27"/>
      <c r="AIZ828" s="27"/>
      <c r="AJA828" s="27"/>
      <c r="AJB828" s="27"/>
      <c r="AJC828" s="27"/>
      <c r="AJD828" s="27"/>
      <c r="AJE828" s="27"/>
      <c r="AJF828" s="27"/>
      <c r="AJG828" s="27"/>
      <c r="AJH828" s="27"/>
      <c r="AJI828" s="27"/>
      <c r="AJJ828" s="27"/>
      <c r="AJK828" s="27"/>
      <c r="AJL828" s="27"/>
      <c r="AJM828" s="27"/>
      <c r="AJN828" s="27"/>
      <c r="AJO828" s="27"/>
      <c r="AJP828" s="27"/>
      <c r="AJQ828" s="27"/>
      <c r="AJR828" s="27"/>
      <c r="AJS828" s="27"/>
      <c r="AJT828" s="27"/>
      <c r="AJU828" s="27"/>
      <c r="AJV828" s="27"/>
      <c r="AJW828" s="27"/>
      <c r="AJX828" s="27"/>
      <c r="AJY828" s="27"/>
      <c r="AJZ828" s="27"/>
      <c r="AKA828" s="27"/>
      <c r="AKB828" s="27"/>
      <c r="AKC828" s="27"/>
      <c r="AKD828" s="27"/>
      <c r="AKE828" s="27"/>
      <c r="AKF828" s="27"/>
      <c r="AKG828" s="27"/>
      <c r="AKH828" s="27"/>
      <c r="AKI828" s="27"/>
      <c r="AKJ828" s="27"/>
      <c r="AKK828" s="27"/>
      <c r="AKL828" s="27"/>
      <c r="AKM828" s="27"/>
      <c r="AKN828" s="27"/>
      <c r="AKO828" s="27"/>
      <c r="AKP828" s="27"/>
      <c r="AKQ828" s="27"/>
      <c r="AKR828" s="27"/>
      <c r="AKS828" s="27"/>
      <c r="AKT828" s="27"/>
      <c r="AKU828" s="27"/>
      <c r="AKV828" s="27"/>
      <c r="AKW828" s="27"/>
      <c r="AKX828" s="27"/>
      <c r="AKY828" s="27"/>
      <c r="AKZ828" s="27"/>
      <c r="ALA828" s="27"/>
      <c r="ALB828" s="27"/>
      <c r="ALC828" s="27"/>
      <c r="ALD828" s="27"/>
      <c r="ALE828" s="27"/>
      <c r="ALF828" s="27"/>
      <c r="ALG828" s="27"/>
      <c r="ALH828" s="27"/>
      <c r="ALI828" s="27"/>
      <c r="ALJ828" s="27"/>
    </row>
    <row r="829" spans="1:998" s="13" customFormat="1">
      <c r="A829" s="16">
        <v>824</v>
      </c>
      <c r="B829" s="32" t="s">
        <v>188</v>
      </c>
      <c r="C829" s="32" t="s">
        <v>1804</v>
      </c>
      <c r="D829" s="32" t="s">
        <v>1804</v>
      </c>
      <c r="E829" s="32" t="s">
        <v>1810</v>
      </c>
      <c r="F829" s="32"/>
      <c r="G829" s="74">
        <v>45817</v>
      </c>
      <c r="H829" s="75">
        <v>0.59444444444444444</v>
      </c>
      <c r="I829" s="32" t="s">
        <v>5</v>
      </c>
      <c r="J829" s="32" t="s">
        <v>6</v>
      </c>
      <c r="K829" s="32" t="s">
        <v>5</v>
      </c>
      <c r="L829" s="32" t="s">
        <v>5</v>
      </c>
      <c r="M829" s="32" t="s">
        <v>5</v>
      </c>
      <c r="N829" s="32" t="s">
        <v>6</v>
      </c>
      <c r="O829" s="76">
        <v>728.86</v>
      </c>
      <c r="P829" s="77">
        <v>686</v>
      </c>
      <c r="Q829" s="76">
        <v>80439.3</v>
      </c>
      <c r="R829" s="76">
        <v>20109.830000000002</v>
      </c>
      <c r="S829" s="85">
        <f t="shared" si="88"/>
        <v>25.000006215867121</v>
      </c>
      <c r="T829" s="85">
        <f t="shared" si="89"/>
        <v>60329.47</v>
      </c>
      <c r="U829" s="32" t="s">
        <v>6</v>
      </c>
      <c r="V829" s="32" t="s">
        <v>6</v>
      </c>
      <c r="W829" s="79">
        <v>1</v>
      </c>
      <c r="X829" s="80">
        <v>0</v>
      </c>
      <c r="Y829" s="81">
        <f>ROUND((S829/INDICI!$B$2*10),2)</f>
        <v>2.83</v>
      </c>
      <c r="Z829" s="81">
        <f>ROUND((O829/INDICI!$B$1*25),2)</f>
        <v>1.95</v>
      </c>
      <c r="AA829" s="82">
        <f t="shared" si="90"/>
        <v>8</v>
      </c>
      <c r="AB829" s="83">
        <f t="shared" si="91"/>
        <v>12.780000000000001</v>
      </c>
      <c r="AC829" s="84"/>
      <c r="AD829" s="81" t="str">
        <f>VLOOKUP(C829, 'NORD SUD'!A:B, 2, FALSE)</f>
        <v>N</v>
      </c>
      <c r="AE829" s="85"/>
      <c r="AF829" s="85"/>
      <c r="AG829" s="84"/>
      <c r="AH829" s="174"/>
      <c r="AI829" s="175"/>
      <c r="AJ829" s="175"/>
      <c r="AK829" s="199"/>
      <c r="AL829" s="158"/>
    </row>
    <row r="830" spans="1:998" s="13" customFormat="1">
      <c r="A830" s="16">
        <v>825</v>
      </c>
      <c r="B830" s="32" t="s">
        <v>294</v>
      </c>
      <c r="C830" s="32" t="s">
        <v>38</v>
      </c>
      <c r="D830" s="32" t="s">
        <v>38</v>
      </c>
      <c r="E830" s="32" t="s">
        <v>1207</v>
      </c>
      <c r="F830" s="32"/>
      <c r="G830" s="74">
        <v>45834</v>
      </c>
      <c r="H830" s="75">
        <v>0.65902777777777777</v>
      </c>
      <c r="I830" s="32" t="s">
        <v>5</v>
      </c>
      <c r="J830" s="32" t="s">
        <v>6</v>
      </c>
      <c r="K830" s="32" t="s">
        <v>5</v>
      </c>
      <c r="L830" s="32" t="s">
        <v>5</v>
      </c>
      <c r="M830" s="32" t="s">
        <v>5</v>
      </c>
      <c r="N830" s="32" t="s">
        <v>6</v>
      </c>
      <c r="O830" s="76">
        <v>1214.99</v>
      </c>
      <c r="P830" s="77">
        <v>4856</v>
      </c>
      <c r="Q830" s="76">
        <v>110000</v>
      </c>
      <c r="R830" s="76">
        <v>15000</v>
      </c>
      <c r="S830" s="85">
        <f t="shared" si="88"/>
        <v>13.636363636363635</v>
      </c>
      <c r="T830" s="85">
        <f t="shared" si="89"/>
        <v>95000</v>
      </c>
      <c r="U830" s="32" t="s">
        <v>6</v>
      </c>
      <c r="V830" s="32" t="s">
        <v>6</v>
      </c>
      <c r="W830" s="79">
        <v>1</v>
      </c>
      <c r="X830" s="80">
        <v>0</v>
      </c>
      <c r="Y830" s="81">
        <f>ROUND((S830/INDICI!$B$2*10),2)</f>
        <v>1.54</v>
      </c>
      <c r="Z830" s="81">
        <f>ROUND((O830/INDICI!$B$1*25),2)</f>
        <v>3.24</v>
      </c>
      <c r="AA830" s="82">
        <f t="shared" si="90"/>
        <v>8</v>
      </c>
      <c r="AB830" s="83">
        <f t="shared" si="91"/>
        <v>12.780000000000001</v>
      </c>
      <c r="AC830" s="84"/>
      <c r="AD830" s="81" t="str">
        <f>VLOOKUP(C830, 'NORD SUD'!A:B, 2, FALSE)</f>
        <v>N</v>
      </c>
      <c r="AE830" s="85"/>
      <c r="AF830" s="85"/>
      <c r="AG830" s="84"/>
      <c r="AH830" s="81"/>
      <c r="AI830" s="169"/>
      <c r="AJ830" s="169"/>
      <c r="AK830" s="194"/>
      <c r="AL830" s="158"/>
    </row>
    <row r="831" spans="1:998" s="13" customFormat="1">
      <c r="A831" s="16">
        <v>826</v>
      </c>
      <c r="B831" s="32" t="s">
        <v>1013</v>
      </c>
      <c r="C831" s="32" t="s">
        <v>74</v>
      </c>
      <c r="D831" s="32" t="s">
        <v>1050</v>
      </c>
      <c r="E831" s="32" t="s">
        <v>1061</v>
      </c>
      <c r="F831" s="32"/>
      <c r="G831" s="74">
        <v>45826</v>
      </c>
      <c r="H831" s="75">
        <v>0.48333333333333334</v>
      </c>
      <c r="I831" s="32" t="s">
        <v>5</v>
      </c>
      <c r="J831" s="32" t="s">
        <v>6</v>
      </c>
      <c r="K831" s="32" t="s">
        <v>5</v>
      </c>
      <c r="L831" s="32" t="s">
        <v>5</v>
      </c>
      <c r="M831" s="32" t="s">
        <v>5</v>
      </c>
      <c r="N831" s="32" t="s">
        <v>6</v>
      </c>
      <c r="O831" s="76">
        <v>1366.7425968109339</v>
      </c>
      <c r="P831" s="77">
        <v>1756</v>
      </c>
      <c r="Q831" s="76">
        <v>71901.75</v>
      </c>
      <c r="R831" s="76">
        <v>7190.18</v>
      </c>
      <c r="S831" s="85">
        <f t="shared" si="88"/>
        <v>10.000006953933667</v>
      </c>
      <c r="T831" s="85">
        <f t="shared" si="89"/>
        <v>64711.57</v>
      </c>
      <c r="U831" s="32" t="s">
        <v>6</v>
      </c>
      <c r="V831" s="32" t="s">
        <v>6</v>
      </c>
      <c r="W831" s="79">
        <v>2</v>
      </c>
      <c r="X831" s="80">
        <v>0</v>
      </c>
      <c r="Y831" s="81">
        <f>ROUND((S831/INDICI!$B$2*10),2)</f>
        <v>1.1299999999999999</v>
      </c>
      <c r="Z831" s="81">
        <f>ROUND((O831/INDICI!$B$1*25),2)</f>
        <v>3.65</v>
      </c>
      <c r="AA831" s="82">
        <f t="shared" si="90"/>
        <v>8</v>
      </c>
      <c r="AB831" s="83">
        <f t="shared" si="91"/>
        <v>12.78</v>
      </c>
      <c r="AC831" s="84"/>
      <c r="AD831" s="81" t="str">
        <f>VLOOKUP(C831, 'NORD SUD'!A:B, 2, FALSE)</f>
        <v>S</v>
      </c>
      <c r="AE831" s="85"/>
      <c r="AF831" s="85"/>
      <c r="AG831" s="84"/>
      <c r="AH831" s="81"/>
      <c r="AI831" s="169"/>
      <c r="AJ831" s="169"/>
      <c r="AK831" s="194"/>
      <c r="AL831" s="158"/>
      <c r="ALJ831" s="24"/>
    </row>
    <row r="832" spans="1:998" s="13" customFormat="1">
      <c r="A832" s="16">
        <v>827</v>
      </c>
      <c r="B832" s="32" t="s">
        <v>344</v>
      </c>
      <c r="C832" s="32" t="s">
        <v>96</v>
      </c>
      <c r="D832" s="32" t="s">
        <v>96</v>
      </c>
      <c r="E832" s="32" t="s">
        <v>1381</v>
      </c>
      <c r="F832" s="32"/>
      <c r="G832" s="74">
        <v>45826</v>
      </c>
      <c r="H832" s="75">
        <v>0.31875000000000003</v>
      </c>
      <c r="I832" s="32" t="s">
        <v>5</v>
      </c>
      <c r="J832" s="32" t="s">
        <v>6</v>
      </c>
      <c r="K832" s="32" t="s">
        <v>5</v>
      </c>
      <c r="L832" s="32" t="s">
        <v>5</v>
      </c>
      <c r="M832" s="32" t="s">
        <v>5</v>
      </c>
      <c r="N832" s="32" t="s">
        <v>6</v>
      </c>
      <c r="O832" s="76">
        <v>2853.3</v>
      </c>
      <c r="P832" s="77">
        <v>52886</v>
      </c>
      <c r="Q832" s="76">
        <v>188068.54</v>
      </c>
      <c r="R832" s="76">
        <v>18806.849999999999</v>
      </c>
      <c r="S832" s="85">
        <f t="shared" si="88"/>
        <v>9.9999978731158325</v>
      </c>
      <c r="T832" s="85">
        <f t="shared" si="89"/>
        <v>169261.69</v>
      </c>
      <c r="U832" s="32" t="s">
        <v>6</v>
      </c>
      <c r="V832" s="32" t="s">
        <v>6</v>
      </c>
      <c r="W832" s="79">
        <v>1</v>
      </c>
      <c r="X832" s="80">
        <v>0</v>
      </c>
      <c r="Y832" s="81">
        <f>ROUND((S832/INDICI!$B$2*10),2)</f>
        <v>1.1299999999999999</v>
      </c>
      <c r="Z832" s="81">
        <f>ROUND((O832/INDICI!$B$1*25),2)</f>
        <v>7.62</v>
      </c>
      <c r="AA832" s="82">
        <f t="shared" si="90"/>
        <v>4</v>
      </c>
      <c r="AB832" s="83">
        <f t="shared" si="91"/>
        <v>12.75</v>
      </c>
      <c r="AC832" s="84"/>
      <c r="AD832" s="81" t="str">
        <f>VLOOKUP(C832, 'NORD SUD'!A:B, 2, FALSE)</f>
        <v>N</v>
      </c>
      <c r="AE832" s="85"/>
      <c r="AF832" s="85"/>
      <c r="AG832" s="84"/>
      <c r="AH832" s="81"/>
      <c r="AI832" s="169"/>
      <c r="AJ832" s="169"/>
      <c r="AK832" s="194"/>
      <c r="AL832" s="162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  <c r="IP832" s="27"/>
      <c r="IQ832" s="27"/>
      <c r="IR832" s="27"/>
      <c r="IS832" s="27"/>
      <c r="IT832" s="27"/>
      <c r="IU832" s="27"/>
      <c r="IV832" s="27"/>
      <c r="IW832" s="27"/>
      <c r="IX832" s="27"/>
      <c r="IY832" s="27"/>
      <c r="IZ832" s="27"/>
      <c r="JA832" s="27"/>
      <c r="JB832" s="27"/>
      <c r="JC832" s="27"/>
      <c r="JD832" s="27"/>
      <c r="JE832" s="27"/>
      <c r="JF832" s="27"/>
      <c r="JG832" s="27"/>
      <c r="JH832" s="27"/>
      <c r="JI832" s="27"/>
      <c r="JJ832" s="27"/>
      <c r="JK832" s="27"/>
      <c r="JL832" s="27"/>
      <c r="JM832" s="27"/>
      <c r="JN832" s="27"/>
      <c r="JO832" s="27"/>
      <c r="JP832" s="27"/>
      <c r="JQ832" s="27"/>
      <c r="JR832" s="27"/>
      <c r="JS832" s="27"/>
      <c r="JT832" s="27"/>
      <c r="JU832" s="27"/>
      <c r="JV832" s="27"/>
      <c r="JW832" s="27"/>
      <c r="JX832" s="27"/>
      <c r="JY832" s="27"/>
      <c r="JZ832" s="27"/>
      <c r="KA832" s="27"/>
      <c r="KB832" s="27"/>
      <c r="KC832" s="27"/>
      <c r="KD832" s="27"/>
      <c r="KE832" s="27"/>
      <c r="KF832" s="27"/>
      <c r="KG832" s="27"/>
      <c r="KH832" s="27"/>
      <c r="KI832" s="27"/>
      <c r="KJ832" s="27"/>
      <c r="KK832" s="27"/>
      <c r="KL832" s="27"/>
      <c r="KM832" s="27"/>
      <c r="KN832" s="27"/>
      <c r="KO832" s="27"/>
      <c r="KP832" s="27"/>
      <c r="KQ832" s="27"/>
      <c r="KR832" s="27"/>
      <c r="KS832" s="27"/>
      <c r="KT832" s="27"/>
      <c r="KU832" s="27"/>
      <c r="KV832" s="27"/>
      <c r="KW832" s="27"/>
      <c r="KX832" s="27"/>
      <c r="KY832" s="27"/>
      <c r="KZ832" s="27"/>
      <c r="LA832" s="27"/>
      <c r="LB832" s="27"/>
      <c r="LC832" s="27"/>
      <c r="LD832" s="27"/>
      <c r="LE832" s="27"/>
      <c r="LF832" s="27"/>
      <c r="LG832" s="27"/>
      <c r="LH832" s="27"/>
      <c r="LI832" s="27"/>
      <c r="LJ832" s="27"/>
      <c r="LK832" s="27"/>
      <c r="LL832" s="27"/>
      <c r="LM832" s="27"/>
      <c r="LN832" s="27"/>
      <c r="LO832" s="27"/>
      <c r="LP832" s="27"/>
      <c r="LQ832" s="27"/>
      <c r="LR832" s="27"/>
      <c r="LS832" s="27"/>
      <c r="LT832" s="27"/>
      <c r="LU832" s="27"/>
      <c r="LV832" s="27"/>
      <c r="LW832" s="27"/>
      <c r="LX832" s="27"/>
      <c r="LY832" s="27"/>
      <c r="LZ832" s="27"/>
      <c r="MA832" s="27"/>
      <c r="MB832" s="27"/>
      <c r="MC832" s="27"/>
      <c r="MD832" s="27"/>
      <c r="ME832" s="27"/>
      <c r="MF832" s="27"/>
      <c r="MG832" s="27"/>
      <c r="MH832" s="27"/>
      <c r="MI832" s="27"/>
      <c r="MJ832" s="27"/>
      <c r="MK832" s="27"/>
      <c r="ML832" s="27"/>
      <c r="MM832" s="27"/>
      <c r="MN832" s="27"/>
      <c r="MO832" s="27"/>
      <c r="MP832" s="27"/>
      <c r="MQ832" s="27"/>
      <c r="MR832" s="27"/>
      <c r="MS832" s="27"/>
      <c r="MT832" s="27"/>
      <c r="MU832" s="27"/>
      <c r="MV832" s="27"/>
      <c r="MW832" s="27"/>
      <c r="MX832" s="27"/>
      <c r="MY832" s="27"/>
      <c r="MZ832" s="27"/>
      <c r="NA832" s="27"/>
      <c r="NB832" s="27"/>
      <c r="NC832" s="27"/>
      <c r="ND832" s="27"/>
      <c r="NE832" s="27"/>
      <c r="NF832" s="27"/>
      <c r="NG832" s="27"/>
      <c r="NH832" s="27"/>
      <c r="NI832" s="27"/>
      <c r="NJ832" s="27"/>
      <c r="NK832" s="27"/>
      <c r="NL832" s="27"/>
      <c r="NM832" s="27"/>
      <c r="NN832" s="27"/>
      <c r="NO832" s="27"/>
      <c r="NP832" s="27"/>
      <c r="NQ832" s="27"/>
      <c r="NR832" s="27"/>
      <c r="NS832" s="27"/>
      <c r="NT832" s="27"/>
      <c r="NU832" s="27"/>
      <c r="NV832" s="27"/>
      <c r="NW832" s="27"/>
      <c r="NX832" s="27"/>
      <c r="NY832" s="27"/>
      <c r="NZ832" s="27"/>
      <c r="OA832" s="27"/>
      <c r="OB832" s="27"/>
      <c r="OC832" s="27"/>
      <c r="OD832" s="27"/>
      <c r="OE832" s="27"/>
      <c r="OF832" s="27"/>
      <c r="OG832" s="27"/>
      <c r="OH832" s="27"/>
      <c r="OI832" s="27"/>
      <c r="OJ832" s="27"/>
      <c r="OK832" s="27"/>
      <c r="OL832" s="27"/>
      <c r="OM832" s="27"/>
      <c r="ON832" s="27"/>
      <c r="OO832" s="27"/>
      <c r="OP832" s="27"/>
      <c r="OQ832" s="27"/>
      <c r="OR832" s="27"/>
      <c r="OS832" s="27"/>
      <c r="OT832" s="27"/>
      <c r="OU832" s="27"/>
      <c r="OV832" s="27"/>
      <c r="OW832" s="27"/>
      <c r="OX832" s="27"/>
      <c r="OY832" s="27"/>
      <c r="OZ832" s="27"/>
      <c r="PA832" s="27"/>
      <c r="PB832" s="27"/>
      <c r="PC832" s="27"/>
      <c r="PD832" s="27"/>
      <c r="PE832" s="27"/>
      <c r="PF832" s="27"/>
      <c r="PG832" s="27"/>
      <c r="PH832" s="27"/>
      <c r="PI832" s="27"/>
      <c r="PJ832" s="27"/>
      <c r="PK832" s="27"/>
      <c r="PL832" s="27"/>
      <c r="PM832" s="27"/>
      <c r="PN832" s="27"/>
      <c r="PO832" s="27"/>
      <c r="PP832" s="27"/>
      <c r="PQ832" s="27"/>
      <c r="PR832" s="27"/>
      <c r="PS832" s="27"/>
      <c r="PT832" s="27"/>
      <c r="PU832" s="27"/>
      <c r="PV832" s="27"/>
      <c r="PW832" s="27"/>
      <c r="PX832" s="27"/>
      <c r="PY832" s="27"/>
      <c r="PZ832" s="27"/>
      <c r="QA832" s="27"/>
      <c r="QB832" s="27"/>
      <c r="QC832" s="27"/>
      <c r="QD832" s="27"/>
      <c r="QE832" s="27"/>
      <c r="QF832" s="27"/>
      <c r="QG832" s="27"/>
      <c r="QH832" s="27"/>
      <c r="QI832" s="27"/>
      <c r="QJ832" s="27"/>
      <c r="QK832" s="27"/>
      <c r="QL832" s="27"/>
      <c r="QM832" s="27"/>
      <c r="QN832" s="27"/>
      <c r="QO832" s="27"/>
      <c r="QP832" s="27"/>
      <c r="QQ832" s="27"/>
      <c r="QR832" s="27"/>
      <c r="QS832" s="27"/>
      <c r="QT832" s="27"/>
      <c r="QU832" s="27"/>
      <c r="QV832" s="27"/>
      <c r="QW832" s="27"/>
      <c r="QX832" s="27"/>
      <c r="QY832" s="27"/>
      <c r="QZ832" s="27"/>
      <c r="RA832" s="27"/>
      <c r="RB832" s="27"/>
      <c r="RC832" s="27"/>
      <c r="RD832" s="27"/>
      <c r="RE832" s="27"/>
      <c r="RF832" s="27"/>
      <c r="RG832" s="27"/>
      <c r="RH832" s="27"/>
      <c r="RI832" s="27"/>
      <c r="RJ832" s="27"/>
      <c r="RK832" s="27"/>
      <c r="RL832" s="27"/>
      <c r="RM832" s="27"/>
      <c r="RN832" s="27"/>
      <c r="RO832" s="27"/>
      <c r="RP832" s="27"/>
      <c r="RQ832" s="27"/>
      <c r="RR832" s="27"/>
      <c r="RS832" s="27"/>
      <c r="RT832" s="27"/>
      <c r="RU832" s="27"/>
      <c r="RV832" s="27"/>
      <c r="RW832" s="27"/>
      <c r="RX832" s="27"/>
      <c r="RY832" s="27"/>
      <c r="RZ832" s="27"/>
      <c r="SA832" s="27"/>
      <c r="SB832" s="27"/>
      <c r="SC832" s="27"/>
      <c r="SD832" s="27"/>
      <c r="SE832" s="27"/>
      <c r="SF832" s="27"/>
      <c r="SG832" s="27"/>
      <c r="SH832" s="27"/>
      <c r="SI832" s="27"/>
      <c r="SJ832" s="27"/>
      <c r="SK832" s="27"/>
      <c r="SL832" s="27"/>
      <c r="SM832" s="27"/>
      <c r="SN832" s="27"/>
      <c r="SO832" s="27"/>
      <c r="SP832" s="27"/>
      <c r="SQ832" s="27"/>
      <c r="SR832" s="27"/>
      <c r="SS832" s="27"/>
      <c r="ST832" s="27"/>
      <c r="SU832" s="27"/>
      <c r="SV832" s="27"/>
      <c r="SW832" s="27"/>
      <c r="SX832" s="27"/>
      <c r="SY832" s="27"/>
      <c r="SZ832" s="27"/>
      <c r="TA832" s="27"/>
      <c r="TB832" s="27"/>
      <c r="TC832" s="27"/>
      <c r="TD832" s="27"/>
      <c r="TE832" s="27"/>
      <c r="TF832" s="27"/>
      <c r="TG832" s="27"/>
      <c r="TH832" s="27"/>
      <c r="TI832" s="27"/>
      <c r="TJ832" s="27"/>
      <c r="TK832" s="27"/>
      <c r="TL832" s="27"/>
      <c r="TM832" s="27"/>
      <c r="TN832" s="27"/>
      <c r="TO832" s="27"/>
      <c r="TP832" s="27"/>
      <c r="TQ832" s="27"/>
      <c r="TR832" s="27"/>
      <c r="TS832" s="27"/>
      <c r="TT832" s="27"/>
      <c r="TU832" s="27"/>
      <c r="TV832" s="27"/>
      <c r="TW832" s="27"/>
      <c r="TX832" s="27"/>
      <c r="TY832" s="27"/>
      <c r="TZ832" s="27"/>
      <c r="UA832" s="27"/>
      <c r="UB832" s="27"/>
      <c r="UC832" s="27"/>
      <c r="UD832" s="27"/>
      <c r="UE832" s="27"/>
      <c r="UF832" s="27"/>
      <c r="UG832" s="27"/>
      <c r="UH832" s="27"/>
      <c r="UI832" s="27"/>
      <c r="UJ832" s="27"/>
      <c r="UK832" s="27"/>
      <c r="UL832" s="27"/>
      <c r="UM832" s="27"/>
      <c r="UN832" s="27"/>
      <c r="UO832" s="27"/>
      <c r="UP832" s="27"/>
      <c r="UQ832" s="27"/>
      <c r="UR832" s="27"/>
      <c r="US832" s="27"/>
      <c r="UT832" s="27"/>
      <c r="UU832" s="27"/>
      <c r="UV832" s="27"/>
      <c r="UW832" s="27"/>
      <c r="UX832" s="27"/>
      <c r="UY832" s="27"/>
      <c r="UZ832" s="27"/>
      <c r="VA832" s="27"/>
      <c r="VB832" s="27"/>
      <c r="VC832" s="27"/>
      <c r="VD832" s="27"/>
      <c r="VE832" s="27"/>
      <c r="VF832" s="27"/>
      <c r="VG832" s="27"/>
      <c r="VH832" s="27"/>
      <c r="VI832" s="27"/>
      <c r="VJ832" s="27"/>
      <c r="VK832" s="27"/>
      <c r="VL832" s="27"/>
      <c r="VM832" s="27"/>
      <c r="VN832" s="27"/>
      <c r="VO832" s="27"/>
      <c r="VP832" s="27"/>
      <c r="VQ832" s="27"/>
      <c r="VR832" s="27"/>
      <c r="VS832" s="27"/>
      <c r="VT832" s="27"/>
      <c r="VU832" s="27"/>
      <c r="VV832" s="27"/>
      <c r="VW832" s="27"/>
      <c r="VX832" s="27"/>
      <c r="VY832" s="27"/>
      <c r="VZ832" s="27"/>
      <c r="WA832" s="27"/>
      <c r="WB832" s="27"/>
      <c r="WC832" s="27"/>
      <c r="WD832" s="27"/>
      <c r="WE832" s="27"/>
      <c r="WF832" s="27"/>
      <c r="WG832" s="27"/>
      <c r="WH832" s="27"/>
      <c r="WI832" s="27"/>
      <c r="WJ832" s="27"/>
      <c r="WK832" s="27"/>
      <c r="WL832" s="27"/>
      <c r="WM832" s="27"/>
      <c r="WN832" s="27"/>
      <c r="WO832" s="27"/>
      <c r="WP832" s="27"/>
      <c r="WQ832" s="27"/>
      <c r="WR832" s="27"/>
      <c r="WS832" s="27"/>
      <c r="WT832" s="27"/>
      <c r="WU832" s="27"/>
      <c r="WV832" s="27"/>
      <c r="WW832" s="27"/>
      <c r="WX832" s="27"/>
      <c r="WY832" s="27"/>
      <c r="WZ832" s="27"/>
      <c r="XA832" s="27"/>
      <c r="XB832" s="27"/>
      <c r="XC832" s="27"/>
      <c r="XD832" s="27"/>
      <c r="XE832" s="27"/>
      <c r="XF832" s="27"/>
      <c r="XG832" s="27"/>
      <c r="XH832" s="27"/>
      <c r="XI832" s="27"/>
      <c r="XJ832" s="27"/>
      <c r="XK832" s="27"/>
      <c r="XL832" s="27"/>
      <c r="XM832" s="27"/>
      <c r="XN832" s="27"/>
      <c r="XO832" s="27"/>
      <c r="XP832" s="27"/>
      <c r="XQ832" s="27"/>
      <c r="XR832" s="27"/>
      <c r="XS832" s="27"/>
      <c r="XT832" s="27"/>
      <c r="XU832" s="27"/>
      <c r="XV832" s="27"/>
      <c r="XW832" s="27"/>
      <c r="XX832" s="27"/>
      <c r="XY832" s="27"/>
      <c r="XZ832" s="27"/>
      <c r="YA832" s="27"/>
      <c r="YB832" s="27"/>
      <c r="YC832" s="27"/>
      <c r="YD832" s="27"/>
      <c r="YE832" s="27"/>
      <c r="YF832" s="27"/>
      <c r="YG832" s="27"/>
      <c r="YH832" s="27"/>
      <c r="YI832" s="27"/>
      <c r="YJ832" s="27"/>
      <c r="YK832" s="27"/>
      <c r="YL832" s="27"/>
      <c r="YM832" s="27"/>
      <c r="YN832" s="27"/>
      <c r="YO832" s="27"/>
      <c r="YP832" s="27"/>
      <c r="YQ832" s="27"/>
      <c r="YR832" s="27"/>
      <c r="YS832" s="27"/>
      <c r="YT832" s="27"/>
      <c r="YU832" s="27"/>
      <c r="YV832" s="27"/>
      <c r="YW832" s="27"/>
      <c r="YX832" s="27"/>
      <c r="YY832" s="27"/>
      <c r="YZ832" s="27"/>
      <c r="ZA832" s="27"/>
      <c r="ZB832" s="27"/>
      <c r="ZC832" s="27"/>
      <c r="ZD832" s="27"/>
      <c r="ZE832" s="27"/>
      <c r="ZF832" s="27"/>
      <c r="ZG832" s="27"/>
      <c r="ZH832" s="27"/>
      <c r="ZI832" s="27"/>
      <c r="ZJ832" s="27"/>
      <c r="ZK832" s="27"/>
      <c r="ZL832" s="27"/>
      <c r="ZM832" s="27"/>
      <c r="ZN832" s="27"/>
      <c r="ZO832" s="27"/>
      <c r="ZP832" s="27"/>
      <c r="ZQ832" s="27"/>
      <c r="ZR832" s="27"/>
      <c r="ZS832" s="27"/>
      <c r="ZT832" s="27"/>
      <c r="ZU832" s="27"/>
      <c r="ZV832" s="27"/>
      <c r="ZW832" s="27"/>
      <c r="ZX832" s="27"/>
      <c r="ZY832" s="27"/>
      <c r="ZZ832" s="27"/>
      <c r="AAA832" s="27"/>
      <c r="AAB832" s="27"/>
      <c r="AAC832" s="27"/>
      <c r="AAD832" s="27"/>
      <c r="AAE832" s="27"/>
      <c r="AAF832" s="27"/>
      <c r="AAG832" s="27"/>
      <c r="AAH832" s="27"/>
      <c r="AAI832" s="27"/>
      <c r="AAJ832" s="27"/>
      <c r="AAK832" s="27"/>
      <c r="AAL832" s="27"/>
      <c r="AAM832" s="27"/>
      <c r="AAN832" s="27"/>
      <c r="AAO832" s="27"/>
      <c r="AAP832" s="27"/>
      <c r="AAQ832" s="27"/>
      <c r="AAR832" s="27"/>
      <c r="AAS832" s="27"/>
      <c r="AAT832" s="27"/>
      <c r="AAU832" s="27"/>
      <c r="AAV832" s="27"/>
      <c r="AAW832" s="27"/>
      <c r="AAX832" s="27"/>
      <c r="AAY832" s="27"/>
      <c r="AAZ832" s="27"/>
      <c r="ABA832" s="27"/>
      <c r="ABB832" s="27"/>
      <c r="ABC832" s="27"/>
      <c r="ABD832" s="27"/>
      <c r="ABE832" s="27"/>
      <c r="ABF832" s="27"/>
      <c r="ABG832" s="27"/>
      <c r="ABH832" s="27"/>
      <c r="ABI832" s="27"/>
      <c r="ABJ832" s="27"/>
      <c r="ABK832" s="27"/>
      <c r="ABL832" s="27"/>
      <c r="ABM832" s="27"/>
      <c r="ABN832" s="27"/>
      <c r="ABO832" s="27"/>
      <c r="ABP832" s="27"/>
      <c r="ABQ832" s="27"/>
      <c r="ABR832" s="27"/>
      <c r="ABS832" s="27"/>
      <c r="ABT832" s="27"/>
      <c r="ABU832" s="27"/>
      <c r="ABV832" s="27"/>
      <c r="ABW832" s="27"/>
      <c r="ABX832" s="27"/>
      <c r="ABY832" s="27"/>
      <c r="ABZ832" s="27"/>
      <c r="ACA832" s="27"/>
      <c r="ACB832" s="27"/>
      <c r="ACC832" s="27"/>
      <c r="ACD832" s="27"/>
      <c r="ACE832" s="27"/>
      <c r="ACF832" s="27"/>
      <c r="ACG832" s="27"/>
      <c r="ACH832" s="27"/>
      <c r="ACI832" s="27"/>
      <c r="ACJ832" s="27"/>
      <c r="ACK832" s="27"/>
      <c r="ACL832" s="27"/>
      <c r="ACM832" s="27"/>
      <c r="ACN832" s="27"/>
      <c r="ACO832" s="27"/>
      <c r="ACP832" s="27"/>
      <c r="ACQ832" s="27"/>
      <c r="ACR832" s="27"/>
      <c r="ACS832" s="27"/>
      <c r="ACT832" s="27"/>
      <c r="ACU832" s="27"/>
      <c r="ACV832" s="27"/>
      <c r="ACW832" s="27"/>
      <c r="ACX832" s="27"/>
      <c r="ACY832" s="27"/>
      <c r="ACZ832" s="27"/>
      <c r="ADA832" s="27"/>
      <c r="ADB832" s="27"/>
      <c r="ADC832" s="27"/>
      <c r="ADD832" s="27"/>
      <c r="ADE832" s="27"/>
      <c r="ADF832" s="27"/>
      <c r="ADG832" s="27"/>
      <c r="ADH832" s="27"/>
      <c r="ADI832" s="27"/>
      <c r="ADJ832" s="27"/>
      <c r="ADK832" s="27"/>
      <c r="ADL832" s="27"/>
      <c r="ADM832" s="27"/>
      <c r="ADN832" s="27"/>
      <c r="ADO832" s="27"/>
      <c r="ADP832" s="27"/>
      <c r="ADQ832" s="27"/>
      <c r="ADR832" s="27"/>
      <c r="ADS832" s="27"/>
      <c r="ADT832" s="27"/>
      <c r="ADU832" s="27"/>
      <c r="ADV832" s="27"/>
      <c r="ADW832" s="27"/>
      <c r="ADX832" s="27"/>
      <c r="ADY832" s="27"/>
      <c r="ADZ832" s="27"/>
      <c r="AEA832" s="27"/>
      <c r="AEB832" s="27"/>
      <c r="AEC832" s="27"/>
      <c r="AED832" s="27"/>
      <c r="AEE832" s="27"/>
      <c r="AEF832" s="27"/>
      <c r="AEG832" s="27"/>
      <c r="AEH832" s="27"/>
      <c r="AEI832" s="27"/>
      <c r="AEJ832" s="27"/>
      <c r="AEK832" s="27"/>
      <c r="AEL832" s="27"/>
      <c r="AEM832" s="27"/>
      <c r="AEN832" s="27"/>
      <c r="AEO832" s="27"/>
      <c r="AEP832" s="27"/>
      <c r="AEQ832" s="27"/>
      <c r="AER832" s="27"/>
      <c r="AES832" s="27"/>
      <c r="AET832" s="27"/>
      <c r="AEU832" s="27"/>
      <c r="AEV832" s="27"/>
      <c r="AEW832" s="27"/>
      <c r="AEX832" s="27"/>
      <c r="AEY832" s="27"/>
      <c r="AEZ832" s="27"/>
      <c r="AFA832" s="27"/>
      <c r="AFB832" s="27"/>
      <c r="AFC832" s="27"/>
      <c r="AFD832" s="27"/>
      <c r="AFE832" s="27"/>
      <c r="AFF832" s="27"/>
      <c r="AFG832" s="27"/>
      <c r="AFH832" s="27"/>
      <c r="AFI832" s="27"/>
      <c r="AFJ832" s="27"/>
      <c r="AFK832" s="27"/>
      <c r="AFL832" s="27"/>
      <c r="AFM832" s="27"/>
      <c r="AFN832" s="27"/>
      <c r="AFO832" s="27"/>
      <c r="AFP832" s="27"/>
      <c r="AFQ832" s="27"/>
      <c r="AFR832" s="27"/>
      <c r="AFS832" s="27"/>
      <c r="AFT832" s="27"/>
      <c r="AFU832" s="27"/>
      <c r="AFV832" s="27"/>
      <c r="AFW832" s="27"/>
      <c r="AFX832" s="27"/>
      <c r="AFY832" s="27"/>
      <c r="AFZ832" s="27"/>
      <c r="AGA832" s="27"/>
      <c r="AGB832" s="27"/>
      <c r="AGC832" s="27"/>
      <c r="AGD832" s="27"/>
      <c r="AGE832" s="27"/>
      <c r="AGF832" s="27"/>
      <c r="AGG832" s="27"/>
      <c r="AGH832" s="27"/>
      <c r="AGI832" s="27"/>
      <c r="AGJ832" s="27"/>
      <c r="AGK832" s="27"/>
      <c r="AGL832" s="27"/>
      <c r="AGM832" s="27"/>
      <c r="AGN832" s="27"/>
      <c r="AGO832" s="27"/>
      <c r="AGP832" s="27"/>
      <c r="AGQ832" s="27"/>
      <c r="AGR832" s="27"/>
      <c r="AGS832" s="27"/>
      <c r="AGT832" s="27"/>
      <c r="AGU832" s="27"/>
      <c r="AGV832" s="27"/>
      <c r="AGW832" s="27"/>
      <c r="AGX832" s="27"/>
      <c r="AGY832" s="27"/>
      <c r="AGZ832" s="27"/>
      <c r="AHA832" s="27"/>
      <c r="AHB832" s="27"/>
      <c r="AHC832" s="27"/>
      <c r="AHD832" s="27"/>
      <c r="AHE832" s="27"/>
      <c r="AHF832" s="27"/>
      <c r="AHG832" s="27"/>
      <c r="AHH832" s="27"/>
      <c r="AHI832" s="27"/>
      <c r="AHJ832" s="27"/>
      <c r="AHK832" s="27"/>
      <c r="AHL832" s="27"/>
      <c r="AHM832" s="27"/>
      <c r="AHN832" s="27"/>
      <c r="AHO832" s="27"/>
      <c r="AHP832" s="27"/>
      <c r="AHQ832" s="27"/>
      <c r="AHR832" s="27"/>
      <c r="AHS832" s="27"/>
      <c r="AHT832" s="27"/>
      <c r="AHU832" s="27"/>
      <c r="AHV832" s="27"/>
      <c r="AHW832" s="27"/>
      <c r="AHX832" s="27"/>
      <c r="AHY832" s="27"/>
      <c r="AHZ832" s="27"/>
      <c r="AIA832" s="27"/>
      <c r="AIB832" s="27"/>
      <c r="AIC832" s="27"/>
      <c r="AID832" s="27"/>
      <c r="AIE832" s="27"/>
      <c r="AIF832" s="27"/>
      <c r="AIG832" s="27"/>
      <c r="AIH832" s="27"/>
      <c r="AII832" s="27"/>
      <c r="AIJ832" s="27"/>
      <c r="AIK832" s="27"/>
      <c r="AIL832" s="27"/>
      <c r="AIM832" s="27"/>
      <c r="AIN832" s="27"/>
      <c r="AIO832" s="27"/>
      <c r="AIP832" s="27"/>
      <c r="AIQ832" s="27"/>
      <c r="AIR832" s="27"/>
      <c r="AIS832" s="27"/>
      <c r="AIT832" s="27"/>
      <c r="AIU832" s="27"/>
      <c r="AIV832" s="27"/>
      <c r="AIW832" s="27"/>
      <c r="AIX832" s="27"/>
      <c r="AIY832" s="27"/>
      <c r="AIZ832" s="27"/>
      <c r="AJA832" s="27"/>
      <c r="AJB832" s="27"/>
      <c r="AJC832" s="27"/>
      <c r="AJD832" s="27"/>
      <c r="AJE832" s="27"/>
      <c r="AJF832" s="27"/>
      <c r="AJG832" s="27"/>
      <c r="AJH832" s="27"/>
      <c r="AJI832" s="27"/>
      <c r="AJJ832" s="27"/>
      <c r="AJK832" s="27"/>
      <c r="AJL832" s="27"/>
      <c r="AJM832" s="27"/>
      <c r="AJN832" s="27"/>
      <c r="AJO832" s="27"/>
      <c r="AJP832" s="27"/>
      <c r="AJQ832" s="27"/>
      <c r="AJR832" s="27"/>
      <c r="AJS832" s="27"/>
      <c r="AJT832" s="27"/>
      <c r="AJU832" s="27"/>
      <c r="AJV832" s="27"/>
      <c r="AJW832" s="27"/>
      <c r="AJX832" s="27"/>
      <c r="AJY832" s="27"/>
      <c r="AJZ832" s="27"/>
      <c r="AKA832" s="27"/>
      <c r="AKB832" s="27"/>
      <c r="AKC832" s="27"/>
      <c r="AKD832" s="27"/>
      <c r="AKE832" s="27"/>
      <c r="AKF832" s="27"/>
      <c r="AKG832" s="27"/>
      <c r="AKH832" s="27"/>
      <c r="AKI832" s="27"/>
      <c r="AKJ832" s="27"/>
      <c r="AKK832" s="27"/>
      <c r="AKL832" s="27"/>
      <c r="AKM832" s="27"/>
      <c r="AKN832" s="27"/>
      <c r="AKO832" s="27"/>
      <c r="AKP832" s="27"/>
      <c r="AKQ832" s="27"/>
      <c r="AKR832" s="27"/>
      <c r="AKS832" s="27"/>
      <c r="AKT832" s="27"/>
      <c r="AKU832" s="27"/>
      <c r="AKV832" s="27"/>
      <c r="AKW832" s="27"/>
      <c r="AKX832" s="27"/>
      <c r="AKY832" s="27"/>
      <c r="AKZ832" s="27"/>
      <c r="ALA832" s="27"/>
      <c r="ALB832" s="27"/>
      <c r="ALC832" s="27"/>
      <c r="ALD832" s="27"/>
      <c r="ALE832" s="27"/>
      <c r="ALF832" s="27"/>
      <c r="ALG832" s="27"/>
      <c r="ALH832" s="27"/>
      <c r="ALI832" s="27"/>
      <c r="ALJ832" s="27"/>
    </row>
    <row r="833" spans="1:998" s="13" customFormat="1">
      <c r="A833" s="16">
        <v>828</v>
      </c>
      <c r="B833" s="80" t="s">
        <v>236</v>
      </c>
      <c r="C833" s="80" t="s">
        <v>64</v>
      </c>
      <c r="D833" s="80" t="s">
        <v>64</v>
      </c>
      <c r="E833" s="80" t="s">
        <v>237</v>
      </c>
      <c r="F833" s="80"/>
      <c r="G833" s="99">
        <v>45826</v>
      </c>
      <c r="H833" s="100">
        <v>0.65490740740740705</v>
      </c>
      <c r="I833" s="80" t="s">
        <v>5</v>
      </c>
      <c r="J833" s="80" t="s">
        <v>6</v>
      </c>
      <c r="K833" s="80" t="s">
        <v>5</v>
      </c>
      <c r="L833" s="80" t="s">
        <v>5</v>
      </c>
      <c r="M833" s="80" t="s">
        <v>5</v>
      </c>
      <c r="N833" s="80" t="s">
        <v>6</v>
      </c>
      <c r="O833" s="101">
        <v>264.55</v>
      </c>
      <c r="P833" s="102">
        <v>378</v>
      </c>
      <c r="Q833" s="101">
        <v>70000</v>
      </c>
      <c r="R833" s="101">
        <v>25000</v>
      </c>
      <c r="S833" s="103">
        <f t="shared" si="88"/>
        <v>35.714285714285715</v>
      </c>
      <c r="T833" s="103">
        <f t="shared" si="89"/>
        <v>45000</v>
      </c>
      <c r="U833" s="80" t="s">
        <v>6</v>
      </c>
      <c r="V833" s="80" t="s">
        <v>6</v>
      </c>
      <c r="W833" s="89">
        <v>1</v>
      </c>
      <c r="X833" s="80">
        <v>0</v>
      </c>
      <c r="Y833" s="81">
        <f>ROUND((S833/INDICI!$B$2*10),2)</f>
        <v>4.04</v>
      </c>
      <c r="Z833" s="81">
        <f>ROUND((O833/INDICI!$B$1*25),2)</f>
        <v>0.71</v>
      </c>
      <c r="AA833" s="82">
        <f t="shared" si="90"/>
        <v>8</v>
      </c>
      <c r="AB833" s="83">
        <f t="shared" si="91"/>
        <v>12.75</v>
      </c>
      <c r="AC833" s="84"/>
      <c r="AD833" s="81" t="str">
        <f>VLOOKUP(C833, 'NORD SUD'!A:B, 2, FALSE)</f>
        <v>S</v>
      </c>
      <c r="AE833" s="85"/>
      <c r="AF833" s="85"/>
      <c r="AG833" s="84"/>
      <c r="AH833" s="174"/>
      <c r="AI833" s="175"/>
      <c r="AJ833" s="175"/>
      <c r="AK833" s="199"/>
      <c r="AL833" s="158"/>
    </row>
    <row r="834" spans="1:998" s="13" customFormat="1">
      <c r="A834" s="16">
        <v>829</v>
      </c>
      <c r="B834" s="32" t="s">
        <v>175</v>
      </c>
      <c r="C834" s="32" t="s">
        <v>25</v>
      </c>
      <c r="D834" s="32" t="s">
        <v>25</v>
      </c>
      <c r="E834" s="32" t="s">
        <v>884</v>
      </c>
      <c r="F834" s="32"/>
      <c r="G834" s="74">
        <v>45833</v>
      </c>
      <c r="H834" s="75">
        <v>0.5</v>
      </c>
      <c r="I834" s="32" t="s">
        <v>5</v>
      </c>
      <c r="J834" s="32" t="s">
        <v>6</v>
      </c>
      <c r="K834" s="32" t="s">
        <v>5</v>
      </c>
      <c r="L834" s="32" t="s">
        <v>5</v>
      </c>
      <c r="M834" s="32" t="s">
        <v>5</v>
      </c>
      <c r="N834" s="32" t="s">
        <v>6</v>
      </c>
      <c r="O834" s="76">
        <v>382.55547054322875</v>
      </c>
      <c r="P834" s="77">
        <v>2614</v>
      </c>
      <c r="Q834" s="76">
        <v>136361</v>
      </c>
      <c r="R834" s="76">
        <v>44999.13</v>
      </c>
      <c r="S834" s="85">
        <f t="shared" si="88"/>
        <v>32.999999999999993</v>
      </c>
      <c r="T834" s="85">
        <f t="shared" si="89"/>
        <v>91361.87</v>
      </c>
      <c r="U834" s="32" t="s">
        <v>6</v>
      </c>
      <c r="V834" s="32" t="s">
        <v>6</v>
      </c>
      <c r="W834" s="79">
        <v>1</v>
      </c>
      <c r="X834" s="80">
        <v>0</v>
      </c>
      <c r="Y834" s="81">
        <f>ROUND((S834/INDICI!$B$2*10),2)</f>
        <v>3.73</v>
      </c>
      <c r="Z834" s="81">
        <f>ROUND((O834/INDICI!$B$1*25),2)</f>
        <v>1.02</v>
      </c>
      <c r="AA834" s="82">
        <f t="shared" si="90"/>
        <v>8</v>
      </c>
      <c r="AB834" s="83">
        <f t="shared" si="91"/>
        <v>12.75</v>
      </c>
      <c r="AC834" s="84"/>
      <c r="AD834" s="81" t="str">
        <f>VLOOKUP(C834, 'NORD SUD'!A:B, 2, FALSE)</f>
        <v>S</v>
      </c>
      <c r="AE834" s="85"/>
      <c r="AF834" s="85"/>
      <c r="AG834" s="84"/>
      <c r="AH834" s="81"/>
      <c r="AI834" s="169"/>
      <c r="AJ834" s="169"/>
      <c r="AK834" s="194"/>
      <c r="AL834" s="158"/>
    </row>
    <row r="835" spans="1:998" s="13" customFormat="1">
      <c r="A835" s="16">
        <v>830</v>
      </c>
      <c r="B835" s="32" t="s">
        <v>344</v>
      </c>
      <c r="C835" s="32" t="s">
        <v>55</v>
      </c>
      <c r="D835" s="32" t="s">
        <v>55</v>
      </c>
      <c r="E835" s="32" t="s">
        <v>1726</v>
      </c>
      <c r="F835" s="32"/>
      <c r="G835" s="74">
        <v>45833</v>
      </c>
      <c r="H835" s="75">
        <v>0.66805555555555562</v>
      </c>
      <c r="I835" s="32" t="s">
        <v>5</v>
      </c>
      <c r="J835" s="32" t="s">
        <v>6</v>
      </c>
      <c r="K835" s="32" t="s">
        <v>5</v>
      </c>
      <c r="L835" s="32" t="s">
        <v>5</v>
      </c>
      <c r="M835" s="32" t="s">
        <v>5</v>
      </c>
      <c r="N835" s="32" t="s">
        <v>6</v>
      </c>
      <c r="O835" s="76">
        <v>1073.55</v>
      </c>
      <c r="P835" s="77">
        <v>4378</v>
      </c>
      <c r="Q835" s="76">
        <v>300000</v>
      </c>
      <c r="R835" s="76">
        <v>50000</v>
      </c>
      <c r="S835" s="85">
        <f t="shared" si="88"/>
        <v>16.666666666666664</v>
      </c>
      <c r="T835" s="85">
        <f t="shared" si="89"/>
        <v>250000</v>
      </c>
      <c r="U835" s="32" t="s">
        <v>6</v>
      </c>
      <c r="V835" s="32" t="s">
        <v>6</v>
      </c>
      <c r="W835" s="79">
        <v>1</v>
      </c>
      <c r="X835" s="80">
        <v>0</v>
      </c>
      <c r="Y835" s="81">
        <f>ROUND((S835/INDICI!$B$2*10),2)</f>
        <v>1.88</v>
      </c>
      <c r="Z835" s="81">
        <f>ROUND((O835/INDICI!$B$1*25),2)</f>
        <v>2.87</v>
      </c>
      <c r="AA835" s="82">
        <f t="shared" si="90"/>
        <v>8</v>
      </c>
      <c r="AB835" s="83">
        <f t="shared" si="91"/>
        <v>12.75</v>
      </c>
      <c r="AC835" s="84"/>
      <c r="AD835" s="81" t="str">
        <f>VLOOKUP(C835, 'NORD SUD'!A:B, 2, FALSE)</f>
        <v>N</v>
      </c>
      <c r="AE835" s="85"/>
      <c r="AF835" s="85"/>
      <c r="AG835" s="84"/>
      <c r="AH835" s="81"/>
      <c r="AI835" s="169"/>
      <c r="AJ835" s="169"/>
      <c r="AK835" s="194"/>
      <c r="AL835" s="158"/>
    </row>
    <row r="836" spans="1:998" s="13" customFormat="1">
      <c r="A836" s="16">
        <v>831</v>
      </c>
      <c r="B836" s="32" t="s">
        <v>366</v>
      </c>
      <c r="C836" s="32" t="s">
        <v>79</v>
      </c>
      <c r="D836" s="32" t="s">
        <v>79</v>
      </c>
      <c r="E836" s="32" t="s">
        <v>942</v>
      </c>
      <c r="F836" s="32"/>
      <c r="G836" s="74">
        <v>45834</v>
      </c>
      <c r="H836" s="93" t="s">
        <v>943</v>
      </c>
      <c r="I836" s="32" t="s">
        <v>5</v>
      </c>
      <c r="J836" s="32" t="s">
        <v>6</v>
      </c>
      <c r="K836" s="32" t="s">
        <v>5</v>
      </c>
      <c r="L836" s="32" t="s">
        <v>5</v>
      </c>
      <c r="M836" s="32" t="s">
        <v>5</v>
      </c>
      <c r="N836" s="32" t="s">
        <v>6</v>
      </c>
      <c r="O836" s="76">
        <v>508.39</v>
      </c>
      <c r="P836" s="77">
        <v>1967</v>
      </c>
      <c r="Q836" s="76">
        <v>100000</v>
      </c>
      <c r="R836" s="76">
        <v>30000</v>
      </c>
      <c r="S836" s="85">
        <f t="shared" si="88"/>
        <v>30</v>
      </c>
      <c r="T836" s="85">
        <f t="shared" si="89"/>
        <v>70000</v>
      </c>
      <c r="U836" s="32" t="s">
        <v>6</v>
      </c>
      <c r="V836" s="32" t="s">
        <v>6</v>
      </c>
      <c r="W836" s="79">
        <v>1</v>
      </c>
      <c r="X836" s="80">
        <v>0</v>
      </c>
      <c r="Y836" s="81">
        <f>ROUND((S836/INDICI!$B$2*10),2)</f>
        <v>3.39</v>
      </c>
      <c r="Z836" s="81">
        <f>ROUND((O836/INDICI!$B$1*25),2)</f>
        <v>1.36</v>
      </c>
      <c r="AA836" s="82">
        <f t="shared" si="90"/>
        <v>8</v>
      </c>
      <c r="AB836" s="83">
        <f t="shared" si="91"/>
        <v>12.75</v>
      </c>
      <c r="AC836" s="84"/>
      <c r="AD836" s="81" t="str">
        <f>VLOOKUP(C836, 'NORD SUD'!A:B, 2, FALSE)</f>
        <v>N</v>
      </c>
      <c r="AE836" s="85"/>
      <c r="AF836" s="85"/>
      <c r="AG836" s="84"/>
      <c r="AH836" s="81"/>
      <c r="AI836" s="169"/>
      <c r="AJ836" s="169"/>
      <c r="AK836" s="194"/>
      <c r="AL836" s="158"/>
    </row>
    <row r="837" spans="1:998" s="13" customFormat="1">
      <c r="A837" s="16">
        <v>832</v>
      </c>
      <c r="B837" s="32" t="s">
        <v>138</v>
      </c>
      <c r="C837" s="32" t="s">
        <v>27</v>
      </c>
      <c r="D837" s="32" t="s">
        <v>27</v>
      </c>
      <c r="E837" s="32" t="s">
        <v>1367</v>
      </c>
      <c r="F837" s="32"/>
      <c r="G837" s="74">
        <v>45833</v>
      </c>
      <c r="H837" s="75">
        <v>0.57847222222222217</v>
      </c>
      <c r="I837" s="32" t="s">
        <v>5</v>
      </c>
      <c r="J837" s="32" t="s">
        <v>6</v>
      </c>
      <c r="K837" s="32" t="s">
        <v>5</v>
      </c>
      <c r="L837" s="32" t="s">
        <v>5</v>
      </c>
      <c r="M837" s="32" t="s">
        <v>5</v>
      </c>
      <c r="N837" s="32" t="s">
        <v>6</v>
      </c>
      <c r="O837" s="76">
        <v>1390.09</v>
      </c>
      <c r="P837" s="77">
        <v>1151</v>
      </c>
      <c r="Q837" s="76">
        <v>55000</v>
      </c>
      <c r="R837" s="76">
        <v>5000</v>
      </c>
      <c r="S837" s="85">
        <f t="shared" si="88"/>
        <v>9.0909090909090917</v>
      </c>
      <c r="T837" s="85">
        <f t="shared" si="89"/>
        <v>50000</v>
      </c>
      <c r="U837" s="32" t="s">
        <v>6</v>
      </c>
      <c r="V837" s="32" t="s">
        <v>6</v>
      </c>
      <c r="W837" s="79">
        <v>2</v>
      </c>
      <c r="X837" s="80">
        <v>0</v>
      </c>
      <c r="Y837" s="81">
        <f>ROUND((S837/INDICI!$B$2*10),2)</f>
        <v>1.03</v>
      </c>
      <c r="Z837" s="81">
        <f>ROUND((O837/INDICI!$B$1*25),2)</f>
        <v>3.71</v>
      </c>
      <c r="AA837" s="82">
        <f t="shared" si="90"/>
        <v>8</v>
      </c>
      <c r="AB837" s="83">
        <f t="shared" si="91"/>
        <v>12.74</v>
      </c>
      <c r="AC837" s="84"/>
      <c r="AD837" s="81" t="str">
        <f>VLOOKUP(C837, 'NORD SUD'!A:B, 2, FALSE)</f>
        <v>S</v>
      </c>
      <c r="AE837" s="85"/>
      <c r="AF837" s="85"/>
      <c r="AG837" s="84"/>
      <c r="AH837" s="81"/>
      <c r="AI837" s="169"/>
      <c r="AJ837" s="169"/>
      <c r="AK837" s="194"/>
      <c r="AL837" s="158"/>
    </row>
    <row r="838" spans="1:998" s="13" customFormat="1">
      <c r="A838" s="16">
        <v>833</v>
      </c>
      <c r="B838" s="32" t="s">
        <v>248</v>
      </c>
      <c r="C838" s="32" t="s">
        <v>1026</v>
      </c>
      <c r="D838" s="32" t="s">
        <v>1026</v>
      </c>
      <c r="E838" s="32" t="s">
        <v>1025</v>
      </c>
      <c r="F838" s="32"/>
      <c r="G838" s="74">
        <v>45831</v>
      </c>
      <c r="H838" s="75">
        <v>0.48888888888888887</v>
      </c>
      <c r="I838" s="32" t="s">
        <v>5</v>
      </c>
      <c r="J838" s="32" t="s">
        <v>6</v>
      </c>
      <c r="K838" s="32" t="s">
        <v>5</v>
      </c>
      <c r="L838" s="32" t="s">
        <v>5</v>
      </c>
      <c r="M838" s="32" t="s">
        <v>5</v>
      </c>
      <c r="N838" s="32" t="s">
        <v>6</v>
      </c>
      <c r="O838" s="76">
        <v>931.31</v>
      </c>
      <c r="P838" s="77">
        <v>17717</v>
      </c>
      <c r="Q838" s="76">
        <v>400000</v>
      </c>
      <c r="R838" s="76">
        <v>150000</v>
      </c>
      <c r="S838" s="85">
        <f t="shared" si="88"/>
        <v>37.5</v>
      </c>
      <c r="T838" s="85">
        <f t="shared" si="89"/>
        <v>250000</v>
      </c>
      <c r="U838" s="32" t="s">
        <v>6</v>
      </c>
      <c r="V838" s="32" t="s">
        <v>6</v>
      </c>
      <c r="W838" s="79">
        <v>1</v>
      </c>
      <c r="X838" s="80">
        <v>0</v>
      </c>
      <c r="Y838" s="81">
        <f>ROUND((S838/INDICI!$B$2*10),2)</f>
        <v>4.24</v>
      </c>
      <c r="Z838" s="81">
        <f>ROUND((O838/INDICI!$B$1*25),2)</f>
        <v>2.4900000000000002</v>
      </c>
      <c r="AA838" s="82">
        <f t="shared" si="90"/>
        <v>6</v>
      </c>
      <c r="AB838" s="83">
        <f t="shared" si="91"/>
        <v>12.73</v>
      </c>
      <c r="AC838" s="84"/>
      <c r="AD838" s="81" t="str">
        <f>VLOOKUP(C838, 'NORD SUD'!A:B, 2, FALSE)</f>
        <v>N</v>
      </c>
      <c r="AE838" s="85"/>
      <c r="AF838" s="85"/>
      <c r="AG838" s="84"/>
      <c r="AH838" s="81"/>
      <c r="AI838" s="169"/>
      <c r="AJ838" s="169"/>
      <c r="AK838" s="194"/>
      <c r="AL838" s="158"/>
    </row>
    <row r="839" spans="1:998" s="13" customFormat="1">
      <c r="A839" s="16">
        <v>834</v>
      </c>
      <c r="B839" s="32" t="s">
        <v>274</v>
      </c>
      <c r="C839" s="32" t="s">
        <v>1606</v>
      </c>
      <c r="D839" s="32" t="s">
        <v>1606</v>
      </c>
      <c r="E839" s="32" t="s">
        <v>1618</v>
      </c>
      <c r="F839" s="32"/>
      <c r="G839" s="74">
        <v>45834</v>
      </c>
      <c r="H839" s="75">
        <v>0.43333333333333335</v>
      </c>
      <c r="I839" s="32" t="s">
        <v>5</v>
      </c>
      <c r="J839" s="32" t="s">
        <v>6</v>
      </c>
      <c r="K839" s="32" t="s">
        <v>265</v>
      </c>
      <c r="L839" s="32" t="s">
        <v>5</v>
      </c>
      <c r="M839" s="32" t="s">
        <v>5</v>
      </c>
      <c r="N839" s="32" t="s">
        <v>6</v>
      </c>
      <c r="O839" s="76">
        <v>1108.81</v>
      </c>
      <c r="P839" s="77">
        <v>5321</v>
      </c>
      <c r="Q839" s="76">
        <v>30000</v>
      </c>
      <c r="R839" s="76">
        <v>10000</v>
      </c>
      <c r="S839" s="85">
        <f t="shared" si="88"/>
        <v>33.333333333333329</v>
      </c>
      <c r="T839" s="85">
        <f t="shared" si="89"/>
        <v>20000</v>
      </c>
      <c r="U839" s="32" t="s">
        <v>6</v>
      </c>
      <c r="V839" s="32" t="s">
        <v>6</v>
      </c>
      <c r="W839" s="32">
        <v>1</v>
      </c>
      <c r="X839" s="80">
        <v>0</v>
      </c>
      <c r="Y839" s="81">
        <f>ROUND((S839/INDICI!$B$2*10),2)</f>
        <v>3.77</v>
      </c>
      <c r="Z839" s="81">
        <f>ROUND((O839/INDICI!$B$1*25),2)</f>
        <v>2.96</v>
      </c>
      <c r="AA839" s="82">
        <f t="shared" si="90"/>
        <v>6</v>
      </c>
      <c r="AB839" s="83">
        <f t="shared" si="91"/>
        <v>12.73</v>
      </c>
      <c r="AC839" s="84"/>
      <c r="AD839" s="81" t="str">
        <f>VLOOKUP(C839, 'NORD SUD'!A:B, 2, FALSE)</f>
        <v>S</v>
      </c>
      <c r="AE839" s="85"/>
      <c r="AF839" s="85"/>
      <c r="AG839" s="84"/>
      <c r="AH839" s="81"/>
      <c r="AI839" s="169"/>
      <c r="AJ839" s="169"/>
      <c r="AK839" s="194"/>
      <c r="AL839" s="160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  <c r="PF839" s="25"/>
      <c r="PG839" s="25"/>
      <c r="PH839" s="25"/>
      <c r="PI839" s="25"/>
      <c r="PJ839" s="25"/>
      <c r="PK839" s="25"/>
      <c r="PL839" s="25"/>
      <c r="PM839" s="25"/>
      <c r="PN839" s="25"/>
      <c r="PO839" s="25"/>
      <c r="PP839" s="25"/>
      <c r="PQ839" s="25"/>
      <c r="PR839" s="25"/>
      <c r="PS839" s="25"/>
      <c r="PT839" s="25"/>
      <c r="PU839" s="25"/>
      <c r="PV839" s="25"/>
      <c r="PW839" s="25"/>
      <c r="PX839" s="25"/>
      <c r="PY839" s="25"/>
      <c r="PZ839" s="25"/>
      <c r="QA839" s="25"/>
      <c r="QB839" s="25"/>
      <c r="QC839" s="25"/>
      <c r="QD839" s="25"/>
      <c r="QE839" s="25"/>
      <c r="QF839" s="25"/>
      <c r="QG839" s="25"/>
      <c r="QH839" s="25"/>
      <c r="QI839" s="25"/>
      <c r="QJ839" s="25"/>
      <c r="QK839" s="25"/>
      <c r="QL839" s="25"/>
      <c r="QM839" s="25"/>
      <c r="QN839" s="25"/>
      <c r="QO839" s="25"/>
      <c r="QP839" s="25"/>
      <c r="QQ839" s="25"/>
      <c r="QR839" s="25"/>
      <c r="QS839" s="25"/>
      <c r="QT839" s="25"/>
      <c r="QU839" s="25"/>
      <c r="QV839" s="25"/>
      <c r="QW839" s="25"/>
      <c r="QX839" s="25"/>
      <c r="QY839" s="25"/>
      <c r="QZ839" s="25"/>
      <c r="RA839" s="25"/>
      <c r="RB839" s="25"/>
      <c r="RC839" s="25"/>
      <c r="RD839" s="25"/>
      <c r="RE839" s="25"/>
      <c r="RF839" s="25"/>
      <c r="RG839" s="25"/>
      <c r="RH839" s="25"/>
      <c r="RI839" s="25"/>
      <c r="RJ839" s="25"/>
      <c r="RK839" s="25"/>
      <c r="RL839" s="25"/>
      <c r="RM839" s="25"/>
      <c r="RN839" s="25"/>
      <c r="RO839" s="25"/>
      <c r="RP839" s="25"/>
      <c r="RQ839" s="25"/>
      <c r="RR839" s="25"/>
      <c r="RS839" s="25"/>
      <c r="RT839" s="25"/>
      <c r="RU839" s="25"/>
      <c r="RV839" s="25"/>
      <c r="RW839" s="25"/>
      <c r="RX839" s="25"/>
      <c r="RY839" s="25"/>
      <c r="RZ839" s="25"/>
      <c r="SA839" s="25"/>
      <c r="SB839" s="25"/>
      <c r="SC839" s="25"/>
      <c r="SD839" s="25"/>
      <c r="SE839" s="25"/>
      <c r="SF839" s="25"/>
      <c r="SG839" s="25"/>
      <c r="SH839" s="25"/>
      <c r="SI839" s="25"/>
      <c r="SJ839" s="25"/>
      <c r="SK839" s="25"/>
      <c r="SL839" s="25"/>
      <c r="SM839" s="25"/>
      <c r="SN839" s="25"/>
      <c r="SO839" s="25"/>
      <c r="SP839" s="25"/>
      <c r="SQ839" s="25"/>
      <c r="SR839" s="25"/>
      <c r="SS839" s="25"/>
      <c r="ST839" s="25"/>
      <c r="SU839" s="25"/>
      <c r="SV839" s="25"/>
      <c r="SW839" s="25"/>
      <c r="SX839" s="25"/>
      <c r="SY839" s="25"/>
      <c r="SZ839" s="25"/>
      <c r="TA839" s="25"/>
      <c r="TB839" s="25"/>
      <c r="TC839" s="25"/>
      <c r="TD839" s="25"/>
      <c r="TE839" s="25"/>
      <c r="TF839" s="25"/>
      <c r="TG839" s="25"/>
      <c r="TH839" s="25"/>
      <c r="TI839" s="25"/>
      <c r="TJ839" s="25"/>
      <c r="TK839" s="25"/>
      <c r="TL839" s="25"/>
      <c r="TM839" s="25"/>
      <c r="TN839" s="25"/>
      <c r="TO839" s="25"/>
      <c r="TP839" s="25"/>
      <c r="TQ839" s="25"/>
      <c r="TR839" s="25"/>
      <c r="TS839" s="25"/>
      <c r="TT839" s="25"/>
      <c r="TU839" s="25"/>
      <c r="TV839" s="25"/>
      <c r="TW839" s="25"/>
      <c r="TX839" s="25"/>
      <c r="TY839" s="25"/>
      <c r="TZ839" s="25"/>
      <c r="UA839" s="25"/>
      <c r="UB839" s="25"/>
      <c r="UC839" s="25"/>
      <c r="UD839" s="25"/>
      <c r="UE839" s="25"/>
      <c r="UF839" s="25"/>
      <c r="UG839" s="25"/>
      <c r="UH839" s="25"/>
      <c r="UI839" s="25"/>
      <c r="UJ839" s="25"/>
      <c r="UK839" s="25"/>
      <c r="UL839" s="25"/>
      <c r="UM839" s="25"/>
      <c r="UN839" s="25"/>
      <c r="UO839" s="25"/>
      <c r="UP839" s="25"/>
      <c r="UQ839" s="25"/>
      <c r="UR839" s="25"/>
      <c r="US839" s="25"/>
      <c r="UT839" s="25"/>
      <c r="UU839" s="25"/>
      <c r="UV839" s="25"/>
      <c r="UW839" s="25"/>
      <c r="UX839" s="25"/>
      <c r="UY839" s="25"/>
      <c r="UZ839" s="25"/>
      <c r="VA839" s="25"/>
      <c r="VB839" s="25"/>
      <c r="VC839" s="25"/>
      <c r="VD839" s="25"/>
      <c r="VE839" s="25"/>
      <c r="VF839" s="25"/>
      <c r="VG839" s="25"/>
      <c r="VH839" s="25"/>
      <c r="VI839" s="25"/>
      <c r="VJ839" s="25"/>
      <c r="VK839" s="25"/>
      <c r="VL839" s="25"/>
      <c r="VM839" s="25"/>
      <c r="VN839" s="25"/>
      <c r="VO839" s="25"/>
      <c r="VP839" s="25"/>
      <c r="VQ839" s="25"/>
      <c r="VR839" s="25"/>
      <c r="VS839" s="25"/>
      <c r="VT839" s="25"/>
      <c r="VU839" s="25"/>
      <c r="VV839" s="25"/>
      <c r="VW839" s="25"/>
      <c r="VX839" s="25"/>
      <c r="VY839" s="25"/>
      <c r="VZ839" s="25"/>
      <c r="WA839" s="25"/>
      <c r="WB839" s="25"/>
      <c r="WC839" s="25"/>
      <c r="WD839" s="25"/>
      <c r="WE839" s="25"/>
      <c r="WF839" s="25"/>
      <c r="WG839" s="25"/>
      <c r="WH839" s="25"/>
      <c r="WI839" s="25"/>
      <c r="WJ839" s="25"/>
      <c r="WK839" s="25"/>
      <c r="WL839" s="25"/>
      <c r="WM839" s="25"/>
      <c r="WN839" s="25"/>
      <c r="WO839" s="25"/>
      <c r="WP839" s="25"/>
      <c r="WQ839" s="25"/>
      <c r="WR839" s="25"/>
      <c r="WS839" s="25"/>
      <c r="WT839" s="25"/>
      <c r="WU839" s="25"/>
      <c r="WV839" s="25"/>
      <c r="WW839" s="25"/>
      <c r="WX839" s="25"/>
      <c r="WY839" s="25"/>
      <c r="WZ839" s="25"/>
      <c r="XA839" s="25"/>
      <c r="XB839" s="25"/>
      <c r="XC839" s="25"/>
      <c r="XD839" s="25"/>
      <c r="XE839" s="25"/>
      <c r="XF839" s="25"/>
      <c r="XG839" s="25"/>
      <c r="XH839" s="25"/>
      <c r="XI839" s="25"/>
      <c r="XJ839" s="25"/>
      <c r="XK839" s="25"/>
      <c r="XL839" s="25"/>
      <c r="XM839" s="25"/>
      <c r="XN839" s="25"/>
      <c r="XO839" s="25"/>
      <c r="XP839" s="25"/>
      <c r="XQ839" s="25"/>
      <c r="XR839" s="25"/>
      <c r="XS839" s="25"/>
      <c r="XT839" s="25"/>
      <c r="XU839" s="25"/>
      <c r="XV839" s="25"/>
      <c r="XW839" s="25"/>
      <c r="XX839" s="25"/>
      <c r="XY839" s="25"/>
      <c r="XZ839" s="25"/>
      <c r="YA839" s="25"/>
      <c r="YB839" s="25"/>
      <c r="YC839" s="25"/>
      <c r="YD839" s="25"/>
      <c r="YE839" s="25"/>
      <c r="YF839" s="25"/>
      <c r="YG839" s="25"/>
      <c r="YH839" s="25"/>
      <c r="YI839" s="25"/>
      <c r="YJ839" s="25"/>
      <c r="YK839" s="25"/>
      <c r="YL839" s="25"/>
      <c r="YM839" s="25"/>
      <c r="YN839" s="25"/>
      <c r="YO839" s="25"/>
      <c r="YP839" s="25"/>
      <c r="YQ839" s="25"/>
      <c r="YR839" s="25"/>
      <c r="YS839" s="25"/>
      <c r="YT839" s="25"/>
      <c r="YU839" s="25"/>
      <c r="YV839" s="25"/>
      <c r="YW839" s="25"/>
      <c r="YX839" s="25"/>
      <c r="YY839" s="25"/>
      <c r="YZ839" s="25"/>
      <c r="ZA839" s="25"/>
      <c r="ZB839" s="25"/>
      <c r="ZC839" s="25"/>
      <c r="ZD839" s="25"/>
      <c r="ZE839" s="25"/>
      <c r="ZF839" s="25"/>
      <c r="ZG839" s="25"/>
      <c r="ZH839" s="25"/>
      <c r="ZI839" s="25"/>
      <c r="ZJ839" s="25"/>
      <c r="ZK839" s="25"/>
      <c r="ZL839" s="25"/>
      <c r="ZM839" s="25"/>
      <c r="ZN839" s="25"/>
      <c r="ZO839" s="25"/>
      <c r="ZP839" s="25"/>
      <c r="ZQ839" s="25"/>
      <c r="ZR839" s="25"/>
      <c r="ZS839" s="25"/>
      <c r="ZT839" s="25"/>
      <c r="ZU839" s="25"/>
      <c r="ZV839" s="25"/>
      <c r="ZW839" s="25"/>
      <c r="ZX839" s="25"/>
      <c r="ZY839" s="25"/>
      <c r="ZZ839" s="25"/>
      <c r="AAA839" s="25"/>
      <c r="AAB839" s="25"/>
      <c r="AAC839" s="25"/>
      <c r="AAD839" s="25"/>
      <c r="AAE839" s="25"/>
      <c r="AAF839" s="25"/>
      <c r="AAG839" s="25"/>
      <c r="AAH839" s="25"/>
      <c r="AAI839" s="25"/>
      <c r="AAJ839" s="25"/>
      <c r="AAK839" s="25"/>
      <c r="AAL839" s="25"/>
      <c r="AAM839" s="25"/>
      <c r="AAN839" s="25"/>
      <c r="AAO839" s="25"/>
      <c r="AAP839" s="25"/>
      <c r="AAQ839" s="25"/>
      <c r="AAR839" s="25"/>
      <c r="AAS839" s="25"/>
      <c r="AAT839" s="25"/>
      <c r="AAU839" s="25"/>
      <c r="AAV839" s="25"/>
      <c r="AAW839" s="25"/>
      <c r="AAX839" s="25"/>
      <c r="AAY839" s="25"/>
      <c r="AAZ839" s="25"/>
      <c r="ABA839" s="25"/>
      <c r="ABB839" s="25"/>
      <c r="ABC839" s="25"/>
      <c r="ABD839" s="25"/>
      <c r="ABE839" s="25"/>
      <c r="ABF839" s="25"/>
      <c r="ABG839" s="25"/>
      <c r="ABH839" s="25"/>
      <c r="ABI839" s="25"/>
      <c r="ABJ839" s="25"/>
      <c r="ABK839" s="25"/>
      <c r="ABL839" s="25"/>
      <c r="ABM839" s="25"/>
      <c r="ABN839" s="25"/>
      <c r="ABO839" s="25"/>
      <c r="ABP839" s="25"/>
      <c r="ABQ839" s="25"/>
      <c r="ABR839" s="25"/>
      <c r="ABS839" s="25"/>
      <c r="ABT839" s="25"/>
      <c r="ABU839" s="25"/>
      <c r="ABV839" s="25"/>
      <c r="ABW839" s="25"/>
      <c r="ABX839" s="25"/>
      <c r="ABY839" s="25"/>
      <c r="ABZ839" s="25"/>
      <c r="ACA839" s="25"/>
      <c r="ACB839" s="25"/>
      <c r="ACC839" s="25"/>
      <c r="ACD839" s="25"/>
      <c r="ACE839" s="25"/>
      <c r="ACF839" s="25"/>
      <c r="ACG839" s="25"/>
      <c r="ACH839" s="25"/>
      <c r="ACI839" s="25"/>
      <c r="ACJ839" s="25"/>
      <c r="ACK839" s="25"/>
      <c r="ACL839" s="25"/>
      <c r="ACM839" s="25"/>
      <c r="ACN839" s="25"/>
      <c r="ACO839" s="25"/>
      <c r="ACP839" s="25"/>
      <c r="ACQ839" s="25"/>
      <c r="ACR839" s="25"/>
      <c r="ACS839" s="25"/>
      <c r="ACT839" s="25"/>
      <c r="ACU839" s="25"/>
      <c r="ACV839" s="25"/>
      <c r="ACW839" s="25"/>
      <c r="ACX839" s="25"/>
      <c r="ACY839" s="25"/>
      <c r="ACZ839" s="25"/>
      <c r="ADA839" s="25"/>
      <c r="ADB839" s="25"/>
      <c r="ADC839" s="25"/>
      <c r="ADD839" s="25"/>
      <c r="ADE839" s="25"/>
      <c r="ADF839" s="25"/>
      <c r="ADG839" s="25"/>
      <c r="ADH839" s="25"/>
      <c r="ADI839" s="25"/>
      <c r="ADJ839" s="25"/>
      <c r="ADK839" s="25"/>
      <c r="ADL839" s="25"/>
      <c r="ADM839" s="25"/>
      <c r="ADN839" s="25"/>
      <c r="ADO839" s="25"/>
      <c r="ADP839" s="25"/>
      <c r="ADQ839" s="25"/>
      <c r="ADR839" s="25"/>
      <c r="ADS839" s="25"/>
      <c r="ADT839" s="25"/>
      <c r="ADU839" s="25"/>
      <c r="ADV839" s="25"/>
      <c r="ADW839" s="25"/>
      <c r="ADX839" s="25"/>
      <c r="ADY839" s="25"/>
      <c r="ADZ839" s="25"/>
      <c r="AEA839" s="25"/>
      <c r="AEB839" s="25"/>
      <c r="AEC839" s="25"/>
      <c r="AED839" s="25"/>
      <c r="AEE839" s="25"/>
      <c r="AEF839" s="25"/>
      <c r="AEG839" s="25"/>
      <c r="AEH839" s="25"/>
      <c r="AEI839" s="25"/>
      <c r="AEJ839" s="25"/>
      <c r="AEK839" s="25"/>
      <c r="AEL839" s="25"/>
      <c r="AEM839" s="25"/>
      <c r="AEN839" s="25"/>
      <c r="AEO839" s="25"/>
      <c r="AEP839" s="25"/>
      <c r="AEQ839" s="25"/>
      <c r="AER839" s="25"/>
      <c r="AES839" s="25"/>
      <c r="AET839" s="25"/>
      <c r="AEU839" s="25"/>
      <c r="AEV839" s="25"/>
      <c r="AEW839" s="25"/>
      <c r="AEX839" s="25"/>
      <c r="AEY839" s="25"/>
      <c r="AEZ839" s="25"/>
      <c r="AFA839" s="25"/>
      <c r="AFB839" s="25"/>
      <c r="AFC839" s="25"/>
      <c r="AFD839" s="25"/>
      <c r="AFE839" s="25"/>
      <c r="AFF839" s="25"/>
      <c r="AFG839" s="25"/>
      <c r="AFH839" s="25"/>
      <c r="AFI839" s="25"/>
      <c r="AFJ839" s="25"/>
      <c r="AFK839" s="25"/>
      <c r="AFL839" s="25"/>
      <c r="AFM839" s="25"/>
      <c r="AFN839" s="25"/>
      <c r="AFO839" s="25"/>
      <c r="AFP839" s="25"/>
      <c r="AFQ839" s="25"/>
      <c r="AFR839" s="25"/>
      <c r="AFS839" s="25"/>
      <c r="AFT839" s="25"/>
      <c r="AFU839" s="25"/>
      <c r="AFV839" s="25"/>
      <c r="AFW839" s="25"/>
      <c r="AFX839" s="25"/>
      <c r="AFY839" s="25"/>
      <c r="AFZ839" s="25"/>
      <c r="AGA839" s="25"/>
      <c r="AGB839" s="25"/>
      <c r="AGC839" s="25"/>
      <c r="AGD839" s="25"/>
      <c r="AGE839" s="25"/>
      <c r="AGF839" s="25"/>
      <c r="AGG839" s="25"/>
      <c r="AGH839" s="25"/>
      <c r="AGI839" s="25"/>
      <c r="AGJ839" s="25"/>
      <c r="AGK839" s="25"/>
      <c r="AGL839" s="25"/>
      <c r="AGM839" s="25"/>
      <c r="AGN839" s="25"/>
      <c r="AGO839" s="25"/>
      <c r="AGP839" s="25"/>
      <c r="AGQ839" s="25"/>
      <c r="AGR839" s="25"/>
      <c r="AGS839" s="25"/>
      <c r="AGT839" s="25"/>
      <c r="AGU839" s="25"/>
      <c r="AGV839" s="25"/>
      <c r="AGW839" s="25"/>
      <c r="AGX839" s="25"/>
      <c r="AGY839" s="25"/>
      <c r="AGZ839" s="25"/>
      <c r="AHA839" s="25"/>
      <c r="AHB839" s="25"/>
      <c r="AHC839" s="25"/>
      <c r="AHD839" s="25"/>
      <c r="AHE839" s="25"/>
      <c r="AHF839" s="25"/>
      <c r="AHG839" s="25"/>
      <c r="AHH839" s="25"/>
      <c r="AHI839" s="25"/>
      <c r="AHJ839" s="25"/>
      <c r="AHK839" s="25"/>
      <c r="AHL839" s="25"/>
      <c r="AHM839" s="25"/>
      <c r="AHN839" s="25"/>
      <c r="AHO839" s="25"/>
      <c r="AHP839" s="25"/>
      <c r="AHQ839" s="25"/>
      <c r="AHR839" s="25"/>
      <c r="AHS839" s="25"/>
      <c r="AHT839" s="25"/>
      <c r="AHU839" s="25"/>
      <c r="AHV839" s="25"/>
      <c r="AHW839" s="25"/>
      <c r="AHX839" s="25"/>
      <c r="AHY839" s="25"/>
      <c r="AHZ839" s="25"/>
      <c r="AIA839" s="25"/>
      <c r="AIB839" s="25"/>
      <c r="AIC839" s="25"/>
      <c r="AID839" s="25"/>
      <c r="AIE839" s="25"/>
      <c r="AIF839" s="25"/>
      <c r="AIG839" s="25"/>
      <c r="AIH839" s="25"/>
      <c r="AII839" s="25"/>
      <c r="AIJ839" s="25"/>
      <c r="AIK839" s="25"/>
      <c r="AIL839" s="25"/>
      <c r="AIM839" s="25"/>
      <c r="AIN839" s="25"/>
      <c r="AIO839" s="25"/>
      <c r="AIP839" s="25"/>
      <c r="AIQ839" s="25"/>
      <c r="AIR839" s="25"/>
      <c r="AIS839" s="25"/>
      <c r="AIT839" s="25"/>
      <c r="AIU839" s="25"/>
      <c r="AIV839" s="25"/>
      <c r="AIW839" s="25"/>
      <c r="AIX839" s="25"/>
      <c r="AIY839" s="25"/>
      <c r="AIZ839" s="25"/>
      <c r="AJA839" s="25"/>
      <c r="AJB839" s="25"/>
      <c r="AJC839" s="25"/>
      <c r="AJD839" s="25"/>
      <c r="AJE839" s="25"/>
      <c r="AJF839" s="25"/>
      <c r="AJG839" s="25"/>
      <c r="AJH839" s="25"/>
      <c r="AJI839" s="25"/>
      <c r="AJJ839" s="25"/>
      <c r="AJK839" s="25"/>
      <c r="AJL839" s="25"/>
      <c r="AJM839" s="25"/>
      <c r="AJN839" s="25"/>
      <c r="AJO839" s="25"/>
      <c r="AJP839" s="25"/>
      <c r="AJQ839" s="25"/>
      <c r="AJR839" s="25"/>
      <c r="AJS839" s="25"/>
      <c r="AJT839" s="25"/>
      <c r="AJU839" s="25"/>
      <c r="AJV839" s="25"/>
      <c r="AJW839" s="25"/>
      <c r="AJX839" s="25"/>
      <c r="AJY839" s="25"/>
      <c r="AJZ839" s="25"/>
      <c r="AKA839" s="25"/>
      <c r="AKB839" s="25"/>
      <c r="AKC839" s="25"/>
      <c r="AKD839" s="25"/>
      <c r="AKE839" s="25"/>
      <c r="AKF839" s="25"/>
      <c r="AKG839" s="25"/>
      <c r="AKH839" s="25"/>
      <c r="AKI839" s="25"/>
      <c r="AKJ839" s="25"/>
      <c r="AKK839" s="25"/>
      <c r="AKL839" s="25"/>
      <c r="AKM839" s="25"/>
      <c r="AKN839" s="25"/>
      <c r="AKO839" s="25"/>
      <c r="AKP839" s="25"/>
      <c r="AKQ839" s="25"/>
      <c r="AKR839" s="25"/>
      <c r="AKS839" s="25"/>
      <c r="AKT839" s="25"/>
      <c r="AKU839" s="25"/>
      <c r="AKV839" s="25"/>
      <c r="AKW839" s="25"/>
      <c r="AKX839" s="25"/>
      <c r="AKY839" s="25"/>
      <c r="AKZ839" s="25"/>
      <c r="ALA839" s="25"/>
      <c r="ALB839" s="25"/>
      <c r="ALC839" s="25"/>
      <c r="ALD839" s="25"/>
      <c r="ALE839" s="25"/>
      <c r="ALF839" s="25"/>
      <c r="ALG839" s="25"/>
      <c r="ALH839" s="25"/>
      <c r="ALI839" s="25"/>
      <c r="ALJ839" s="25"/>
    </row>
    <row r="840" spans="1:998" s="13" customFormat="1">
      <c r="A840" s="16">
        <v>835</v>
      </c>
      <c r="B840" s="32" t="s">
        <v>188</v>
      </c>
      <c r="C840" s="32" t="s">
        <v>1804</v>
      </c>
      <c r="D840" s="32" t="s">
        <v>1804</v>
      </c>
      <c r="E840" s="32" t="s">
        <v>1841</v>
      </c>
      <c r="F840" s="32"/>
      <c r="G840" s="74">
        <v>45834</v>
      </c>
      <c r="H840" s="75">
        <v>0.62569444444444444</v>
      </c>
      <c r="I840" s="32" t="s">
        <v>5</v>
      </c>
      <c r="J840" s="32" t="s">
        <v>6</v>
      </c>
      <c r="K840" s="32" t="s">
        <v>5</v>
      </c>
      <c r="L840" s="32" t="s">
        <v>5</v>
      </c>
      <c r="M840" s="32" t="s">
        <v>5</v>
      </c>
      <c r="N840" s="32" t="s">
        <v>6</v>
      </c>
      <c r="O840" s="76">
        <v>1036.3499999999999</v>
      </c>
      <c r="P840" s="77">
        <v>6079</v>
      </c>
      <c r="Q840" s="76">
        <v>83818.179999999993</v>
      </c>
      <c r="R840" s="76">
        <v>29336.36</v>
      </c>
      <c r="S840" s="85">
        <f t="shared" si="88"/>
        <v>34.999996420824218</v>
      </c>
      <c r="T840" s="85">
        <f t="shared" si="89"/>
        <v>54481.819999999992</v>
      </c>
      <c r="U840" s="32" t="s">
        <v>6</v>
      </c>
      <c r="V840" s="32" t="s">
        <v>6</v>
      </c>
      <c r="W840" s="79">
        <v>1</v>
      </c>
      <c r="X840" s="80">
        <v>0</v>
      </c>
      <c r="Y840" s="81">
        <f>ROUND((S840/INDICI!$B$2*10),2)</f>
        <v>3.95</v>
      </c>
      <c r="Z840" s="81">
        <f>ROUND((O840/INDICI!$B$1*25),2)</f>
        <v>2.77</v>
      </c>
      <c r="AA840" s="82">
        <f t="shared" si="90"/>
        <v>6</v>
      </c>
      <c r="AB840" s="83">
        <f t="shared" si="91"/>
        <v>12.72</v>
      </c>
      <c r="AC840" s="84"/>
      <c r="AD840" s="81" t="str">
        <f>VLOOKUP(C840, 'NORD SUD'!A:B, 2, FALSE)</f>
        <v>N</v>
      </c>
      <c r="AE840" s="85"/>
      <c r="AF840" s="85"/>
      <c r="AG840" s="84"/>
      <c r="AH840" s="81"/>
      <c r="AI840" s="171"/>
      <c r="AJ840" s="171"/>
      <c r="AK840" s="196"/>
      <c r="AL840" s="161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  <c r="II840" s="24"/>
      <c r="IJ840" s="24"/>
      <c r="IK840" s="24"/>
      <c r="IL840" s="24"/>
      <c r="IM840" s="24"/>
      <c r="IN840" s="24"/>
      <c r="IO840" s="24"/>
      <c r="IP840" s="24"/>
      <c r="IQ840" s="24"/>
      <c r="IR840" s="24"/>
      <c r="IS840" s="24"/>
      <c r="IT840" s="24"/>
      <c r="IU840" s="24"/>
      <c r="IV840" s="24"/>
      <c r="IW840" s="24"/>
      <c r="IX840" s="24"/>
      <c r="IY840" s="24"/>
      <c r="IZ840" s="24"/>
      <c r="JA840" s="24"/>
      <c r="JB840" s="24"/>
      <c r="JC840" s="24"/>
      <c r="JD840" s="24"/>
      <c r="JE840" s="24"/>
      <c r="JF840" s="24"/>
      <c r="JG840" s="24"/>
      <c r="JH840" s="24"/>
      <c r="JI840" s="24"/>
      <c r="JJ840" s="24"/>
      <c r="JK840" s="24"/>
      <c r="JL840" s="24"/>
      <c r="JM840" s="24"/>
      <c r="JN840" s="24"/>
      <c r="JO840" s="24"/>
      <c r="JP840" s="24"/>
      <c r="JQ840" s="24"/>
      <c r="JR840" s="24"/>
      <c r="JS840" s="24"/>
      <c r="JT840" s="24"/>
      <c r="JU840" s="24"/>
      <c r="JV840" s="24"/>
      <c r="JW840" s="24"/>
      <c r="JX840" s="24"/>
      <c r="JY840" s="24"/>
      <c r="JZ840" s="24"/>
      <c r="KA840" s="24"/>
      <c r="KB840" s="24"/>
      <c r="KC840" s="24"/>
      <c r="KD840" s="24"/>
      <c r="KE840" s="24"/>
      <c r="KF840" s="24"/>
      <c r="KG840" s="24"/>
      <c r="KH840" s="24"/>
      <c r="KI840" s="24"/>
      <c r="KJ840" s="24"/>
      <c r="KK840" s="24"/>
      <c r="KL840" s="24"/>
      <c r="KM840" s="24"/>
      <c r="KN840" s="24"/>
      <c r="KO840" s="24"/>
      <c r="KP840" s="24"/>
      <c r="KQ840" s="24"/>
      <c r="KR840" s="24"/>
      <c r="KS840" s="24"/>
      <c r="KT840" s="24"/>
      <c r="KU840" s="24"/>
      <c r="KV840" s="24"/>
      <c r="KW840" s="24"/>
      <c r="KX840" s="24"/>
      <c r="KY840" s="24"/>
      <c r="KZ840" s="24"/>
      <c r="LA840" s="24"/>
      <c r="LB840" s="24"/>
      <c r="LC840" s="24"/>
      <c r="LD840" s="24"/>
      <c r="LE840" s="24"/>
      <c r="LF840" s="24"/>
      <c r="LG840" s="24"/>
      <c r="LH840" s="24"/>
      <c r="LI840" s="24"/>
      <c r="LJ840" s="24"/>
      <c r="LK840" s="24"/>
      <c r="LL840" s="24"/>
      <c r="LM840" s="24"/>
      <c r="LN840" s="24"/>
      <c r="LO840" s="24"/>
      <c r="LP840" s="24"/>
      <c r="LQ840" s="24"/>
      <c r="LR840" s="24"/>
      <c r="LS840" s="24"/>
      <c r="LT840" s="24"/>
      <c r="LU840" s="24"/>
      <c r="LV840" s="24"/>
      <c r="LW840" s="24"/>
      <c r="LX840" s="24"/>
      <c r="LY840" s="24"/>
      <c r="LZ840" s="24"/>
      <c r="MA840" s="24"/>
      <c r="MB840" s="24"/>
      <c r="MC840" s="24"/>
      <c r="MD840" s="24"/>
      <c r="ME840" s="24"/>
      <c r="MF840" s="24"/>
      <c r="MG840" s="24"/>
      <c r="MH840" s="24"/>
      <c r="MI840" s="24"/>
      <c r="MJ840" s="24"/>
      <c r="MK840" s="24"/>
      <c r="ML840" s="24"/>
      <c r="MM840" s="24"/>
      <c r="MN840" s="24"/>
      <c r="MO840" s="24"/>
      <c r="MP840" s="24"/>
      <c r="MQ840" s="24"/>
      <c r="MR840" s="24"/>
      <c r="MS840" s="24"/>
      <c r="MT840" s="24"/>
      <c r="MU840" s="24"/>
      <c r="MV840" s="24"/>
      <c r="MW840" s="24"/>
      <c r="MX840" s="24"/>
      <c r="MY840" s="24"/>
      <c r="MZ840" s="24"/>
      <c r="NA840" s="24"/>
      <c r="NB840" s="24"/>
      <c r="NC840" s="24"/>
      <c r="ND840" s="24"/>
      <c r="NE840" s="24"/>
      <c r="NF840" s="24"/>
      <c r="NG840" s="24"/>
      <c r="NH840" s="24"/>
      <c r="NI840" s="24"/>
      <c r="NJ840" s="24"/>
      <c r="NK840" s="24"/>
      <c r="NL840" s="24"/>
      <c r="NM840" s="24"/>
      <c r="NN840" s="24"/>
      <c r="NO840" s="24"/>
      <c r="NP840" s="24"/>
      <c r="NQ840" s="24"/>
      <c r="NR840" s="24"/>
      <c r="NS840" s="24"/>
      <c r="NT840" s="24"/>
      <c r="NU840" s="24"/>
      <c r="NV840" s="24"/>
      <c r="NW840" s="24"/>
      <c r="NX840" s="24"/>
      <c r="NY840" s="24"/>
      <c r="NZ840" s="24"/>
      <c r="OA840" s="24"/>
      <c r="OB840" s="24"/>
      <c r="OC840" s="24"/>
      <c r="OD840" s="24"/>
      <c r="OE840" s="24"/>
      <c r="OF840" s="24"/>
      <c r="OG840" s="24"/>
      <c r="OH840" s="24"/>
      <c r="OI840" s="24"/>
      <c r="OJ840" s="24"/>
      <c r="OK840" s="24"/>
      <c r="OL840" s="24"/>
      <c r="OM840" s="24"/>
      <c r="ON840" s="24"/>
      <c r="OO840" s="24"/>
      <c r="OP840" s="24"/>
      <c r="OQ840" s="24"/>
      <c r="OR840" s="24"/>
      <c r="OS840" s="24"/>
      <c r="OT840" s="24"/>
      <c r="OU840" s="24"/>
      <c r="OV840" s="24"/>
      <c r="OW840" s="24"/>
      <c r="OX840" s="24"/>
      <c r="OY840" s="24"/>
      <c r="OZ840" s="24"/>
      <c r="PA840" s="24"/>
      <c r="PB840" s="24"/>
      <c r="PC840" s="24"/>
      <c r="PD840" s="24"/>
      <c r="PE840" s="24"/>
      <c r="PF840" s="24"/>
      <c r="PG840" s="24"/>
      <c r="PH840" s="24"/>
      <c r="PI840" s="24"/>
      <c r="PJ840" s="24"/>
      <c r="PK840" s="24"/>
      <c r="PL840" s="24"/>
      <c r="PM840" s="24"/>
      <c r="PN840" s="24"/>
      <c r="PO840" s="24"/>
      <c r="PP840" s="24"/>
      <c r="PQ840" s="24"/>
      <c r="PR840" s="24"/>
      <c r="PS840" s="24"/>
      <c r="PT840" s="24"/>
      <c r="PU840" s="24"/>
      <c r="PV840" s="24"/>
      <c r="PW840" s="24"/>
      <c r="PX840" s="24"/>
      <c r="PY840" s="24"/>
      <c r="PZ840" s="24"/>
      <c r="QA840" s="24"/>
      <c r="QB840" s="24"/>
      <c r="QC840" s="24"/>
      <c r="QD840" s="24"/>
      <c r="QE840" s="24"/>
      <c r="QF840" s="24"/>
      <c r="QG840" s="24"/>
      <c r="QH840" s="24"/>
      <c r="QI840" s="24"/>
      <c r="QJ840" s="24"/>
      <c r="QK840" s="24"/>
      <c r="QL840" s="24"/>
      <c r="QM840" s="24"/>
      <c r="QN840" s="24"/>
      <c r="QO840" s="24"/>
      <c r="QP840" s="24"/>
      <c r="QQ840" s="24"/>
      <c r="QR840" s="24"/>
      <c r="QS840" s="24"/>
      <c r="QT840" s="24"/>
      <c r="QU840" s="24"/>
      <c r="QV840" s="24"/>
      <c r="QW840" s="24"/>
      <c r="QX840" s="24"/>
      <c r="QY840" s="24"/>
      <c r="QZ840" s="24"/>
      <c r="RA840" s="24"/>
      <c r="RB840" s="24"/>
      <c r="RC840" s="24"/>
      <c r="RD840" s="24"/>
      <c r="RE840" s="24"/>
      <c r="RF840" s="24"/>
      <c r="RG840" s="24"/>
      <c r="RH840" s="24"/>
      <c r="RI840" s="24"/>
      <c r="RJ840" s="24"/>
      <c r="RK840" s="24"/>
      <c r="RL840" s="24"/>
      <c r="RM840" s="24"/>
      <c r="RN840" s="24"/>
      <c r="RO840" s="24"/>
      <c r="RP840" s="24"/>
      <c r="RQ840" s="24"/>
      <c r="RR840" s="24"/>
      <c r="RS840" s="24"/>
      <c r="RT840" s="24"/>
      <c r="RU840" s="24"/>
      <c r="RV840" s="24"/>
      <c r="RW840" s="24"/>
      <c r="RX840" s="24"/>
      <c r="RY840" s="24"/>
      <c r="RZ840" s="24"/>
      <c r="SA840" s="24"/>
      <c r="SB840" s="24"/>
      <c r="SC840" s="24"/>
      <c r="SD840" s="24"/>
      <c r="SE840" s="24"/>
      <c r="SF840" s="24"/>
      <c r="SG840" s="24"/>
      <c r="SH840" s="24"/>
      <c r="SI840" s="24"/>
      <c r="SJ840" s="24"/>
      <c r="SK840" s="24"/>
      <c r="SL840" s="24"/>
      <c r="SM840" s="24"/>
      <c r="SN840" s="24"/>
      <c r="SO840" s="24"/>
      <c r="SP840" s="24"/>
      <c r="SQ840" s="24"/>
      <c r="SR840" s="24"/>
      <c r="SS840" s="24"/>
      <c r="ST840" s="24"/>
      <c r="SU840" s="24"/>
      <c r="SV840" s="24"/>
      <c r="SW840" s="24"/>
      <c r="SX840" s="24"/>
      <c r="SY840" s="24"/>
      <c r="SZ840" s="24"/>
      <c r="TA840" s="24"/>
      <c r="TB840" s="24"/>
      <c r="TC840" s="24"/>
      <c r="TD840" s="24"/>
      <c r="TE840" s="24"/>
      <c r="TF840" s="24"/>
      <c r="TG840" s="24"/>
      <c r="TH840" s="24"/>
      <c r="TI840" s="24"/>
      <c r="TJ840" s="24"/>
      <c r="TK840" s="24"/>
      <c r="TL840" s="24"/>
      <c r="TM840" s="24"/>
      <c r="TN840" s="24"/>
      <c r="TO840" s="24"/>
      <c r="TP840" s="24"/>
      <c r="TQ840" s="24"/>
      <c r="TR840" s="24"/>
      <c r="TS840" s="24"/>
      <c r="TT840" s="24"/>
      <c r="TU840" s="24"/>
      <c r="TV840" s="24"/>
      <c r="TW840" s="24"/>
      <c r="TX840" s="24"/>
      <c r="TY840" s="24"/>
      <c r="TZ840" s="24"/>
      <c r="UA840" s="24"/>
      <c r="UB840" s="24"/>
      <c r="UC840" s="24"/>
      <c r="UD840" s="24"/>
      <c r="UE840" s="24"/>
      <c r="UF840" s="24"/>
      <c r="UG840" s="24"/>
      <c r="UH840" s="24"/>
      <c r="UI840" s="24"/>
      <c r="UJ840" s="24"/>
      <c r="UK840" s="24"/>
      <c r="UL840" s="24"/>
      <c r="UM840" s="24"/>
      <c r="UN840" s="24"/>
      <c r="UO840" s="24"/>
      <c r="UP840" s="24"/>
      <c r="UQ840" s="24"/>
      <c r="UR840" s="24"/>
      <c r="US840" s="24"/>
      <c r="UT840" s="24"/>
      <c r="UU840" s="24"/>
      <c r="UV840" s="24"/>
      <c r="UW840" s="24"/>
      <c r="UX840" s="24"/>
      <c r="UY840" s="24"/>
      <c r="UZ840" s="24"/>
      <c r="VA840" s="24"/>
      <c r="VB840" s="24"/>
      <c r="VC840" s="24"/>
      <c r="VD840" s="24"/>
      <c r="VE840" s="24"/>
      <c r="VF840" s="24"/>
      <c r="VG840" s="24"/>
      <c r="VH840" s="24"/>
      <c r="VI840" s="24"/>
      <c r="VJ840" s="24"/>
      <c r="VK840" s="24"/>
      <c r="VL840" s="24"/>
      <c r="VM840" s="24"/>
      <c r="VN840" s="24"/>
      <c r="VO840" s="24"/>
      <c r="VP840" s="24"/>
      <c r="VQ840" s="24"/>
      <c r="VR840" s="24"/>
      <c r="VS840" s="24"/>
      <c r="VT840" s="24"/>
      <c r="VU840" s="24"/>
      <c r="VV840" s="24"/>
      <c r="VW840" s="24"/>
      <c r="VX840" s="24"/>
      <c r="VY840" s="24"/>
      <c r="VZ840" s="24"/>
      <c r="WA840" s="24"/>
      <c r="WB840" s="24"/>
      <c r="WC840" s="24"/>
      <c r="WD840" s="24"/>
      <c r="WE840" s="24"/>
      <c r="WF840" s="24"/>
      <c r="WG840" s="24"/>
      <c r="WH840" s="24"/>
      <c r="WI840" s="24"/>
      <c r="WJ840" s="24"/>
      <c r="WK840" s="24"/>
      <c r="WL840" s="24"/>
      <c r="WM840" s="24"/>
      <c r="WN840" s="24"/>
      <c r="WO840" s="24"/>
      <c r="WP840" s="24"/>
      <c r="WQ840" s="24"/>
      <c r="WR840" s="24"/>
      <c r="WS840" s="24"/>
      <c r="WT840" s="24"/>
      <c r="WU840" s="24"/>
      <c r="WV840" s="24"/>
      <c r="WW840" s="24"/>
      <c r="WX840" s="24"/>
      <c r="WY840" s="24"/>
      <c r="WZ840" s="24"/>
      <c r="XA840" s="24"/>
      <c r="XB840" s="24"/>
      <c r="XC840" s="24"/>
      <c r="XD840" s="24"/>
      <c r="XE840" s="24"/>
      <c r="XF840" s="24"/>
      <c r="XG840" s="24"/>
      <c r="XH840" s="24"/>
      <c r="XI840" s="24"/>
      <c r="XJ840" s="24"/>
      <c r="XK840" s="24"/>
      <c r="XL840" s="24"/>
      <c r="XM840" s="24"/>
      <c r="XN840" s="24"/>
      <c r="XO840" s="24"/>
      <c r="XP840" s="24"/>
      <c r="XQ840" s="24"/>
      <c r="XR840" s="24"/>
      <c r="XS840" s="24"/>
      <c r="XT840" s="24"/>
      <c r="XU840" s="24"/>
      <c r="XV840" s="24"/>
      <c r="XW840" s="24"/>
      <c r="XX840" s="24"/>
      <c r="XY840" s="24"/>
      <c r="XZ840" s="24"/>
      <c r="YA840" s="24"/>
      <c r="YB840" s="24"/>
      <c r="YC840" s="24"/>
      <c r="YD840" s="24"/>
      <c r="YE840" s="24"/>
      <c r="YF840" s="24"/>
      <c r="YG840" s="24"/>
      <c r="YH840" s="24"/>
      <c r="YI840" s="24"/>
      <c r="YJ840" s="24"/>
      <c r="YK840" s="24"/>
      <c r="YL840" s="24"/>
      <c r="YM840" s="24"/>
      <c r="YN840" s="24"/>
      <c r="YO840" s="24"/>
      <c r="YP840" s="24"/>
      <c r="YQ840" s="24"/>
      <c r="YR840" s="24"/>
      <c r="YS840" s="24"/>
      <c r="YT840" s="24"/>
      <c r="YU840" s="24"/>
      <c r="YV840" s="24"/>
      <c r="YW840" s="24"/>
      <c r="YX840" s="24"/>
      <c r="YY840" s="24"/>
      <c r="YZ840" s="24"/>
      <c r="ZA840" s="24"/>
      <c r="ZB840" s="24"/>
      <c r="ZC840" s="24"/>
      <c r="ZD840" s="24"/>
      <c r="ZE840" s="24"/>
      <c r="ZF840" s="24"/>
      <c r="ZG840" s="24"/>
      <c r="ZH840" s="24"/>
      <c r="ZI840" s="24"/>
      <c r="ZJ840" s="24"/>
      <c r="ZK840" s="24"/>
      <c r="ZL840" s="24"/>
      <c r="ZM840" s="24"/>
      <c r="ZN840" s="24"/>
      <c r="ZO840" s="24"/>
      <c r="ZP840" s="24"/>
      <c r="ZQ840" s="24"/>
      <c r="ZR840" s="24"/>
      <c r="ZS840" s="24"/>
      <c r="ZT840" s="24"/>
      <c r="ZU840" s="24"/>
      <c r="ZV840" s="24"/>
      <c r="ZW840" s="24"/>
      <c r="ZX840" s="24"/>
      <c r="ZY840" s="24"/>
      <c r="ZZ840" s="24"/>
      <c r="AAA840" s="24"/>
      <c r="AAB840" s="24"/>
      <c r="AAC840" s="24"/>
      <c r="AAD840" s="24"/>
      <c r="AAE840" s="24"/>
      <c r="AAF840" s="24"/>
      <c r="AAG840" s="24"/>
      <c r="AAH840" s="24"/>
      <c r="AAI840" s="24"/>
      <c r="AAJ840" s="24"/>
      <c r="AAK840" s="24"/>
      <c r="AAL840" s="24"/>
      <c r="AAM840" s="24"/>
      <c r="AAN840" s="24"/>
      <c r="AAO840" s="24"/>
      <c r="AAP840" s="24"/>
      <c r="AAQ840" s="24"/>
      <c r="AAR840" s="24"/>
      <c r="AAS840" s="24"/>
      <c r="AAT840" s="24"/>
      <c r="AAU840" s="24"/>
      <c r="AAV840" s="24"/>
      <c r="AAW840" s="24"/>
      <c r="AAX840" s="24"/>
      <c r="AAY840" s="24"/>
      <c r="AAZ840" s="24"/>
      <c r="ABA840" s="24"/>
      <c r="ABB840" s="24"/>
      <c r="ABC840" s="24"/>
      <c r="ABD840" s="24"/>
      <c r="ABE840" s="24"/>
      <c r="ABF840" s="24"/>
      <c r="ABG840" s="24"/>
      <c r="ABH840" s="24"/>
      <c r="ABI840" s="24"/>
      <c r="ABJ840" s="24"/>
      <c r="ABK840" s="24"/>
      <c r="ABL840" s="24"/>
      <c r="ABM840" s="24"/>
      <c r="ABN840" s="24"/>
      <c r="ABO840" s="24"/>
      <c r="ABP840" s="24"/>
      <c r="ABQ840" s="24"/>
      <c r="ABR840" s="24"/>
      <c r="ABS840" s="24"/>
      <c r="ABT840" s="24"/>
      <c r="ABU840" s="24"/>
      <c r="ABV840" s="24"/>
      <c r="ABW840" s="24"/>
      <c r="ABX840" s="24"/>
      <c r="ABY840" s="24"/>
      <c r="ABZ840" s="24"/>
      <c r="ACA840" s="24"/>
      <c r="ACB840" s="24"/>
      <c r="ACC840" s="24"/>
      <c r="ACD840" s="24"/>
      <c r="ACE840" s="24"/>
      <c r="ACF840" s="24"/>
      <c r="ACG840" s="24"/>
      <c r="ACH840" s="24"/>
      <c r="ACI840" s="24"/>
      <c r="ACJ840" s="24"/>
      <c r="ACK840" s="24"/>
      <c r="ACL840" s="24"/>
      <c r="ACM840" s="24"/>
      <c r="ACN840" s="24"/>
      <c r="ACO840" s="24"/>
      <c r="ACP840" s="24"/>
      <c r="ACQ840" s="24"/>
      <c r="ACR840" s="24"/>
      <c r="ACS840" s="24"/>
      <c r="ACT840" s="24"/>
      <c r="ACU840" s="24"/>
      <c r="ACV840" s="24"/>
      <c r="ACW840" s="24"/>
      <c r="ACX840" s="24"/>
      <c r="ACY840" s="24"/>
      <c r="ACZ840" s="24"/>
      <c r="ADA840" s="24"/>
      <c r="ADB840" s="24"/>
      <c r="ADC840" s="24"/>
      <c r="ADD840" s="24"/>
      <c r="ADE840" s="24"/>
      <c r="ADF840" s="24"/>
      <c r="ADG840" s="24"/>
      <c r="ADH840" s="24"/>
      <c r="ADI840" s="24"/>
      <c r="ADJ840" s="24"/>
      <c r="ADK840" s="24"/>
      <c r="ADL840" s="24"/>
      <c r="ADM840" s="24"/>
      <c r="ADN840" s="24"/>
      <c r="ADO840" s="24"/>
      <c r="ADP840" s="24"/>
      <c r="ADQ840" s="24"/>
      <c r="ADR840" s="24"/>
      <c r="ADS840" s="24"/>
      <c r="ADT840" s="24"/>
      <c r="ADU840" s="24"/>
      <c r="ADV840" s="24"/>
      <c r="ADW840" s="24"/>
      <c r="ADX840" s="24"/>
      <c r="ADY840" s="24"/>
      <c r="ADZ840" s="24"/>
      <c r="AEA840" s="24"/>
      <c r="AEB840" s="24"/>
      <c r="AEC840" s="24"/>
      <c r="AED840" s="24"/>
      <c r="AEE840" s="24"/>
      <c r="AEF840" s="24"/>
      <c r="AEG840" s="24"/>
      <c r="AEH840" s="24"/>
      <c r="AEI840" s="24"/>
      <c r="AEJ840" s="24"/>
      <c r="AEK840" s="24"/>
      <c r="AEL840" s="24"/>
      <c r="AEM840" s="24"/>
      <c r="AEN840" s="24"/>
      <c r="AEO840" s="24"/>
      <c r="AEP840" s="24"/>
      <c r="AEQ840" s="24"/>
      <c r="AER840" s="24"/>
      <c r="AES840" s="24"/>
      <c r="AET840" s="24"/>
      <c r="AEU840" s="24"/>
      <c r="AEV840" s="24"/>
      <c r="AEW840" s="24"/>
      <c r="AEX840" s="24"/>
      <c r="AEY840" s="24"/>
      <c r="AEZ840" s="24"/>
      <c r="AFA840" s="24"/>
      <c r="AFB840" s="24"/>
      <c r="AFC840" s="24"/>
      <c r="AFD840" s="24"/>
      <c r="AFE840" s="24"/>
      <c r="AFF840" s="24"/>
      <c r="AFG840" s="24"/>
      <c r="AFH840" s="24"/>
      <c r="AFI840" s="24"/>
      <c r="AFJ840" s="24"/>
      <c r="AFK840" s="24"/>
      <c r="AFL840" s="24"/>
      <c r="AFM840" s="24"/>
      <c r="AFN840" s="24"/>
      <c r="AFO840" s="24"/>
      <c r="AFP840" s="24"/>
      <c r="AFQ840" s="24"/>
      <c r="AFR840" s="24"/>
      <c r="AFS840" s="24"/>
      <c r="AFT840" s="24"/>
      <c r="AFU840" s="24"/>
      <c r="AFV840" s="24"/>
      <c r="AFW840" s="24"/>
      <c r="AFX840" s="24"/>
      <c r="AFY840" s="24"/>
      <c r="AFZ840" s="24"/>
      <c r="AGA840" s="24"/>
      <c r="AGB840" s="24"/>
      <c r="AGC840" s="24"/>
      <c r="AGD840" s="24"/>
      <c r="AGE840" s="24"/>
      <c r="AGF840" s="24"/>
      <c r="AGG840" s="24"/>
      <c r="AGH840" s="24"/>
      <c r="AGI840" s="24"/>
      <c r="AGJ840" s="24"/>
      <c r="AGK840" s="24"/>
      <c r="AGL840" s="24"/>
      <c r="AGM840" s="24"/>
      <c r="AGN840" s="24"/>
      <c r="AGO840" s="24"/>
      <c r="AGP840" s="24"/>
      <c r="AGQ840" s="24"/>
      <c r="AGR840" s="24"/>
      <c r="AGS840" s="24"/>
      <c r="AGT840" s="24"/>
      <c r="AGU840" s="24"/>
      <c r="AGV840" s="24"/>
      <c r="AGW840" s="24"/>
      <c r="AGX840" s="24"/>
      <c r="AGY840" s="24"/>
      <c r="AGZ840" s="24"/>
      <c r="AHA840" s="24"/>
      <c r="AHB840" s="24"/>
      <c r="AHC840" s="24"/>
      <c r="AHD840" s="24"/>
      <c r="AHE840" s="24"/>
      <c r="AHF840" s="24"/>
      <c r="AHG840" s="24"/>
      <c r="AHH840" s="24"/>
      <c r="AHI840" s="24"/>
      <c r="AHJ840" s="24"/>
      <c r="AHK840" s="24"/>
      <c r="AHL840" s="24"/>
      <c r="AHM840" s="24"/>
      <c r="AHN840" s="24"/>
      <c r="AHO840" s="24"/>
      <c r="AHP840" s="24"/>
      <c r="AHQ840" s="24"/>
      <c r="AHR840" s="24"/>
      <c r="AHS840" s="24"/>
      <c r="AHT840" s="24"/>
      <c r="AHU840" s="24"/>
      <c r="AHV840" s="24"/>
      <c r="AHW840" s="24"/>
      <c r="AHX840" s="24"/>
      <c r="AHY840" s="24"/>
      <c r="AHZ840" s="24"/>
      <c r="AIA840" s="24"/>
      <c r="AIB840" s="24"/>
      <c r="AIC840" s="24"/>
      <c r="AID840" s="24"/>
      <c r="AIE840" s="24"/>
      <c r="AIF840" s="24"/>
      <c r="AIG840" s="24"/>
      <c r="AIH840" s="24"/>
      <c r="AII840" s="24"/>
      <c r="AIJ840" s="24"/>
      <c r="AIK840" s="24"/>
      <c r="AIL840" s="24"/>
      <c r="AIM840" s="24"/>
      <c r="AIN840" s="24"/>
      <c r="AIO840" s="24"/>
      <c r="AIP840" s="24"/>
      <c r="AIQ840" s="24"/>
      <c r="AIR840" s="24"/>
      <c r="AIS840" s="24"/>
      <c r="AIT840" s="24"/>
      <c r="AIU840" s="24"/>
      <c r="AIV840" s="24"/>
      <c r="AIW840" s="24"/>
      <c r="AIX840" s="24"/>
      <c r="AIY840" s="24"/>
      <c r="AIZ840" s="24"/>
      <c r="AJA840" s="24"/>
      <c r="AJB840" s="24"/>
      <c r="AJC840" s="24"/>
      <c r="AJD840" s="24"/>
      <c r="AJE840" s="24"/>
      <c r="AJF840" s="24"/>
      <c r="AJG840" s="24"/>
      <c r="AJH840" s="24"/>
      <c r="AJI840" s="24"/>
      <c r="AJJ840" s="24"/>
      <c r="AJK840" s="24"/>
      <c r="AJL840" s="24"/>
      <c r="AJM840" s="24"/>
      <c r="AJN840" s="24"/>
      <c r="AJO840" s="24"/>
      <c r="AJP840" s="24"/>
      <c r="AJQ840" s="24"/>
      <c r="AJR840" s="24"/>
      <c r="AJS840" s="24"/>
      <c r="AJT840" s="24"/>
      <c r="AJU840" s="24"/>
      <c r="AJV840" s="24"/>
      <c r="AJW840" s="24"/>
      <c r="AJX840" s="24"/>
      <c r="AJY840" s="24"/>
      <c r="AJZ840" s="24"/>
      <c r="AKA840" s="24"/>
      <c r="AKB840" s="24"/>
      <c r="AKC840" s="24"/>
      <c r="AKD840" s="24"/>
      <c r="AKE840" s="24"/>
      <c r="AKF840" s="24"/>
      <c r="AKG840" s="24"/>
      <c r="AKH840" s="24"/>
      <c r="AKI840" s="24"/>
      <c r="AKJ840" s="24"/>
      <c r="AKK840" s="24"/>
      <c r="AKL840" s="24"/>
      <c r="AKM840" s="24"/>
      <c r="AKN840" s="24"/>
      <c r="AKO840" s="24"/>
      <c r="AKP840" s="24"/>
      <c r="AKQ840" s="24"/>
      <c r="AKR840" s="24"/>
      <c r="AKS840" s="24"/>
      <c r="AKT840" s="24"/>
      <c r="AKU840" s="24"/>
      <c r="AKV840" s="24"/>
      <c r="AKW840" s="24"/>
      <c r="AKX840" s="24"/>
      <c r="AKY840" s="24"/>
      <c r="AKZ840" s="24"/>
      <c r="ALA840" s="24"/>
      <c r="ALB840" s="24"/>
      <c r="ALC840" s="24"/>
      <c r="ALD840" s="24"/>
      <c r="ALE840" s="24"/>
      <c r="ALF840" s="24"/>
      <c r="ALG840" s="24"/>
      <c r="ALH840" s="24"/>
      <c r="ALI840" s="24"/>
      <c r="ALJ840" s="24"/>
    </row>
    <row r="841" spans="1:998" s="13" customFormat="1">
      <c r="A841" s="16">
        <v>836</v>
      </c>
      <c r="B841" s="32" t="s">
        <v>175</v>
      </c>
      <c r="C841" s="32" t="s">
        <v>91</v>
      </c>
      <c r="D841" s="32" t="s">
        <v>91</v>
      </c>
      <c r="E841" s="32" t="s">
        <v>1003</v>
      </c>
      <c r="F841" s="32"/>
      <c r="G841" s="74">
        <v>45833</v>
      </c>
      <c r="H841" s="75">
        <v>0.73333333333333339</v>
      </c>
      <c r="I841" s="32" t="s">
        <v>5</v>
      </c>
      <c r="J841" s="32" t="s">
        <v>6</v>
      </c>
      <c r="K841" s="32" t="s">
        <v>5</v>
      </c>
      <c r="L841" s="32" t="s">
        <v>265</v>
      </c>
      <c r="M841" s="32" t="s">
        <v>5</v>
      </c>
      <c r="N841" s="32" t="s">
        <v>6</v>
      </c>
      <c r="O841" s="76">
        <v>712.32899999999995</v>
      </c>
      <c r="P841" s="77">
        <v>3650</v>
      </c>
      <c r="Q841" s="76">
        <v>113157.32</v>
      </c>
      <c r="R841" s="76">
        <v>28130</v>
      </c>
      <c r="S841" s="85">
        <f t="shared" si="88"/>
        <v>24.859196029032855</v>
      </c>
      <c r="T841" s="85">
        <f t="shared" si="89"/>
        <v>85027.32</v>
      </c>
      <c r="U841" s="32" t="s">
        <v>6</v>
      </c>
      <c r="V841" s="32" t="s">
        <v>6</v>
      </c>
      <c r="W841" s="79">
        <v>1</v>
      </c>
      <c r="X841" s="80">
        <v>0</v>
      </c>
      <c r="Y841" s="81">
        <f>ROUND((S841/INDICI!$B$2*10),2)</f>
        <v>2.81</v>
      </c>
      <c r="Z841" s="81">
        <f>ROUND((O841/INDICI!$B$1*25),2)</f>
        <v>1.9</v>
      </c>
      <c r="AA841" s="82">
        <f t="shared" si="90"/>
        <v>8</v>
      </c>
      <c r="AB841" s="83">
        <f t="shared" si="91"/>
        <v>12.71</v>
      </c>
      <c r="AC841" s="84"/>
      <c r="AD841" s="81" t="str">
        <f>VLOOKUP(C841, 'NORD SUD'!A:B, 2, FALSE)</f>
        <v>S</v>
      </c>
      <c r="AE841" s="85"/>
      <c r="AF841" s="85"/>
      <c r="AG841" s="84"/>
      <c r="AH841" s="90"/>
      <c r="AI841" s="172"/>
      <c r="AJ841" s="172"/>
      <c r="AK841" s="197"/>
      <c r="AL841" s="158"/>
    </row>
    <row r="842" spans="1:998" s="13" customFormat="1">
      <c r="A842" s="16">
        <v>837</v>
      </c>
      <c r="B842" s="32" t="s">
        <v>176</v>
      </c>
      <c r="C842" s="32" t="s">
        <v>466</v>
      </c>
      <c r="D842" s="32" t="s">
        <v>466</v>
      </c>
      <c r="E842" s="32" t="s">
        <v>481</v>
      </c>
      <c r="F842" s="32"/>
      <c r="G842" s="74">
        <v>45827</v>
      </c>
      <c r="H842" s="75">
        <v>0.46250000000000002</v>
      </c>
      <c r="I842" s="32" t="s">
        <v>5</v>
      </c>
      <c r="J842" s="32" t="s">
        <v>6</v>
      </c>
      <c r="K842" s="32" t="s">
        <v>5</v>
      </c>
      <c r="L842" s="32" t="s">
        <v>5</v>
      </c>
      <c r="M842" s="32" t="s">
        <v>5</v>
      </c>
      <c r="N842" s="32" t="s">
        <v>6</v>
      </c>
      <c r="O842" s="76">
        <v>492.09</v>
      </c>
      <c r="P842" s="77">
        <v>2845</v>
      </c>
      <c r="Q842" s="76">
        <v>123000</v>
      </c>
      <c r="R842" s="76">
        <v>36900</v>
      </c>
      <c r="S842" s="85">
        <f t="shared" si="88"/>
        <v>30</v>
      </c>
      <c r="T842" s="85">
        <f t="shared" si="89"/>
        <v>86100</v>
      </c>
      <c r="U842" s="32" t="s">
        <v>6</v>
      </c>
      <c r="V842" s="32" t="s">
        <v>6</v>
      </c>
      <c r="W842" s="32">
        <v>2</v>
      </c>
      <c r="X842" s="80">
        <v>0</v>
      </c>
      <c r="Y842" s="81">
        <f>ROUND((S842/INDICI!$B$2*10),2)</f>
        <v>3.39</v>
      </c>
      <c r="Z842" s="81">
        <f>ROUND((O842/INDICI!$B$1*25),2)</f>
        <v>1.31</v>
      </c>
      <c r="AA842" s="82">
        <f t="shared" si="90"/>
        <v>8</v>
      </c>
      <c r="AB842" s="83">
        <f t="shared" si="91"/>
        <v>12.7</v>
      </c>
      <c r="AC842" s="84"/>
      <c r="AD842" s="81" t="str">
        <f>VLOOKUP(C842, 'NORD SUD'!A:B, 2, FALSE)</f>
        <v>N</v>
      </c>
      <c r="AE842" s="85"/>
      <c r="AF842" s="85"/>
      <c r="AG842" s="84"/>
      <c r="AH842" s="81"/>
      <c r="AI842" s="169"/>
      <c r="AJ842" s="169"/>
      <c r="AK842" s="194"/>
      <c r="AL842" s="158"/>
    </row>
    <row r="843" spans="1:998" s="13" customFormat="1">
      <c r="A843" s="16">
        <v>838</v>
      </c>
      <c r="B843" s="32" t="s">
        <v>138</v>
      </c>
      <c r="C843" s="32" t="s">
        <v>60</v>
      </c>
      <c r="D843" s="32" t="s">
        <v>60</v>
      </c>
      <c r="E843" s="32" t="s">
        <v>744</v>
      </c>
      <c r="F843" s="32"/>
      <c r="G843" s="74">
        <v>45833</v>
      </c>
      <c r="H843" s="75">
        <v>0.40763888888888888</v>
      </c>
      <c r="I843" s="32" t="s">
        <v>5</v>
      </c>
      <c r="J843" s="32" t="s">
        <v>6</v>
      </c>
      <c r="K843" s="32" t="s">
        <v>5</v>
      </c>
      <c r="L843" s="32" t="s">
        <v>5</v>
      </c>
      <c r="M843" s="32" t="s">
        <v>5</v>
      </c>
      <c r="N843" s="32" t="s">
        <v>6</v>
      </c>
      <c r="O843" s="76">
        <v>1335.7</v>
      </c>
      <c r="P843" s="77">
        <v>3369</v>
      </c>
      <c r="Q843" s="76">
        <v>100000</v>
      </c>
      <c r="R843" s="76">
        <v>10000</v>
      </c>
      <c r="S843" s="85">
        <f t="shared" si="88"/>
        <v>10</v>
      </c>
      <c r="T843" s="85">
        <f t="shared" si="89"/>
        <v>90000</v>
      </c>
      <c r="U843" s="32" t="s">
        <v>6</v>
      </c>
      <c r="V843" s="32" t="s">
        <v>6</v>
      </c>
      <c r="W843" s="32">
        <v>1</v>
      </c>
      <c r="X843" s="80">
        <v>0</v>
      </c>
      <c r="Y843" s="81">
        <f>ROUND((S843/INDICI!$B$2*10),2)</f>
        <v>1.1299999999999999</v>
      </c>
      <c r="Z843" s="81">
        <f>ROUND((O843/INDICI!$B$1*25),2)</f>
        <v>3.57</v>
      </c>
      <c r="AA843" s="82">
        <f t="shared" si="90"/>
        <v>8</v>
      </c>
      <c r="AB843" s="83">
        <f t="shared" si="91"/>
        <v>12.7</v>
      </c>
      <c r="AC843" s="84"/>
      <c r="AD843" s="81" t="str">
        <f>VLOOKUP(C843, 'NORD SUD'!A:B, 2, FALSE)</f>
        <v>S</v>
      </c>
      <c r="AE843" s="85"/>
      <c r="AF843" s="85"/>
      <c r="AG843" s="84"/>
      <c r="AH843" s="81"/>
      <c r="AI843" s="169"/>
      <c r="AJ843" s="169"/>
      <c r="AK843" s="194"/>
      <c r="AL843" s="158"/>
    </row>
    <row r="844" spans="1:998" s="13" customFormat="1">
      <c r="A844" s="16">
        <v>839</v>
      </c>
      <c r="B844" s="32" t="s">
        <v>556</v>
      </c>
      <c r="C844" s="32" t="s">
        <v>1454</v>
      </c>
      <c r="D844" s="32" t="s">
        <v>1454</v>
      </c>
      <c r="E844" s="32" t="s">
        <v>1476</v>
      </c>
      <c r="F844" s="32"/>
      <c r="G844" s="74">
        <v>45834</v>
      </c>
      <c r="H844" s="75">
        <v>0.42708333333333331</v>
      </c>
      <c r="I844" s="32" t="s">
        <v>5</v>
      </c>
      <c r="J844" s="32" t="s">
        <v>6</v>
      </c>
      <c r="K844" s="32" t="s">
        <v>5</v>
      </c>
      <c r="L844" s="32" t="s">
        <v>5</v>
      </c>
      <c r="M844" s="32" t="s">
        <v>5</v>
      </c>
      <c r="N844" s="32" t="s">
        <v>6</v>
      </c>
      <c r="O844" s="76">
        <v>829.19</v>
      </c>
      <c r="P844" s="77">
        <v>1206</v>
      </c>
      <c r="Q844" s="76">
        <v>53000</v>
      </c>
      <c r="R844" s="76">
        <v>11660</v>
      </c>
      <c r="S844" s="85">
        <f t="shared" si="88"/>
        <v>22</v>
      </c>
      <c r="T844" s="85">
        <f t="shared" si="89"/>
        <v>41340</v>
      </c>
      <c r="U844" s="32" t="s">
        <v>6</v>
      </c>
      <c r="V844" s="32" t="s">
        <v>6</v>
      </c>
      <c r="W844" s="79">
        <v>1</v>
      </c>
      <c r="X844" s="80">
        <v>0</v>
      </c>
      <c r="Y844" s="81">
        <f>ROUND((S844/INDICI!$B$2*10),2)</f>
        <v>2.4900000000000002</v>
      </c>
      <c r="Z844" s="81">
        <f>ROUND((O844/INDICI!$B$1*25),2)</f>
        <v>2.21</v>
      </c>
      <c r="AA844" s="82">
        <f t="shared" si="90"/>
        <v>8</v>
      </c>
      <c r="AB844" s="83">
        <f t="shared" si="91"/>
        <v>12.7</v>
      </c>
      <c r="AC844" s="84"/>
      <c r="AD844" s="81" t="str">
        <f>VLOOKUP(C844, 'NORD SUD'!A:B, 2, FALSE)</f>
        <v>S</v>
      </c>
      <c r="AE844" s="85"/>
      <c r="AF844" s="85"/>
      <c r="AG844" s="84"/>
      <c r="AH844" s="81"/>
      <c r="AI844" s="169"/>
      <c r="AJ844" s="169"/>
      <c r="AK844" s="194"/>
      <c r="AL844" s="158"/>
    </row>
    <row r="845" spans="1:998" s="13" customFormat="1">
      <c r="A845" s="16">
        <v>840</v>
      </c>
      <c r="B845" s="32" t="s">
        <v>294</v>
      </c>
      <c r="C845" s="32" t="s">
        <v>72</v>
      </c>
      <c r="D845" s="32" t="s">
        <v>72</v>
      </c>
      <c r="E845" s="32" t="s">
        <v>297</v>
      </c>
      <c r="F845" s="32"/>
      <c r="G845" s="74">
        <v>45828</v>
      </c>
      <c r="H845" s="75">
        <v>0.57430555555555551</v>
      </c>
      <c r="I845" s="32" t="s">
        <v>5</v>
      </c>
      <c r="J845" s="32" t="s">
        <v>6</v>
      </c>
      <c r="K845" s="32" t="s">
        <v>5</v>
      </c>
      <c r="L845" s="32" t="s">
        <v>5</v>
      </c>
      <c r="M845" s="32" t="s">
        <v>5</v>
      </c>
      <c r="N845" s="32" t="s">
        <v>6</v>
      </c>
      <c r="O845" s="76">
        <v>1753.45</v>
      </c>
      <c r="P845" s="77">
        <v>1882</v>
      </c>
      <c r="Q845" s="76">
        <v>30000</v>
      </c>
      <c r="R845" s="76">
        <v>0</v>
      </c>
      <c r="S845" s="78">
        <f t="shared" si="88"/>
        <v>0</v>
      </c>
      <c r="T845" s="78">
        <f t="shared" si="89"/>
        <v>30000</v>
      </c>
      <c r="U845" s="32" t="s">
        <v>6</v>
      </c>
      <c r="V845" s="32" t="s">
        <v>6</v>
      </c>
      <c r="W845" s="79">
        <v>1</v>
      </c>
      <c r="X845" s="80">
        <v>0</v>
      </c>
      <c r="Y845" s="81">
        <f>ROUND((S845/INDICI!$B$2*10),2)</f>
        <v>0</v>
      </c>
      <c r="Z845" s="81">
        <f>ROUND((O845/INDICI!$B$1*25),2)</f>
        <v>4.68</v>
      </c>
      <c r="AA845" s="82">
        <f t="shared" si="90"/>
        <v>8</v>
      </c>
      <c r="AB845" s="83">
        <f t="shared" si="91"/>
        <v>12.68</v>
      </c>
      <c r="AC845" s="84"/>
      <c r="AD845" s="81" t="str">
        <f>VLOOKUP(C845, 'NORD SUD'!A:B, 2, FALSE)</f>
        <v>N</v>
      </c>
      <c r="AE845" s="85"/>
      <c r="AF845" s="85"/>
      <c r="AG845" s="84"/>
      <c r="AH845" s="81"/>
      <c r="AI845" s="169"/>
      <c r="AJ845" s="169"/>
      <c r="AK845" s="194"/>
      <c r="AL845" s="158"/>
    </row>
    <row r="846" spans="1:998" s="13" customFormat="1">
      <c r="A846" s="16">
        <v>841</v>
      </c>
      <c r="B846" s="32" t="s">
        <v>138</v>
      </c>
      <c r="C846" s="32" t="s">
        <v>60</v>
      </c>
      <c r="D846" s="32" t="s">
        <v>60</v>
      </c>
      <c r="E846" s="32" t="s">
        <v>733</v>
      </c>
      <c r="F846" s="32"/>
      <c r="G846" s="74">
        <v>45834</v>
      </c>
      <c r="H846" s="75">
        <v>0.81944444444444453</v>
      </c>
      <c r="I846" s="32" t="s">
        <v>5</v>
      </c>
      <c r="J846" s="32" t="s">
        <v>6</v>
      </c>
      <c r="K846" s="32" t="s">
        <v>5</v>
      </c>
      <c r="L846" s="32" t="s">
        <v>5</v>
      </c>
      <c r="M846" s="32" t="s">
        <v>5</v>
      </c>
      <c r="N846" s="32" t="s">
        <v>6</v>
      </c>
      <c r="O846" s="76">
        <v>571.83000000000004</v>
      </c>
      <c r="P846" s="77">
        <v>14165</v>
      </c>
      <c r="Q846" s="76">
        <v>76773.86</v>
      </c>
      <c r="R846" s="76">
        <v>35000</v>
      </c>
      <c r="S846" s="85">
        <f t="shared" si="88"/>
        <v>45.58843335479029</v>
      </c>
      <c r="T846" s="85">
        <f t="shared" si="89"/>
        <v>41773.86</v>
      </c>
      <c r="U846" s="32" t="s">
        <v>6</v>
      </c>
      <c r="V846" s="32" t="s">
        <v>6</v>
      </c>
      <c r="W846" s="32">
        <v>1</v>
      </c>
      <c r="X846" s="80">
        <v>0</v>
      </c>
      <c r="Y846" s="81">
        <f>ROUND((S846/INDICI!$B$2*10),2)</f>
        <v>5.15</v>
      </c>
      <c r="Z846" s="81">
        <f>ROUND((O846/INDICI!$B$1*25),2)</f>
        <v>1.53</v>
      </c>
      <c r="AA846" s="82">
        <f t="shared" si="90"/>
        <v>6</v>
      </c>
      <c r="AB846" s="83">
        <f t="shared" si="91"/>
        <v>12.68</v>
      </c>
      <c r="AC846" s="84"/>
      <c r="AD846" s="81" t="str">
        <f>VLOOKUP(C846, 'NORD SUD'!A:B, 2, FALSE)</f>
        <v>S</v>
      </c>
      <c r="AE846" s="85"/>
      <c r="AF846" s="85"/>
      <c r="AG846" s="84"/>
      <c r="AH846" s="81"/>
      <c r="AI846" s="169"/>
      <c r="AJ846" s="169"/>
      <c r="AK846" s="194"/>
      <c r="AL846" s="158"/>
    </row>
    <row r="847" spans="1:998" s="13" customFormat="1">
      <c r="A847" s="16">
        <v>842</v>
      </c>
      <c r="B847" s="32" t="s">
        <v>175</v>
      </c>
      <c r="C847" s="32" t="s">
        <v>28</v>
      </c>
      <c r="D847" s="32" t="s">
        <v>28</v>
      </c>
      <c r="E847" s="32" t="s">
        <v>931</v>
      </c>
      <c r="F847" s="32"/>
      <c r="G847" s="74">
        <v>45831</v>
      </c>
      <c r="H847" s="75">
        <v>0.57291666666666663</v>
      </c>
      <c r="I847" s="32" t="s">
        <v>5</v>
      </c>
      <c r="J847" s="32" t="s">
        <v>6</v>
      </c>
      <c r="K847" s="32" t="s">
        <v>5</v>
      </c>
      <c r="L847" s="32" t="s">
        <v>5</v>
      </c>
      <c r="M847" s="32" t="s">
        <v>5</v>
      </c>
      <c r="N847" s="32" t="s">
        <v>6</v>
      </c>
      <c r="O847" s="76">
        <v>1138.6600000000001</v>
      </c>
      <c r="P847" s="77">
        <v>9397</v>
      </c>
      <c r="Q847" s="76">
        <v>285000</v>
      </c>
      <c r="R847" s="76">
        <v>91500</v>
      </c>
      <c r="S847" s="85">
        <f t="shared" si="88"/>
        <v>32.10526315789474</v>
      </c>
      <c r="T847" s="85">
        <f t="shared" si="89"/>
        <v>193500</v>
      </c>
      <c r="U847" s="32" t="s">
        <v>6</v>
      </c>
      <c r="V847" s="32" t="s">
        <v>6</v>
      </c>
      <c r="W847" s="79">
        <v>1</v>
      </c>
      <c r="X847" s="80">
        <v>0</v>
      </c>
      <c r="Y847" s="81">
        <f>ROUND((S847/INDICI!$B$2*10),2)</f>
        <v>3.63</v>
      </c>
      <c r="Z847" s="81">
        <f>ROUND((O847/INDICI!$B$1*25),2)</f>
        <v>3.04</v>
      </c>
      <c r="AA847" s="82">
        <f t="shared" si="90"/>
        <v>6</v>
      </c>
      <c r="AB847" s="83">
        <f t="shared" si="91"/>
        <v>12.67</v>
      </c>
      <c r="AC847" s="84"/>
      <c r="AD847" s="81" t="str">
        <f>VLOOKUP(C847, 'NORD SUD'!A:B, 2, FALSE)</f>
        <v>S</v>
      </c>
      <c r="AE847" s="85"/>
      <c r="AF847" s="85"/>
      <c r="AG847" s="84"/>
      <c r="AH847" s="81"/>
      <c r="AI847" s="169"/>
      <c r="AJ847" s="169"/>
      <c r="AK847" s="194"/>
      <c r="AL847" s="158"/>
    </row>
    <row r="848" spans="1:998" s="13" customFormat="1">
      <c r="A848" s="16">
        <v>843</v>
      </c>
      <c r="B848" s="32" t="s">
        <v>176</v>
      </c>
      <c r="C848" s="32" t="s">
        <v>9</v>
      </c>
      <c r="D848" s="32" t="s">
        <v>9</v>
      </c>
      <c r="E848" s="32" t="s">
        <v>185</v>
      </c>
      <c r="F848" s="32"/>
      <c r="G848" s="74">
        <v>45794</v>
      </c>
      <c r="H848" s="75">
        <v>0.53333333333333333</v>
      </c>
      <c r="I848" s="32" t="s">
        <v>5</v>
      </c>
      <c r="J848" s="32" t="s">
        <v>6</v>
      </c>
      <c r="K848" s="32" t="s">
        <v>5</v>
      </c>
      <c r="L848" s="32" t="s">
        <v>5</v>
      </c>
      <c r="M848" s="32" t="s">
        <v>5</v>
      </c>
      <c r="N848" s="32" t="s">
        <v>6</v>
      </c>
      <c r="O848" s="76">
        <v>502.65</v>
      </c>
      <c r="P848" s="77">
        <v>3581</v>
      </c>
      <c r="Q848" s="76">
        <v>136000</v>
      </c>
      <c r="R848" s="76">
        <v>40000</v>
      </c>
      <c r="S848" s="78">
        <f t="shared" si="88"/>
        <v>29.411764705882355</v>
      </c>
      <c r="T848" s="78">
        <f t="shared" si="89"/>
        <v>96000</v>
      </c>
      <c r="U848" s="32" t="s">
        <v>6</v>
      </c>
      <c r="V848" s="32" t="s">
        <v>6</v>
      </c>
      <c r="W848" s="79">
        <v>2</v>
      </c>
      <c r="X848" s="80">
        <v>0</v>
      </c>
      <c r="Y848" s="81">
        <f>ROUND((S848/INDICI!$B$2*10),2)</f>
        <v>3.32</v>
      </c>
      <c r="Z848" s="81">
        <f>ROUND((O848/INDICI!$B$1*25),2)</f>
        <v>1.34</v>
      </c>
      <c r="AA848" s="82">
        <f t="shared" si="90"/>
        <v>8</v>
      </c>
      <c r="AB848" s="83">
        <f t="shared" si="91"/>
        <v>12.66</v>
      </c>
      <c r="AC848" s="84"/>
      <c r="AD848" s="81" t="str">
        <f>VLOOKUP(C848, 'NORD SUD'!A:B, 2, FALSE)</f>
        <v>N</v>
      </c>
      <c r="AE848" s="85"/>
      <c r="AF848" s="85"/>
      <c r="AG848" s="84"/>
      <c r="AH848" s="81"/>
      <c r="AI848" s="169"/>
      <c r="AJ848" s="169"/>
      <c r="AK848" s="194"/>
      <c r="AL848" s="158"/>
    </row>
    <row r="849" spans="1:998" s="13" customFormat="1">
      <c r="A849" s="16">
        <v>844</v>
      </c>
      <c r="B849" s="32" t="s">
        <v>188</v>
      </c>
      <c r="C849" s="32" t="s">
        <v>7</v>
      </c>
      <c r="D849" s="32" t="s">
        <v>7</v>
      </c>
      <c r="E849" s="32" t="s">
        <v>753</v>
      </c>
      <c r="F849" s="32"/>
      <c r="G849" s="74">
        <v>45834</v>
      </c>
      <c r="H849" s="75">
        <v>0.38611111111111113</v>
      </c>
      <c r="I849" s="32" t="s">
        <v>5</v>
      </c>
      <c r="J849" s="32" t="s">
        <v>6</v>
      </c>
      <c r="K849" s="32" t="s">
        <v>5</v>
      </c>
      <c r="L849" s="32" t="s">
        <v>5</v>
      </c>
      <c r="M849" s="32" t="s">
        <v>5</v>
      </c>
      <c r="N849" s="32" t="s">
        <v>6</v>
      </c>
      <c r="O849" s="76">
        <v>258.39</v>
      </c>
      <c r="P849" s="77">
        <v>387</v>
      </c>
      <c r="Q849" s="76">
        <v>88098.42</v>
      </c>
      <c r="R849" s="76">
        <v>30834.799999999999</v>
      </c>
      <c r="S849" s="85">
        <f t="shared" si="88"/>
        <v>35.000400688230279</v>
      </c>
      <c r="T849" s="85">
        <f t="shared" si="89"/>
        <v>57263.619999999995</v>
      </c>
      <c r="U849" s="32" t="s">
        <v>6</v>
      </c>
      <c r="V849" s="32" t="s">
        <v>6</v>
      </c>
      <c r="W849" s="79">
        <v>1</v>
      </c>
      <c r="X849" s="80">
        <v>0</v>
      </c>
      <c r="Y849" s="81">
        <f>ROUND((S849/INDICI!$B$2*10),2)</f>
        <v>3.96</v>
      </c>
      <c r="Z849" s="81">
        <f>ROUND((O849/INDICI!$B$1*25),2)</f>
        <v>0.69</v>
      </c>
      <c r="AA849" s="82">
        <f t="shared" si="90"/>
        <v>8</v>
      </c>
      <c r="AB849" s="83">
        <f t="shared" si="91"/>
        <v>12.65</v>
      </c>
      <c r="AC849" s="84"/>
      <c r="AD849" s="81" t="str">
        <f>VLOOKUP(C849, 'NORD SUD'!A:B, 2, FALSE)</f>
        <v>N</v>
      </c>
      <c r="AE849" s="85"/>
      <c r="AF849" s="85"/>
      <c r="AG849" s="84"/>
      <c r="AH849" s="81"/>
      <c r="AI849" s="169"/>
      <c r="AJ849" s="169"/>
      <c r="AK849" s="194"/>
      <c r="AL849" s="158"/>
    </row>
    <row r="850" spans="1:998" s="13" customFormat="1">
      <c r="A850" s="16">
        <v>845</v>
      </c>
      <c r="B850" s="32" t="s">
        <v>188</v>
      </c>
      <c r="C850" s="32" t="s">
        <v>1804</v>
      </c>
      <c r="D850" s="32" t="s">
        <v>1804</v>
      </c>
      <c r="E850" s="32" t="s">
        <v>1847</v>
      </c>
      <c r="F850" s="32"/>
      <c r="G850" s="74">
        <v>45834</v>
      </c>
      <c r="H850" s="75">
        <v>0.87083333333333324</v>
      </c>
      <c r="I850" s="32" t="s">
        <v>5</v>
      </c>
      <c r="J850" s="32" t="s">
        <v>6</v>
      </c>
      <c r="K850" s="32" t="s">
        <v>5</v>
      </c>
      <c r="L850" s="32" t="s">
        <v>5</v>
      </c>
      <c r="M850" s="32" t="s">
        <v>5</v>
      </c>
      <c r="N850" s="32" t="s">
        <v>6</v>
      </c>
      <c r="O850" s="76">
        <v>1568.11</v>
      </c>
      <c r="P850" s="77">
        <v>8354</v>
      </c>
      <c r="Q850" s="76">
        <v>230000</v>
      </c>
      <c r="R850" s="76">
        <v>50000</v>
      </c>
      <c r="S850" s="85">
        <f t="shared" si="88"/>
        <v>21.739130434782609</v>
      </c>
      <c r="T850" s="85">
        <f t="shared" si="89"/>
        <v>180000</v>
      </c>
      <c r="U850" s="32" t="s">
        <v>6</v>
      </c>
      <c r="V850" s="32" t="s">
        <v>6</v>
      </c>
      <c r="W850" s="79">
        <v>1</v>
      </c>
      <c r="X850" s="80">
        <v>0</v>
      </c>
      <c r="Y850" s="81">
        <f>ROUND((S850/INDICI!$B$2*10),2)</f>
        <v>2.46</v>
      </c>
      <c r="Z850" s="81">
        <f>ROUND((O850/INDICI!$B$1*25),2)</f>
        <v>4.1900000000000004</v>
      </c>
      <c r="AA850" s="82">
        <f t="shared" si="90"/>
        <v>6</v>
      </c>
      <c r="AB850" s="83">
        <f t="shared" si="91"/>
        <v>12.65</v>
      </c>
      <c r="AC850" s="84"/>
      <c r="AD850" s="81" t="str">
        <f>VLOOKUP(C850, 'NORD SUD'!A:B, 2, FALSE)</f>
        <v>N</v>
      </c>
      <c r="AE850" s="85"/>
      <c r="AF850" s="85"/>
      <c r="AG850" s="84"/>
      <c r="AH850" s="81"/>
      <c r="AI850" s="169"/>
      <c r="AJ850" s="169"/>
      <c r="AK850" s="194"/>
      <c r="AL850" s="161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  <c r="IK850" s="24"/>
      <c r="IL850" s="24"/>
      <c r="IM850" s="24"/>
      <c r="IN850" s="24"/>
      <c r="IO850" s="24"/>
      <c r="IP850" s="24"/>
      <c r="IQ850" s="24"/>
      <c r="IR850" s="24"/>
      <c r="IS850" s="24"/>
      <c r="IT850" s="24"/>
      <c r="IU850" s="24"/>
      <c r="IV850" s="24"/>
      <c r="IW850" s="24"/>
      <c r="IX850" s="24"/>
      <c r="IY850" s="24"/>
      <c r="IZ850" s="24"/>
      <c r="JA850" s="24"/>
      <c r="JB850" s="24"/>
      <c r="JC850" s="24"/>
      <c r="JD850" s="24"/>
      <c r="JE850" s="24"/>
      <c r="JF850" s="24"/>
      <c r="JG850" s="24"/>
      <c r="JH850" s="24"/>
      <c r="JI850" s="24"/>
      <c r="JJ850" s="24"/>
      <c r="JK850" s="24"/>
      <c r="JL850" s="24"/>
      <c r="JM850" s="24"/>
      <c r="JN850" s="24"/>
      <c r="JO850" s="24"/>
      <c r="JP850" s="24"/>
      <c r="JQ850" s="24"/>
      <c r="JR850" s="24"/>
      <c r="JS850" s="24"/>
      <c r="JT850" s="24"/>
      <c r="JU850" s="24"/>
      <c r="JV850" s="24"/>
      <c r="JW850" s="24"/>
      <c r="JX850" s="24"/>
      <c r="JY850" s="24"/>
      <c r="JZ850" s="24"/>
      <c r="KA850" s="24"/>
      <c r="KB850" s="24"/>
      <c r="KC850" s="24"/>
      <c r="KD850" s="24"/>
      <c r="KE850" s="24"/>
      <c r="KF850" s="24"/>
      <c r="KG850" s="24"/>
      <c r="KH850" s="24"/>
      <c r="KI850" s="24"/>
      <c r="KJ850" s="24"/>
      <c r="KK850" s="24"/>
      <c r="KL850" s="24"/>
      <c r="KM850" s="24"/>
      <c r="KN850" s="24"/>
      <c r="KO850" s="24"/>
      <c r="KP850" s="24"/>
      <c r="KQ850" s="24"/>
      <c r="KR850" s="24"/>
      <c r="KS850" s="24"/>
      <c r="KT850" s="24"/>
      <c r="KU850" s="24"/>
      <c r="KV850" s="24"/>
      <c r="KW850" s="24"/>
      <c r="KX850" s="24"/>
      <c r="KY850" s="24"/>
      <c r="KZ850" s="24"/>
      <c r="LA850" s="24"/>
      <c r="LB850" s="24"/>
      <c r="LC850" s="24"/>
      <c r="LD850" s="24"/>
      <c r="LE850" s="24"/>
      <c r="LF850" s="24"/>
      <c r="LG850" s="24"/>
      <c r="LH850" s="24"/>
      <c r="LI850" s="24"/>
      <c r="LJ850" s="24"/>
      <c r="LK850" s="24"/>
      <c r="LL850" s="24"/>
      <c r="LM850" s="24"/>
      <c r="LN850" s="24"/>
      <c r="LO850" s="24"/>
      <c r="LP850" s="24"/>
      <c r="LQ850" s="24"/>
      <c r="LR850" s="24"/>
      <c r="LS850" s="24"/>
      <c r="LT850" s="24"/>
      <c r="LU850" s="24"/>
      <c r="LV850" s="24"/>
      <c r="LW850" s="24"/>
      <c r="LX850" s="24"/>
      <c r="LY850" s="24"/>
      <c r="LZ850" s="24"/>
      <c r="MA850" s="24"/>
      <c r="MB850" s="24"/>
      <c r="MC850" s="24"/>
      <c r="MD850" s="24"/>
      <c r="ME850" s="24"/>
      <c r="MF850" s="24"/>
      <c r="MG850" s="24"/>
      <c r="MH850" s="24"/>
      <c r="MI850" s="24"/>
      <c r="MJ850" s="24"/>
      <c r="MK850" s="24"/>
      <c r="ML850" s="24"/>
      <c r="MM850" s="24"/>
      <c r="MN850" s="24"/>
      <c r="MO850" s="24"/>
      <c r="MP850" s="24"/>
      <c r="MQ850" s="24"/>
      <c r="MR850" s="24"/>
      <c r="MS850" s="24"/>
      <c r="MT850" s="24"/>
      <c r="MU850" s="24"/>
      <c r="MV850" s="24"/>
      <c r="MW850" s="24"/>
      <c r="MX850" s="24"/>
      <c r="MY850" s="24"/>
      <c r="MZ850" s="24"/>
      <c r="NA850" s="24"/>
      <c r="NB850" s="24"/>
      <c r="NC850" s="24"/>
      <c r="ND850" s="24"/>
      <c r="NE850" s="24"/>
      <c r="NF850" s="24"/>
      <c r="NG850" s="24"/>
      <c r="NH850" s="24"/>
      <c r="NI850" s="24"/>
      <c r="NJ850" s="24"/>
      <c r="NK850" s="24"/>
      <c r="NL850" s="24"/>
      <c r="NM850" s="24"/>
      <c r="NN850" s="24"/>
      <c r="NO850" s="24"/>
      <c r="NP850" s="24"/>
      <c r="NQ850" s="24"/>
      <c r="NR850" s="24"/>
      <c r="NS850" s="24"/>
      <c r="NT850" s="24"/>
      <c r="NU850" s="24"/>
      <c r="NV850" s="24"/>
      <c r="NW850" s="24"/>
      <c r="NX850" s="24"/>
      <c r="NY850" s="24"/>
      <c r="NZ850" s="24"/>
      <c r="OA850" s="24"/>
      <c r="OB850" s="24"/>
      <c r="OC850" s="24"/>
      <c r="OD850" s="24"/>
      <c r="OE850" s="24"/>
      <c r="OF850" s="24"/>
      <c r="OG850" s="24"/>
      <c r="OH850" s="24"/>
      <c r="OI850" s="24"/>
      <c r="OJ850" s="24"/>
      <c r="OK850" s="24"/>
      <c r="OL850" s="24"/>
      <c r="OM850" s="24"/>
      <c r="ON850" s="24"/>
      <c r="OO850" s="24"/>
      <c r="OP850" s="24"/>
      <c r="OQ850" s="24"/>
      <c r="OR850" s="24"/>
      <c r="OS850" s="24"/>
      <c r="OT850" s="24"/>
      <c r="OU850" s="24"/>
      <c r="OV850" s="24"/>
      <c r="OW850" s="24"/>
      <c r="OX850" s="24"/>
      <c r="OY850" s="24"/>
      <c r="OZ850" s="24"/>
      <c r="PA850" s="24"/>
      <c r="PB850" s="24"/>
      <c r="PC850" s="24"/>
      <c r="PD850" s="24"/>
      <c r="PE850" s="24"/>
      <c r="PF850" s="24"/>
      <c r="PG850" s="24"/>
      <c r="PH850" s="24"/>
      <c r="PI850" s="24"/>
      <c r="PJ850" s="24"/>
      <c r="PK850" s="24"/>
      <c r="PL850" s="24"/>
      <c r="PM850" s="24"/>
      <c r="PN850" s="24"/>
      <c r="PO850" s="24"/>
      <c r="PP850" s="24"/>
      <c r="PQ850" s="24"/>
      <c r="PR850" s="24"/>
      <c r="PS850" s="24"/>
      <c r="PT850" s="24"/>
      <c r="PU850" s="24"/>
      <c r="PV850" s="24"/>
      <c r="PW850" s="24"/>
      <c r="PX850" s="24"/>
      <c r="PY850" s="24"/>
      <c r="PZ850" s="24"/>
      <c r="QA850" s="24"/>
      <c r="QB850" s="24"/>
      <c r="QC850" s="24"/>
      <c r="QD850" s="24"/>
      <c r="QE850" s="24"/>
      <c r="QF850" s="24"/>
      <c r="QG850" s="24"/>
      <c r="QH850" s="24"/>
      <c r="QI850" s="24"/>
      <c r="QJ850" s="24"/>
      <c r="QK850" s="24"/>
      <c r="QL850" s="24"/>
      <c r="QM850" s="24"/>
      <c r="QN850" s="24"/>
      <c r="QO850" s="24"/>
      <c r="QP850" s="24"/>
      <c r="QQ850" s="24"/>
      <c r="QR850" s="24"/>
      <c r="QS850" s="24"/>
      <c r="QT850" s="24"/>
      <c r="QU850" s="24"/>
      <c r="QV850" s="24"/>
      <c r="QW850" s="24"/>
      <c r="QX850" s="24"/>
      <c r="QY850" s="24"/>
      <c r="QZ850" s="24"/>
      <c r="RA850" s="24"/>
      <c r="RB850" s="24"/>
      <c r="RC850" s="24"/>
      <c r="RD850" s="24"/>
      <c r="RE850" s="24"/>
      <c r="RF850" s="24"/>
      <c r="RG850" s="24"/>
      <c r="RH850" s="24"/>
      <c r="RI850" s="24"/>
      <c r="RJ850" s="24"/>
      <c r="RK850" s="24"/>
      <c r="RL850" s="24"/>
      <c r="RM850" s="24"/>
      <c r="RN850" s="24"/>
      <c r="RO850" s="24"/>
      <c r="RP850" s="24"/>
      <c r="RQ850" s="24"/>
      <c r="RR850" s="24"/>
      <c r="RS850" s="24"/>
      <c r="RT850" s="24"/>
      <c r="RU850" s="24"/>
      <c r="RV850" s="24"/>
      <c r="RW850" s="24"/>
      <c r="RX850" s="24"/>
      <c r="RY850" s="24"/>
      <c r="RZ850" s="24"/>
      <c r="SA850" s="24"/>
      <c r="SB850" s="24"/>
      <c r="SC850" s="24"/>
      <c r="SD850" s="24"/>
      <c r="SE850" s="24"/>
      <c r="SF850" s="24"/>
      <c r="SG850" s="24"/>
      <c r="SH850" s="24"/>
      <c r="SI850" s="24"/>
      <c r="SJ850" s="24"/>
      <c r="SK850" s="24"/>
      <c r="SL850" s="24"/>
      <c r="SM850" s="24"/>
      <c r="SN850" s="24"/>
      <c r="SO850" s="24"/>
      <c r="SP850" s="24"/>
      <c r="SQ850" s="24"/>
      <c r="SR850" s="24"/>
      <c r="SS850" s="24"/>
      <c r="ST850" s="24"/>
      <c r="SU850" s="24"/>
      <c r="SV850" s="24"/>
      <c r="SW850" s="24"/>
      <c r="SX850" s="24"/>
      <c r="SY850" s="24"/>
      <c r="SZ850" s="24"/>
      <c r="TA850" s="24"/>
      <c r="TB850" s="24"/>
      <c r="TC850" s="24"/>
      <c r="TD850" s="24"/>
      <c r="TE850" s="24"/>
      <c r="TF850" s="24"/>
      <c r="TG850" s="24"/>
      <c r="TH850" s="24"/>
      <c r="TI850" s="24"/>
      <c r="TJ850" s="24"/>
      <c r="TK850" s="24"/>
      <c r="TL850" s="24"/>
      <c r="TM850" s="24"/>
      <c r="TN850" s="24"/>
      <c r="TO850" s="24"/>
      <c r="TP850" s="24"/>
      <c r="TQ850" s="24"/>
      <c r="TR850" s="24"/>
      <c r="TS850" s="24"/>
      <c r="TT850" s="24"/>
      <c r="TU850" s="24"/>
      <c r="TV850" s="24"/>
      <c r="TW850" s="24"/>
      <c r="TX850" s="24"/>
      <c r="TY850" s="24"/>
      <c r="TZ850" s="24"/>
      <c r="UA850" s="24"/>
      <c r="UB850" s="24"/>
      <c r="UC850" s="24"/>
      <c r="UD850" s="24"/>
      <c r="UE850" s="24"/>
      <c r="UF850" s="24"/>
      <c r="UG850" s="24"/>
      <c r="UH850" s="24"/>
      <c r="UI850" s="24"/>
      <c r="UJ850" s="24"/>
      <c r="UK850" s="24"/>
      <c r="UL850" s="24"/>
      <c r="UM850" s="24"/>
      <c r="UN850" s="24"/>
      <c r="UO850" s="24"/>
      <c r="UP850" s="24"/>
      <c r="UQ850" s="24"/>
      <c r="UR850" s="24"/>
      <c r="US850" s="24"/>
      <c r="UT850" s="24"/>
      <c r="UU850" s="24"/>
      <c r="UV850" s="24"/>
      <c r="UW850" s="24"/>
      <c r="UX850" s="24"/>
      <c r="UY850" s="24"/>
      <c r="UZ850" s="24"/>
      <c r="VA850" s="24"/>
      <c r="VB850" s="24"/>
      <c r="VC850" s="24"/>
      <c r="VD850" s="24"/>
      <c r="VE850" s="24"/>
      <c r="VF850" s="24"/>
      <c r="VG850" s="24"/>
      <c r="VH850" s="24"/>
      <c r="VI850" s="24"/>
      <c r="VJ850" s="24"/>
      <c r="VK850" s="24"/>
      <c r="VL850" s="24"/>
      <c r="VM850" s="24"/>
      <c r="VN850" s="24"/>
      <c r="VO850" s="24"/>
      <c r="VP850" s="24"/>
      <c r="VQ850" s="24"/>
      <c r="VR850" s="24"/>
      <c r="VS850" s="24"/>
      <c r="VT850" s="24"/>
      <c r="VU850" s="24"/>
      <c r="VV850" s="24"/>
      <c r="VW850" s="24"/>
      <c r="VX850" s="24"/>
      <c r="VY850" s="24"/>
      <c r="VZ850" s="24"/>
      <c r="WA850" s="24"/>
      <c r="WB850" s="24"/>
      <c r="WC850" s="24"/>
      <c r="WD850" s="24"/>
      <c r="WE850" s="24"/>
      <c r="WF850" s="24"/>
      <c r="WG850" s="24"/>
      <c r="WH850" s="24"/>
      <c r="WI850" s="24"/>
      <c r="WJ850" s="24"/>
      <c r="WK850" s="24"/>
      <c r="WL850" s="24"/>
      <c r="WM850" s="24"/>
      <c r="WN850" s="24"/>
      <c r="WO850" s="24"/>
      <c r="WP850" s="24"/>
      <c r="WQ850" s="24"/>
      <c r="WR850" s="24"/>
      <c r="WS850" s="24"/>
      <c r="WT850" s="24"/>
      <c r="WU850" s="24"/>
      <c r="WV850" s="24"/>
      <c r="WW850" s="24"/>
      <c r="WX850" s="24"/>
      <c r="WY850" s="24"/>
      <c r="WZ850" s="24"/>
      <c r="XA850" s="24"/>
      <c r="XB850" s="24"/>
      <c r="XC850" s="24"/>
      <c r="XD850" s="24"/>
      <c r="XE850" s="24"/>
      <c r="XF850" s="24"/>
      <c r="XG850" s="24"/>
      <c r="XH850" s="24"/>
      <c r="XI850" s="24"/>
      <c r="XJ850" s="24"/>
      <c r="XK850" s="24"/>
      <c r="XL850" s="24"/>
      <c r="XM850" s="24"/>
      <c r="XN850" s="24"/>
      <c r="XO850" s="24"/>
      <c r="XP850" s="24"/>
      <c r="XQ850" s="24"/>
      <c r="XR850" s="24"/>
      <c r="XS850" s="24"/>
      <c r="XT850" s="24"/>
      <c r="XU850" s="24"/>
      <c r="XV850" s="24"/>
      <c r="XW850" s="24"/>
      <c r="XX850" s="24"/>
      <c r="XY850" s="24"/>
      <c r="XZ850" s="24"/>
      <c r="YA850" s="24"/>
      <c r="YB850" s="24"/>
      <c r="YC850" s="24"/>
      <c r="YD850" s="24"/>
      <c r="YE850" s="24"/>
      <c r="YF850" s="24"/>
      <c r="YG850" s="24"/>
      <c r="YH850" s="24"/>
      <c r="YI850" s="24"/>
      <c r="YJ850" s="24"/>
      <c r="YK850" s="24"/>
      <c r="YL850" s="24"/>
      <c r="YM850" s="24"/>
      <c r="YN850" s="24"/>
      <c r="YO850" s="24"/>
      <c r="YP850" s="24"/>
      <c r="YQ850" s="24"/>
      <c r="YR850" s="24"/>
      <c r="YS850" s="24"/>
      <c r="YT850" s="24"/>
      <c r="YU850" s="24"/>
      <c r="YV850" s="24"/>
      <c r="YW850" s="24"/>
      <c r="YX850" s="24"/>
      <c r="YY850" s="24"/>
      <c r="YZ850" s="24"/>
      <c r="ZA850" s="24"/>
      <c r="ZB850" s="24"/>
      <c r="ZC850" s="24"/>
      <c r="ZD850" s="24"/>
      <c r="ZE850" s="24"/>
      <c r="ZF850" s="24"/>
      <c r="ZG850" s="24"/>
      <c r="ZH850" s="24"/>
      <c r="ZI850" s="24"/>
      <c r="ZJ850" s="24"/>
      <c r="ZK850" s="24"/>
      <c r="ZL850" s="24"/>
      <c r="ZM850" s="24"/>
      <c r="ZN850" s="24"/>
      <c r="ZO850" s="24"/>
      <c r="ZP850" s="24"/>
      <c r="ZQ850" s="24"/>
      <c r="ZR850" s="24"/>
      <c r="ZS850" s="24"/>
      <c r="ZT850" s="24"/>
      <c r="ZU850" s="24"/>
      <c r="ZV850" s="24"/>
      <c r="ZW850" s="24"/>
      <c r="ZX850" s="24"/>
      <c r="ZY850" s="24"/>
      <c r="ZZ850" s="24"/>
      <c r="AAA850" s="24"/>
      <c r="AAB850" s="24"/>
      <c r="AAC850" s="24"/>
      <c r="AAD850" s="24"/>
      <c r="AAE850" s="24"/>
      <c r="AAF850" s="24"/>
      <c r="AAG850" s="24"/>
      <c r="AAH850" s="24"/>
      <c r="AAI850" s="24"/>
      <c r="AAJ850" s="24"/>
      <c r="AAK850" s="24"/>
      <c r="AAL850" s="24"/>
      <c r="AAM850" s="24"/>
      <c r="AAN850" s="24"/>
      <c r="AAO850" s="24"/>
      <c r="AAP850" s="24"/>
      <c r="AAQ850" s="24"/>
      <c r="AAR850" s="24"/>
      <c r="AAS850" s="24"/>
      <c r="AAT850" s="24"/>
      <c r="AAU850" s="24"/>
      <c r="AAV850" s="24"/>
      <c r="AAW850" s="24"/>
      <c r="AAX850" s="24"/>
      <c r="AAY850" s="24"/>
      <c r="AAZ850" s="24"/>
      <c r="ABA850" s="24"/>
      <c r="ABB850" s="24"/>
      <c r="ABC850" s="24"/>
      <c r="ABD850" s="24"/>
      <c r="ABE850" s="24"/>
      <c r="ABF850" s="24"/>
      <c r="ABG850" s="24"/>
      <c r="ABH850" s="24"/>
      <c r="ABI850" s="24"/>
      <c r="ABJ850" s="24"/>
      <c r="ABK850" s="24"/>
      <c r="ABL850" s="24"/>
      <c r="ABM850" s="24"/>
      <c r="ABN850" s="24"/>
      <c r="ABO850" s="24"/>
      <c r="ABP850" s="24"/>
      <c r="ABQ850" s="24"/>
      <c r="ABR850" s="24"/>
      <c r="ABS850" s="24"/>
      <c r="ABT850" s="24"/>
      <c r="ABU850" s="24"/>
      <c r="ABV850" s="24"/>
      <c r="ABW850" s="24"/>
      <c r="ABX850" s="24"/>
      <c r="ABY850" s="24"/>
      <c r="ABZ850" s="24"/>
      <c r="ACA850" s="24"/>
      <c r="ACB850" s="24"/>
      <c r="ACC850" s="24"/>
      <c r="ACD850" s="24"/>
      <c r="ACE850" s="24"/>
      <c r="ACF850" s="24"/>
      <c r="ACG850" s="24"/>
      <c r="ACH850" s="24"/>
      <c r="ACI850" s="24"/>
      <c r="ACJ850" s="24"/>
      <c r="ACK850" s="24"/>
      <c r="ACL850" s="24"/>
      <c r="ACM850" s="24"/>
      <c r="ACN850" s="24"/>
      <c r="ACO850" s="24"/>
      <c r="ACP850" s="24"/>
      <c r="ACQ850" s="24"/>
      <c r="ACR850" s="24"/>
      <c r="ACS850" s="24"/>
      <c r="ACT850" s="24"/>
      <c r="ACU850" s="24"/>
      <c r="ACV850" s="24"/>
      <c r="ACW850" s="24"/>
      <c r="ACX850" s="24"/>
      <c r="ACY850" s="24"/>
      <c r="ACZ850" s="24"/>
      <c r="ADA850" s="24"/>
      <c r="ADB850" s="24"/>
      <c r="ADC850" s="24"/>
      <c r="ADD850" s="24"/>
      <c r="ADE850" s="24"/>
      <c r="ADF850" s="24"/>
      <c r="ADG850" s="24"/>
      <c r="ADH850" s="24"/>
      <c r="ADI850" s="24"/>
      <c r="ADJ850" s="24"/>
      <c r="ADK850" s="24"/>
      <c r="ADL850" s="24"/>
      <c r="ADM850" s="24"/>
      <c r="ADN850" s="24"/>
      <c r="ADO850" s="24"/>
      <c r="ADP850" s="24"/>
      <c r="ADQ850" s="24"/>
      <c r="ADR850" s="24"/>
      <c r="ADS850" s="24"/>
      <c r="ADT850" s="24"/>
      <c r="ADU850" s="24"/>
      <c r="ADV850" s="24"/>
      <c r="ADW850" s="24"/>
      <c r="ADX850" s="24"/>
      <c r="ADY850" s="24"/>
      <c r="ADZ850" s="24"/>
      <c r="AEA850" s="24"/>
      <c r="AEB850" s="24"/>
      <c r="AEC850" s="24"/>
      <c r="AED850" s="24"/>
      <c r="AEE850" s="24"/>
      <c r="AEF850" s="24"/>
      <c r="AEG850" s="24"/>
      <c r="AEH850" s="24"/>
      <c r="AEI850" s="24"/>
      <c r="AEJ850" s="24"/>
      <c r="AEK850" s="24"/>
      <c r="AEL850" s="24"/>
      <c r="AEM850" s="24"/>
      <c r="AEN850" s="24"/>
      <c r="AEO850" s="24"/>
      <c r="AEP850" s="24"/>
      <c r="AEQ850" s="24"/>
      <c r="AER850" s="24"/>
      <c r="AES850" s="24"/>
      <c r="AET850" s="24"/>
      <c r="AEU850" s="24"/>
      <c r="AEV850" s="24"/>
      <c r="AEW850" s="24"/>
      <c r="AEX850" s="24"/>
      <c r="AEY850" s="24"/>
      <c r="AEZ850" s="24"/>
      <c r="AFA850" s="24"/>
      <c r="AFB850" s="24"/>
      <c r="AFC850" s="24"/>
      <c r="AFD850" s="24"/>
      <c r="AFE850" s="24"/>
      <c r="AFF850" s="24"/>
      <c r="AFG850" s="24"/>
      <c r="AFH850" s="24"/>
      <c r="AFI850" s="24"/>
      <c r="AFJ850" s="24"/>
      <c r="AFK850" s="24"/>
      <c r="AFL850" s="24"/>
      <c r="AFM850" s="24"/>
      <c r="AFN850" s="24"/>
      <c r="AFO850" s="24"/>
      <c r="AFP850" s="24"/>
      <c r="AFQ850" s="24"/>
      <c r="AFR850" s="24"/>
      <c r="AFS850" s="24"/>
      <c r="AFT850" s="24"/>
      <c r="AFU850" s="24"/>
      <c r="AFV850" s="24"/>
      <c r="AFW850" s="24"/>
      <c r="AFX850" s="24"/>
      <c r="AFY850" s="24"/>
      <c r="AFZ850" s="24"/>
      <c r="AGA850" s="24"/>
      <c r="AGB850" s="24"/>
      <c r="AGC850" s="24"/>
      <c r="AGD850" s="24"/>
      <c r="AGE850" s="24"/>
      <c r="AGF850" s="24"/>
      <c r="AGG850" s="24"/>
      <c r="AGH850" s="24"/>
      <c r="AGI850" s="24"/>
      <c r="AGJ850" s="24"/>
      <c r="AGK850" s="24"/>
      <c r="AGL850" s="24"/>
      <c r="AGM850" s="24"/>
      <c r="AGN850" s="24"/>
      <c r="AGO850" s="24"/>
      <c r="AGP850" s="24"/>
      <c r="AGQ850" s="24"/>
      <c r="AGR850" s="24"/>
      <c r="AGS850" s="24"/>
      <c r="AGT850" s="24"/>
      <c r="AGU850" s="24"/>
      <c r="AGV850" s="24"/>
      <c r="AGW850" s="24"/>
      <c r="AGX850" s="24"/>
      <c r="AGY850" s="24"/>
      <c r="AGZ850" s="24"/>
      <c r="AHA850" s="24"/>
      <c r="AHB850" s="24"/>
      <c r="AHC850" s="24"/>
      <c r="AHD850" s="24"/>
      <c r="AHE850" s="24"/>
      <c r="AHF850" s="24"/>
      <c r="AHG850" s="24"/>
      <c r="AHH850" s="24"/>
      <c r="AHI850" s="24"/>
      <c r="AHJ850" s="24"/>
      <c r="AHK850" s="24"/>
      <c r="AHL850" s="24"/>
      <c r="AHM850" s="24"/>
      <c r="AHN850" s="24"/>
      <c r="AHO850" s="24"/>
      <c r="AHP850" s="24"/>
      <c r="AHQ850" s="24"/>
      <c r="AHR850" s="24"/>
      <c r="AHS850" s="24"/>
      <c r="AHT850" s="24"/>
      <c r="AHU850" s="24"/>
      <c r="AHV850" s="24"/>
      <c r="AHW850" s="24"/>
      <c r="AHX850" s="24"/>
      <c r="AHY850" s="24"/>
      <c r="AHZ850" s="24"/>
      <c r="AIA850" s="24"/>
      <c r="AIB850" s="24"/>
      <c r="AIC850" s="24"/>
      <c r="AID850" s="24"/>
      <c r="AIE850" s="24"/>
      <c r="AIF850" s="24"/>
      <c r="AIG850" s="24"/>
      <c r="AIH850" s="24"/>
      <c r="AII850" s="24"/>
      <c r="AIJ850" s="24"/>
      <c r="AIK850" s="24"/>
      <c r="AIL850" s="24"/>
      <c r="AIM850" s="24"/>
      <c r="AIN850" s="24"/>
      <c r="AIO850" s="24"/>
      <c r="AIP850" s="24"/>
      <c r="AIQ850" s="24"/>
      <c r="AIR850" s="24"/>
      <c r="AIS850" s="24"/>
      <c r="AIT850" s="24"/>
      <c r="AIU850" s="24"/>
      <c r="AIV850" s="24"/>
      <c r="AIW850" s="24"/>
      <c r="AIX850" s="24"/>
      <c r="AIY850" s="24"/>
      <c r="AIZ850" s="24"/>
      <c r="AJA850" s="24"/>
      <c r="AJB850" s="24"/>
      <c r="AJC850" s="24"/>
      <c r="AJD850" s="24"/>
      <c r="AJE850" s="24"/>
      <c r="AJF850" s="24"/>
      <c r="AJG850" s="24"/>
      <c r="AJH850" s="24"/>
      <c r="AJI850" s="24"/>
      <c r="AJJ850" s="24"/>
      <c r="AJK850" s="24"/>
      <c r="AJL850" s="24"/>
      <c r="AJM850" s="24"/>
      <c r="AJN850" s="24"/>
      <c r="AJO850" s="24"/>
      <c r="AJP850" s="24"/>
      <c r="AJQ850" s="24"/>
      <c r="AJR850" s="24"/>
      <c r="AJS850" s="24"/>
      <c r="AJT850" s="24"/>
      <c r="AJU850" s="24"/>
      <c r="AJV850" s="24"/>
      <c r="AJW850" s="24"/>
      <c r="AJX850" s="24"/>
      <c r="AJY850" s="24"/>
      <c r="AJZ850" s="24"/>
      <c r="AKA850" s="24"/>
      <c r="AKB850" s="24"/>
      <c r="AKC850" s="24"/>
      <c r="AKD850" s="24"/>
      <c r="AKE850" s="24"/>
      <c r="AKF850" s="24"/>
      <c r="AKG850" s="24"/>
      <c r="AKH850" s="24"/>
      <c r="AKI850" s="24"/>
      <c r="AKJ850" s="24"/>
      <c r="AKK850" s="24"/>
      <c r="AKL850" s="24"/>
      <c r="AKM850" s="24"/>
      <c r="AKN850" s="24"/>
      <c r="AKO850" s="24"/>
      <c r="AKP850" s="24"/>
      <c r="AKQ850" s="24"/>
      <c r="AKR850" s="24"/>
      <c r="AKS850" s="24"/>
      <c r="AKT850" s="24"/>
      <c r="AKU850" s="24"/>
      <c r="AKV850" s="24"/>
      <c r="AKW850" s="24"/>
      <c r="AKX850" s="24"/>
      <c r="AKY850" s="24"/>
      <c r="AKZ850" s="24"/>
      <c r="ALA850" s="24"/>
      <c r="ALB850" s="24"/>
      <c r="ALC850" s="24"/>
      <c r="ALD850" s="24"/>
      <c r="ALE850" s="24"/>
      <c r="ALF850" s="24"/>
      <c r="ALG850" s="24"/>
      <c r="ALH850" s="24"/>
      <c r="ALI850" s="24"/>
      <c r="ALJ850" s="24"/>
    </row>
    <row r="851" spans="1:998" s="13" customFormat="1">
      <c r="A851" s="16">
        <v>846</v>
      </c>
      <c r="B851" s="32" t="s">
        <v>556</v>
      </c>
      <c r="C851" s="32" t="s">
        <v>47</v>
      </c>
      <c r="D851" s="32" t="s">
        <v>47</v>
      </c>
      <c r="E851" s="32" t="s">
        <v>951</v>
      </c>
      <c r="F851" s="32"/>
      <c r="G851" s="74">
        <v>45821</v>
      </c>
      <c r="H851" s="75">
        <v>0.70486111111111116</v>
      </c>
      <c r="I851" s="32" t="s">
        <v>5</v>
      </c>
      <c r="J851" s="32" t="s">
        <v>6</v>
      </c>
      <c r="K851" s="32" t="s">
        <v>5</v>
      </c>
      <c r="L851" s="32" t="s">
        <v>5</v>
      </c>
      <c r="M851" s="32" t="s">
        <v>5</v>
      </c>
      <c r="N851" s="32" t="s">
        <v>6</v>
      </c>
      <c r="O851" s="76">
        <v>469.9248120300752</v>
      </c>
      <c r="P851" s="77">
        <v>1064</v>
      </c>
      <c r="Q851" s="76">
        <v>12500</v>
      </c>
      <c r="R851" s="76">
        <v>3750</v>
      </c>
      <c r="S851" s="85">
        <f t="shared" si="88"/>
        <v>30</v>
      </c>
      <c r="T851" s="85">
        <f t="shared" si="89"/>
        <v>8750</v>
      </c>
      <c r="U851" s="32" t="s">
        <v>6</v>
      </c>
      <c r="V851" s="32" t="s">
        <v>6</v>
      </c>
      <c r="W851" s="79">
        <v>2</v>
      </c>
      <c r="X851" s="80">
        <v>0</v>
      </c>
      <c r="Y851" s="81">
        <f>ROUND((S851/INDICI!$B$2*10),2)</f>
        <v>3.39</v>
      </c>
      <c r="Z851" s="81">
        <f>ROUND((O851/INDICI!$B$1*25),2)</f>
        <v>1.25</v>
      </c>
      <c r="AA851" s="82">
        <f t="shared" si="90"/>
        <v>8</v>
      </c>
      <c r="AB851" s="83">
        <f t="shared" si="91"/>
        <v>12.64</v>
      </c>
      <c r="AC851" s="84"/>
      <c r="AD851" s="81" t="str">
        <f>VLOOKUP(C851, 'NORD SUD'!A:B, 2, FALSE)</f>
        <v>S</v>
      </c>
      <c r="AE851" s="85"/>
      <c r="AF851" s="85"/>
      <c r="AG851" s="84"/>
      <c r="AH851" s="90"/>
      <c r="AI851" s="172"/>
      <c r="AJ851" s="172"/>
      <c r="AK851" s="197"/>
      <c r="AL851" s="158"/>
    </row>
    <row r="852" spans="1:998" s="13" customFormat="1">
      <c r="A852" s="16">
        <v>847</v>
      </c>
      <c r="B852" s="32" t="s">
        <v>274</v>
      </c>
      <c r="C852" s="32" t="s">
        <v>87</v>
      </c>
      <c r="D852" s="32" t="s">
        <v>87</v>
      </c>
      <c r="E852" s="32" t="s">
        <v>1418</v>
      </c>
      <c r="F852" s="32"/>
      <c r="G852" s="74">
        <v>45822</v>
      </c>
      <c r="H852" s="75">
        <v>0.45208333333333334</v>
      </c>
      <c r="I852" s="32" t="s">
        <v>5</v>
      </c>
      <c r="J852" s="32" t="s">
        <v>6</v>
      </c>
      <c r="K852" s="32" t="s">
        <v>5</v>
      </c>
      <c r="L852" s="32" t="s">
        <v>5</v>
      </c>
      <c r="M852" s="32" t="s">
        <v>5</v>
      </c>
      <c r="N852" s="32" t="s">
        <v>6</v>
      </c>
      <c r="O852" s="76">
        <v>2063.25</v>
      </c>
      <c r="P852" s="77">
        <v>5186</v>
      </c>
      <c r="Q852" s="76">
        <v>200820</v>
      </c>
      <c r="R852" s="76">
        <v>20082</v>
      </c>
      <c r="S852" s="85">
        <f t="shared" si="88"/>
        <v>10</v>
      </c>
      <c r="T852" s="85">
        <f t="shared" si="89"/>
        <v>180738</v>
      </c>
      <c r="U852" s="32" t="s">
        <v>6</v>
      </c>
      <c r="V852" s="32" t="s">
        <v>6</v>
      </c>
      <c r="W852" s="79">
        <v>1</v>
      </c>
      <c r="X852" s="80">
        <v>0</v>
      </c>
      <c r="Y852" s="81">
        <f>ROUND((S852/INDICI!$B$2*10),2)</f>
        <v>1.1299999999999999</v>
      </c>
      <c r="Z852" s="81">
        <f>ROUND((O852/INDICI!$B$1*25),2)</f>
        <v>5.51</v>
      </c>
      <c r="AA852" s="82">
        <f t="shared" si="90"/>
        <v>6</v>
      </c>
      <c r="AB852" s="83">
        <f t="shared" si="91"/>
        <v>12.64</v>
      </c>
      <c r="AC852" s="84"/>
      <c r="AD852" s="81" t="str">
        <f>VLOOKUP(C852, 'NORD SUD'!A:B, 2, FALSE)</f>
        <v>S</v>
      </c>
      <c r="AE852" s="85"/>
      <c r="AF852" s="85"/>
      <c r="AG852" s="84"/>
      <c r="AH852" s="81"/>
      <c r="AI852" s="169"/>
      <c r="AJ852" s="169"/>
      <c r="AK852" s="194"/>
      <c r="AL852" s="158"/>
    </row>
    <row r="853" spans="1:998" s="13" customFormat="1">
      <c r="A853" s="16">
        <v>848</v>
      </c>
      <c r="B853" s="32" t="s">
        <v>357</v>
      </c>
      <c r="C853" s="32" t="s">
        <v>93</v>
      </c>
      <c r="D853" s="32" t="s">
        <v>93</v>
      </c>
      <c r="E853" s="32" t="s">
        <v>1741</v>
      </c>
      <c r="F853" s="32"/>
      <c r="G853" s="74">
        <v>45819</v>
      </c>
      <c r="H853" s="75">
        <v>0.85416666666666696</v>
      </c>
      <c r="I853" s="32" t="s">
        <v>5</v>
      </c>
      <c r="J853" s="32" t="s">
        <v>6</v>
      </c>
      <c r="K853" s="32" t="s">
        <v>5</v>
      </c>
      <c r="L853" s="32" t="s">
        <v>5</v>
      </c>
      <c r="M853" s="32" t="s">
        <v>5</v>
      </c>
      <c r="N853" s="32" t="s">
        <v>6</v>
      </c>
      <c r="O853" s="76">
        <v>1307.18954248366</v>
      </c>
      <c r="P853" s="77">
        <v>2295</v>
      </c>
      <c r="Q853" s="76">
        <v>142000</v>
      </c>
      <c r="R853" s="76">
        <v>14200</v>
      </c>
      <c r="S853" s="86">
        <f t="shared" ref="S853:S916" si="92">IFERROR(R853/Q853*100,0)</f>
        <v>10</v>
      </c>
      <c r="T853" s="86">
        <f t="shared" ref="T853:T916" si="93">SUM(Q853-R853)</f>
        <v>127800</v>
      </c>
      <c r="U853" s="32" t="s">
        <v>6</v>
      </c>
      <c r="V853" s="32" t="s">
        <v>6</v>
      </c>
      <c r="W853" s="79">
        <v>1</v>
      </c>
      <c r="X853" s="80">
        <v>0</v>
      </c>
      <c r="Y853" s="81">
        <f>ROUND((S853/INDICI!$B$2*10),2)</f>
        <v>1.1299999999999999</v>
      </c>
      <c r="Z853" s="81">
        <f>ROUND((O853/INDICI!$B$1*25),2)</f>
        <v>3.49</v>
      </c>
      <c r="AA853" s="82">
        <f t="shared" ref="AA853:AA916" si="94">IF(X853&gt;1, 0, IF(P853&lt;=5000, 8, IF(P853&lt;=50000, 6, IF(P853&lt;=100000, 4, 2))))</f>
        <v>8</v>
      </c>
      <c r="AB853" s="83">
        <f t="shared" ref="AB853:AB916" si="95">SUM(X853:AA853)</f>
        <v>12.620000000000001</v>
      </c>
      <c r="AC853" s="84"/>
      <c r="AD853" s="81" t="str">
        <f>VLOOKUP(C853, 'NORD SUD'!A:B, 2, FALSE)</f>
        <v>N</v>
      </c>
      <c r="AE853" s="85"/>
      <c r="AF853" s="85"/>
      <c r="AG853" s="84"/>
      <c r="AH853" s="81"/>
      <c r="AI853" s="169"/>
      <c r="AJ853" s="169"/>
      <c r="AK853" s="194"/>
      <c r="AL853" s="158"/>
    </row>
    <row r="854" spans="1:998" s="13" customFormat="1">
      <c r="A854" s="16">
        <v>849</v>
      </c>
      <c r="B854" s="32" t="s">
        <v>138</v>
      </c>
      <c r="C854" s="32" t="s">
        <v>81</v>
      </c>
      <c r="D854" s="32" t="s">
        <v>81</v>
      </c>
      <c r="E854" s="32" t="s">
        <v>1864</v>
      </c>
      <c r="F854" s="32"/>
      <c r="G854" s="74">
        <v>45804</v>
      </c>
      <c r="H854" s="75" t="s">
        <v>1865</v>
      </c>
      <c r="I854" s="32" t="s">
        <v>5</v>
      </c>
      <c r="J854" s="32" t="s">
        <v>6</v>
      </c>
      <c r="K854" s="32" t="s">
        <v>5</v>
      </c>
      <c r="L854" s="32" t="s">
        <v>5</v>
      </c>
      <c r="M854" s="32" t="s">
        <v>5</v>
      </c>
      <c r="N854" s="32" t="s">
        <v>6</v>
      </c>
      <c r="O854" s="91">
        <v>354.3</v>
      </c>
      <c r="P854" s="77">
        <v>6774</v>
      </c>
      <c r="Q854" s="76">
        <v>122000</v>
      </c>
      <c r="R854" s="76">
        <v>61000</v>
      </c>
      <c r="S854" s="85">
        <f t="shared" si="92"/>
        <v>50</v>
      </c>
      <c r="T854" s="85">
        <f t="shared" si="93"/>
        <v>61000</v>
      </c>
      <c r="U854" s="32" t="s">
        <v>6</v>
      </c>
      <c r="V854" s="32" t="s">
        <v>6</v>
      </c>
      <c r="W854" s="79">
        <v>1</v>
      </c>
      <c r="X854" s="80">
        <v>0</v>
      </c>
      <c r="Y854" s="81">
        <f>ROUND((S854/INDICI!$B$2*10),2)</f>
        <v>5.65</v>
      </c>
      <c r="Z854" s="81">
        <f>ROUND((O854/INDICI!$B$1*25),2)</f>
        <v>0.95</v>
      </c>
      <c r="AA854" s="82">
        <f t="shared" si="94"/>
        <v>6</v>
      </c>
      <c r="AB854" s="83">
        <f t="shared" si="95"/>
        <v>12.600000000000001</v>
      </c>
      <c r="AC854" s="84"/>
      <c r="AD854" s="81" t="str">
        <f>VLOOKUP(C854, 'NORD SUD'!A:B, 2, FALSE)</f>
        <v>S</v>
      </c>
      <c r="AE854" s="85"/>
      <c r="AF854" s="85"/>
      <c r="AG854" s="84"/>
      <c r="AH854" s="81"/>
      <c r="AI854" s="169"/>
      <c r="AJ854" s="169"/>
      <c r="AK854" s="194"/>
      <c r="AL854" s="158"/>
    </row>
    <row r="855" spans="1:998" s="13" customFormat="1">
      <c r="A855" s="16">
        <v>850</v>
      </c>
      <c r="B855" s="32" t="s">
        <v>138</v>
      </c>
      <c r="C855" s="32" t="s">
        <v>27</v>
      </c>
      <c r="D855" s="32" t="s">
        <v>27</v>
      </c>
      <c r="E855" s="32" t="s">
        <v>1356</v>
      </c>
      <c r="F855" s="32"/>
      <c r="G855" s="74">
        <v>45833</v>
      </c>
      <c r="H855" s="75">
        <v>0.52500000000000002</v>
      </c>
      <c r="I855" s="32" t="s">
        <v>5</v>
      </c>
      <c r="J855" s="32" t="s">
        <v>6</v>
      </c>
      <c r="K855" s="32" t="s">
        <v>5</v>
      </c>
      <c r="L855" s="32" t="s">
        <v>5</v>
      </c>
      <c r="M855" s="32" t="s">
        <v>5</v>
      </c>
      <c r="N855" s="32" t="s">
        <v>6</v>
      </c>
      <c r="O855" s="76">
        <v>1720.04</v>
      </c>
      <c r="P855" s="77">
        <v>3372</v>
      </c>
      <c r="Q855" s="76">
        <v>249458.33</v>
      </c>
      <c r="R855" s="76">
        <v>0</v>
      </c>
      <c r="S855" s="85">
        <f t="shared" si="92"/>
        <v>0</v>
      </c>
      <c r="T855" s="85">
        <f t="shared" si="93"/>
        <v>249458.33</v>
      </c>
      <c r="U855" s="32" t="s">
        <v>6</v>
      </c>
      <c r="V855" s="32" t="s">
        <v>6</v>
      </c>
      <c r="W855" s="79">
        <v>1</v>
      </c>
      <c r="X855" s="80">
        <v>0</v>
      </c>
      <c r="Y855" s="81">
        <f>ROUND((S855/INDICI!$B$2*10),2)</f>
        <v>0</v>
      </c>
      <c r="Z855" s="81">
        <f>ROUND((O855/INDICI!$B$1*25),2)</f>
        <v>4.59</v>
      </c>
      <c r="AA855" s="82">
        <f t="shared" si="94"/>
        <v>8</v>
      </c>
      <c r="AB855" s="83">
        <f t="shared" si="95"/>
        <v>12.59</v>
      </c>
      <c r="AC855" s="84"/>
      <c r="AD855" s="81" t="str">
        <f>VLOOKUP(C855, 'NORD SUD'!A:B, 2, FALSE)</f>
        <v>S</v>
      </c>
      <c r="AE855" s="85"/>
      <c r="AF855" s="85"/>
      <c r="AG855" s="84"/>
      <c r="AH855" s="81"/>
      <c r="AI855" s="169"/>
      <c r="AJ855" s="169"/>
      <c r="AK855" s="194"/>
      <c r="AL855" s="158"/>
    </row>
    <row r="856" spans="1:998" s="13" customFormat="1">
      <c r="A856" s="16">
        <v>851</v>
      </c>
      <c r="B856" s="32" t="s">
        <v>138</v>
      </c>
      <c r="C856" s="32" t="s">
        <v>60</v>
      </c>
      <c r="D856" s="32" t="s">
        <v>60</v>
      </c>
      <c r="E856" s="32" t="s">
        <v>726</v>
      </c>
      <c r="F856" s="32"/>
      <c r="G856" s="74">
        <v>45833</v>
      </c>
      <c r="H856" s="75">
        <v>0.76041666666666663</v>
      </c>
      <c r="I856" s="32" t="s">
        <v>5</v>
      </c>
      <c r="J856" s="32" t="s">
        <v>6</v>
      </c>
      <c r="K856" s="32" t="s">
        <v>5</v>
      </c>
      <c r="L856" s="32" t="s">
        <v>5</v>
      </c>
      <c r="M856" s="32" t="s">
        <v>5</v>
      </c>
      <c r="N856" s="32" t="s">
        <v>6</v>
      </c>
      <c r="O856" s="76">
        <v>1295.6400000000001</v>
      </c>
      <c r="P856" s="77">
        <v>1698</v>
      </c>
      <c r="Q856" s="76">
        <v>100000</v>
      </c>
      <c r="R856" s="76">
        <v>10000</v>
      </c>
      <c r="S856" s="85">
        <f t="shared" si="92"/>
        <v>10</v>
      </c>
      <c r="T856" s="85">
        <f t="shared" si="93"/>
        <v>90000</v>
      </c>
      <c r="U856" s="32" t="s">
        <v>6</v>
      </c>
      <c r="V856" s="32" t="s">
        <v>6</v>
      </c>
      <c r="W856" s="32">
        <v>1</v>
      </c>
      <c r="X856" s="80">
        <v>0</v>
      </c>
      <c r="Y856" s="81">
        <f>ROUND((S856/INDICI!$B$2*10),2)</f>
        <v>1.1299999999999999</v>
      </c>
      <c r="Z856" s="81">
        <f>ROUND((O856/INDICI!$B$1*25),2)</f>
        <v>3.46</v>
      </c>
      <c r="AA856" s="82">
        <f t="shared" si="94"/>
        <v>8</v>
      </c>
      <c r="AB856" s="83">
        <f t="shared" si="95"/>
        <v>12.59</v>
      </c>
      <c r="AC856" s="84"/>
      <c r="AD856" s="81" t="str">
        <f>VLOOKUP(C856, 'NORD SUD'!A:B, 2, FALSE)</f>
        <v>S</v>
      </c>
      <c r="AE856" s="85"/>
      <c r="AF856" s="85"/>
      <c r="AG856" s="84"/>
      <c r="AH856" s="81"/>
      <c r="AI856" s="169"/>
      <c r="AJ856" s="169"/>
      <c r="AK856" s="194"/>
      <c r="AL856" s="158"/>
    </row>
    <row r="857" spans="1:998" s="13" customFormat="1">
      <c r="A857" s="16">
        <v>852</v>
      </c>
      <c r="B857" s="32" t="s">
        <v>250</v>
      </c>
      <c r="C857" s="32" t="s">
        <v>103</v>
      </c>
      <c r="D857" s="32" t="s">
        <v>103</v>
      </c>
      <c r="E857" s="32" t="s">
        <v>1781</v>
      </c>
      <c r="F857" s="32"/>
      <c r="G857" s="74">
        <v>45833</v>
      </c>
      <c r="H857" s="75">
        <v>0.60625000000000007</v>
      </c>
      <c r="I857" s="32" t="s">
        <v>5</v>
      </c>
      <c r="J857" s="32" t="s">
        <v>289</v>
      </c>
      <c r="K857" s="32" t="s">
        <v>5</v>
      </c>
      <c r="L857" s="32" t="s">
        <v>5</v>
      </c>
      <c r="M857" s="32" t="s">
        <v>5</v>
      </c>
      <c r="N857" s="32" t="s">
        <v>1765</v>
      </c>
      <c r="O857" s="76">
        <v>2024.23</v>
      </c>
      <c r="P857" s="77">
        <v>20304</v>
      </c>
      <c r="Q857" s="76">
        <v>238400</v>
      </c>
      <c r="R857" s="76">
        <v>25000</v>
      </c>
      <c r="S857" s="85">
        <f t="shared" si="92"/>
        <v>10.486577181208053</v>
      </c>
      <c r="T857" s="85">
        <f t="shared" si="93"/>
        <v>213400</v>
      </c>
      <c r="U857" s="32" t="s">
        <v>289</v>
      </c>
      <c r="V857" s="32" t="s">
        <v>289</v>
      </c>
      <c r="W857" s="79">
        <v>1</v>
      </c>
      <c r="X857" s="80">
        <v>0</v>
      </c>
      <c r="Y857" s="81">
        <f>ROUND((S857/INDICI!$B$2*10),2)</f>
        <v>1.18</v>
      </c>
      <c r="Z857" s="81">
        <f>ROUND((O857/INDICI!$B$1*25),2)</f>
        <v>5.4</v>
      </c>
      <c r="AA857" s="82">
        <f t="shared" si="94"/>
        <v>6</v>
      </c>
      <c r="AB857" s="83">
        <f t="shared" si="95"/>
        <v>12.58</v>
      </c>
      <c r="AC857" s="84"/>
      <c r="AD857" s="81" t="str">
        <f>VLOOKUP(C857, 'NORD SUD'!A:B, 2, FALSE)</f>
        <v>N</v>
      </c>
      <c r="AE857" s="85"/>
      <c r="AF857" s="85"/>
      <c r="AG857" s="84"/>
      <c r="AH857" s="81"/>
      <c r="AI857" s="169"/>
      <c r="AJ857" s="169"/>
      <c r="AK857" s="194"/>
      <c r="AL857" s="158"/>
    </row>
    <row r="858" spans="1:998" s="24" customFormat="1">
      <c r="A858" s="16">
        <v>853</v>
      </c>
      <c r="B858" s="32" t="s">
        <v>188</v>
      </c>
      <c r="C858" s="32" t="s">
        <v>13</v>
      </c>
      <c r="D858" s="32" t="s">
        <v>13</v>
      </c>
      <c r="E858" s="32" t="s">
        <v>205</v>
      </c>
      <c r="F858" s="32"/>
      <c r="G858" s="74">
        <v>45820</v>
      </c>
      <c r="H858" s="75">
        <v>0.52916666666666667</v>
      </c>
      <c r="I858" s="32" t="s">
        <v>5</v>
      </c>
      <c r="J858" s="32" t="s">
        <v>6</v>
      </c>
      <c r="K858" s="32" t="s">
        <v>5</v>
      </c>
      <c r="L858" s="32" t="s">
        <v>5</v>
      </c>
      <c r="M858" s="32" t="s">
        <v>5</v>
      </c>
      <c r="N858" s="32" t="s">
        <v>6</v>
      </c>
      <c r="O858" s="76">
        <v>657.89</v>
      </c>
      <c r="P858" s="77">
        <v>304</v>
      </c>
      <c r="Q858" s="76">
        <v>45547.17</v>
      </c>
      <c r="R858" s="76">
        <v>11386.79</v>
      </c>
      <c r="S858" s="78">
        <f t="shared" si="92"/>
        <v>24.999994511184781</v>
      </c>
      <c r="T858" s="78">
        <f t="shared" si="93"/>
        <v>34160.379999999997</v>
      </c>
      <c r="U858" s="32" t="s">
        <v>6</v>
      </c>
      <c r="V858" s="32" t="s">
        <v>6</v>
      </c>
      <c r="W858" s="79">
        <v>1</v>
      </c>
      <c r="X858" s="80">
        <v>0</v>
      </c>
      <c r="Y858" s="81">
        <f>ROUND((S858/INDICI!$B$2*10),2)</f>
        <v>2.82</v>
      </c>
      <c r="Z858" s="81">
        <f>ROUND((O858/INDICI!$B$1*25),2)</f>
        <v>1.76</v>
      </c>
      <c r="AA858" s="82">
        <f t="shared" si="94"/>
        <v>8</v>
      </c>
      <c r="AB858" s="83">
        <f t="shared" si="95"/>
        <v>12.58</v>
      </c>
      <c r="AC858" s="84"/>
      <c r="AD858" s="81" t="str">
        <f>VLOOKUP(C858, 'NORD SUD'!A:B, 2, FALSE)</f>
        <v>N</v>
      </c>
      <c r="AE858" s="85"/>
      <c r="AF858" s="85"/>
      <c r="AG858" s="84"/>
      <c r="AH858" s="81"/>
      <c r="AI858" s="169"/>
      <c r="AJ858" s="169"/>
      <c r="AK858" s="194"/>
      <c r="AL858" s="158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  <c r="JX858" s="13"/>
      <c r="JY858" s="13"/>
      <c r="JZ858" s="13"/>
      <c r="KA858" s="13"/>
      <c r="KB858" s="13"/>
      <c r="KC858" s="13"/>
      <c r="KD858" s="13"/>
      <c r="KE858" s="13"/>
      <c r="KF858" s="13"/>
      <c r="KG858" s="13"/>
      <c r="KH858" s="13"/>
      <c r="KI858" s="13"/>
      <c r="KJ858" s="13"/>
      <c r="KK858" s="13"/>
      <c r="KL858" s="13"/>
      <c r="KM858" s="13"/>
      <c r="KN858" s="13"/>
      <c r="KO858" s="13"/>
      <c r="KP858" s="13"/>
      <c r="KQ858" s="13"/>
      <c r="KR858" s="13"/>
      <c r="KS858" s="13"/>
      <c r="KT858" s="13"/>
      <c r="KU858" s="13"/>
      <c r="KV858" s="13"/>
      <c r="KW858" s="13"/>
      <c r="KX858" s="13"/>
      <c r="KY858" s="13"/>
      <c r="KZ858" s="13"/>
      <c r="LA858" s="13"/>
      <c r="LB858" s="13"/>
      <c r="LC858" s="13"/>
      <c r="LD858" s="13"/>
      <c r="LE858" s="13"/>
      <c r="LF858" s="13"/>
      <c r="LG858" s="13"/>
      <c r="LH858" s="13"/>
      <c r="LI858" s="13"/>
      <c r="LJ858" s="13"/>
      <c r="LK858" s="13"/>
      <c r="LL858" s="13"/>
      <c r="LM858" s="13"/>
      <c r="LN858" s="13"/>
      <c r="LO858" s="13"/>
      <c r="LP858" s="13"/>
      <c r="LQ858" s="13"/>
      <c r="LR858" s="13"/>
      <c r="LS858" s="13"/>
      <c r="LT858" s="13"/>
      <c r="LU858" s="13"/>
      <c r="LV858" s="13"/>
      <c r="LW858" s="13"/>
      <c r="LX858" s="13"/>
      <c r="LY858" s="13"/>
      <c r="LZ858" s="13"/>
      <c r="MA858" s="13"/>
      <c r="MB858" s="13"/>
      <c r="MC858" s="13"/>
      <c r="MD858" s="13"/>
      <c r="ME858" s="13"/>
      <c r="MF858" s="13"/>
      <c r="MG858" s="13"/>
      <c r="MH858" s="13"/>
      <c r="MI858" s="13"/>
      <c r="MJ858" s="13"/>
      <c r="MK858" s="13"/>
      <c r="ML858" s="13"/>
      <c r="MM858" s="13"/>
      <c r="MN858" s="13"/>
      <c r="MO858" s="13"/>
      <c r="MP858" s="13"/>
      <c r="MQ858" s="13"/>
      <c r="MR858" s="13"/>
      <c r="MS858" s="13"/>
      <c r="MT858" s="13"/>
      <c r="MU858" s="13"/>
      <c r="MV858" s="13"/>
      <c r="MW858" s="13"/>
      <c r="MX858" s="13"/>
      <c r="MY858" s="13"/>
      <c r="MZ858" s="13"/>
      <c r="NA858" s="13"/>
      <c r="NB858" s="13"/>
      <c r="NC858" s="13"/>
      <c r="ND858" s="13"/>
      <c r="NE858" s="13"/>
      <c r="NF858" s="13"/>
      <c r="NG858" s="13"/>
      <c r="NH858" s="13"/>
      <c r="NI858" s="13"/>
      <c r="NJ858" s="13"/>
      <c r="NK858" s="13"/>
      <c r="NL858" s="13"/>
      <c r="NM858" s="13"/>
      <c r="NN858" s="13"/>
      <c r="NO858" s="13"/>
      <c r="NP858" s="13"/>
      <c r="NQ858" s="13"/>
      <c r="NR858" s="13"/>
      <c r="NS858" s="13"/>
      <c r="NT858" s="13"/>
      <c r="NU858" s="13"/>
      <c r="NV858" s="13"/>
      <c r="NW858" s="13"/>
      <c r="NX858" s="13"/>
      <c r="NY858" s="13"/>
      <c r="NZ858" s="13"/>
      <c r="OA858" s="13"/>
      <c r="OB858" s="13"/>
      <c r="OC858" s="13"/>
      <c r="OD858" s="13"/>
      <c r="OE858" s="13"/>
      <c r="OF858" s="13"/>
      <c r="OG858" s="13"/>
      <c r="OH858" s="13"/>
      <c r="OI858" s="13"/>
      <c r="OJ858" s="13"/>
      <c r="OK858" s="13"/>
      <c r="OL858" s="13"/>
      <c r="OM858" s="13"/>
      <c r="ON858" s="13"/>
      <c r="OO858" s="13"/>
      <c r="OP858" s="13"/>
      <c r="OQ858" s="13"/>
      <c r="OR858" s="13"/>
      <c r="OS858" s="13"/>
      <c r="OT858" s="13"/>
      <c r="OU858" s="13"/>
      <c r="OV858" s="13"/>
      <c r="OW858" s="13"/>
      <c r="OX858" s="13"/>
      <c r="OY858" s="13"/>
      <c r="OZ858" s="13"/>
      <c r="PA858" s="13"/>
      <c r="PB858" s="13"/>
      <c r="PC858" s="13"/>
      <c r="PD858" s="13"/>
      <c r="PE858" s="13"/>
      <c r="PF858" s="13"/>
      <c r="PG858" s="13"/>
      <c r="PH858" s="13"/>
      <c r="PI858" s="13"/>
      <c r="PJ858" s="13"/>
      <c r="PK858" s="13"/>
      <c r="PL858" s="13"/>
      <c r="PM858" s="13"/>
      <c r="PN858" s="13"/>
      <c r="PO858" s="13"/>
      <c r="PP858" s="13"/>
      <c r="PQ858" s="13"/>
      <c r="PR858" s="13"/>
      <c r="PS858" s="13"/>
      <c r="PT858" s="13"/>
      <c r="PU858" s="13"/>
      <c r="PV858" s="13"/>
      <c r="PW858" s="13"/>
      <c r="PX858" s="13"/>
      <c r="PY858" s="13"/>
      <c r="PZ858" s="13"/>
      <c r="QA858" s="13"/>
      <c r="QB858" s="13"/>
      <c r="QC858" s="13"/>
      <c r="QD858" s="13"/>
      <c r="QE858" s="13"/>
      <c r="QF858" s="13"/>
      <c r="QG858" s="13"/>
      <c r="QH858" s="13"/>
      <c r="QI858" s="13"/>
      <c r="QJ858" s="13"/>
      <c r="QK858" s="13"/>
      <c r="QL858" s="13"/>
      <c r="QM858" s="13"/>
      <c r="QN858" s="13"/>
      <c r="QO858" s="13"/>
      <c r="QP858" s="13"/>
      <c r="QQ858" s="13"/>
      <c r="QR858" s="13"/>
      <c r="QS858" s="13"/>
      <c r="QT858" s="13"/>
      <c r="QU858" s="13"/>
      <c r="QV858" s="13"/>
      <c r="QW858" s="13"/>
      <c r="QX858" s="13"/>
      <c r="QY858" s="13"/>
      <c r="QZ858" s="13"/>
      <c r="RA858" s="13"/>
      <c r="RB858" s="13"/>
      <c r="RC858" s="13"/>
      <c r="RD858" s="13"/>
      <c r="RE858" s="13"/>
      <c r="RF858" s="13"/>
      <c r="RG858" s="13"/>
      <c r="RH858" s="13"/>
      <c r="RI858" s="13"/>
      <c r="RJ858" s="13"/>
      <c r="RK858" s="13"/>
      <c r="RL858" s="13"/>
      <c r="RM858" s="13"/>
      <c r="RN858" s="13"/>
      <c r="RO858" s="13"/>
      <c r="RP858" s="13"/>
      <c r="RQ858" s="13"/>
      <c r="RR858" s="13"/>
      <c r="RS858" s="13"/>
      <c r="RT858" s="13"/>
      <c r="RU858" s="13"/>
      <c r="RV858" s="13"/>
      <c r="RW858" s="13"/>
      <c r="RX858" s="13"/>
      <c r="RY858" s="13"/>
      <c r="RZ858" s="13"/>
      <c r="SA858" s="13"/>
      <c r="SB858" s="13"/>
      <c r="SC858" s="13"/>
      <c r="SD858" s="13"/>
      <c r="SE858" s="13"/>
      <c r="SF858" s="13"/>
      <c r="SG858" s="13"/>
      <c r="SH858" s="13"/>
      <c r="SI858" s="13"/>
      <c r="SJ858" s="13"/>
      <c r="SK858" s="13"/>
      <c r="SL858" s="13"/>
      <c r="SM858" s="13"/>
      <c r="SN858" s="13"/>
      <c r="SO858" s="13"/>
      <c r="SP858" s="13"/>
      <c r="SQ858" s="13"/>
      <c r="SR858" s="13"/>
      <c r="SS858" s="13"/>
      <c r="ST858" s="13"/>
      <c r="SU858" s="13"/>
      <c r="SV858" s="13"/>
      <c r="SW858" s="13"/>
      <c r="SX858" s="13"/>
      <c r="SY858" s="13"/>
      <c r="SZ858" s="13"/>
      <c r="TA858" s="13"/>
      <c r="TB858" s="13"/>
      <c r="TC858" s="13"/>
      <c r="TD858" s="13"/>
      <c r="TE858" s="13"/>
      <c r="TF858" s="13"/>
      <c r="TG858" s="13"/>
      <c r="TH858" s="13"/>
      <c r="TI858" s="13"/>
      <c r="TJ858" s="13"/>
      <c r="TK858" s="13"/>
      <c r="TL858" s="13"/>
      <c r="TM858" s="13"/>
      <c r="TN858" s="13"/>
      <c r="TO858" s="13"/>
      <c r="TP858" s="13"/>
      <c r="TQ858" s="13"/>
      <c r="TR858" s="13"/>
      <c r="TS858" s="13"/>
      <c r="TT858" s="13"/>
      <c r="TU858" s="13"/>
      <c r="TV858" s="13"/>
      <c r="TW858" s="13"/>
      <c r="TX858" s="13"/>
      <c r="TY858" s="13"/>
      <c r="TZ858" s="13"/>
      <c r="UA858" s="13"/>
      <c r="UB858" s="13"/>
      <c r="UC858" s="13"/>
      <c r="UD858" s="13"/>
      <c r="UE858" s="13"/>
      <c r="UF858" s="13"/>
      <c r="UG858" s="13"/>
      <c r="UH858" s="13"/>
      <c r="UI858" s="13"/>
      <c r="UJ858" s="13"/>
      <c r="UK858" s="13"/>
      <c r="UL858" s="13"/>
      <c r="UM858" s="13"/>
      <c r="UN858" s="13"/>
      <c r="UO858" s="13"/>
      <c r="UP858" s="13"/>
      <c r="UQ858" s="13"/>
      <c r="UR858" s="13"/>
      <c r="US858" s="13"/>
      <c r="UT858" s="13"/>
      <c r="UU858" s="13"/>
      <c r="UV858" s="13"/>
      <c r="UW858" s="13"/>
      <c r="UX858" s="13"/>
      <c r="UY858" s="13"/>
      <c r="UZ858" s="13"/>
      <c r="VA858" s="13"/>
      <c r="VB858" s="13"/>
      <c r="VC858" s="13"/>
      <c r="VD858" s="13"/>
      <c r="VE858" s="13"/>
      <c r="VF858" s="13"/>
      <c r="VG858" s="13"/>
      <c r="VH858" s="13"/>
      <c r="VI858" s="13"/>
      <c r="VJ858" s="13"/>
      <c r="VK858" s="13"/>
      <c r="VL858" s="13"/>
      <c r="VM858" s="13"/>
      <c r="VN858" s="13"/>
      <c r="VO858" s="13"/>
      <c r="VP858" s="13"/>
      <c r="VQ858" s="13"/>
      <c r="VR858" s="13"/>
      <c r="VS858" s="13"/>
      <c r="VT858" s="13"/>
      <c r="VU858" s="13"/>
      <c r="VV858" s="13"/>
      <c r="VW858" s="13"/>
      <c r="VX858" s="13"/>
      <c r="VY858" s="13"/>
      <c r="VZ858" s="13"/>
      <c r="WA858" s="13"/>
      <c r="WB858" s="13"/>
      <c r="WC858" s="13"/>
      <c r="WD858" s="13"/>
      <c r="WE858" s="13"/>
      <c r="WF858" s="13"/>
      <c r="WG858" s="13"/>
      <c r="WH858" s="13"/>
      <c r="WI858" s="13"/>
      <c r="WJ858" s="13"/>
      <c r="WK858" s="13"/>
      <c r="WL858" s="13"/>
      <c r="WM858" s="13"/>
      <c r="WN858" s="13"/>
      <c r="WO858" s="13"/>
      <c r="WP858" s="13"/>
      <c r="WQ858" s="13"/>
      <c r="WR858" s="13"/>
      <c r="WS858" s="13"/>
      <c r="WT858" s="13"/>
      <c r="WU858" s="13"/>
      <c r="WV858" s="13"/>
      <c r="WW858" s="13"/>
      <c r="WX858" s="13"/>
      <c r="WY858" s="13"/>
      <c r="WZ858" s="13"/>
      <c r="XA858" s="13"/>
      <c r="XB858" s="13"/>
      <c r="XC858" s="13"/>
      <c r="XD858" s="13"/>
      <c r="XE858" s="13"/>
      <c r="XF858" s="13"/>
      <c r="XG858" s="13"/>
      <c r="XH858" s="13"/>
      <c r="XI858" s="13"/>
      <c r="XJ858" s="13"/>
      <c r="XK858" s="13"/>
      <c r="XL858" s="13"/>
      <c r="XM858" s="13"/>
      <c r="XN858" s="13"/>
      <c r="XO858" s="13"/>
      <c r="XP858" s="13"/>
      <c r="XQ858" s="13"/>
      <c r="XR858" s="13"/>
      <c r="XS858" s="13"/>
      <c r="XT858" s="13"/>
      <c r="XU858" s="13"/>
      <c r="XV858" s="13"/>
      <c r="XW858" s="13"/>
      <c r="XX858" s="13"/>
      <c r="XY858" s="13"/>
      <c r="XZ858" s="13"/>
      <c r="YA858" s="13"/>
      <c r="YB858" s="13"/>
      <c r="YC858" s="13"/>
      <c r="YD858" s="13"/>
      <c r="YE858" s="13"/>
      <c r="YF858" s="13"/>
      <c r="YG858" s="13"/>
      <c r="YH858" s="13"/>
      <c r="YI858" s="13"/>
      <c r="YJ858" s="13"/>
      <c r="YK858" s="13"/>
      <c r="YL858" s="13"/>
      <c r="YM858" s="13"/>
      <c r="YN858" s="13"/>
      <c r="YO858" s="13"/>
      <c r="YP858" s="13"/>
      <c r="YQ858" s="13"/>
      <c r="YR858" s="13"/>
      <c r="YS858" s="13"/>
      <c r="YT858" s="13"/>
      <c r="YU858" s="13"/>
      <c r="YV858" s="13"/>
      <c r="YW858" s="13"/>
      <c r="YX858" s="13"/>
      <c r="YY858" s="13"/>
      <c r="YZ858" s="13"/>
      <c r="ZA858" s="13"/>
      <c r="ZB858" s="13"/>
      <c r="ZC858" s="13"/>
      <c r="ZD858" s="13"/>
      <c r="ZE858" s="13"/>
      <c r="ZF858" s="13"/>
      <c r="ZG858" s="13"/>
      <c r="ZH858" s="13"/>
      <c r="ZI858" s="13"/>
      <c r="ZJ858" s="13"/>
      <c r="ZK858" s="13"/>
      <c r="ZL858" s="13"/>
      <c r="ZM858" s="13"/>
      <c r="ZN858" s="13"/>
      <c r="ZO858" s="13"/>
      <c r="ZP858" s="13"/>
      <c r="ZQ858" s="13"/>
      <c r="ZR858" s="13"/>
      <c r="ZS858" s="13"/>
      <c r="ZT858" s="13"/>
      <c r="ZU858" s="13"/>
      <c r="ZV858" s="13"/>
      <c r="ZW858" s="13"/>
      <c r="ZX858" s="13"/>
      <c r="ZY858" s="13"/>
      <c r="ZZ858" s="13"/>
      <c r="AAA858" s="13"/>
      <c r="AAB858" s="13"/>
      <c r="AAC858" s="13"/>
      <c r="AAD858" s="13"/>
      <c r="AAE858" s="13"/>
      <c r="AAF858" s="13"/>
      <c r="AAG858" s="13"/>
      <c r="AAH858" s="13"/>
      <c r="AAI858" s="13"/>
      <c r="AAJ858" s="13"/>
      <c r="AAK858" s="13"/>
      <c r="AAL858" s="13"/>
      <c r="AAM858" s="13"/>
      <c r="AAN858" s="13"/>
      <c r="AAO858" s="13"/>
      <c r="AAP858" s="13"/>
      <c r="AAQ858" s="13"/>
      <c r="AAR858" s="13"/>
      <c r="AAS858" s="13"/>
      <c r="AAT858" s="13"/>
      <c r="AAU858" s="13"/>
      <c r="AAV858" s="13"/>
      <c r="AAW858" s="13"/>
      <c r="AAX858" s="13"/>
      <c r="AAY858" s="13"/>
      <c r="AAZ858" s="13"/>
      <c r="ABA858" s="13"/>
      <c r="ABB858" s="13"/>
      <c r="ABC858" s="13"/>
      <c r="ABD858" s="13"/>
      <c r="ABE858" s="13"/>
      <c r="ABF858" s="13"/>
      <c r="ABG858" s="13"/>
      <c r="ABH858" s="13"/>
      <c r="ABI858" s="13"/>
      <c r="ABJ858" s="13"/>
      <c r="ABK858" s="13"/>
      <c r="ABL858" s="13"/>
      <c r="ABM858" s="13"/>
      <c r="ABN858" s="13"/>
      <c r="ABO858" s="13"/>
      <c r="ABP858" s="13"/>
      <c r="ABQ858" s="13"/>
      <c r="ABR858" s="13"/>
      <c r="ABS858" s="13"/>
      <c r="ABT858" s="13"/>
      <c r="ABU858" s="13"/>
      <c r="ABV858" s="13"/>
      <c r="ABW858" s="13"/>
      <c r="ABX858" s="13"/>
      <c r="ABY858" s="13"/>
      <c r="ABZ858" s="13"/>
      <c r="ACA858" s="13"/>
      <c r="ACB858" s="13"/>
      <c r="ACC858" s="13"/>
      <c r="ACD858" s="13"/>
      <c r="ACE858" s="13"/>
      <c r="ACF858" s="13"/>
      <c r="ACG858" s="13"/>
      <c r="ACH858" s="13"/>
      <c r="ACI858" s="13"/>
      <c r="ACJ858" s="13"/>
      <c r="ACK858" s="13"/>
      <c r="ACL858" s="13"/>
      <c r="ACM858" s="13"/>
      <c r="ACN858" s="13"/>
      <c r="ACO858" s="13"/>
      <c r="ACP858" s="13"/>
      <c r="ACQ858" s="13"/>
      <c r="ACR858" s="13"/>
      <c r="ACS858" s="13"/>
      <c r="ACT858" s="13"/>
      <c r="ACU858" s="13"/>
      <c r="ACV858" s="13"/>
      <c r="ACW858" s="13"/>
      <c r="ACX858" s="13"/>
      <c r="ACY858" s="13"/>
      <c r="ACZ858" s="13"/>
      <c r="ADA858" s="13"/>
      <c r="ADB858" s="13"/>
      <c r="ADC858" s="13"/>
      <c r="ADD858" s="13"/>
      <c r="ADE858" s="13"/>
      <c r="ADF858" s="13"/>
      <c r="ADG858" s="13"/>
      <c r="ADH858" s="13"/>
      <c r="ADI858" s="13"/>
      <c r="ADJ858" s="13"/>
      <c r="ADK858" s="13"/>
      <c r="ADL858" s="13"/>
      <c r="ADM858" s="13"/>
      <c r="ADN858" s="13"/>
      <c r="ADO858" s="13"/>
      <c r="ADP858" s="13"/>
      <c r="ADQ858" s="13"/>
      <c r="ADR858" s="13"/>
      <c r="ADS858" s="13"/>
      <c r="ADT858" s="13"/>
      <c r="ADU858" s="13"/>
      <c r="ADV858" s="13"/>
      <c r="ADW858" s="13"/>
      <c r="ADX858" s="13"/>
      <c r="ADY858" s="13"/>
      <c r="ADZ858" s="13"/>
      <c r="AEA858" s="13"/>
      <c r="AEB858" s="13"/>
      <c r="AEC858" s="13"/>
      <c r="AED858" s="13"/>
      <c r="AEE858" s="13"/>
      <c r="AEF858" s="13"/>
      <c r="AEG858" s="13"/>
      <c r="AEH858" s="13"/>
      <c r="AEI858" s="13"/>
      <c r="AEJ858" s="13"/>
      <c r="AEK858" s="13"/>
      <c r="AEL858" s="13"/>
      <c r="AEM858" s="13"/>
      <c r="AEN858" s="13"/>
      <c r="AEO858" s="13"/>
      <c r="AEP858" s="13"/>
      <c r="AEQ858" s="13"/>
      <c r="AER858" s="13"/>
      <c r="AES858" s="13"/>
      <c r="AET858" s="13"/>
      <c r="AEU858" s="13"/>
      <c r="AEV858" s="13"/>
      <c r="AEW858" s="13"/>
      <c r="AEX858" s="13"/>
      <c r="AEY858" s="13"/>
      <c r="AEZ858" s="13"/>
      <c r="AFA858" s="13"/>
      <c r="AFB858" s="13"/>
      <c r="AFC858" s="13"/>
      <c r="AFD858" s="13"/>
      <c r="AFE858" s="13"/>
      <c r="AFF858" s="13"/>
      <c r="AFG858" s="13"/>
      <c r="AFH858" s="13"/>
      <c r="AFI858" s="13"/>
      <c r="AFJ858" s="13"/>
      <c r="AFK858" s="13"/>
      <c r="AFL858" s="13"/>
      <c r="AFM858" s="13"/>
      <c r="AFN858" s="13"/>
      <c r="AFO858" s="13"/>
      <c r="AFP858" s="13"/>
      <c r="AFQ858" s="13"/>
      <c r="AFR858" s="13"/>
      <c r="AFS858" s="13"/>
      <c r="AFT858" s="13"/>
      <c r="AFU858" s="13"/>
      <c r="AFV858" s="13"/>
      <c r="AFW858" s="13"/>
      <c r="AFX858" s="13"/>
      <c r="AFY858" s="13"/>
      <c r="AFZ858" s="13"/>
      <c r="AGA858" s="13"/>
      <c r="AGB858" s="13"/>
      <c r="AGC858" s="13"/>
      <c r="AGD858" s="13"/>
      <c r="AGE858" s="13"/>
      <c r="AGF858" s="13"/>
      <c r="AGG858" s="13"/>
      <c r="AGH858" s="13"/>
      <c r="AGI858" s="13"/>
      <c r="AGJ858" s="13"/>
      <c r="AGK858" s="13"/>
      <c r="AGL858" s="13"/>
      <c r="AGM858" s="13"/>
      <c r="AGN858" s="13"/>
      <c r="AGO858" s="13"/>
      <c r="AGP858" s="13"/>
      <c r="AGQ858" s="13"/>
      <c r="AGR858" s="13"/>
      <c r="AGS858" s="13"/>
      <c r="AGT858" s="13"/>
      <c r="AGU858" s="13"/>
      <c r="AGV858" s="13"/>
      <c r="AGW858" s="13"/>
      <c r="AGX858" s="13"/>
      <c r="AGY858" s="13"/>
      <c r="AGZ858" s="13"/>
      <c r="AHA858" s="13"/>
      <c r="AHB858" s="13"/>
      <c r="AHC858" s="13"/>
      <c r="AHD858" s="13"/>
      <c r="AHE858" s="13"/>
      <c r="AHF858" s="13"/>
      <c r="AHG858" s="13"/>
      <c r="AHH858" s="13"/>
      <c r="AHI858" s="13"/>
      <c r="AHJ858" s="13"/>
      <c r="AHK858" s="13"/>
      <c r="AHL858" s="13"/>
      <c r="AHM858" s="13"/>
      <c r="AHN858" s="13"/>
      <c r="AHO858" s="13"/>
      <c r="AHP858" s="13"/>
      <c r="AHQ858" s="13"/>
      <c r="AHR858" s="13"/>
      <c r="AHS858" s="13"/>
      <c r="AHT858" s="13"/>
      <c r="AHU858" s="13"/>
      <c r="AHV858" s="13"/>
      <c r="AHW858" s="13"/>
      <c r="AHX858" s="13"/>
      <c r="AHY858" s="13"/>
      <c r="AHZ858" s="13"/>
      <c r="AIA858" s="13"/>
      <c r="AIB858" s="13"/>
      <c r="AIC858" s="13"/>
      <c r="AID858" s="13"/>
      <c r="AIE858" s="13"/>
      <c r="AIF858" s="13"/>
      <c r="AIG858" s="13"/>
      <c r="AIH858" s="13"/>
      <c r="AII858" s="13"/>
      <c r="AIJ858" s="13"/>
      <c r="AIK858" s="13"/>
      <c r="AIL858" s="13"/>
      <c r="AIM858" s="13"/>
      <c r="AIN858" s="13"/>
      <c r="AIO858" s="13"/>
      <c r="AIP858" s="13"/>
      <c r="AIQ858" s="13"/>
      <c r="AIR858" s="13"/>
      <c r="AIS858" s="13"/>
      <c r="AIT858" s="13"/>
      <c r="AIU858" s="13"/>
      <c r="AIV858" s="13"/>
      <c r="AIW858" s="13"/>
      <c r="AIX858" s="13"/>
      <c r="AIY858" s="13"/>
      <c r="AIZ858" s="13"/>
      <c r="AJA858" s="13"/>
      <c r="AJB858" s="13"/>
      <c r="AJC858" s="13"/>
      <c r="AJD858" s="13"/>
      <c r="AJE858" s="13"/>
      <c r="AJF858" s="13"/>
      <c r="AJG858" s="13"/>
      <c r="AJH858" s="13"/>
      <c r="AJI858" s="13"/>
      <c r="AJJ858" s="13"/>
      <c r="AJK858" s="13"/>
      <c r="AJL858" s="13"/>
      <c r="AJM858" s="13"/>
      <c r="AJN858" s="13"/>
      <c r="AJO858" s="13"/>
      <c r="AJP858" s="13"/>
      <c r="AJQ858" s="13"/>
      <c r="AJR858" s="13"/>
      <c r="AJS858" s="13"/>
      <c r="AJT858" s="13"/>
      <c r="AJU858" s="13"/>
      <c r="AJV858" s="13"/>
      <c r="AJW858" s="13"/>
      <c r="AJX858" s="13"/>
      <c r="AJY858" s="13"/>
      <c r="AJZ858" s="13"/>
      <c r="AKA858" s="13"/>
      <c r="AKB858" s="13"/>
      <c r="AKC858" s="13"/>
      <c r="AKD858" s="13"/>
      <c r="AKE858" s="13"/>
      <c r="AKF858" s="13"/>
      <c r="AKG858" s="13"/>
      <c r="AKH858" s="13"/>
      <c r="AKI858" s="13"/>
      <c r="AKJ858" s="13"/>
      <c r="AKK858" s="13"/>
      <c r="AKL858" s="13"/>
      <c r="AKM858" s="13"/>
      <c r="AKN858" s="13"/>
      <c r="AKO858" s="13"/>
      <c r="AKP858" s="13"/>
      <c r="AKQ858" s="13"/>
      <c r="AKR858" s="13"/>
      <c r="AKS858" s="13"/>
      <c r="AKT858" s="13"/>
      <c r="AKU858" s="13"/>
      <c r="AKV858" s="13"/>
      <c r="AKW858" s="13"/>
      <c r="AKX858" s="13"/>
      <c r="AKY858" s="13"/>
      <c r="AKZ858" s="13"/>
      <c r="ALA858" s="13"/>
      <c r="ALB858" s="13"/>
      <c r="ALC858" s="13"/>
      <c r="ALD858" s="13"/>
      <c r="ALE858" s="13"/>
      <c r="ALF858" s="13"/>
      <c r="ALG858" s="13"/>
      <c r="ALH858" s="13"/>
      <c r="ALI858" s="13"/>
      <c r="ALJ858" s="13"/>
    </row>
    <row r="859" spans="1:998" s="24" customFormat="1">
      <c r="A859" s="16">
        <v>854</v>
      </c>
      <c r="B859" s="32" t="s">
        <v>357</v>
      </c>
      <c r="C859" s="32" t="s">
        <v>93</v>
      </c>
      <c r="D859" s="32" t="s">
        <v>93</v>
      </c>
      <c r="E859" s="32" t="s">
        <v>1743</v>
      </c>
      <c r="F859" s="32"/>
      <c r="G859" s="74">
        <v>45826</v>
      </c>
      <c r="H859" s="75">
        <v>0.37847222222222199</v>
      </c>
      <c r="I859" s="32" t="s">
        <v>5</v>
      </c>
      <c r="J859" s="32" t="s">
        <v>6</v>
      </c>
      <c r="K859" s="32" t="s">
        <v>5</v>
      </c>
      <c r="L859" s="32" t="s">
        <v>5</v>
      </c>
      <c r="M859" s="32" t="s">
        <v>5</v>
      </c>
      <c r="N859" s="32" t="s">
        <v>6</v>
      </c>
      <c r="O859" s="76">
        <v>654.06976744185999</v>
      </c>
      <c r="P859" s="77">
        <v>2752</v>
      </c>
      <c r="Q859" s="76">
        <v>96000</v>
      </c>
      <c r="R859" s="76">
        <v>24000</v>
      </c>
      <c r="S859" s="86">
        <f t="shared" si="92"/>
        <v>25</v>
      </c>
      <c r="T859" s="86">
        <f t="shared" si="93"/>
        <v>72000</v>
      </c>
      <c r="U859" s="32" t="s">
        <v>6</v>
      </c>
      <c r="V859" s="32" t="s">
        <v>6</v>
      </c>
      <c r="W859" s="79">
        <v>1</v>
      </c>
      <c r="X859" s="80">
        <v>0</v>
      </c>
      <c r="Y859" s="81">
        <f>ROUND((S859/INDICI!$B$2*10),2)</f>
        <v>2.82</v>
      </c>
      <c r="Z859" s="81">
        <f>ROUND((O859/INDICI!$B$1*25),2)</f>
        <v>1.75</v>
      </c>
      <c r="AA859" s="82">
        <f t="shared" si="94"/>
        <v>8</v>
      </c>
      <c r="AB859" s="83">
        <f t="shared" si="95"/>
        <v>12.57</v>
      </c>
      <c r="AC859" s="84"/>
      <c r="AD859" s="81" t="str">
        <f>VLOOKUP(C859, 'NORD SUD'!A:B, 2, FALSE)</f>
        <v>N</v>
      </c>
      <c r="AE859" s="85"/>
      <c r="AF859" s="85"/>
      <c r="AG859" s="84"/>
      <c r="AH859" s="81"/>
      <c r="AI859" s="169"/>
      <c r="AJ859" s="169"/>
      <c r="AK859" s="194"/>
      <c r="AL859" s="158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  <c r="JX859" s="13"/>
      <c r="JY859" s="13"/>
      <c r="JZ859" s="13"/>
      <c r="KA859" s="13"/>
      <c r="KB859" s="13"/>
      <c r="KC859" s="13"/>
      <c r="KD859" s="13"/>
      <c r="KE859" s="13"/>
      <c r="KF859" s="13"/>
      <c r="KG859" s="13"/>
      <c r="KH859" s="13"/>
      <c r="KI859" s="13"/>
      <c r="KJ859" s="13"/>
      <c r="KK859" s="13"/>
      <c r="KL859" s="13"/>
      <c r="KM859" s="13"/>
      <c r="KN859" s="13"/>
      <c r="KO859" s="13"/>
      <c r="KP859" s="13"/>
      <c r="KQ859" s="13"/>
      <c r="KR859" s="13"/>
      <c r="KS859" s="13"/>
      <c r="KT859" s="13"/>
      <c r="KU859" s="13"/>
      <c r="KV859" s="13"/>
      <c r="KW859" s="13"/>
      <c r="KX859" s="13"/>
      <c r="KY859" s="13"/>
      <c r="KZ859" s="13"/>
      <c r="LA859" s="13"/>
      <c r="LB859" s="13"/>
      <c r="LC859" s="13"/>
      <c r="LD859" s="13"/>
      <c r="LE859" s="13"/>
      <c r="LF859" s="13"/>
      <c r="LG859" s="13"/>
      <c r="LH859" s="13"/>
      <c r="LI859" s="13"/>
      <c r="LJ859" s="13"/>
      <c r="LK859" s="13"/>
      <c r="LL859" s="13"/>
      <c r="LM859" s="13"/>
      <c r="LN859" s="13"/>
      <c r="LO859" s="13"/>
      <c r="LP859" s="13"/>
      <c r="LQ859" s="13"/>
      <c r="LR859" s="13"/>
      <c r="LS859" s="13"/>
      <c r="LT859" s="13"/>
      <c r="LU859" s="13"/>
      <c r="LV859" s="13"/>
      <c r="LW859" s="13"/>
      <c r="LX859" s="13"/>
      <c r="LY859" s="13"/>
      <c r="LZ859" s="13"/>
      <c r="MA859" s="13"/>
      <c r="MB859" s="13"/>
      <c r="MC859" s="13"/>
      <c r="MD859" s="13"/>
      <c r="ME859" s="13"/>
      <c r="MF859" s="13"/>
      <c r="MG859" s="13"/>
      <c r="MH859" s="13"/>
      <c r="MI859" s="13"/>
      <c r="MJ859" s="13"/>
      <c r="MK859" s="13"/>
      <c r="ML859" s="13"/>
      <c r="MM859" s="13"/>
      <c r="MN859" s="13"/>
      <c r="MO859" s="13"/>
      <c r="MP859" s="13"/>
      <c r="MQ859" s="13"/>
      <c r="MR859" s="13"/>
      <c r="MS859" s="13"/>
      <c r="MT859" s="13"/>
      <c r="MU859" s="13"/>
      <c r="MV859" s="13"/>
      <c r="MW859" s="13"/>
      <c r="MX859" s="13"/>
      <c r="MY859" s="13"/>
      <c r="MZ859" s="13"/>
      <c r="NA859" s="13"/>
      <c r="NB859" s="13"/>
      <c r="NC859" s="13"/>
      <c r="ND859" s="13"/>
      <c r="NE859" s="13"/>
      <c r="NF859" s="13"/>
      <c r="NG859" s="13"/>
      <c r="NH859" s="13"/>
      <c r="NI859" s="13"/>
      <c r="NJ859" s="13"/>
      <c r="NK859" s="13"/>
      <c r="NL859" s="13"/>
      <c r="NM859" s="13"/>
      <c r="NN859" s="13"/>
      <c r="NO859" s="13"/>
      <c r="NP859" s="13"/>
      <c r="NQ859" s="13"/>
      <c r="NR859" s="13"/>
      <c r="NS859" s="13"/>
      <c r="NT859" s="13"/>
      <c r="NU859" s="13"/>
      <c r="NV859" s="13"/>
      <c r="NW859" s="13"/>
      <c r="NX859" s="13"/>
      <c r="NY859" s="13"/>
      <c r="NZ859" s="13"/>
      <c r="OA859" s="13"/>
      <c r="OB859" s="13"/>
      <c r="OC859" s="13"/>
      <c r="OD859" s="13"/>
      <c r="OE859" s="13"/>
      <c r="OF859" s="13"/>
      <c r="OG859" s="13"/>
      <c r="OH859" s="13"/>
      <c r="OI859" s="13"/>
      <c r="OJ859" s="13"/>
      <c r="OK859" s="13"/>
      <c r="OL859" s="13"/>
      <c r="OM859" s="13"/>
      <c r="ON859" s="13"/>
      <c r="OO859" s="13"/>
      <c r="OP859" s="13"/>
      <c r="OQ859" s="13"/>
      <c r="OR859" s="13"/>
      <c r="OS859" s="13"/>
      <c r="OT859" s="13"/>
      <c r="OU859" s="13"/>
      <c r="OV859" s="13"/>
      <c r="OW859" s="13"/>
      <c r="OX859" s="13"/>
      <c r="OY859" s="13"/>
      <c r="OZ859" s="13"/>
      <c r="PA859" s="13"/>
      <c r="PB859" s="13"/>
      <c r="PC859" s="13"/>
      <c r="PD859" s="13"/>
      <c r="PE859" s="13"/>
      <c r="PF859" s="13"/>
      <c r="PG859" s="13"/>
      <c r="PH859" s="13"/>
      <c r="PI859" s="13"/>
      <c r="PJ859" s="13"/>
      <c r="PK859" s="13"/>
      <c r="PL859" s="13"/>
      <c r="PM859" s="13"/>
      <c r="PN859" s="13"/>
      <c r="PO859" s="13"/>
      <c r="PP859" s="13"/>
      <c r="PQ859" s="13"/>
      <c r="PR859" s="13"/>
      <c r="PS859" s="13"/>
      <c r="PT859" s="13"/>
      <c r="PU859" s="13"/>
      <c r="PV859" s="13"/>
      <c r="PW859" s="13"/>
      <c r="PX859" s="13"/>
      <c r="PY859" s="13"/>
      <c r="PZ859" s="13"/>
      <c r="QA859" s="13"/>
      <c r="QB859" s="13"/>
      <c r="QC859" s="13"/>
      <c r="QD859" s="13"/>
      <c r="QE859" s="13"/>
      <c r="QF859" s="13"/>
      <c r="QG859" s="13"/>
      <c r="QH859" s="13"/>
      <c r="QI859" s="13"/>
      <c r="QJ859" s="13"/>
      <c r="QK859" s="13"/>
      <c r="QL859" s="13"/>
      <c r="QM859" s="13"/>
      <c r="QN859" s="13"/>
      <c r="QO859" s="13"/>
      <c r="QP859" s="13"/>
      <c r="QQ859" s="13"/>
      <c r="QR859" s="13"/>
      <c r="QS859" s="13"/>
      <c r="QT859" s="13"/>
      <c r="QU859" s="13"/>
      <c r="QV859" s="13"/>
      <c r="QW859" s="13"/>
      <c r="QX859" s="13"/>
      <c r="QY859" s="13"/>
      <c r="QZ859" s="13"/>
      <c r="RA859" s="13"/>
      <c r="RB859" s="13"/>
      <c r="RC859" s="13"/>
      <c r="RD859" s="13"/>
      <c r="RE859" s="13"/>
      <c r="RF859" s="13"/>
      <c r="RG859" s="13"/>
      <c r="RH859" s="13"/>
      <c r="RI859" s="13"/>
      <c r="RJ859" s="13"/>
      <c r="RK859" s="13"/>
      <c r="RL859" s="13"/>
      <c r="RM859" s="13"/>
      <c r="RN859" s="13"/>
      <c r="RO859" s="13"/>
      <c r="RP859" s="13"/>
      <c r="RQ859" s="13"/>
      <c r="RR859" s="13"/>
      <c r="RS859" s="13"/>
      <c r="RT859" s="13"/>
      <c r="RU859" s="13"/>
      <c r="RV859" s="13"/>
      <c r="RW859" s="13"/>
      <c r="RX859" s="13"/>
      <c r="RY859" s="13"/>
      <c r="RZ859" s="13"/>
      <c r="SA859" s="13"/>
      <c r="SB859" s="13"/>
      <c r="SC859" s="13"/>
      <c r="SD859" s="13"/>
      <c r="SE859" s="13"/>
      <c r="SF859" s="13"/>
      <c r="SG859" s="13"/>
      <c r="SH859" s="13"/>
      <c r="SI859" s="13"/>
      <c r="SJ859" s="13"/>
      <c r="SK859" s="13"/>
      <c r="SL859" s="13"/>
      <c r="SM859" s="13"/>
      <c r="SN859" s="13"/>
      <c r="SO859" s="13"/>
      <c r="SP859" s="13"/>
      <c r="SQ859" s="13"/>
      <c r="SR859" s="13"/>
      <c r="SS859" s="13"/>
      <c r="ST859" s="13"/>
      <c r="SU859" s="13"/>
      <c r="SV859" s="13"/>
      <c r="SW859" s="13"/>
      <c r="SX859" s="13"/>
      <c r="SY859" s="13"/>
      <c r="SZ859" s="13"/>
      <c r="TA859" s="13"/>
      <c r="TB859" s="13"/>
      <c r="TC859" s="13"/>
      <c r="TD859" s="13"/>
      <c r="TE859" s="13"/>
      <c r="TF859" s="13"/>
      <c r="TG859" s="13"/>
      <c r="TH859" s="13"/>
      <c r="TI859" s="13"/>
      <c r="TJ859" s="13"/>
      <c r="TK859" s="13"/>
      <c r="TL859" s="13"/>
      <c r="TM859" s="13"/>
      <c r="TN859" s="13"/>
      <c r="TO859" s="13"/>
      <c r="TP859" s="13"/>
      <c r="TQ859" s="13"/>
      <c r="TR859" s="13"/>
      <c r="TS859" s="13"/>
      <c r="TT859" s="13"/>
      <c r="TU859" s="13"/>
      <c r="TV859" s="13"/>
      <c r="TW859" s="13"/>
      <c r="TX859" s="13"/>
      <c r="TY859" s="13"/>
      <c r="TZ859" s="13"/>
      <c r="UA859" s="13"/>
      <c r="UB859" s="13"/>
      <c r="UC859" s="13"/>
      <c r="UD859" s="13"/>
      <c r="UE859" s="13"/>
      <c r="UF859" s="13"/>
      <c r="UG859" s="13"/>
      <c r="UH859" s="13"/>
      <c r="UI859" s="13"/>
      <c r="UJ859" s="13"/>
      <c r="UK859" s="13"/>
      <c r="UL859" s="13"/>
      <c r="UM859" s="13"/>
      <c r="UN859" s="13"/>
      <c r="UO859" s="13"/>
      <c r="UP859" s="13"/>
      <c r="UQ859" s="13"/>
      <c r="UR859" s="13"/>
      <c r="US859" s="13"/>
      <c r="UT859" s="13"/>
      <c r="UU859" s="13"/>
      <c r="UV859" s="13"/>
      <c r="UW859" s="13"/>
      <c r="UX859" s="13"/>
      <c r="UY859" s="13"/>
      <c r="UZ859" s="13"/>
      <c r="VA859" s="13"/>
      <c r="VB859" s="13"/>
      <c r="VC859" s="13"/>
      <c r="VD859" s="13"/>
      <c r="VE859" s="13"/>
      <c r="VF859" s="13"/>
      <c r="VG859" s="13"/>
      <c r="VH859" s="13"/>
      <c r="VI859" s="13"/>
      <c r="VJ859" s="13"/>
      <c r="VK859" s="13"/>
      <c r="VL859" s="13"/>
      <c r="VM859" s="13"/>
      <c r="VN859" s="13"/>
      <c r="VO859" s="13"/>
      <c r="VP859" s="13"/>
      <c r="VQ859" s="13"/>
      <c r="VR859" s="13"/>
      <c r="VS859" s="13"/>
      <c r="VT859" s="13"/>
      <c r="VU859" s="13"/>
      <c r="VV859" s="13"/>
      <c r="VW859" s="13"/>
      <c r="VX859" s="13"/>
      <c r="VY859" s="13"/>
      <c r="VZ859" s="13"/>
      <c r="WA859" s="13"/>
      <c r="WB859" s="13"/>
      <c r="WC859" s="13"/>
      <c r="WD859" s="13"/>
      <c r="WE859" s="13"/>
      <c r="WF859" s="13"/>
      <c r="WG859" s="13"/>
      <c r="WH859" s="13"/>
      <c r="WI859" s="13"/>
      <c r="WJ859" s="13"/>
      <c r="WK859" s="13"/>
      <c r="WL859" s="13"/>
      <c r="WM859" s="13"/>
      <c r="WN859" s="13"/>
      <c r="WO859" s="13"/>
      <c r="WP859" s="13"/>
      <c r="WQ859" s="13"/>
      <c r="WR859" s="13"/>
      <c r="WS859" s="13"/>
      <c r="WT859" s="13"/>
      <c r="WU859" s="13"/>
      <c r="WV859" s="13"/>
      <c r="WW859" s="13"/>
      <c r="WX859" s="13"/>
      <c r="WY859" s="13"/>
      <c r="WZ859" s="13"/>
      <c r="XA859" s="13"/>
      <c r="XB859" s="13"/>
      <c r="XC859" s="13"/>
      <c r="XD859" s="13"/>
      <c r="XE859" s="13"/>
      <c r="XF859" s="13"/>
      <c r="XG859" s="13"/>
      <c r="XH859" s="13"/>
      <c r="XI859" s="13"/>
      <c r="XJ859" s="13"/>
      <c r="XK859" s="13"/>
      <c r="XL859" s="13"/>
      <c r="XM859" s="13"/>
      <c r="XN859" s="13"/>
      <c r="XO859" s="13"/>
      <c r="XP859" s="13"/>
      <c r="XQ859" s="13"/>
      <c r="XR859" s="13"/>
      <c r="XS859" s="13"/>
      <c r="XT859" s="13"/>
      <c r="XU859" s="13"/>
      <c r="XV859" s="13"/>
      <c r="XW859" s="13"/>
      <c r="XX859" s="13"/>
      <c r="XY859" s="13"/>
      <c r="XZ859" s="13"/>
      <c r="YA859" s="13"/>
      <c r="YB859" s="13"/>
      <c r="YC859" s="13"/>
      <c r="YD859" s="13"/>
      <c r="YE859" s="13"/>
      <c r="YF859" s="13"/>
      <c r="YG859" s="13"/>
      <c r="YH859" s="13"/>
      <c r="YI859" s="13"/>
      <c r="YJ859" s="13"/>
      <c r="YK859" s="13"/>
      <c r="YL859" s="13"/>
      <c r="YM859" s="13"/>
      <c r="YN859" s="13"/>
      <c r="YO859" s="13"/>
      <c r="YP859" s="13"/>
      <c r="YQ859" s="13"/>
      <c r="YR859" s="13"/>
      <c r="YS859" s="13"/>
      <c r="YT859" s="13"/>
      <c r="YU859" s="13"/>
      <c r="YV859" s="13"/>
      <c r="YW859" s="13"/>
      <c r="YX859" s="13"/>
      <c r="YY859" s="13"/>
      <c r="YZ859" s="13"/>
      <c r="ZA859" s="13"/>
      <c r="ZB859" s="13"/>
      <c r="ZC859" s="13"/>
      <c r="ZD859" s="13"/>
      <c r="ZE859" s="13"/>
      <c r="ZF859" s="13"/>
      <c r="ZG859" s="13"/>
      <c r="ZH859" s="13"/>
      <c r="ZI859" s="13"/>
      <c r="ZJ859" s="13"/>
      <c r="ZK859" s="13"/>
      <c r="ZL859" s="13"/>
      <c r="ZM859" s="13"/>
      <c r="ZN859" s="13"/>
      <c r="ZO859" s="13"/>
      <c r="ZP859" s="13"/>
      <c r="ZQ859" s="13"/>
      <c r="ZR859" s="13"/>
      <c r="ZS859" s="13"/>
      <c r="ZT859" s="13"/>
      <c r="ZU859" s="13"/>
      <c r="ZV859" s="13"/>
      <c r="ZW859" s="13"/>
      <c r="ZX859" s="13"/>
      <c r="ZY859" s="13"/>
      <c r="ZZ859" s="13"/>
      <c r="AAA859" s="13"/>
      <c r="AAB859" s="13"/>
      <c r="AAC859" s="13"/>
      <c r="AAD859" s="13"/>
      <c r="AAE859" s="13"/>
      <c r="AAF859" s="13"/>
      <c r="AAG859" s="13"/>
      <c r="AAH859" s="13"/>
      <c r="AAI859" s="13"/>
      <c r="AAJ859" s="13"/>
      <c r="AAK859" s="13"/>
      <c r="AAL859" s="13"/>
      <c r="AAM859" s="13"/>
      <c r="AAN859" s="13"/>
      <c r="AAO859" s="13"/>
      <c r="AAP859" s="13"/>
      <c r="AAQ859" s="13"/>
      <c r="AAR859" s="13"/>
      <c r="AAS859" s="13"/>
      <c r="AAT859" s="13"/>
      <c r="AAU859" s="13"/>
      <c r="AAV859" s="13"/>
      <c r="AAW859" s="13"/>
      <c r="AAX859" s="13"/>
      <c r="AAY859" s="13"/>
      <c r="AAZ859" s="13"/>
      <c r="ABA859" s="13"/>
      <c r="ABB859" s="13"/>
      <c r="ABC859" s="13"/>
      <c r="ABD859" s="13"/>
      <c r="ABE859" s="13"/>
      <c r="ABF859" s="13"/>
      <c r="ABG859" s="13"/>
      <c r="ABH859" s="13"/>
      <c r="ABI859" s="13"/>
      <c r="ABJ859" s="13"/>
      <c r="ABK859" s="13"/>
      <c r="ABL859" s="13"/>
      <c r="ABM859" s="13"/>
      <c r="ABN859" s="13"/>
      <c r="ABO859" s="13"/>
      <c r="ABP859" s="13"/>
      <c r="ABQ859" s="13"/>
      <c r="ABR859" s="13"/>
      <c r="ABS859" s="13"/>
      <c r="ABT859" s="13"/>
      <c r="ABU859" s="13"/>
      <c r="ABV859" s="13"/>
      <c r="ABW859" s="13"/>
      <c r="ABX859" s="13"/>
      <c r="ABY859" s="13"/>
      <c r="ABZ859" s="13"/>
      <c r="ACA859" s="13"/>
      <c r="ACB859" s="13"/>
      <c r="ACC859" s="13"/>
      <c r="ACD859" s="13"/>
      <c r="ACE859" s="13"/>
      <c r="ACF859" s="13"/>
      <c r="ACG859" s="13"/>
      <c r="ACH859" s="13"/>
      <c r="ACI859" s="13"/>
      <c r="ACJ859" s="13"/>
      <c r="ACK859" s="13"/>
      <c r="ACL859" s="13"/>
      <c r="ACM859" s="13"/>
      <c r="ACN859" s="13"/>
      <c r="ACO859" s="13"/>
      <c r="ACP859" s="13"/>
      <c r="ACQ859" s="13"/>
      <c r="ACR859" s="13"/>
      <c r="ACS859" s="13"/>
      <c r="ACT859" s="13"/>
      <c r="ACU859" s="13"/>
      <c r="ACV859" s="13"/>
      <c r="ACW859" s="13"/>
      <c r="ACX859" s="13"/>
      <c r="ACY859" s="13"/>
      <c r="ACZ859" s="13"/>
      <c r="ADA859" s="13"/>
      <c r="ADB859" s="13"/>
      <c r="ADC859" s="13"/>
      <c r="ADD859" s="13"/>
      <c r="ADE859" s="13"/>
      <c r="ADF859" s="13"/>
      <c r="ADG859" s="13"/>
      <c r="ADH859" s="13"/>
      <c r="ADI859" s="13"/>
      <c r="ADJ859" s="13"/>
      <c r="ADK859" s="13"/>
      <c r="ADL859" s="13"/>
      <c r="ADM859" s="13"/>
      <c r="ADN859" s="13"/>
      <c r="ADO859" s="13"/>
      <c r="ADP859" s="13"/>
      <c r="ADQ859" s="13"/>
      <c r="ADR859" s="13"/>
      <c r="ADS859" s="13"/>
      <c r="ADT859" s="13"/>
      <c r="ADU859" s="13"/>
      <c r="ADV859" s="13"/>
      <c r="ADW859" s="13"/>
      <c r="ADX859" s="13"/>
      <c r="ADY859" s="13"/>
      <c r="ADZ859" s="13"/>
      <c r="AEA859" s="13"/>
      <c r="AEB859" s="13"/>
      <c r="AEC859" s="13"/>
      <c r="AED859" s="13"/>
      <c r="AEE859" s="13"/>
      <c r="AEF859" s="13"/>
      <c r="AEG859" s="13"/>
      <c r="AEH859" s="13"/>
      <c r="AEI859" s="13"/>
      <c r="AEJ859" s="13"/>
      <c r="AEK859" s="13"/>
      <c r="AEL859" s="13"/>
      <c r="AEM859" s="13"/>
      <c r="AEN859" s="13"/>
      <c r="AEO859" s="13"/>
      <c r="AEP859" s="13"/>
      <c r="AEQ859" s="13"/>
      <c r="AER859" s="13"/>
      <c r="AES859" s="13"/>
      <c r="AET859" s="13"/>
      <c r="AEU859" s="13"/>
      <c r="AEV859" s="13"/>
      <c r="AEW859" s="13"/>
      <c r="AEX859" s="13"/>
      <c r="AEY859" s="13"/>
      <c r="AEZ859" s="13"/>
      <c r="AFA859" s="13"/>
      <c r="AFB859" s="13"/>
      <c r="AFC859" s="13"/>
      <c r="AFD859" s="13"/>
      <c r="AFE859" s="13"/>
      <c r="AFF859" s="13"/>
      <c r="AFG859" s="13"/>
      <c r="AFH859" s="13"/>
      <c r="AFI859" s="13"/>
      <c r="AFJ859" s="13"/>
      <c r="AFK859" s="13"/>
      <c r="AFL859" s="13"/>
      <c r="AFM859" s="13"/>
      <c r="AFN859" s="13"/>
      <c r="AFO859" s="13"/>
      <c r="AFP859" s="13"/>
      <c r="AFQ859" s="13"/>
      <c r="AFR859" s="13"/>
      <c r="AFS859" s="13"/>
      <c r="AFT859" s="13"/>
      <c r="AFU859" s="13"/>
      <c r="AFV859" s="13"/>
      <c r="AFW859" s="13"/>
      <c r="AFX859" s="13"/>
      <c r="AFY859" s="13"/>
      <c r="AFZ859" s="13"/>
      <c r="AGA859" s="13"/>
      <c r="AGB859" s="13"/>
      <c r="AGC859" s="13"/>
      <c r="AGD859" s="13"/>
      <c r="AGE859" s="13"/>
      <c r="AGF859" s="13"/>
      <c r="AGG859" s="13"/>
      <c r="AGH859" s="13"/>
      <c r="AGI859" s="13"/>
      <c r="AGJ859" s="13"/>
      <c r="AGK859" s="13"/>
      <c r="AGL859" s="13"/>
      <c r="AGM859" s="13"/>
      <c r="AGN859" s="13"/>
      <c r="AGO859" s="13"/>
      <c r="AGP859" s="13"/>
      <c r="AGQ859" s="13"/>
      <c r="AGR859" s="13"/>
      <c r="AGS859" s="13"/>
      <c r="AGT859" s="13"/>
      <c r="AGU859" s="13"/>
      <c r="AGV859" s="13"/>
      <c r="AGW859" s="13"/>
      <c r="AGX859" s="13"/>
      <c r="AGY859" s="13"/>
      <c r="AGZ859" s="13"/>
      <c r="AHA859" s="13"/>
      <c r="AHB859" s="13"/>
      <c r="AHC859" s="13"/>
      <c r="AHD859" s="13"/>
      <c r="AHE859" s="13"/>
      <c r="AHF859" s="13"/>
      <c r="AHG859" s="13"/>
      <c r="AHH859" s="13"/>
      <c r="AHI859" s="13"/>
      <c r="AHJ859" s="13"/>
      <c r="AHK859" s="13"/>
      <c r="AHL859" s="13"/>
      <c r="AHM859" s="13"/>
      <c r="AHN859" s="13"/>
      <c r="AHO859" s="13"/>
      <c r="AHP859" s="13"/>
      <c r="AHQ859" s="13"/>
      <c r="AHR859" s="13"/>
      <c r="AHS859" s="13"/>
      <c r="AHT859" s="13"/>
      <c r="AHU859" s="13"/>
      <c r="AHV859" s="13"/>
      <c r="AHW859" s="13"/>
      <c r="AHX859" s="13"/>
      <c r="AHY859" s="13"/>
      <c r="AHZ859" s="13"/>
      <c r="AIA859" s="13"/>
      <c r="AIB859" s="13"/>
      <c r="AIC859" s="13"/>
      <c r="AID859" s="13"/>
      <c r="AIE859" s="13"/>
      <c r="AIF859" s="13"/>
      <c r="AIG859" s="13"/>
      <c r="AIH859" s="13"/>
      <c r="AII859" s="13"/>
      <c r="AIJ859" s="13"/>
      <c r="AIK859" s="13"/>
      <c r="AIL859" s="13"/>
      <c r="AIM859" s="13"/>
      <c r="AIN859" s="13"/>
      <c r="AIO859" s="13"/>
      <c r="AIP859" s="13"/>
      <c r="AIQ859" s="13"/>
      <c r="AIR859" s="13"/>
      <c r="AIS859" s="13"/>
      <c r="AIT859" s="13"/>
      <c r="AIU859" s="13"/>
      <c r="AIV859" s="13"/>
      <c r="AIW859" s="13"/>
      <c r="AIX859" s="13"/>
      <c r="AIY859" s="13"/>
      <c r="AIZ859" s="13"/>
      <c r="AJA859" s="13"/>
      <c r="AJB859" s="13"/>
      <c r="AJC859" s="13"/>
      <c r="AJD859" s="13"/>
      <c r="AJE859" s="13"/>
      <c r="AJF859" s="13"/>
      <c r="AJG859" s="13"/>
      <c r="AJH859" s="13"/>
      <c r="AJI859" s="13"/>
      <c r="AJJ859" s="13"/>
      <c r="AJK859" s="13"/>
      <c r="AJL859" s="13"/>
      <c r="AJM859" s="13"/>
      <c r="AJN859" s="13"/>
      <c r="AJO859" s="13"/>
      <c r="AJP859" s="13"/>
      <c r="AJQ859" s="13"/>
      <c r="AJR859" s="13"/>
      <c r="AJS859" s="13"/>
      <c r="AJT859" s="13"/>
      <c r="AJU859" s="13"/>
      <c r="AJV859" s="13"/>
      <c r="AJW859" s="13"/>
      <c r="AJX859" s="13"/>
      <c r="AJY859" s="13"/>
      <c r="AJZ859" s="13"/>
      <c r="AKA859" s="13"/>
      <c r="AKB859" s="13"/>
      <c r="AKC859" s="13"/>
      <c r="AKD859" s="13"/>
      <c r="AKE859" s="13"/>
      <c r="AKF859" s="13"/>
      <c r="AKG859" s="13"/>
      <c r="AKH859" s="13"/>
      <c r="AKI859" s="13"/>
      <c r="AKJ859" s="13"/>
      <c r="AKK859" s="13"/>
      <c r="AKL859" s="13"/>
      <c r="AKM859" s="13"/>
      <c r="AKN859" s="13"/>
      <c r="AKO859" s="13"/>
      <c r="AKP859" s="13"/>
      <c r="AKQ859" s="13"/>
      <c r="AKR859" s="13"/>
      <c r="AKS859" s="13"/>
      <c r="AKT859" s="13"/>
      <c r="AKU859" s="13"/>
      <c r="AKV859" s="13"/>
      <c r="AKW859" s="13"/>
      <c r="AKX859" s="13"/>
      <c r="AKY859" s="13"/>
      <c r="AKZ859" s="13"/>
      <c r="ALA859" s="13"/>
      <c r="ALB859" s="13"/>
      <c r="ALC859" s="13"/>
      <c r="ALD859" s="13"/>
      <c r="ALE859" s="13"/>
      <c r="ALF859" s="13"/>
      <c r="ALG859" s="13"/>
      <c r="ALH859" s="13"/>
      <c r="ALI859" s="13"/>
      <c r="ALJ859" s="13"/>
    </row>
    <row r="860" spans="1:998" s="24" customFormat="1">
      <c r="A860" s="16">
        <v>855</v>
      </c>
      <c r="B860" s="32" t="s">
        <v>176</v>
      </c>
      <c r="C860" s="32" t="s">
        <v>9</v>
      </c>
      <c r="D860" s="32" t="s">
        <v>9</v>
      </c>
      <c r="E860" s="32" t="s">
        <v>184</v>
      </c>
      <c r="F860" s="32"/>
      <c r="G860" s="74">
        <v>45824</v>
      </c>
      <c r="H860" s="75">
        <v>0.53402777777777777</v>
      </c>
      <c r="I860" s="32" t="s">
        <v>5</v>
      </c>
      <c r="J860" s="32" t="s">
        <v>6</v>
      </c>
      <c r="K860" s="32" t="s">
        <v>5</v>
      </c>
      <c r="L860" s="32" t="s">
        <v>5</v>
      </c>
      <c r="M860" s="32" t="s">
        <v>5</v>
      </c>
      <c r="N860" s="32" t="s">
        <v>6</v>
      </c>
      <c r="O860" s="76">
        <v>968.45</v>
      </c>
      <c r="P860" s="77">
        <v>6815</v>
      </c>
      <c r="Q860" s="76">
        <v>57000</v>
      </c>
      <c r="R860" s="76">
        <v>20000</v>
      </c>
      <c r="S860" s="78">
        <f t="shared" si="92"/>
        <v>35.087719298245609</v>
      </c>
      <c r="T860" s="78">
        <f t="shared" si="93"/>
        <v>37000</v>
      </c>
      <c r="U860" s="32" t="s">
        <v>6</v>
      </c>
      <c r="V860" s="32" t="s">
        <v>6</v>
      </c>
      <c r="W860" s="79">
        <v>1</v>
      </c>
      <c r="X860" s="80">
        <v>0</v>
      </c>
      <c r="Y860" s="81">
        <f>ROUND((S860/INDICI!$B$2*10),2)</f>
        <v>3.96</v>
      </c>
      <c r="Z860" s="81">
        <f>ROUND((O860/INDICI!$B$1*25),2)</f>
        <v>2.59</v>
      </c>
      <c r="AA860" s="82">
        <f t="shared" si="94"/>
        <v>6</v>
      </c>
      <c r="AB860" s="83">
        <f t="shared" si="95"/>
        <v>12.55</v>
      </c>
      <c r="AC860" s="84"/>
      <c r="AD860" s="81" t="str">
        <f>VLOOKUP(C860, 'NORD SUD'!A:B, 2, FALSE)</f>
        <v>N</v>
      </c>
      <c r="AE860" s="85"/>
      <c r="AF860" s="85"/>
      <c r="AG860" s="84"/>
      <c r="AH860" s="81"/>
      <c r="AI860" s="169"/>
      <c r="AJ860" s="169"/>
      <c r="AK860" s="194"/>
      <c r="AL860" s="158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  <c r="JX860" s="13"/>
      <c r="JY860" s="13"/>
      <c r="JZ860" s="13"/>
      <c r="KA860" s="13"/>
      <c r="KB860" s="13"/>
      <c r="KC860" s="13"/>
      <c r="KD860" s="13"/>
      <c r="KE860" s="13"/>
      <c r="KF860" s="13"/>
      <c r="KG860" s="13"/>
      <c r="KH860" s="13"/>
      <c r="KI860" s="13"/>
      <c r="KJ860" s="13"/>
      <c r="KK860" s="13"/>
      <c r="KL860" s="13"/>
      <c r="KM860" s="13"/>
      <c r="KN860" s="13"/>
      <c r="KO860" s="13"/>
      <c r="KP860" s="13"/>
      <c r="KQ860" s="13"/>
      <c r="KR860" s="13"/>
      <c r="KS860" s="13"/>
      <c r="KT860" s="13"/>
      <c r="KU860" s="13"/>
      <c r="KV860" s="13"/>
      <c r="KW860" s="13"/>
      <c r="KX860" s="13"/>
      <c r="KY860" s="13"/>
      <c r="KZ860" s="13"/>
      <c r="LA860" s="13"/>
      <c r="LB860" s="13"/>
      <c r="LC860" s="13"/>
      <c r="LD860" s="13"/>
      <c r="LE860" s="13"/>
      <c r="LF860" s="13"/>
      <c r="LG860" s="13"/>
      <c r="LH860" s="13"/>
      <c r="LI860" s="13"/>
      <c r="LJ860" s="13"/>
      <c r="LK860" s="13"/>
      <c r="LL860" s="13"/>
      <c r="LM860" s="13"/>
      <c r="LN860" s="13"/>
      <c r="LO860" s="13"/>
      <c r="LP860" s="13"/>
      <c r="LQ860" s="13"/>
      <c r="LR860" s="13"/>
      <c r="LS860" s="13"/>
      <c r="LT860" s="13"/>
      <c r="LU860" s="13"/>
      <c r="LV860" s="13"/>
      <c r="LW860" s="13"/>
      <c r="LX860" s="13"/>
      <c r="LY860" s="13"/>
      <c r="LZ860" s="13"/>
      <c r="MA860" s="13"/>
      <c r="MB860" s="13"/>
      <c r="MC860" s="13"/>
      <c r="MD860" s="13"/>
      <c r="ME860" s="13"/>
      <c r="MF860" s="13"/>
      <c r="MG860" s="13"/>
      <c r="MH860" s="13"/>
      <c r="MI860" s="13"/>
      <c r="MJ860" s="13"/>
      <c r="MK860" s="13"/>
      <c r="ML860" s="13"/>
      <c r="MM860" s="13"/>
      <c r="MN860" s="13"/>
      <c r="MO860" s="13"/>
      <c r="MP860" s="13"/>
      <c r="MQ860" s="13"/>
      <c r="MR860" s="13"/>
      <c r="MS860" s="13"/>
      <c r="MT860" s="13"/>
      <c r="MU860" s="13"/>
      <c r="MV860" s="13"/>
      <c r="MW860" s="13"/>
      <c r="MX860" s="13"/>
      <c r="MY860" s="13"/>
      <c r="MZ860" s="13"/>
      <c r="NA860" s="13"/>
      <c r="NB860" s="13"/>
      <c r="NC860" s="13"/>
      <c r="ND860" s="13"/>
      <c r="NE860" s="13"/>
      <c r="NF860" s="13"/>
      <c r="NG860" s="13"/>
      <c r="NH860" s="13"/>
      <c r="NI860" s="13"/>
      <c r="NJ860" s="13"/>
      <c r="NK860" s="13"/>
      <c r="NL860" s="13"/>
      <c r="NM860" s="13"/>
      <c r="NN860" s="13"/>
      <c r="NO860" s="13"/>
      <c r="NP860" s="13"/>
      <c r="NQ860" s="13"/>
      <c r="NR860" s="13"/>
      <c r="NS860" s="13"/>
      <c r="NT860" s="13"/>
      <c r="NU860" s="13"/>
      <c r="NV860" s="13"/>
      <c r="NW860" s="13"/>
      <c r="NX860" s="13"/>
      <c r="NY860" s="13"/>
      <c r="NZ860" s="13"/>
      <c r="OA860" s="13"/>
      <c r="OB860" s="13"/>
      <c r="OC860" s="13"/>
      <c r="OD860" s="13"/>
      <c r="OE860" s="13"/>
      <c r="OF860" s="13"/>
      <c r="OG860" s="13"/>
      <c r="OH860" s="13"/>
      <c r="OI860" s="13"/>
      <c r="OJ860" s="13"/>
      <c r="OK860" s="13"/>
      <c r="OL860" s="13"/>
      <c r="OM860" s="13"/>
      <c r="ON860" s="13"/>
      <c r="OO860" s="13"/>
      <c r="OP860" s="13"/>
      <c r="OQ860" s="13"/>
      <c r="OR860" s="13"/>
      <c r="OS860" s="13"/>
      <c r="OT860" s="13"/>
      <c r="OU860" s="13"/>
      <c r="OV860" s="13"/>
      <c r="OW860" s="13"/>
      <c r="OX860" s="13"/>
      <c r="OY860" s="13"/>
      <c r="OZ860" s="13"/>
      <c r="PA860" s="13"/>
      <c r="PB860" s="13"/>
      <c r="PC860" s="13"/>
      <c r="PD860" s="13"/>
      <c r="PE860" s="13"/>
      <c r="PF860" s="13"/>
      <c r="PG860" s="13"/>
      <c r="PH860" s="13"/>
      <c r="PI860" s="13"/>
      <c r="PJ860" s="13"/>
      <c r="PK860" s="13"/>
      <c r="PL860" s="13"/>
      <c r="PM860" s="13"/>
      <c r="PN860" s="13"/>
      <c r="PO860" s="13"/>
      <c r="PP860" s="13"/>
      <c r="PQ860" s="13"/>
      <c r="PR860" s="13"/>
      <c r="PS860" s="13"/>
      <c r="PT860" s="13"/>
      <c r="PU860" s="13"/>
      <c r="PV860" s="13"/>
      <c r="PW860" s="13"/>
      <c r="PX860" s="13"/>
      <c r="PY860" s="13"/>
      <c r="PZ860" s="13"/>
      <c r="QA860" s="13"/>
      <c r="QB860" s="13"/>
      <c r="QC860" s="13"/>
      <c r="QD860" s="13"/>
      <c r="QE860" s="13"/>
      <c r="QF860" s="13"/>
      <c r="QG860" s="13"/>
      <c r="QH860" s="13"/>
      <c r="QI860" s="13"/>
      <c r="QJ860" s="13"/>
      <c r="QK860" s="13"/>
      <c r="QL860" s="13"/>
      <c r="QM860" s="13"/>
      <c r="QN860" s="13"/>
      <c r="QO860" s="13"/>
      <c r="QP860" s="13"/>
      <c r="QQ860" s="13"/>
      <c r="QR860" s="13"/>
      <c r="QS860" s="13"/>
      <c r="QT860" s="13"/>
      <c r="QU860" s="13"/>
      <c r="QV860" s="13"/>
      <c r="QW860" s="13"/>
      <c r="QX860" s="13"/>
      <c r="QY860" s="13"/>
      <c r="QZ860" s="13"/>
      <c r="RA860" s="13"/>
      <c r="RB860" s="13"/>
      <c r="RC860" s="13"/>
      <c r="RD860" s="13"/>
      <c r="RE860" s="13"/>
      <c r="RF860" s="13"/>
      <c r="RG860" s="13"/>
      <c r="RH860" s="13"/>
      <c r="RI860" s="13"/>
      <c r="RJ860" s="13"/>
      <c r="RK860" s="13"/>
      <c r="RL860" s="13"/>
      <c r="RM860" s="13"/>
      <c r="RN860" s="13"/>
      <c r="RO860" s="13"/>
      <c r="RP860" s="13"/>
      <c r="RQ860" s="13"/>
      <c r="RR860" s="13"/>
      <c r="RS860" s="13"/>
      <c r="RT860" s="13"/>
      <c r="RU860" s="13"/>
      <c r="RV860" s="13"/>
      <c r="RW860" s="13"/>
      <c r="RX860" s="13"/>
      <c r="RY860" s="13"/>
      <c r="RZ860" s="13"/>
      <c r="SA860" s="13"/>
      <c r="SB860" s="13"/>
      <c r="SC860" s="13"/>
      <c r="SD860" s="13"/>
      <c r="SE860" s="13"/>
      <c r="SF860" s="13"/>
      <c r="SG860" s="13"/>
      <c r="SH860" s="13"/>
      <c r="SI860" s="13"/>
      <c r="SJ860" s="13"/>
      <c r="SK860" s="13"/>
      <c r="SL860" s="13"/>
      <c r="SM860" s="13"/>
      <c r="SN860" s="13"/>
      <c r="SO860" s="13"/>
      <c r="SP860" s="13"/>
      <c r="SQ860" s="13"/>
      <c r="SR860" s="13"/>
      <c r="SS860" s="13"/>
      <c r="ST860" s="13"/>
      <c r="SU860" s="13"/>
      <c r="SV860" s="13"/>
      <c r="SW860" s="13"/>
      <c r="SX860" s="13"/>
      <c r="SY860" s="13"/>
      <c r="SZ860" s="13"/>
      <c r="TA860" s="13"/>
      <c r="TB860" s="13"/>
      <c r="TC860" s="13"/>
      <c r="TD860" s="13"/>
      <c r="TE860" s="13"/>
      <c r="TF860" s="13"/>
      <c r="TG860" s="13"/>
      <c r="TH860" s="13"/>
      <c r="TI860" s="13"/>
      <c r="TJ860" s="13"/>
      <c r="TK860" s="13"/>
      <c r="TL860" s="13"/>
      <c r="TM860" s="13"/>
      <c r="TN860" s="13"/>
      <c r="TO860" s="13"/>
      <c r="TP860" s="13"/>
      <c r="TQ860" s="13"/>
      <c r="TR860" s="13"/>
      <c r="TS860" s="13"/>
      <c r="TT860" s="13"/>
      <c r="TU860" s="13"/>
      <c r="TV860" s="13"/>
      <c r="TW860" s="13"/>
      <c r="TX860" s="13"/>
      <c r="TY860" s="13"/>
      <c r="TZ860" s="13"/>
      <c r="UA860" s="13"/>
      <c r="UB860" s="13"/>
      <c r="UC860" s="13"/>
      <c r="UD860" s="13"/>
      <c r="UE860" s="13"/>
      <c r="UF860" s="13"/>
      <c r="UG860" s="13"/>
      <c r="UH860" s="13"/>
      <c r="UI860" s="13"/>
      <c r="UJ860" s="13"/>
      <c r="UK860" s="13"/>
      <c r="UL860" s="13"/>
      <c r="UM860" s="13"/>
      <c r="UN860" s="13"/>
      <c r="UO860" s="13"/>
      <c r="UP860" s="13"/>
      <c r="UQ860" s="13"/>
      <c r="UR860" s="13"/>
      <c r="US860" s="13"/>
      <c r="UT860" s="13"/>
      <c r="UU860" s="13"/>
      <c r="UV860" s="13"/>
      <c r="UW860" s="13"/>
      <c r="UX860" s="13"/>
      <c r="UY860" s="13"/>
      <c r="UZ860" s="13"/>
      <c r="VA860" s="13"/>
      <c r="VB860" s="13"/>
      <c r="VC860" s="13"/>
      <c r="VD860" s="13"/>
      <c r="VE860" s="13"/>
      <c r="VF860" s="13"/>
      <c r="VG860" s="13"/>
      <c r="VH860" s="13"/>
      <c r="VI860" s="13"/>
      <c r="VJ860" s="13"/>
      <c r="VK860" s="13"/>
      <c r="VL860" s="13"/>
      <c r="VM860" s="13"/>
      <c r="VN860" s="13"/>
      <c r="VO860" s="13"/>
      <c r="VP860" s="13"/>
      <c r="VQ860" s="13"/>
      <c r="VR860" s="13"/>
      <c r="VS860" s="13"/>
      <c r="VT860" s="13"/>
      <c r="VU860" s="13"/>
      <c r="VV860" s="13"/>
      <c r="VW860" s="13"/>
      <c r="VX860" s="13"/>
      <c r="VY860" s="13"/>
      <c r="VZ860" s="13"/>
      <c r="WA860" s="13"/>
      <c r="WB860" s="13"/>
      <c r="WC860" s="13"/>
      <c r="WD860" s="13"/>
      <c r="WE860" s="13"/>
      <c r="WF860" s="13"/>
      <c r="WG860" s="13"/>
      <c r="WH860" s="13"/>
      <c r="WI860" s="13"/>
      <c r="WJ860" s="13"/>
      <c r="WK860" s="13"/>
      <c r="WL860" s="13"/>
      <c r="WM860" s="13"/>
      <c r="WN860" s="13"/>
      <c r="WO860" s="13"/>
      <c r="WP860" s="13"/>
      <c r="WQ860" s="13"/>
      <c r="WR860" s="13"/>
      <c r="WS860" s="13"/>
      <c r="WT860" s="13"/>
      <c r="WU860" s="13"/>
      <c r="WV860" s="13"/>
      <c r="WW860" s="13"/>
      <c r="WX860" s="13"/>
      <c r="WY860" s="13"/>
      <c r="WZ860" s="13"/>
      <c r="XA860" s="13"/>
      <c r="XB860" s="13"/>
      <c r="XC860" s="13"/>
      <c r="XD860" s="13"/>
      <c r="XE860" s="13"/>
      <c r="XF860" s="13"/>
      <c r="XG860" s="13"/>
      <c r="XH860" s="13"/>
      <c r="XI860" s="13"/>
      <c r="XJ860" s="13"/>
      <c r="XK860" s="13"/>
      <c r="XL860" s="13"/>
      <c r="XM860" s="13"/>
      <c r="XN860" s="13"/>
      <c r="XO860" s="13"/>
      <c r="XP860" s="13"/>
      <c r="XQ860" s="13"/>
      <c r="XR860" s="13"/>
      <c r="XS860" s="13"/>
      <c r="XT860" s="13"/>
      <c r="XU860" s="13"/>
      <c r="XV860" s="13"/>
      <c r="XW860" s="13"/>
      <c r="XX860" s="13"/>
      <c r="XY860" s="13"/>
      <c r="XZ860" s="13"/>
      <c r="YA860" s="13"/>
      <c r="YB860" s="13"/>
      <c r="YC860" s="13"/>
      <c r="YD860" s="13"/>
      <c r="YE860" s="13"/>
      <c r="YF860" s="13"/>
      <c r="YG860" s="13"/>
      <c r="YH860" s="13"/>
      <c r="YI860" s="13"/>
      <c r="YJ860" s="13"/>
      <c r="YK860" s="13"/>
      <c r="YL860" s="13"/>
      <c r="YM860" s="13"/>
      <c r="YN860" s="13"/>
      <c r="YO860" s="13"/>
      <c r="YP860" s="13"/>
      <c r="YQ860" s="13"/>
      <c r="YR860" s="13"/>
      <c r="YS860" s="13"/>
      <c r="YT860" s="13"/>
      <c r="YU860" s="13"/>
      <c r="YV860" s="13"/>
      <c r="YW860" s="13"/>
      <c r="YX860" s="13"/>
      <c r="YY860" s="13"/>
      <c r="YZ860" s="13"/>
      <c r="ZA860" s="13"/>
      <c r="ZB860" s="13"/>
      <c r="ZC860" s="13"/>
      <c r="ZD860" s="13"/>
      <c r="ZE860" s="13"/>
      <c r="ZF860" s="13"/>
      <c r="ZG860" s="13"/>
      <c r="ZH860" s="13"/>
      <c r="ZI860" s="13"/>
      <c r="ZJ860" s="13"/>
      <c r="ZK860" s="13"/>
      <c r="ZL860" s="13"/>
      <c r="ZM860" s="13"/>
      <c r="ZN860" s="13"/>
      <c r="ZO860" s="13"/>
      <c r="ZP860" s="13"/>
      <c r="ZQ860" s="13"/>
      <c r="ZR860" s="13"/>
      <c r="ZS860" s="13"/>
      <c r="ZT860" s="13"/>
      <c r="ZU860" s="13"/>
      <c r="ZV860" s="13"/>
      <c r="ZW860" s="13"/>
      <c r="ZX860" s="13"/>
      <c r="ZY860" s="13"/>
      <c r="ZZ860" s="13"/>
      <c r="AAA860" s="13"/>
      <c r="AAB860" s="13"/>
      <c r="AAC860" s="13"/>
      <c r="AAD860" s="13"/>
      <c r="AAE860" s="13"/>
      <c r="AAF860" s="13"/>
      <c r="AAG860" s="13"/>
      <c r="AAH860" s="13"/>
      <c r="AAI860" s="13"/>
      <c r="AAJ860" s="13"/>
      <c r="AAK860" s="13"/>
      <c r="AAL860" s="13"/>
      <c r="AAM860" s="13"/>
      <c r="AAN860" s="13"/>
      <c r="AAO860" s="13"/>
      <c r="AAP860" s="13"/>
      <c r="AAQ860" s="13"/>
      <c r="AAR860" s="13"/>
      <c r="AAS860" s="13"/>
      <c r="AAT860" s="13"/>
      <c r="AAU860" s="13"/>
      <c r="AAV860" s="13"/>
      <c r="AAW860" s="13"/>
      <c r="AAX860" s="13"/>
      <c r="AAY860" s="13"/>
      <c r="AAZ860" s="13"/>
      <c r="ABA860" s="13"/>
      <c r="ABB860" s="13"/>
      <c r="ABC860" s="13"/>
      <c r="ABD860" s="13"/>
      <c r="ABE860" s="13"/>
      <c r="ABF860" s="13"/>
      <c r="ABG860" s="13"/>
      <c r="ABH860" s="13"/>
      <c r="ABI860" s="13"/>
      <c r="ABJ860" s="13"/>
      <c r="ABK860" s="13"/>
      <c r="ABL860" s="13"/>
      <c r="ABM860" s="13"/>
      <c r="ABN860" s="13"/>
      <c r="ABO860" s="13"/>
      <c r="ABP860" s="13"/>
      <c r="ABQ860" s="13"/>
      <c r="ABR860" s="13"/>
      <c r="ABS860" s="13"/>
      <c r="ABT860" s="13"/>
      <c r="ABU860" s="13"/>
      <c r="ABV860" s="13"/>
      <c r="ABW860" s="13"/>
      <c r="ABX860" s="13"/>
      <c r="ABY860" s="13"/>
      <c r="ABZ860" s="13"/>
      <c r="ACA860" s="13"/>
      <c r="ACB860" s="13"/>
      <c r="ACC860" s="13"/>
      <c r="ACD860" s="13"/>
      <c r="ACE860" s="13"/>
      <c r="ACF860" s="13"/>
      <c r="ACG860" s="13"/>
      <c r="ACH860" s="13"/>
      <c r="ACI860" s="13"/>
      <c r="ACJ860" s="13"/>
      <c r="ACK860" s="13"/>
      <c r="ACL860" s="13"/>
      <c r="ACM860" s="13"/>
      <c r="ACN860" s="13"/>
      <c r="ACO860" s="13"/>
      <c r="ACP860" s="13"/>
      <c r="ACQ860" s="13"/>
      <c r="ACR860" s="13"/>
      <c r="ACS860" s="13"/>
      <c r="ACT860" s="13"/>
      <c r="ACU860" s="13"/>
      <c r="ACV860" s="13"/>
      <c r="ACW860" s="13"/>
      <c r="ACX860" s="13"/>
      <c r="ACY860" s="13"/>
      <c r="ACZ860" s="13"/>
      <c r="ADA860" s="13"/>
      <c r="ADB860" s="13"/>
      <c r="ADC860" s="13"/>
      <c r="ADD860" s="13"/>
      <c r="ADE860" s="13"/>
      <c r="ADF860" s="13"/>
      <c r="ADG860" s="13"/>
      <c r="ADH860" s="13"/>
      <c r="ADI860" s="13"/>
      <c r="ADJ860" s="13"/>
      <c r="ADK860" s="13"/>
      <c r="ADL860" s="13"/>
      <c r="ADM860" s="13"/>
      <c r="ADN860" s="13"/>
      <c r="ADO860" s="13"/>
      <c r="ADP860" s="13"/>
      <c r="ADQ860" s="13"/>
      <c r="ADR860" s="13"/>
      <c r="ADS860" s="13"/>
      <c r="ADT860" s="13"/>
      <c r="ADU860" s="13"/>
      <c r="ADV860" s="13"/>
      <c r="ADW860" s="13"/>
      <c r="ADX860" s="13"/>
      <c r="ADY860" s="13"/>
      <c r="ADZ860" s="13"/>
      <c r="AEA860" s="13"/>
      <c r="AEB860" s="13"/>
      <c r="AEC860" s="13"/>
      <c r="AED860" s="13"/>
      <c r="AEE860" s="13"/>
      <c r="AEF860" s="13"/>
      <c r="AEG860" s="13"/>
      <c r="AEH860" s="13"/>
      <c r="AEI860" s="13"/>
      <c r="AEJ860" s="13"/>
      <c r="AEK860" s="13"/>
      <c r="AEL860" s="13"/>
      <c r="AEM860" s="13"/>
      <c r="AEN860" s="13"/>
      <c r="AEO860" s="13"/>
      <c r="AEP860" s="13"/>
      <c r="AEQ860" s="13"/>
      <c r="AER860" s="13"/>
      <c r="AES860" s="13"/>
      <c r="AET860" s="13"/>
      <c r="AEU860" s="13"/>
      <c r="AEV860" s="13"/>
      <c r="AEW860" s="13"/>
      <c r="AEX860" s="13"/>
      <c r="AEY860" s="13"/>
      <c r="AEZ860" s="13"/>
      <c r="AFA860" s="13"/>
      <c r="AFB860" s="13"/>
      <c r="AFC860" s="13"/>
      <c r="AFD860" s="13"/>
      <c r="AFE860" s="13"/>
      <c r="AFF860" s="13"/>
      <c r="AFG860" s="13"/>
      <c r="AFH860" s="13"/>
      <c r="AFI860" s="13"/>
      <c r="AFJ860" s="13"/>
      <c r="AFK860" s="13"/>
      <c r="AFL860" s="13"/>
      <c r="AFM860" s="13"/>
      <c r="AFN860" s="13"/>
      <c r="AFO860" s="13"/>
      <c r="AFP860" s="13"/>
      <c r="AFQ860" s="13"/>
      <c r="AFR860" s="13"/>
      <c r="AFS860" s="13"/>
      <c r="AFT860" s="13"/>
      <c r="AFU860" s="13"/>
      <c r="AFV860" s="13"/>
      <c r="AFW860" s="13"/>
      <c r="AFX860" s="13"/>
      <c r="AFY860" s="13"/>
      <c r="AFZ860" s="13"/>
      <c r="AGA860" s="13"/>
      <c r="AGB860" s="13"/>
      <c r="AGC860" s="13"/>
      <c r="AGD860" s="13"/>
      <c r="AGE860" s="13"/>
      <c r="AGF860" s="13"/>
      <c r="AGG860" s="13"/>
      <c r="AGH860" s="13"/>
      <c r="AGI860" s="13"/>
      <c r="AGJ860" s="13"/>
      <c r="AGK860" s="13"/>
      <c r="AGL860" s="13"/>
      <c r="AGM860" s="13"/>
      <c r="AGN860" s="13"/>
      <c r="AGO860" s="13"/>
      <c r="AGP860" s="13"/>
      <c r="AGQ860" s="13"/>
      <c r="AGR860" s="13"/>
      <c r="AGS860" s="13"/>
      <c r="AGT860" s="13"/>
      <c r="AGU860" s="13"/>
      <c r="AGV860" s="13"/>
      <c r="AGW860" s="13"/>
      <c r="AGX860" s="13"/>
      <c r="AGY860" s="13"/>
      <c r="AGZ860" s="13"/>
      <c r="AHA860" s="13"/>
      <c r="AHB860" s="13"/>
      <c r="AHC860" s="13"/>
      <c r="AHD860" s="13"/>
      <c r="AHE860" s="13"/>
      <c r="AHF860" s="13"/>
      <c r="AHG860" s="13"/>
      <c r="AHH860" s="13"/>
      <c r="AHI860" s="13"/>
      <c r="AHJ860" s="13"/>
      <c r="AHK860" s="13"/>
      <c r="AHL860" s="13"/>
      <c r="AHM860" s="13"/>
      <c r="AHN860" s="13"/>
      <c r="AHO860" s="13"/>
      <c r="AHP860" s="13"/>
      <c r="AHQ860" s="13"/>
      <c r="AHR860" s="13"/>
      <c r="AHS860" s="13"/>
      <c r="AHT860" s="13"/>
      <c r="AHU860" s="13"/>
      <c r="AHV860" s="13"/>
      <c r="AHW860" s="13"/>
      <c r="AHX860" s="13"/>
      <c r="AHY860" s="13"/>
      <c r="AHZ860" s="13"/>
      <c r="AIA860" s="13"/>
      <c r="AIB860" s="13"/>
      <c r="AIC860" s="13"/>
      <c r="AID860" s="13"/>
      <c r="AIE860" s="13"/>
      <c r="AIF860" s="13"/>
      <c r="AIG860" s="13"/>
      <c r="AIH860" s="13"/>
      <c r="AII860" s="13"/>
      <c r="AIJ860" s="13"/>
      <c r="AIK860" s="13"/>
      <c r="AIL860" s="13"/>
      <c r="AIM860" s="13"/>
      <c r="AIN860" s="13"/>
      <c r="AIO860" s="13"/>
      <c r="AIP860" s="13"/>
      <c r="AIQ860" s="13"/>
      <c r="AIR860" s="13"/>
      <c r="AIS860" s="13"/>
      <c r="AIT860" s="13"/>
      <c r="AIU860" s="13"/>
      <c r="AIV860" s="13"/>
      <c r="AIW860" s="13"/>
      <c r="AIX860" s="13"/>
      <c r="AIY860" s="13"/>
      <c r="AIZ860" s="13"/>
      <c r="AJA860" s="13"/>
      <c r="AJB860" s="13"/>
      <c r="AJC860" s="13"/>
      <c r="AJD860" s="13"/>
      <c r="AJE860" s="13"/>
      <c r="AJF860" s="13"/>
      <c r="AJG860" s="13"/>
      <c r="AJH860" s="13"/>
      <c r="AJI860" s="13"/>
      <c r="AJJ860" s="13"/>
      <c r="AJK860" s="13"/>
      <c r="AJL860" s="13"/>
      <c r="AJM860" s="13"/>
      <c r="AJN860" s="13"/>
      <c r="AJO860" s="13"/>
      <c r="AJP860" s="13"/>
      <c r="AJQ860" s="13"/>
      <c r="AJR860" s="13"/>
      <c r="AJS860" s="13"/>
      <c r="AJT860" s="13"/>
      <c r="AJU860" s="13"/>
      <c r="AJV860" s="13"/>
      <c r="AJW860" s="13"/>
      <c r="AJX860" s="13"/>
      <c r="AJY860" s="13"/>
      <c r="AJZ860" s="13"/>
      <c r="AKA860" s="13"/>
      <c r="AKB860" s="13"/>
      <c r="AKC860" s="13"/>
      <c r="AKD860" s="13"/>
      <c r="AKE860" s="13"/>
      <c r="AKF860" s="13"/>
      <c r="AKG860" s="13"/>
      <c r="AKH860" s="13"/>
      <c r="AKI860" s="13"/>
      <c r="AKJ860" s="13"/>
      <c r="AKK860" s="13"/>
      <c r="AKL860" s="13"/>
      <c r="AKM860" s="13"/>
      <c r="AKN860" s="13"/>
      <c r="AKO860" s="13"/>
      <c r="AKP860" s="13"/>
      <c r="AKQ860" s="13"/>
      <c r="AKR860" s="13"/>
      <c r="AKS860" s="13"/>
      <c r="AKT860" s="13"/>
      <c r="AKU860" s="13"/>
      <c r="AKV860" s="13"/>
      <c r="AKW860" s="13"/>
      <c r="AKX860" s="13"/>
      <c r="AKY860" s="13"/>
      <c r="AKZ860" s="13"/>
      <c r="ALA860" s="13"/>
      <c r="ALB860" s="13"/>
      <c r="ALC860" s="13"/>
      <c r="ALD860" s="13"/>
      <c r="ALE860" s="13"/>
      <c r="ALF860" s="13"/>
      <c r="ALG860" s="13"/>
      <c r="ALH860" s="13"/>
      <c r="ALI860" s="13"/>
      <c r="ALJ860" s="13"/>
    </row>
    <row r="861" spans="1:998" s="24" customFormat="1">
      <c r="A861" s="16">
        <v>856</v>
      </c>
      <c r="B861" s="32" t="s">
        <v>138</v>
      </c>
      <c r="C861" s="32" t="s">
        <v>81</v>
      </c>
      <c r="D861" s="32" t="s">
        <v>81</v>
      </c>
      <c r="E861" s="32" t="s">
        <v>1908</v>
      </c>
      <c r="F861" s="32"/>
      <c r="G861" s="74">
        <v>45828</v>
      </c>
      <c r="H861" s="75" t="s">
        <v>1909</v>
      </c>
      <c r="I861" s="32" t="s">
        <v>5</v>
      </c>
      <c r="J861" s="32" t="s">
        <v>6</v>
      </c>
      <c r="K861" s="32" t="s">
        <v>5</v>
      </c>
      <c r="L861" s="32" t="s">
        <v>5</v>
      </c>
      <c r="M861" s="32" t="s">
        <v>5</v>
      </c>
      <c r="N861" s="32" t="s">
        <v>6</v>
      </c>
      <c r="O861" s="91">
        <v>1138.4100000000001</v>
      </c>
      <c r="P861" s="77">
        <v>1669</v>
      </c>
      <c r="Q861" s="76">
        <v>151246.57999999999</v>
      </c>
      <c r="R861" s="76">
        <v>20000</v>
      </c>
      <c r="S861" s="85">
        <f t="shared" si="92"/>
        <v>13.223439498598912</v>
      </c>
      <c r="T861" s="85">
        <f t="shared" si="93"/>
        <v>131246.57999999999</v>
      </c>
      <c r="U861" s="32" t="s">
        <v>6</v>
      </c>
      <c r="V861" s="32" t="s">
        <v>6</v>
      </c>
      <c r="W861" s="79">
        <v>2</v>
      </c>
      <c r="X861" s="80">
        <v>0</v>
      </c>
      <c r="Y861" s="81">
        <f>ROUND((S861/INDICI!$B$2*10),2)</f>
        <v>1.49</v>
      </c>
      <c r="Z861" s="81">
        <f>ROUND((O861/INDICI!$B$1*25),2)</f>
        <v>3.04</v>
      </c>
      <c r="AA861" s="82">
        <f t="shared" si="94"/>
        <v>8</v>
      </c>
      <c r="AB861" s="83">
        <f t="shared" si="95"/>
        <v>12.530000000000001</v>
      </c>
      <c r="AC861" s="84"/>
      <c r="AD861" s="81" t="str">
        <f>VLOOKUP(C861, 'NORD SUD'!A:B, 2, FALSE)</f>
        <v>S</v>
      </c>
      <c r="AE861" s="85"/>
      <c r="AF861" s="85"/>
      <c r="AG861" s="84"/>
      <c r="AH861" s="81"/>
      <c r="AI861" s="169"/>
      <c r="AJ861" s="169"/>
      <c r="AK861" s="194"/>
      <c r="AL861" s="158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  <c r="JX861" s="13"/>
      <c r="JY861" s="13"/>
      <c r="JZ861" s="13"/>
      <c r="KA861" s="13"/>
      <c r="KB861" s="13"/>
      <c r="KC861" s="13"/>
      <c r="KD861" s="13"/>
      <c r="KE861" s="13"/>
      <c r="KF861" s="13"/>
      <c r="KG861" s="13"/>
      <c r="KH861" s="13"/>
      <c r="KI861" s="13"/>
      <c r="KJ861" s="13"/>
      <c r="KK861" s="13"/>
      <c r="KL861" s="13"/>
      <c r="KM861" s="13"/>
      <c r="KN861" s="13"/>
      <c r="KO861" s="13"/>
      <c r="KP861" s="13"/>
      <c r="KQ861" s="13"/>
      <c r="KR861" s="13"/>
      <c r="KS861" s="13"/>
      <c r="KT861" s="13"/>
      <c r="KU861" s="13"/>
      <c r="KV861" s="13"/>
      <c r="KW861" s="13"/>
      <c r="KX861" s="13"/>
      <c r="KY861" s="13"/>
      <c r="KZ861" s="13"/>
      <c r="LA861" s="13"/>
      <c r="LB861" s="13"/>
      <c r="LC861" s="13"/>
      <c r="LD861" s="13"/>
      <c r="LE861" s="13"/>
      <c r="LF861" s="13"/>
      <c r="LG861" s="13"/>
      <c r="LH861" s="13"/>
      <c r="LI861" s="13"/>
      <c r="LJ861" s="13"/>
      <c r="LK861" s="13"/>
      <c r="LL861" s="13"/>
      <c r="LM861" s="13"/>
      <c r="LN861" s="13"/>
      <c r="LO861" s="13"/>
      <c r="LP861" s="13"/>
      <c r="LQ861" s="13"/>
      <c r="LR861" s="13"/>
      <c r="LS861" s="13"/>
      <c r="LT861" s="13"/>
      <c r="LU861" s="13"/>
      <c r="LV861" s="13"/>
      <c r="LW861" s="13"/>
      <c r="LX861" s="13"/>
      <c r="LY861" s="13"/>
      <c r="LZ861" s="13"/>
      <c r="MA861" s="13"/>
      <c r="MB861" s="13"/>
      <c r="MC861" s="13"/>
      <c r="MD861" s="13"/>
      <c r="ME861" s="13"/>
      <c r="MF861" s="13"/>
      <c r="MG861" s="13"/>
      <c r="MH861" s="13"/>
      <c r="MI861" s="13"/>
      <c r="MJ861" s="13"/>
      <c r="MK861" s="13"/>
      <c r="ML861" s="13"/>
      <c r="MM861" s="13"/>
      <c r="MN861" s="13"/>
      <c r="MO861" s="13"/>
      <c r="MP861" s="13"/>
      <c r="MQ861" s="13"/>
      <c r="MR861" s="13"/>
      <c r="MS861" s="13"/>
      <c r="MT861" s="13"/>
      <c r="MU861" s="13"/>
      <c r="MV861" s="13"/>
      <c r="MW861" s="13"/>
      <c r="MX861" s="13"/>
      <c r="MY861" s="13"/>
      <c r="MZ861" s="13"/>
      <c r="NA861" s="13"/>
      <c r="NB861" s="13"/>
      <c r="NC861" s="13"/>
      <c r="ND861" s="13"/>
      <c r="NE861" s="13"/>
      <c r="NF861" s="13"/>
      <c r="NG861" s="13"/>
      <c r="NH861" s="13"/>
      <c r="NI861" s="13"/>
      <c r="NJ861" s="13"/>
      <c r="NK861" s="13"/>
      <c r="NL861" s="13"/>
      <c r="NM861" s="13"/>
      <c r="NN861" s="13"/>
      <c r="NO861" s="13"/>
      <c r="NP861" s="13"/>
      <c r="NQ861" s="13"/>
      <c r="NR861" s="13"/>
      <c r="NS861" s="13"/>
      <c r="NT861" s="13"/>
      <c r="NU861" s="13"/>
      <c r="NV861" s="13"/>
      <c r="NW861" s="13"/>
      <c r="NX861" s="13"/>
      <c r="NY861" s="13"/>
      <c r="NZ861" s="13"/>
      <c r="OA861" s="13"/>
      <c r="OB861" s="13"/>
      <c r="OC861" s="13"/>
      <c r="OD861" s="13"/>
      <c r="OE861" s="13"/>
      <c r="OF861" s="13"/>
      <c r="OG861" s="13"/>
      <c r="OH861" s="13"/>
      <c r="OI861" s="13"/>
      <c r="OJ861" s="13"/>
      <c r="OK861" s="13"/>
      <c r="OL861" s="13"/>
      <c r="OM861" s="13"/>
      <c r="ON861" s="13"/>
      <c r="OO861" s="13"/>
      <c r="OP861" s="13"/>
      <c r="OQ861" s="13"/>
      <c r="OR861" s="13"/>
      <c r="OS861" s="13"/>
      <c r="OT861" s="13"/>
      <c r="OU861" s="13"/>
      <c r="OV861" s="13"/>
      <c r="OW861" s="13"/>
      <c r="OX861" s="13"/>
      <c r="OY861" s="13"/>
      <c r="OZ861" s="13"/>
      <c r="PA861" s="13"/>
      <c r="PB861" s="13"/>
      <c r="PC861" s="13"/>
      <c r="PD861" s="13"/>
      <c r="PE861" s="13"/>
      <c r="PF861" s="13"/>
      <c r="PG861" s="13"/>
      <c r="PH861" s="13"/>
      <c r="PI861" s="13"/>
      <c r="PJ861" s="13"/>
      <c r="PK861" s="13"/>
      <c r="PL861" s="13"/>
      <c r="PM861" s="13"/>
      <c r="PN861" s="13"/>
      <c r="PO861" s="13"/>
      <c r="PP861" s="13"/>
      <c r="PQ861" s="13"/>
      <c r="PR861" s="13"/>
      <c r="PS861" s="13"/>
      <c r="PT861" s="13"/>
      <c r="PU861" s="13"/>
      <c r="PV861" s="13"/>
      <c r="PW861" s="13"/>
      <c r="PX861" s="13"/>
      <c r="PY861" s="13"/>
      <c r="PZ861" s="13"/>
      <c r="QA861" s="13"/>
      <c r="QB861" s="13"/>
      <c r="QC861" s="13"/>
      <c r="QD861" s="13"/>
      <c r="QE861" s="13"/>
      <c r="QF861" s="13"/>
      <c r="QG861" s="13"/>
      <c r="QH861" s="13"/>
      <c r="QI861" s="13"/>
      <c r="QJ861" s="13"/>
      <c r="QK861" s="13"/>
      <c r="QL861" s="13"/>
      <c r="QM861" s="13"/>
      <c r="QN861" s="13"/>
      <c r="QO861" s="13"/>
      <c r="QP861" s="13"/>
      <c r="QQ861" s="13"/>
      <c r="QR861" s="13"/>
      <c r="QS861" s="13"/>
      <c r="QT861" s="13"/>
      <c r="QU861" s="13"/>
      <c r="QV861" s="13"/>
      <c r="QW861" s="13"/>
      <c r="QX861" s="13"/>
      <c r="QY861" s="13"/>
      <c r="QZ861" s="13"/>
      <c r="RA861" s="13"/>
      <c r="RB861" s="13"/>
      <c r="RC861" s="13"/>
      <c r="RD861" s="13"/>
      <c r="RE861" s="13"/>
      <c r="RF861" s="13"/>
      <c r="RG861" s="13"/>
      <c r="RH861" s="13"/>
      <c r="RI861" s="13"/>
      <c r="RJ861" s="13"/>
      <c r="RK861" s="13"/>
      <c r="RL861" s="13"/>
      <c r="RM861" s="13"/>
      <c r="RN861" s="13"/>
      <c r="RO861" s="13"/>
      <c r="RP861" s="13"/>
      <c r="RQ861" s="13"/>
      <c r="RR861" s="13"/>
      <c r="RS861" s="13"/>
      <c r="RT861" s="13"/>
      <c r="RU861" s="13"/>
      <c r="RV861" s="13"/>
      <c r="RW861" s="13"/>
      <c r="RX861" s="13"/>
      <c r="RY861" s="13"/>
      <c r="RZ861" s="13"/>
      <c r="SA861" s="13"/>
      <c r="SB861" s="13"/>
      <c r="SC861" s="13"/>
      <c r="SD861" s="13"/>
      <c r="SE861" s="13"/>
      <c r="SF861" s="13"/>
      <c r="SG861" s="13"/>
      <c r="SH861" s="13"/>
      <c r="SI861" s="13"/>
      <c r="SJ861" s="13"/>
      <c r="SK861" s="13"/>
      <c r="SL861" s="13"/>
      <c r="SM861" s="13"/>
      <c r="SN861" s="13"/>
      <c r="SO861" s="13"/>
      <c r="SP861" s="13"/>
      <c r="SQ861" s="13"/>
      <c r="SR861" s="13"/>
      <c r="SS861" s="13"/>
      <c r="ST861" s="13"/>
      <c r="SU861" s="13"/>
      <c r="SV861" s="13"/>
      <c r="SW861" s="13"/>
      <c r="SX861" s="13"/>
      <c r="SY861" s="13"/>
      <c r="SZ861" s="13"/>
      <c r="TA861" s="13"/>
      <c r="TB861" s="13"/>
      <c r="TC861" s="13"/>
      <c r="TD861" s="13"/>
      <c r="TE861" s="13"/>
      <c r="TF861" s="13"/>
      <c r="TG861" s="13"/>
      <c r="TH861" s="13"/>
      <c r="TI861" s="13"/>
      <c r="TJ861" s="13"/>
      <c r="TK861" s="13"/>
      <c r="TL861" s="13"/>
      <c r="TM861" s="13"/>
      <c r="TN861" s="13"/>
      <c r="TO861" s="13"/>
      <c r="TP861" s="13"/>
      <c r="TQ861" s="13"/>
      <c r="TR861" s="13"/>
      <c r="TS861" s="13"/>
      <c r="TT861" s="13"/>
      <c r="TU861" s="13"/>
      <c r="TV861" s="13"/>
      <c r="TW861" s="13"/>
      <c r="TX861" s="13"/>
      <c r="TY861" s="13"/>
      <c r="TZ861" s="13"/>
      <c r="UA861" s="13"/>
      <c r="UB861" s="13"/>
      <c r="UC861" s="13"/>
      <c r="UD861" s="13"/>
      <c r="UE861" s="13"/>
      <c r="UF861" s="13"/>
      <c r="UG861" s="13"/>
      <c r="UH861" s="13"/>
      <c r="UI861" s="13"/>
      <c r="UJ861" s="13"/>
      <c r="UK861" s="13"/>
      <c r="UL861" s="13"/>
      <c r="UM861" s="13"/>
      <c r="UN861" s="13"/>
      <c r="UO861" s="13"/>
      <c r="UP861" s="13"/>
      <c r="UQ861" s="13"/>
      <c r="UR861" s="13"/>
      <c r="US861" s="13"/>
      <c r="UT861" s="13"/>
      <c r="UU861" s="13"/>
      <c r="UV861" s="13"/>
      <c r="UW861" s="13"/>
      <c r="UX861" s="13"/>
      <c r="UY861" s="13"/>
      <c r="UZ861" s="13"/>
      <c r="VA861" s="13"/>
      <c r="VB861" s="13"/>
      <c r="VC861" s="13"/>
      <c r="VD861" s="13"/>
      <c r="VE861" s="13"/>
      <c r="VF861" s="13"/>
      <c r="VG861" s="13"/>
      <c r="VH861" s="13"/>
      <c r="VI861" s="13"/>
      <c r="VJ861" s="13"/>
      <c r="VK861" s="13"/>
      <c r="VL861" s="13"/>
      <c r="VM861" s="13"/>
      <c r="VN861" s="13"/>
      <c r="VO861" s="13"/>
      <c r="VP861" s="13"/>
      <c r="VQ861" s="13"/>
      <c r="VR861" s="13"/>
      <c r="VS861" s="13"/>
      <c r="VT861" s="13"/>
      <c r="VU861" s="13"/>
      <c r="VV861" s="13"/>
      <c r="VW861" s="13"/>
      <c r="VX861" s="13"/>
      <c r="VY861" s="13"/>
      <c r="VZ861" s="13"/>
      <c r="WA861" s="13"/>
      <c r="WB861" s="13"/>
      <c r="WC861" s="13"/>
      <c r="WD861" s="13"/>
      <c r="WE861" s="13"/>
      <c r="WF861" s="13"/>
      <c r="WG861" s="13"/>
      <c r="WH861" s="13"/>
      <c r="WI861" s="13"/>
      <c r="WJ861" s="13"/>
      <c r="WK861" s="13"/>
      <c r="WL861" s="13"/>
      <c r="WM861" s="13"/>
      <c r="WN861" s="13"/>
      <c r="WO861" s="13"/>
      <c r="WP861" s="13"/>
      <c r="WQ861" s="13"/>
      <c r="WR861" s="13"/>
      <c r="WS861" s="13"/>
      <c r="WT861" s="13"/>
      <c r="WU861" s="13"/>
      <c r="WV861" s="13"/>
      <c r="WW861" s="13"/>
      <c r="WX861" s="13"/>
      <c r="WY861" s="13"/>
      <c r="WZ861" s="13"/>
      <c r="XA861" s="13"/>
      <c r="XB861" s="13"/>
      <c r="XC861" s="13"/>
      <c r="XD861" s="13"/>
      <c r="XE861" s="13"/>
      <c r="XF861" s="13"/>
      <c r="XG861" s="13"/>
      <c r="XH861" s="13"/>
      <c r="XI861" s="13"/>
      <c r="XJ861" s="13"/>
      <c r="XK861" s="13"/>
      <c r="XL861" s="13"/>
      <c r="XM861" s="13"/>
      <c r="XN861" s="13"/>
      <c r="XO861" s="13"/>
      <c r="XP861" s="13"/>
      <c r="XQ861" s="13"/>
      <c r="XR861" s="13"/>
      <c r="XS861" s="13"/>
      <c r="XT861" s="13"/>
      <c r="XU861" s="13"/>
      <c r="XV861" s="13"/>
      <c r="XW861" s="13"/>
      <c r="XX861" s="13"/>
      <c r="XY861" s="13"/>
      <c r="XZ861" s="13"/>
      <c r="YA861" s="13"/>
      <c r="YB861" s="13"/>
      <c r="YC861" s="13"/>
      <c r="YD861" s="13"/>
      <c r="YE861" s="13"/>
      <c r="YF861" s="13"/>
      <c r="YG861" s="13"/>
      <c r="YH861" s="13"/>
      <c r="YI861" s="13"/>
      <c r="YJ861" s="13"/>
      <c r="YK861" s="13"/>
      <c r="YL861" s="13"/>
      <c r="YM861" s="13"/>
      <c r="YN861" s="13"/>
      <c r="YO861" s="13"/>
      <c r="YP861" s="13"/>
      <c r="YQ861" s="13"/>
      <c r="YR861" s="13"/>
      <c r="YS861" s="13"/>
      <c r="YT861" s="13"/>
      <c r="YU861" s="13"/>
      <c r="YV861" s="13"/>
      <c r="YW861" s="13"/>
      <c r="YX861" s="13"/>
      <c r="YY861" s="13"/>
      <c r="YZ861" s="13"/>
      <c r="ZA861" s="13"/>
      <c r="ZB861" s="13"/>
      <c r="ZC861" s="13"/>
      <c r="ZD861" s="13"/>
      <c r="ZE861" s="13"/>
      <c r="ZF861" s="13"/>
      <c r="ZG861" s="13"/>
      <c r="ZH861" s="13"/>
      <c r="ZI861" s="13"/>
      <c r="ZJ861" s="13"/>
      <c r="ZK861" s="13"/>
      <c r="ZL861" s="13"/>
      <c r="ZM861" s="13"/>
      <c r="ZN861" s="13"/>
      <c r="ZO861" s="13"/>
      <c r="ZP861" s="13"/>
      <c r="ZQ861" s="13"/>
      <c r="ZR861" s="13"/>
      <c r="ZS861" s="13"/>
      <c r="ZT861" s="13"/>
      <c r="ZU861" s="13"/>
      <c r="ZV861" s="13"/>
      <c r="ZW861" s="13"/>
      <c r="ZX861" s="13"/>
      <c r="ZY861" s="13"/>
      <c r="ZZ861" s="13"/>
      <c r="AAA861" s="13"/>
      <c r="AAB861" s="13"/>
      <c r="AAC861" s="13"/>
      <c r="AAD861" s="13"/>
      <c r="AAE861" s="13"/>
      <c r="AAF861" s="13"/>
      <c r="AAG861" s="13"/>
      <c r="AAH861" s="13"/>
      <c r="AAI861" s="13"/>
      <c r="AAJ861" s="13"/>
      <c r="AAK861" s="13"/>
      <c r="AAL861" s="13"/>
      <c r="AAM861" s="13"/>
      <c r="AAN861" s="13"/>
      <c r="AAO861" s="13"/>
      <c r="AAP861" s="13"/>
      <c r="AAQ861" s="13"/>
      <c r="AAR861" s="13"/>
      <c r="AAS861" s="13"/>
      <c r="AAT861" s="13"/>
      <c r="AAU861" s="13"/>
      <c r="AAV861" s="13"/>
      <c r="AAW861" s="13"/>
      <c r="AAX861" s="13"/>
      <c r="AAY861" s="13"/>
      <c r="AAZ861" s="13"/>
      <c r="ABA861" s="13"/>
      <c r="ABB861" s="13"/>
      <c r="ABC861" s="13"/>
      <c r="ABD861" s="13"/>
      <c r="ABE861" s="13"/>
      <c r="ABF861" s="13"/>
      <c r="ABG861" s="13"/>
      <c r="ABH861" s="13"/>
      <c r="ABI861" s="13"/>
      <c r="ABJ861" s="13"/>
      <c r="ABK861" s="13"/>
      <c r="ABL861" s="13"/>
      <c r="ABM861" s="13"/>
      <c r="ABN861" s="13"/>
      <c r="ABO861" s="13"/>
      <c r="ABP861" s="13"/>
      <c r="ABQ861" s="13"/>
      <c r="ABR861" s="13"/>
      <c r="ABS861" s="13"/>
      <c r="ABT861" s="13"/>
      <c r="ABU861" s="13"/>
      <c r="ABV861" s="13"/>
      <c r="ABW861" s="13"/>
      <c r="ABX861" s="13"/>
      <c r="ABY861" s="13"/>
      <c r="ABZ861" s="13"/>
      <c r="ACA861" s="13"/>
      <c r="ACB861" s="13"/>
      <c r="ACC861" s="13"/>
      <c r="ACD861" s="13"/>
      <c r="ACE861" s="13"/>
      <c r="ACF861" s="13"/>
      <c r="ACG861" s="13"/>
      <c r="ACH861" s="13"/>
      <c r="ACI861" s="13"/>
      <c r="ACJ861" s="13"/>
      <c r="ACK861" s="13"/>
      <c r="ACL861" s="13"/>
      <c r="ACM861" s="13"/>
      <c r="ACN861" s="13"/>
      <c r="ACO861" s="13"/>
      <c r="ACP861" s="13"/>
      <c r="ACQ861" s="13"/>
      <c r="ACR861" s="13"/>
      <c r="ACS861" s="13"/>
      <c r="ACT861" s="13"/>
      <c r="ACU861" s="13"/>
      <c r="ACV861" s="13"/>
      <c r="ACW861" s="13"/>
      <c r="ACX861" s="13"/>
      <c r="ACY861" s="13"/>
      <c r="ACZ861" s="13"/>
      <c r="ADA861" s="13"/>
      <c r="ADB861" s="13"/>
      <c r="ADC861" s="13"/>
      <c r="ADD861" s="13"/>
      <c r="ADE861" s="13"/>
      <c r="ADF861" s="13"/>
      <c r="ADG861" s="13"/>
      <c r="ADH861" s="13"/>
      <c r="ADI861" s="13"/>
      <c r="ADJ861" s="13"/>
      <c r="ADK861" s="13"/>
      <c r="ADL861" s="13"/>
      <c r="ADM861" s="13"/>
      <c r="ADN861" s="13"/>
      <c r="ADO861" s="13"/>
      <c r="ADP861" s="13"/>
      <c r="ADQ861" s="13"/>
      <c r="ADR861" s="13"/>
      <c r="ADS861" s="13"/>
      <c r="ADT861" s="13"/>
      <c r="ADU861" s="13"/>
      <c r="ADV861" s="13"/>
      <c r="ADW861" s="13"/>
      <c r="ADX861" s="13"/>
      <c r="ADY861" s="13"/>
      <c r="ADZ861" s="13"/>
      <c r="AEA861" s="13"/>
      <c r="AEB861" s="13"/>
      <c r="AEC861" s="13"/>
      <c r="AED861" s="13"/>
      <c r="AEE861" s="13"/>
      <c r="AEF861" s="13"/>
      <c r="AEG861" s="13"/>
      <c r="AEH861" s="13"/>
      <c r="AEI861" s="13"/>
      <c r="AEJ861" s="13"/>
      <c r="AEK861" s="13"/>
      <c r="AEL861" s="13"/>
      <c r="AEM861" s="13"/>
      <c r="AEN861" s="13"/>
      <c r="AEO861" s="13"/>
      <c r="AEP861" s="13"/>
      <c r="AEQ861" s="13"/>
      <c r="AER861" s="13"/>
      <c r="AES861" s="13"/>
      <c r="AET861" s="13"/>
      <c r="AEU861" s="13"/>
      <c r="AEV861" s="13"/>
      <c r="AEW861" s="13"/>
      <c r="AEX861" s="13"/>
      <c r="AEY861" s="13"/>
      <c r="AEZ861" s="13"/>
      <c r="AFA861" s="13"/>
      <c r="AFB861" s="13"/>
      <c r="AFC861" s="13"/>
      <c r="AFD861" s="13"/>
      <c r="AFE861" s="13"/>
      <c r="AFF861" s="13"/>
      <c r="AFG861" s="13"/>
      <c r="AFH861" s="13"/>
      <c r="AFI861" s="13"/>
      <c r="AFJ861" s="13"/>
      <c r="AFK861" s="13"/>
      <c r="AFL861" s="13"/>
      <c r="AFM861" s="13"/>
      <c r="AFN861" s="13"/>
      <c r="AFO861" s="13"/>
      <c r="AFP861" s="13"/>
      <c r="AFQ861" s="13"/>
      <c r="AFR861" s="13"/>
      <c r="AFS861" s="13"/>
      <c r="AFT861" s="13"/>
      <c r="AFU861" s="13"/>
      <c r="AFV861" s="13"/>
      <c r="AFW861" s="13"/>
      <c r="AFX861" s="13"/>
      <c r="AFY861" s="13"/>
      <c r="AFZ861" s="13"/>
      <c r="AGA861" s="13"/>
      <c r="AGB861" s="13"/>
      <c r="AGC861" s="13"/>
      <c r="AGD861" s="13"/>
      <c r="AGE861" s="13"/>
      <c r="AGF861" s="13"/>
      <c r="AGG861" s="13"/>
      <c r="AGH861" s="13"/>
      <c r="AGI861" s="13"/>
      <c r="AGJ861" s="13"/>
      <c r="AGK861" s="13"/>
      <c r="AGL861" s="13"/>
      <c r="AGM861" s="13"/>
      <c r="AGN861" s="13"/>
      <c r="AGO861" s="13"/>
      <c r="AGP861" s="13"/>
      <c r="AGQ861" s="13"/>
      <c r="AGR861" s="13"/>
      <c r="AGS861" s="13"/>
      <c r="AGT861" s="13"/>
      <c r="AGU861" s="13"/>
      <c r="AGV861" s="13"/>
      <c r="AGW861" s="13"/>
      <c r="AGX861" s="13"/>
      <c r="AGY861" s="13"/>
      <c r="AGZ861" s="13"/>
      <c r="AHA861" s="13"/>
      <c r="AHB861" s="13"/>
      <c r="AHC861" s="13"/>
      <c r="AHD861" s="13"/>
      <c r="AHE861" s="13"/>
      <c r="AHF861" s="13"/>
      <c r="AHG861" s="13"/>
      <c r="AHH861" s="13"/>
      <c r="AHI861" s="13"/>
      <c r="AHJ861" s="13"/>
      <c r="AHK861" s="13"/>
      <c r="AHL861" s="13"/>
      <c r="AHM861" s="13"/>
      <c r="AHN861" s="13"/>
      <c r="AHO861" s="13"/>
      <c r="AHP861" s="13"/>
      <c r="AHQ861" s="13"/>
      <c r="AHR861" s="13"/>
      <c r="AHS861" s="13"/>
      <c r="AHT861" s="13"/>
      <c r="AHU861" s="13"/>
      <c r="AHV861" s="13"/>
      <c r="AHW861" s="13"/>
      <c r="AHX861" s="13"/>
      <c r="AHY861" s="13"/>
      <c r="AHZ861" s="13"/>
      <c r="AIA861" s="13"/>
      <c r="AIB861" s="13"/>
      <c r="AIC861" s="13"/>
      <c r="AID861" s="13"/>
      <c r="AIE861" s="13"/>
      <c r="AIF861" s="13"/>
      <c r="AIG861" s="13"/>
      <c r="AIH861" s="13"/>
      <c r="AII861" s="13"/>
      <c r="AIJ861" s="13"/>
      <c r="AIK861" s="13"/>
      <c r="AIL861" s="13"/>
      <c r="AIM861" s="13"/>
      <c r="AIN861" s="13"/>
      <c r="AIO861" s="13"/>
      <c r="AIP861" s="13"/>
      <c r="AIQ861" s="13"/>
      <c r="AIR861" s="13"/>
      <c r="AIS861" s="13"/>
      <c r="AIT861" s="13"/>
      <c r="AIU861" s="13"/>
      <c r="AIV861" s="13"/>
      <c r="AIW861" s="13"/>
      <c r="AIX861" s="13"/>
      <c r="AIY861" s="13"/>
      <c r="AIZ861" s="13"/>
      <c r="AJA861" s="13"/>
      <c r="AJB861" s="13"/>
      <c r="AJC861" s="13"/>
      <c r="AJD861" s="13"/>
      <c r="AJE861" s="13"/>
      <c r="AJF861" s="13"/>
      <c r="AJG861" s="13"/>
      <c r="AJH861" s="13"/>
      <c r="AJI861" s="13"/>
      <c r="AJJ861" s="13"/>
      <c r="AJK861" s="13"/>
      <c r="AJL861" s="13"/>
      <c r="AJM861" s="13"/>
      <c r="AJN861" s="13"/>
      <c r="AJO861" s="13"/>
      <c r="AJP861" s="13"/>
      <c r="AJQ861" s="13"/>
      <c r="AJR861" s="13"/>
      <c r="AJS861" s="13"/>
      <c r="AJT861" s="13"/>
      <c r="AJU861" s="13"/>
      <c r="AJV861" s="13"/>
      <c r="AJW861" s="13"/>
      <c r="AJX861" s="13"/>
      <c r="AJY861" s="13"/>
      <c r="AJZ861" s="13"/>
      <c r="AKA861" s="13"/>
      <c r="AKB861" s="13"/>
      <c r="AKC861" s="13"/>
      <c r="AKD861" s="13"/>
      <c r="AKE861" s="13"/>
      <c r="AKF861" s="13"/>
      <c r="AKG861" s="13"/>
      <c r="AKH861" s="13"/>
      <c r="AKI861" s="13"/>
      <c r="AKJ861" s="13"/>
      <c r="AKK861" s="13"/>
      <c r="AKL861" s="13"/>
      <c r="AKM861" s="13"/>
      <c r="AKN861" s="13"/>
      <c r="AKO861" s="13"/>
      <c r="AKP861" s="13"/>
      <c r="AKQ861" s="13"/>
      <c r="AKR861" s="13"/>
      <c r="AKS861" s="13"/>
      <c r="AKT861" s="13"/>
      <c r="AKU861" s="13"/>
      <c r="AKV861" s="13"/>
      <c r="AKW861" s="13"/>
      <c r="AKX861" s="13"/>
      <c r="AKY861" s="13"/>
      <c r="AKZ861" s="13"/>
      <c r="ALA861" s="13"/>
      <c r="ALB861" s="13"/>
      <c r="ALC861" s="13"/>
      <c r="ALD861" s="13"/>
      <c r="ALE861" s="13"/>
      <c r="ALF861" s="13"/>
      <c r="ALG861" s="13"/>
      <c r="ALH861" s="13"/>
      <c r="ALI861" s="13"/>
      <c r="ALJ861" s="13"/>
    </row>
    <row r="862" spans="1:998" s="24" customFormat="1">
      <c r="A862" s="16">
        <v>857</v>
      </c>
      <c r="B862" s="32" t="s">
        <v>188</v>
      </c>
      <c r="C862" s="32" t="s">
        <v>35</v>
      </c>
      <c r="D862" s="32" t="s">
        <v>35</v>
      </c>
      <c r="E862" s="32" t="s">
        <v>856</v>
      </c>
      <c r="F862" s="74" t="s">
        <v>112</v>
      </c>
      <c r="G862" s="74">
        <v>45833</v>
      </c>
      <c r="H862" s="75">
        <v>0.67499999999999993</v>
      </c>
      <c r="I862" s="32" t="s">
        <v>5</v>
      </c>
      <c r="J862" s="32" t="s">
        <v>6</v>
      </c>
      <c r="K862" s="32" t="s">
        <v>5</v>
      </c>
      <c r="L862" s="32" t="s">
        <v>5</v>
      </c>
      <c r="M862" s="32" t="s">
        <v>5</v>
      </c>
      <c r="N862" s="32" t="s">
        <v>6</v>
      </c>
      <c r="O862" s="76">
        <v>0</v>
      </c>
      <c r="P862" s="77">
        <v>72</v>
      </c>
      <c r="Q862" s="76">
        <v>21557.4</v>
      </c>
      <c r="R862" s="76">
        <v>8622.9599999999991</v>
      </c>
      <c r="S862" s="85">
        <f t="shared" si="92"/>
        <v>39.999999999999993</v>
      </c>
      <c r="T862" s="85">
        <f t="shared" si="93"/>
        <v>12934.440000000002</v>
      </c>
      <c r="U862" s="32" t="s">
        <v>6</v>
      </c>
      <c r="V862" s="32" t="s">
        <v>6</v>
      </c>
      <c r="W862" s="79">
        <v>1</v>
      </c>
      <c r="X862" s="80">
        <v>0</v>
      </c>
      <c r="Y862" s="81">
        <f>ROUND((S862/INDICI!$B$2*10),2)</f>
        <v>4.5199999999999996</v>
      </c>
      <c r="Z862" s="81">
        <f>ROUND((O862/INDICI!$B$1*25),2)</f>
        <v>0</v>
      </c>
      <c r="AA862" s="82">
        <f t="shared" si="94"/>
        <v>8</v>
      </c>
      <c r="AB862" s="83">
        <f t="shared" si="95"/>
        <v>12.52</v>
      </c>
      <c r="AC862" s="84"/>
      <c r="AD862" s="81" t="str">
        <f>VLOOKUP(C862, 'NORD SUD'!A:B, 2, FALSE)</f>
        <v>N</v>
      </c>
      <c r="AE862" s="85"/>
      <c r="AF862" s="85"/>
      <c r="AG862" s="84"/>
      <c r="AH862" s="81"/>
      <c r="AI862" s="169"/>
      <c r="AJ862" s="169"/>
      <c r="AK862" s="194"/>
      <c r="AL862" s="158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  <c r="JX862" s="13"/>
      <c r="JY862" s="13"/>
      <c r="JZ862" s="13"/>
      <c r="KA862" s="13"/>
      <c r="KB862" s="13"/>
      <c r="KC862" s="13"/>
      <c r="KD862" s="13"/>
      <c r="KE862" s="13"/>
      <c r="KF862" s="13"/>
      <c r="KG862" s="13"/>
      <c r="KH862" s="13"/>
      <c r="KI862" s="13"/>
      <c r="KJ862" s="13"/>
      <c r="KK862" s="13"/>
      <c r="KL862" s="13"/>
      <c r="KM862" s="13"/>
      <c r="KN862" s="13"/>
      <c r="KO862" s="13"/>
      <c r="KP862" s="13"/>
      <c r="KQ862" s="13"/>
      <c r="KR862" s="13"/>
      <c r="KS862" s="13"/>
      <c r="KT862" s="13"/>
      <c r="KU862" s="13"/>
      <c r="KV862" s="13"/>
      <c r="KW862" s="13"/>
      <c r="KX862" s="13"/>
      <c r="KY862" s="13"/>
      <c r="KZ862" s="13"/>
      <c r="LA862" s="13"/>
      <c r="LB862" s="13"/>
      <c r="LC862" s="13"/>
      <c r="LD862" s="13"/>
      <c r="LE862" s="13"/>
      <c r="LF862" s="13"/>
      <c r="LG862" s="13"/>
      <c r="LH862" s="13"/>
      <c r="LI862" s="13"/>
      <c r="LJ862" s="13"/>
      <c r="LK862" s="13"/>
      <c r="LL862" s="13"/>
      <c r="LM862" s="13"/>
      <c r="LN862" s="13"/>
      <c r="LO862" s="13"/>
      <c r="LP862" s="13"/>
      <c r="LQ862" s="13"/>
      <c r="LR862" s="13"/>
      <c r="LS862" s="13"/>
      <c r="LT862" s="13"/>
      <c r="LU862" s="13"/>
      <c r="LV862" s="13"/>
      <c r="LW862" s="13"/>
      <c r="LX862" s="13"/>
      <c r="LY862" s="13"/>
      <c r="LZ862" s="13"/>
      <c r="MA862" s="13"/>
      <c r="MB862" s="13"/>
      <c r="MC862" s="13"/>
      <c r="MD862" s="13"/>
      <c r="ME862" s="13"/>
      <c r="MF862" s="13"/>
      <c r="MG862" s="13"/>
      <c r="MH862" s="13"/>
      <c r="MI862" s="13"/>
      <c r="MJ862" s="13"/>
      <c r="MK862" s="13"/>
      <c r="ML862" s="13"/>
      <c r="MM862" s="13"/>
      <c r="MN862" s="13"/>
      <c r="MO862" s="13"/>
      <c r="MP862" s="13"/>
      <c r="MQ862" s="13"/>
      <c r="MR862" s="13"/>
      <c r="MS862" s="13"/>
      <c r="MT862" s="13"/>
      <c r="MU862" s="13"/>
      <c r="MV862" s="13"/>
      <c r="MW862" s="13"/>
      <c r="MX862" s="13"/>
      <c r="MY862" s="13"/>
      <c r="MZ862" s="13"/>
      <c r="NA862" s="13"/>
      <c r="NB862" s="13"/>
      <c r="NC862" s="13"/>
      <c r="ND862" s="13"/>
      <c r="NE862" s="13"/>
      <c r="NF862" s="13"/>
      <c r="NG862" s="13"/>
      <c r="NH862" s="13"/>
      <c r="NI862" s="13"/>
      <c r="NJ862" s="13"/>
      <c r="NK862" s="13"/>
      <c r="NL862" s="13"/>
      <c r="NM862" s="13"/>
      <c r="NN862" s="13"/>
      <c r="NO862" s="13"/>
      <c r="NP862" s="13"/>
      <c r="NQ862" s="13"/>
      <c r="NR862" s="13"/>
      <c r="NS862" s="13"/>
      <c r="NT862" s="13"/>
      <c r="NU862" s="13"/>
      <c r="NV862" s="13"/>
      <c r="NW862" s="13"/>
      <c r="NX862" s="13"/>
      <c r="NY862" s="13"/>
      <c r="NZ862" s="13"/>
      <c r="OA862" s="13"/>
      <c r="OB862" s="13"/>
      <c r="OC862" s="13"/>
      <c r="OD862" s="13"/>
      <c r="OE862" s="13"/>
      <c r="OF862" s="13"/>
      <c r="OG862" s="13"/>
      <c r="OH862" s="13"/>
      <c r="OI862" s="13"/>
      <c r="OJ862" s="13"/>
      <c r="OK862" s="13"/>
      <c r="OL862" s="13"/>
      <c r="OM862" s="13"/>
      <c r="ON862" s="13"/>
      <c r="OO862" s="13"/>
      <c r="OP862" s="13"/>
      <c r="OQ862" s="13"/>
      <c r="OR862" s="13"/>
      <c r="OS862" s="13"/>
      <c r="OT862" s="13"/>
      <c r="OU862" s="13"/>
      <c r="OV862" s="13"/>
      <c r="OW862" s="13"/>
      <c r="OX862" s="13"/>
      <c r="OY862" s="13"/>
      <c r="OZ862" s="13"/>
      <c r="PA862" s="13"/>
      <c r="PB862" s="13"/>
      <c r="PC862" s="13"/>
      <c r="PD862" s="13"/>
      <c r="PE862" s="13"/>
      <c r="PF862" s="13"/>
      <c r="PG862" s="13"/>
      <c r="PH862" s="13"/>
      <c r="PI862" s="13"/>
      <c r="PJ862" s="13"/>
      <c r="PK862" s="13"/>
      <c r="PL862" s="13"/>
      <c r="PM862" s="13"/>
      <c r="PN862" s="13"/>
      <c r="PO862" s="13"/>
      <c r="PP862" s="13"/>
      <c r="PQ862" s="13"/>
      <c r="PR862" s="13"/>
      <c r="PS862" s="13"/>
      <c r="PT862" s="13"/>
      <c r="PU862" s="13"/>
      <c r="PV862" s="13"/>
      <c r="PW862" s="13"/>
      <c r="PX862" s="13"/>
      <c r="PY862" s="13"/>
      <c r="PZ862" s="13"/>
      <c r="QA862" s="13"/>
      <c r="QB862" s="13"/>
      <c r="QC862" s="13"/>
      <c r="QD862" s="13"/>
      <c r="QE862" s="13"/>
      <c r="QF862" s="13"/>
      <c r="QG862" s="13"/>
      <c r="QH862" s="13"/>
      <c r="QI862" s="13"/>
      <c r="QJ862" s="13"/>
      <c r="QK862" s="13"/>
      <c r="QL862" s="13"/>
      <c r="QM862" s="13"/>
      <c r="QN862" s="13"/>
      <c r="QO862" s="13"/>
      <c r="QP862" s="13"/>
      <c r="QQ862" s="13"/>
      <c r="QR862" s="13"/>
      <c r="QS862" s="13"/>
      <c r="QT862" s="13"/>
      <c r="QU862" s="13"/>
      <c r="QV862" s="13"/>
      <c r="QW862" s="13"/>
      <c r="QX862" s="13"/>
      <c r="QY862" s="13"/>
      <c r="QZ862" s="13"/>
      <c r="RA862" s="13"/>
      <c r="RB862" s="13"/>
      <c r="RC862" s="13"/>
      <c r="RD862" s="13"/>
      <c r="RE862" s="13"/>
      <c r="RF862" s="13"/>
      <c r="RG862" s="13"/>
      <c r="RH862" s="13"/>
      <c r="RI862" s="13"/>
      <c r="RJ862" s="13"/>
      <c r="RK862" s="13"/>
      <c r="RL862" s="13"/>
      <c r="RM862" s="13"/>
      <c r="RN862" s="13"/>
      <c r="RO862" s="13"/>
      <c r="RP862" s="13"/>
      <c r="RQ862" s="13"/>
      <c r="RR862" s="13"/>
      <c r="RS862" s="13"/>
      <c r="RT862" s="13"/>
      <c r="RU862" s="13"/>
      <c r="RV862" s="13"/>
      <c r="RW862" s="13"/>
      <c r="RX862" s="13"/>
      <c r="RY862" s="13"/>
      <c r="RZ862" s="13"/>
      <c r="SA862" s="13"/>
      <c r="SB862" s="13"/>
      <c r="SC862" s="13"/>
      <c r="SD862" s="13"/>
      <c r="SE862" s="13"/>
      <c r="SF862" s="13"/>
      <c r="SG862" s="13"/>
      <c r="SH862" s="13"/>
      <c r="SI862" s="13"/>
      <c r="SJ862" s="13"/>
      <c r="SK862" s="13"/>
      <c r="SL862" s="13"/>
      <c r="SM862" s="13"/>
      <c r="SN862" s="13"/>
      <c r="SO862" s="13"/>
      <c r="SP862" s="13"/>
      <c r="SQ862" s="13"/>
      <c r="SR862" s="13"/>
      <c r="SS862" s="13"/>
      <c r="ST862" s="13"/>
      <c r="SU862" s="13"/>
      <c r="SV862" s="13"/>
      <c r="SW862" s="13"/>
      <c r="SX862" s="13"/>
      <c r="SY862" s="13"/>
      <c r="SZ862" s="13"/>
      <c r="TA862" s="13"/>
      <c r="TB862" s="13"/>
      <c r="TC862" s="13"/>
      <c r="TD862" s="13"/>
      <c r="TE862" s="13"/>
      <c r="TF862" s="13"/>
      <c r="TG862" s="13"/>
      <c r="TH862" s="13"/>
      <c r="TI862" s="13"/>
      <c r="TJ862" s="13"/>
      <c r="TK862" s="13"/>
      <c r="TL862" s="13"/>
      <c r="TM862" s="13"/>
      <c r="TN862" s="13"/>
      <c r="TO862" s="13"/>
      <c r="TP862" s="13"/>
      <c r="TQ862" s="13"/>
      <c r="TR862" s="13"/>
      <c r="TS862" s="13"/>
      <c r="TT862" s="13"/>
      <c r="TU862" s="13"/>
      <c r="TV862" s="13"/>
      <c r="TW862" s="13"/>
      <c r="TX862" s="13"/>
      <c r="TY862" s="13"/>
      <c r="TZ862" s="13"/>
      <c r="UA862" s="13"/>
      <c r="UB862" s="13"/>
      <c r="UC862" s="13"/>
      <c r="UD862" s="13"/>
      <c r="UE862" s="13"/>
      <c r="UF862" s="13"/>
      <c r="UG862" s="13"/>
      <c r="UH862" s="13"/>
      <c r="UI862" s="13"/>
      <c r="UJ862" s="13"/>
      <c r="UK862" s="13"/>
      <c r="UL862" s="13"/>
      <c r="UM862" s="13"/>
      <c r="UN862" s="13"/>
      <c r="UO862" s="13"/>
      <c r="UP862" s="13"/>
      <c r="UQ862" s="13"/>
      <c r="UR862" s="13"/>
      <c r="US862" s="13"/>
      <c r="UT862" s="13"/>
      <c r="UU862" s="13"/>
      <c r="UV862" s="13"/>
      <c r="UW862" s="13"/>
      <c r="UX862" s="13"/>
      <c r="UY862" s="13"/>
      <c r="UZ862" s="13"/>
      <c r="VA862" s="13"/>
      <c r="VB862" s="13"/>
      <c r="VC862" s="13"/>
      <c r="VD862" s="13"/>
      <c r="VE862" s="13"/>
      <c r="VF862" s="13"/>
      <c r="VG862" s="13"/>
      <c r="VH862" s="13"/>
      <c r="VI862" s="13"/>
      <c r="VJ862" s="13"/>
      <c r="VK862" s="13"/>
      <c r="VL862" s="13"/>
      <c r="VM862" s="13"/>
      <c r="VN862" s="13"/>
      <c r="VO862" s="13"/>
      <c r="VP862" s="13"/>
      <c r="VQ862" s="13"/>
      <c r="VR862" s="13"/>
      <c r="VS862" s="13"/>
      <c r="VT862" s="13"/>
      <c r="VU862" s="13"/>
      <c r="VV862" s="13"/>
      <c r="VW862" s="13"/>
      <c r="VX862" s="13"/>
      <c r="VY862" s="13"/>
      <c r="VZ862" s="13"/>
      <c r="WA862" s="13"/>
      <c r="WB862" s="13"/>
      <c r="WC862" s="13"/>
      <c r="WD862" s="13"/>
      <c r="WE862" s="13"/>
      <c r="WF862" s="13"/>
      <c r="WG862" s="13"/>
      <c r="WH862" s="13"/>
      <c r="WI862" s="13"/>
      <c r="WJ862" s="13"/>
      <c r="WK862" s="13"/>
      <c r="WL862" s="13"/>
      <c r="WM862" s="13"/>
      <c r="WN862" s="13"/>
      <c r="WO862" s="13"/>
      <c r="WP862" s="13"/>
      <c r="WQ862" s="13"/>
      <c r="WR862" s="13"/>
      <c r="WS862" s="13"/>
      <c r="WT862" s="13"/>
      <c r="WU862" s="13"/>
      <c r="WV862" s="13"/>
      <c r="WW862" s="13"/>
      <c r="WX862" s="13"/>
      <c r="WY862" s="13"/>
      <c r="WZ862" s="13"/>
      <c r="XA862" s="13"/>
      <c r="XB862" s="13"/>
      <c r="XC862" s="13"/>
      <c r="XD862" s="13"/>
      <c r="XE862" s="13"/>
      <c r="XF862" s="13"/>
      <c r="XG862" s="13"/>
      <c r="XH862" s="13"/>
      <c r="XI862" s="13"/>
      <c r="XJ862" s="13"/>
      <c r="XK862" s="13"/>
      <c r="XL862" s="13"/>
      <c r="XM862" s="13"/>
      <c r="XN862" s="13"/>
      <c r="XO862" s="13"/>
      <c r="XP862" s="13"/>
      <c r="XQ862" s="13"/>
      <c r="XR862" s="13"/>
      <c r="XS862" s="13"/>
      <c r="XT862" s="13"/>
      <c r="XU862" s="13"/>
      <c r="XV862" s="13"/>
      <c r="XW862" s="13"/>
      <c r="XX862" s="13"/>
      <c r="XY862" s="13"/>
      <c r="XZ862" s="13"/>
      <c r="YA862" s="13"/>
      <c r="YB862" s="13"/>
      <c r="YC862" s="13"/>
      <c r="YD862" s="13"/>
      <c r="YE862" s="13"/>
      <c r="YF862" s="13"/>
      <c r="YG862" s="13"/>
      <c r="YH862" s="13"/>
      <c r="YI862" s="13"/>
      <c r="YJ862" s="13"/>
      <c r="YK862" s="13"/>
      <c r="YL862" s="13"/>
      <c r="YM862" s="13"/>
      <c r="YN862" s="13"/>
      <c r="YO862" s="13"/>
      <c r="YP862" s="13"/>
      <c r="YQ862" s="13"/>
      <c r="YR862" s="13"/>
      <c r="YS862" s="13"/>
      <c r="YT862" s="13"/>
      <c r="YU862" s="13"/>
      <c r="YV862" s="13"/>
      <c r="YW862" s="13"/>
      <c r="YX862" s="13"/>
      <c r="YY862" s="13"/>
      <c r="YZ862" s="13"/>
      <c r="ZA862" s="13"/>
      <c r="ZB862" s="13"/>
      <c r="ZC862" s="13"/>
      <c r="ZD862" s="13"/>
      <c r="ZE862" s="13"/>
      <c r="ZF862" s="13"/>
      <c r="ZG862" s="13"/>
      <c r="ZH862" s="13"/>
      <c r="ZI862" s="13"/>
      <c r="ZJ862" s="13"/>
      <c r="ZK862" s="13"/>
      <c r="ZL862" s="13"/>
      <c r="ZM862" s="13"/>
      <c r="ZN862" s="13"/>
      <c r="ZO862" s="13"/>
      <c r="ZP862" s="13"/>
      <c r="ZQ862" s="13"/>
      <c r="ZR862" s="13"/>
      <c r="ZS862" s="13"/>
      <c r="ZT862" s="13"/>
      <c r="ZU862" s="13"/>
      <c r="ZV862" s="13"/>
      <c r="ZW862" s="13"/>
      <c r="ZX862" s="13"/>
      <c r="ZY862" s="13"/>
      <c r="ZZ862" s="13"/>
      <c r="AAA862" s="13"/>
      <c r="AAB862" s="13"/>
      <c r="AAC862" s="13"/>
      <c r="AAD862" s="13"/>
      <c r="AAE862" s="13"/>
      <c r="AAF862" s="13"/>
      <c r="AAG862" s="13"/>
      <c r="AAH862" s="13"/>
      <c r="AAI862" s="13"/>
      <c r="AAJ862" s="13"/>
      <c r="AAK862" s="13"/>
      <c r="AAL862" s="13"/>
      <c r="AAM862" s="13"/>
      <c r="AAN862" s="13"/>
      <c r="AAO862" s="13"/>
      <c r="AAP862" s="13"/>
      <c r="AAQ862" s="13"/>
      <c r="AAR862" s="13"/>
      <c r="AAS862" s="13"/>
      <c r="AAT862" s="13"/>
      <c r="AAU862" s="13"/>
      <c r="AAV862" s="13"/>
      <c r="AAW862" s="13"/>
      <c r="AAX862" s="13"/>
      <c r="AAY862" s="13"/>
      <c r="AAZ862" s="13"/>
      <c r="ABA862" s="13"/>
      <c r="ABB862" s="13"/>
      <c r="ABC862" s="13"/>
      <c r="ABD862" s="13"/>
      <c r="ABE862" s="13"/>
      <c r="ABF862" s="13"/>
      <c r="ABG862" s="13"/>
      <c r="ABH862" s="13"/>
      <c r="ABI862" s="13"/>
      <c r="ABJ862" s="13"/>
      <c r="ABK862" s="13"/>
      <c r="ABL862" s="13"/>
      <c r="ABM862" s="13"/>
      <c r="ABN862" s="13"/>
      <c r="ABO862" s="13"/>
      <c r="ABP862" s="13"/>
      <c r="ABQ862" s="13"/>
      <c r="ABR862" s="13"/>
      <c r="ABS862" s="13"/>
      <c r="ABT862" s="13"/>
      <c r="ABU862" s="13"/>
      <c r="ABV862" s="13"/>
      <c r="ABW862" s="13"/>
      <c r="ABX862" s="13"/>
      <c r="ABY862" s="13"/>
      <c r="ABZ862" s="13"/>
      <c r="ACA862" s="13"/>
      <c r="ACB862" s="13"/>
      <c r="ACC862" s="13"/>
      <c r="ACD862" s="13"/>
      <c r="ACE862" s="13"/>
      <c r="ACF862" s="13"/>
      <c r="ACG862" s="13"/>
      <c r="ACH862" s="13"/>
      <c r="ACI862" s="13"/>
      <c r="ACJ862" s="13"/>
      <c r="ACK862" s="13"/>
      <c r="ACL862" s="13"/>
      <c r="ACM862" s="13"/>
      <c r="ACN862" s="13"/>
      <c r="ACO862" s="13"/>
      <c r="ACP862" s="13"/>
      <c r="ACQ862" s="13"/>
      <c r="ACR862" s="13"/>
      <c r="ACS862" s="13"/>
      <c r="ACT862" s="13"/>
      <c r="ACU862" s="13"/>
      <c r="ACV862" s="13"/>
      <c r="ACW862" s="13"/>
      <c r="ACX862" s="13"/>
      <c r="ACY862" s="13"/>
      <c r="ACZ862" s="13"/>
      <c r="ADA862" s="13"/>
      <c r="ADB862" s="13"/>
      <c r="ADC862" s="13"/>
      <c r="ADD862" s="13"/>
      <c r="ADE862" s="13"/>
      <c r="ADF862" s="13"/>
      <c r="ADG862" s="13"/>
      <c r="ADH862" s="13"/>
      <c r="ADI862" s="13"/>
      <c r="ADJ862" s="13"/>
      <c r="ADK862" s="13"/>
      <c r="ADL862" s="13"/>
      <c r="ADM862" s="13"/>
      <c r="ADN862" s="13"/>
      <c r="ADO862" s="13"/>
      <c r="ADP862" s="13"/>
      <c r="ADQ862" s="13"/>
      <c r="ADR862" s="13"/>
      <c r="ADS862" s="13"/>
      <c r="ADT862" s="13"/>
      <c r="ADU862" s="13"/>
      <c r="ADV862" s="13"/>
      <c r="ADW862" s="13"/>
      <c r="ADX862" s="13"/>
      <c r="ADY862" s="13"/>
      <c r="ADZ862" s="13"/>
      <c r="AEA862" s="13"/>
      <c r="AEB862" s="13"/>
      <c r="AEC862" s="13"/>
      <c r="AED862" s="13"/>
      <c r="AEE862" s="13"/>
      <c r="AEF862" s="13"/>
      <c r="AEG862" s="13"/>
      <c r="AEH862" s="13"/>
      <c r="AEI862" s="13"/>
      <c r="AEJ862" s="13"/>
      <c r="AEK862" s="13"/>
      <c r="AEL862" s="13"/>
      <c r="AEM862" s="13"/>
      <c r="AEN862" s="13"/>
      <c r="AEO862" s="13"/>
      <c r="AEP862" s="13"/>
      <c r="AEQ862" s="13"/>
      <c r="AER862" s="13"/>
      <c r="AES862" s="13"/>
      <c r="AET862" s="13"/>
      <c r="AEU862" s="13"/>
      <c r="AEV862" s="13"/>
      <c r="AEW862" s="13"/>
      <c r="AEX862" s="13"/>
      <c r="AEY862" s="13"/>
      <c r="AEZ862" s="13"/>
      <c r="AFA862" s="13"/>
      <c r="AFB862" s="13"/>
      <c r="AFC862" s="13"/>
      <c r="AFD862" s="13"/>
      <c r="AFE862" s="13"/>
      <c r="AFF862" s="13"/>
      <c r="AFG862" s="13"/>
      <c r="AFH862" s="13"/>
      <c r="AFI862" s="13"/>
      <c r="AFJ862" s="13"/>
      <c r="AFK862" s="13"/>
      <c r="AFL862" s="13"/>
      <c r="AFM862" s="13"/>
      <c r="AFN862" s="13"/>
      <c r="AFO862" s="13"/>
      <c r="AFP862" s="13"/>
      <c r="AFQ862" s="13"/>
      <c r="AFR862" s="13"/>
      <c r="AFS862" s="13"/>
      <c r="AFT862" s="13"/>
      <c r="AFU862" s="13"/>
      <c r="AFV862" s="13"/>
      <c r="AFW862" s="13"/>
      <c r="AFX862" s="13"/>
      <c r="AFY862" s="13"/>
      <c r="AFZ862" s="13"/>
      <c r="AGA862" s="13"/>
      <c r="AGB862" s="13"/>
      <c r="AGC862" s="13"/>
      <c r="AGD862" s="13"/>
      <c r="AGE862" s="13"/>
      <c r="AGF862" s="13"/>
      <c r="AGG862" s="13"/>
      <c r="AGH862" s="13"/>
      <c r="AGI862" s="13"/>
      <c r="AGJ862" s="13"/>
      <c r="AGK862" s="13"/>
      <c r="AGL862" s="13"/>
      <c r="AGM862" s="13"/>
      <c r="AGN862" s="13"/>
      <c r="AGO862" s="13"/>
      <c r="AGP862" s="13"/>
      <c r="AGQ862" s="13"/>
      <c r="AGR862" s="13"/>
      <c r="AGS862" s="13"/>
      <c r="AGT862" s="13"/>
      <c r="AGU862" s="13"/>
      <c r="AGV862" s="13"/>
      <c r="AGW862" s="13"/>
      <c r="AGX862" s="13"/>
      <c r="AGY862" s="13"/>
      <c r="AGZ862" s="13"/>
      <c r="AHA862" s="13"/>
      <c r="AHB862" s="13"/>
      <c r="AHC862" s="13"/>
      <c r="AHD862" s="13"/>
      <c r="AHE862" s="13"/>
      <c r="AHF862" s="13"/>
      <c r="AHG862" s="13"/>
      <c r="AHH862" s="13"/>
      <c r="AHI862" s="13"/>
      <c r="AHJ862" s="13"/>
      <c r="AHK862" s="13"/>
      <c r="AHL862" s="13"/>
      <c r="AHM862" s="13"/>
      <c r="AHN862" s="13"/>
      <c r="AHO862" s="13"/>
      <c r="AHP862" s="13"/>
      <c r="AHQ862" s="13"/>
      <c r="AHR862" s="13"/>
      <c r="AHS862" s="13"/>
      <c r="AHT862" s="13"/>
      <c r="AHU862" s="13"/>
      <c r="AHV862" s="13"/>
      <c r="AHW862" s="13"/>
      <c r="AHX862" s="13"/>
      <c r="AHY862" s="13"/>
      <c r="AHZ862" s="13"/>
      <c r="AIA862" s="13"/>
      <c r="AIB862" s="13"/>
      <c r="AIC862" s="13"/>
      <c r="AID862" s="13"/>
      <c r="AIE862" s="13"/>
      <c r="AIF862" s="13"/>
      <c r="AIG862" s="13"/>
      <c r="AIH862" s="13"/>
      <c r="AII862" s="13"/>
      <c r="AIJ862" s="13"/>
      <c r="AIK862" s="13"/>
      <c r="AIL862" s="13"/>
      <c r="AIM862" s="13"/>
      <c r="AIN862" s="13"/>
      <c r="AIO862" s="13"/>
      <c r="AIP862" s="13"/>
      <c r="AIQ862" s="13"/>
      <c r="AIR862" s="13"/>
      <c r="AIS862" s="13"/>
      <c r="AIT862" s="13"/>
      <c r="AIU862" s="13"/>
      <c r="AIV862" s="13"/>
      <c r="AIW862" s="13"/>
      <c r="AIX862" s="13"/>
      <c r="AIY862" s="13"/>
      <c r="AIZ862" s="13"/>
      <c r="AJA862" s="13"/>
      <c r="AJB862" s="13"/>
      <c r="AJC862" s="13"/>
      <c r="AJD862" s="13"/>
      <c r="AJE862" s="13"/>
      <c r="AJF862" s="13"/>
      <c r="AJG862" s="13"/>
      <c r="AJH862" s="13"/>
      <c r="AJI862" s="13"/>
      <c r="AJJ862" s="13"/>
      <c r="AJK862" s="13"/>
      <c r="AJL862" s="13"/>
      <c r="AJM862" s="13"/>
      <c r="AJN862" s="13"/>
      <c r="AJO862" s="13"/>
      <c r="AJP862" s="13"/>
      <c r="AJQ862" s="13"/>
      <c r="AJR862" s="13"/>
      <c r="AJS862" s="13"/>
      <c r="AJT862" s="13"/>
      <c r="AJU862" s="13"/>
      <c r="AJV862" s="13"/>
      <c r="AJW862" s="13"/>
      <c r="AJX862" s="13"/>
      <c r="AJY862" s="13"/>
      <c r="AJZ862" s="13"/>
      <c r="AKA862" s="13"/>
      <c r="AKB862" s="13"/>
      <c r="AKC862" s="13"/>
      <c r="AKD862" s="13"/>
      <c r="AKE862" s="13"/>
      <c r="AKF862" s="13"/>
      <c r="AKG862" s="13"/>
      <c r="AKH862" s="13"/>
      <c r="AKI862" s="13"/>
      <c r="AKJ862" s="13"/>
      <c r="AKK862" s="13"/>
      <c r="AKL862" s="13"/>
      <c r="AKM862" s="13"/>
      <c r="AKN862" s="13"/>
      <c r="AKO862" s="13"/>
      <c r="AKP862" s="13"/>
      <c r="AKQ862" s="13"/>
      <c r="AKR862" s="13"/>
      <c r="AKS862" s="13"/>
      <c r="AKT862" s="13"/>
      <c r="AKU862" s="13"/>
      <c r="AKV862" s="13"/>
      <c r="AKW862" s="13"/>
      <c r="AKX862" s="13"/>
      <c r="AKY862" s="13"/>
      <c r="AKZ862" s="13"/>
      <c r="ALA862" s="13"/>
      <c r="ALB862" s="13"/>
      <c r="ALC862" s="13"/>
      <c r="ALD862" s="13"/>
      <c r="ALE862" s="13"/>
      <c r="ALF862" s="13"/>
      <c r="ALG862" s="13"/>
      <c r="ALH862" s="13"/>
      <c r="ALI862" s="13"/>
      <c r="ALJ862" s="13"/>
    </row>
    <row r="863" spans="1:998" s="23" customFormat="1">
      <c r="A863" s="16">
        <v>858</v>
      </c>
      <c r="B863" s="32" t="s">
        <v>176</v>
      </c>
      <c r="C863" s="32" t="s">
        <v>466</v>
      </c>
      <c r="D863" s="32" t="s">
        <v>466</v>
      </c>
      <c r="E863" s="32" t="s">
        <v>469</v>
      </c>
      <c r="F863" s="32"/>
      <c r="G863" s="74">
        <v>45833</v>
      </c>
      <c r="H863" s="75">
        <v>0.72430555555555554</v>
      </c>
      <c r="I863" s="32" t="s">
        <v>5</v>
      </c>
      <c r="J863" s="32" t="s">
        <v>6</v>
      </c>
      <c r="K863" s="32" t="s">
        <v>5</v>
      </c>
      <c r="L863" s="32" t="s">
        <v>5</v>
      </c>
      <c r="M863" s="32" t="s">
        <v>5</v>
      </c>
      <c r="N863" s="32" t="s">
        <v>6</v>
      </c>
      <c r="O863" s="76">
        <v>0</v>
      </c>
      <c r="P863" s="77">
        <v>510</v>
      </c>
      <c r="Q863" s="76">
        <v>18592.2</v>
      </c>
      <c r="R863" s="76">
        <v>7436.88</v>
      </c>
      <c r="S863" s="85">
        <f t="shared" si="92"/>
        <v>40</v>
      </c>
      <c r="T863" s="85">
        <f t="shared" si="93"/>
        <v>11155.32</v>
      </c>
      <c r="U863" s="32" t="s">
        <v>6</v>
      </c>
      <c r="V863" s="32" t="s">
        <v>6</v>
      </c>
      <c r="W863" s="32">
        <v>1</v>
      </c>
      <c r="X863" s="80">
        <v>0</v>
      </c>
      <c r="Y863" s="81">
        <f>ROUND((S863/INDICI!$B$2*10),2)</f>
        <v>4.5199999999999996</v>
      </c>
      <c r="Z863" s="81">
        <f>ROUND((O863/INDICI!$B$1*25),2)</f>
        <v>0</v>
      </c>
      <c r="AA863" s="82">
        <f t="shared" si="94"/>
        <v>8</v>
      </c>
      <c r="AB863" s="83">
        <f t="shared" si="95"/>
        <v>12.52</v>
      </c>
      <c r="AC863" s="84"/>
      <c r="AD863" s="81" t="str">
        <f>VLOOKUP(C863, 'NORD SUD'!A:B, 2, FALSE)</f>
        <v>N</v>
      </c>
      <c r="AE863" s="85"/>
      <c r="AF863" s="85"/>
      <c r="AG863" s="84"/>
      <c r="AH863" s="81"/>
      <c r="AI863" s="169"/>
      <c r="AJ863" s="169"/>
      <c r="AK863" s="194"/>
      <c r="AL863" s="158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  <c r="JX863" s="13"/>
      <c r="JY863" s="13"/>
      <c r="JZ863" s="13"/>
      <c r="KA863" s="13"/>
      <c r="KB863" s="13"/>
      <c r="KC863" s="13"/>
      <c r="KD863" s="13"/>
      <c r="KE863" s="13"/>
      <c r="KF863" s="13"/>
      <c r="KG863" s="13"/>
      <c r="KH863" s="13"/>
      <c r="KI863" s="13"/>
      <c r="KJ863" s="13"/>
      <c r="KK863" s="13"/>
      <c r="KL863" s="13"/>
      <c r="KM863" s="13"/>
      <c r="KN863" s="13"/>
      <c r="KO863" s="13"/>
      <c r="KP863" s="13"/>
      <c r="KQ863" s="13"/>
      <c r="KR863" s="13"/>
      <c r="KS863" s="13"/>
      <c r="KT863" s="13"/>
      <c r="KU863" s="13"/>
      <c r="KV863" s="13"/>
      <c r="KW863" s="13"/>
      <c r="KX863" s="13"/>
      <c r="KY863" s="13"/>
      <c r="KZ863" s="13"/>
      <c r="LA863" s="13"/>
      <c r="LB863" s="13"/>
      <c r="LC863" s="13"/>
      <c r="LD863" s="13"/>
      <c r="LE863" s="13"/>
      <c r="LF863" s="13"/>
      <c r="LG863" s="13"/>
      <c r="LH863" s="13"/>
      <c r="LI863" s="13"/>
      <c r="LJ863" s="13"/>
      <c r="LK863" s="13"/>
      <c r="LL863" s="13"/>
      <c r="LM863" s="13"/>
      <c r="LN863" s="13"/>
      <c r="LO863" s="13"/>
      <c r="LP863" s="13"/>
      <c r="LQ863" s="13"/>
      <c r="LR863" s="13"/>
      <c r="LS863" s="13"/>
      <c r="LT863" s="13"/>
      <c r="LU863" s="13"/>
      <c r="LV863" s="13"/>
      <c r="LW863" s="13"/>
      <c r="LX863" s="13"/>
      <c r="LY863" s="13"/>
      <c r="LZ863" s="13"/>
      <c r="MA863" s="13"/>
      <c r="MB863" s="13"/>
      <c r="MC863" s="13"/>
      <c r="MD863" s="13"/>
      <c r="ME863" s="13"/>
      <c r="MF863" s="13"/>
      <c r="MG863" s="13"/>
      <c r="MH863" s="13"/>
      <c r="MI863" s="13"/>
      <c r="MJ863" s="13"/>
      <c r="MK863" s="13"/>
      <c r="ML863" s="13"/>
      <c r="MM863" s="13"/>
      <c r="MN863" s="13"/>
      <c r="MO863" s="13"/>
      <c r="MP863" s="13"/>
      <c r="MQ863" s="13"/>
      <c r="MR863" s="13"/>
      <c r="MS863" s="13"/>
      <c r="MT863" s="13"/>
      <c r="MU863" s="13"/>
      <c r="MV863" s="13"/>
      <c r="MW863" s="13"/>
      <c r="MX863" s="13"/>
      <c r="MY863" s="13"/>
      <c r="MZ863" s="13"/>
      <c r="NA863" s="13"/>
      <c r="NB863" s="13"/>
      <c r="NC863" s="13"/>
      <c r="ND863" s="13"/>
      <c r="NE863" s="13"/>
      <c r="NF863" s="13"/>
      <c r="NG863" s="13"/>
      <c r="NH863" s="13"/>
      <c r="NI863" s="13"/>
      <c r="NJ863" s="13"/>
      <c r="NK863" s="13"/>
      <c r="NL863" s="13"/>
      <c r="NM863" s="13"/>
      <c r="NN863" s="13"/>
      <c r="NO863" s="13"/>
      <c r="NP863" s="13"/>
      <c r="NQ863" s="13"/>
      <c r="NR863" s="13"/>
      <c r="NS863" s="13"/>
      <c r="NT863" s="13"/>
      <c r="NU863" s="13"/>
      <c r="NV863" s="13"/>
      <c r="NW863" s="13"/>
      <c r="NX863" s="13"/>
      <c r="NY863" s="13"/>
      <c r="NZ863" s="13"/>
      <c r="OA863" s="13"/>
      <c r="OB863" s="13"/>
      <c r="OC863" s="13"/>
      <c r="OD863" s="13"/>
      <c r="OE863" s="13"/>
      <c r="OF863" s="13"/>
      <c r="OG863" s="13"/>
      <c r="OH863" s="13"/>
      <c r="OI863" s="13"/>
      <c r="OJ863" s="13"/>
      <c r="OK863" s="13"/>
      <c r="OL863" s="13"/>
      <c r="OM863" s="13"/>
      <c r="ON863" s="13"/>
      <c r="OO863" s="13"/>
      <c r="OP863" s="13"/>
      <c r="OQ863" s="13"/>
      <c r="OR863" s="13"/>
      <c r="OS863" s="13"/>
      <c r="OT863" s="13"/>
      <c r="OU863" s="13"/>
      <c r="OV863" s="13"/>
      <c r="OW863" s="13"/>
      <c r="OX863" s="13"/>
      <c r="OY863" s="13"/>
      <c r="OZ863" s="13"/>
      <c r="PA863" s="13"/>
      <c r="PB863" s="13"/>
      <c r="PC863" s="13"/>
      <c r="PD863" s="13"/>
      <c r="PE863" s="13"/>
      <c r="PF863" s="13"/>
      <c r="PG863" s="13"/>
      <c r="PH863" s="13"/>
      <c r="PI863" s="13"/>
      <c r="PJ863" s="13"/>
      <c r="PK863" s="13"/>
      <c r="PL863" s="13"/>
      <c r="PM863" s="13"/>
      <c r="PN863" s="13"/>
      <c r="PO863" s="13"/>
      <c r="PP863" s="13"/>
      <c r="PQ863" s="13"/>
      <c r="PR863" s="13"/>
      <c r="PS863" s="13"/>
      <c r="PT863" s="13"/>
      <c r="PU863" s="13"/>
      <c r="PV863" s="13"/>
      <c r="PW863" s="13"/>
      <c r="PX863" s="13"/>
      <c r="PY863" s="13"/>
      <c r="PZ863" s="13"/>
      <c r="QA863" s="13"/>
      <c r="QB863" s="13"/>
      <c r="QC863" s="13"/>
      <c r="QD863" s="13"/>
      <c r="QE863" s="13"/>
      <c r="QF863" s="13"/>
      <c r="QG863" s="13"/>
      <c r="QH863" s="13"/>
      <c r="QI863" s="13"/>
      <c r="QJ863" s="13"/>
      <c r="QK863" s="13"/>
      <c r="QL863" s="13"/>
      <c r="QM863" s="13"/>
      <c r="QN863" s="13"/>
      <c r="QO863" s="13"/>
      <c r="QP863" s="13"/>
      <c r="QQ863" s="13"/>
      <c r="QR863" s="13"/>
      <c r="QS863" s="13"/>
      <c r="QT863" s="13"/>
      <c r="QU863" s="13"/>
      <c r="QV863" s="13"/>
      <c r="QW863" s="13"/>
      <c r="QX863" s="13"/>
      <c r="QY863" s="13"/>
      <c r="QZ863" s="13"/>
      <c r="RA863" s="13"/>
      <c r="RB863" s="13"/>
      <c r="RC863" s="13"/>
      <c r="RD863" s="13"/>
      <c r="RE863" s="13"/>
      <c r="RF863" s="13"/>
      <c r="RG863" s="13"/>
      <c r="RH863" s="13"/>
      <c r="RI863" s="13"/>
      <c r="RJ863" s="13"/>
      <c r="RK863" s="13"/>
      <c r="RL863" s="13"/>
      <c r="RM863" s="13"/>
      <c r="RN863" s="13"/>
      <c r="RO863" s="13"/>
      <c r="RP863" s="13"/>
      <c r="RQ863" s="13"/>
      <c r="RR863" s="13"/>
      <c r="RS863" s="13"/>
      <c r="RT863" s="13"/>
      <c r="RU863" s="13"/>
      <c r="RV863" s="13"/>
      <c r="RW863" s="13"/>
      <c r="RX863" s="13"/>
      <c r="RY863" s="13"/>
      <c r="RZ863" s="13"/>
      <c r="SA863" s="13"/>
      <c r="SB863" s="13"/>
      <c r="SC863" s="13"/>
      <c r="SD863" s="13"/>
      <c r="SE863" s="13"/>
      <c r="SF863" s="13"/>
      <c r="SG863" s="13"/>
      <c r="SH863" s="13"/>
      <c r="SI863" s="13"/>
      <c r="SJ863" s="13"/>
      <c r="SK863" s="13"/>
      <c r="SL863" s="13"/>
      <c r="SM863" s="13"/>
      <c r="SN863" s="13"/>
      <c r="SO863" s="13"/>
      <c r="SP863" s="13"/>
      <c r="SQ863" s="13"/>
      <c r="SR863" s="13"/>
      <c r="SS863" s="13"/>
      <c r="ST863" s="13"/>
      <c r="SU863" s="13"/>
      <c r="SV863" s="13"/>
      <c r="SW863" s="13"/>
      <c r="SX863" s="13"/>
      <c r="SY863" s="13"/>
      <c r="SZ863" s="13"/>
      <c r="TA863" s="13"/>
      <c r="TB863" s="13"/>
      <c r="TC863" s="13"/>
      <c r="TD863" s="13"/>
      <c r="TE863" s="13"/>
      <c r="TF863" s="13"/>
      <c r="TG863" s="13"/>
      <c r="TH863" s="13"/>
      <c r="TI863" s="13"/>
      <c r="TJ863" s="13"/>
      <c r="TK863" s="13"/>
      <c r="TL863" s="13"/>
      <c r="TM863" s="13"/>
      <c r="TN863" s="13"/>
      <c r="TO863" s="13"/>
      <c r="TP863" s="13"/>
      <c r="TQ863" s="13"/>
      <c r="TR863" s="13"/>
      <c r="TS863" s="13"/>
      <c r="TT863" s="13"/>
      <c r="TU863" s="13"/>
      <c r="TV863" s="13"/>
      <c r="TW863" s="13"/>
      <c r="TX863" s="13"/>
      <c r="TY863" s="13"/>
      <c r="TZ863" s="13"/>
      <c r="UA863" s="13"/>
      <c r="UB863" s="13"/>
      <c r="UC863" s="13"/>
      <c r="UD863" s="13"/>
      <c r="UE863" s="13"/>
      <c r="UF863" s="13"/>
      <c r="UG863" s="13"/>
      <c r="UH863" s="13"/>
      <c r="UI863" s="13"/>
      <c r="UJ863" s="13"/>
      <c r="UK863" s="13"/>
      <c r="UL863" s="13"/>
      <c r="UM863" s="13"/>
      <c r="UN863" s="13"/>
      <c r="UO863" s="13"/>
      <c r="UP863" s="13"/>
      <c r="UQ863" s="13"/>
      <c r="UR863" s="13"/>
      <c r="US863" s="13"/>
      <c r="UT863" s="13"/>
      <c r="UU863" s="13"/>
      <c r="UV863" s="13"/>
      <c r="UW863" s="13"/>
      <c r="UX863" s="13"/>
      <c r="UY863" s="13"/>
      <c r="UZ863" s="13"/>
      <c r="VA863" s="13"/>
      <c r="VB863" s="13"/>
      <c r="VC863" s="13"/>
      <c r="VD863" s="13"/>
      <c r="VE863" s="13"/>
      <c r="VF863" s="13"/>
      <c r="VG863" s="13"/>
      <c r="VH863" s="13"/>
      <c r="VI863" s="13"/>
      <c r="VJ863" s="13"/>
      <c r="VK863" s="13"/>
      <c r="VL863" s="13"/>
      <c r="VM863" s="13"/>
      <c r="VN863" s="13"/>
      <c r="VO863" s="13"/>
      <c r="VP863" s="13"/>
      <c r="VQ863" s="13"/>
      <c r="VR863" s="13"/>
      <c r="VS863" s="13"/>
      <c r="VT863" s="13"/>
      <c r="VU863" s="13"/>
      <c r="VV863" s="13"/>
      <c r="VW863" s="13"/>
      <c r="VX863" s="13"/>
      <c r="VY863" s="13"/>
      <c r="VZ863" s="13"/>
      <c r="WA863" s="13"/>
      <c r="WB863" s="13"/>
      <c r="WC863" s="13"/>
      <c r="WD863" s="13"/>
      <c r="WE863" s="13"/>
      <c r="WF863" s="13"/>
      <c r="WG863" s="13"/>
      <c r="WH863" s="13"/>
      <c r="WI863" s="13"/>
      <c r="WJ863" s="13"/>
      <c r="WK863" s="13"/>
      <c r="WL863" s="13"/>
      <c r="WM863" s="13"/>
      <c r="WN863" s="13"/>
      <c r="WO863" s="13"/>
      <c r="WP863" s="13"/>
      <c r="WQ863" s="13"/>
      <c r="WR863" s="13"/>
      <c r="WS863" s="13"/>
      <c r="WT863" s="13"/>
      <c r="WU863" s="13"/>
      <c r="WV863" s="13"/>
      <c r="WW863" s="13"/>
      <c r="WX863" s="13"/>
      <c r="WY863" s="13"/>
      <c r="WZ863" s="13"/>
      <c r="XA863" s="13"/>
      <c r="XB863" s="13"/>
      <c r="XC863" s="13"/>
      <c r="XD863" s="13"/>
      <c r="XE863" s="13"/>
      <c r="XF863" s="13"/>
      <c r="XG863" s="13"/>
      <c r="XH863" s="13"/>
      <c r="XI863" s="13"/>
      <c r="XJ863" s="13"/>
      <c r="XK863" s="13"/>
      <c r="XL863" s="13"/>
      <c r="XM863" s="13"/>
      <c r="XN863" s="13"/>
      <c r="XO863" s="13"/>
      <c r="XP863" s="13"/>
      <c r="XQ863" s="13"/>
      <c r="XR863" s="13"/>
      <c r="XS863" s="13"/>
      <c r="XT863" s="13"/>
      <c r="XU863" s="13"/>
      <c r="XV863" s="13"/>
      <c r="XW863" s="13"/>
      <c r="XX863" s="13"/>
      <c r="XY863" s="13"/>
      <c r="XZ863" s="13"/>
      <c r="YA863" s="13"/>
      <c r="YB863" s="13"/>
      <c r="YC863" s="13"/>
      <c r="YD863" s="13"/>
      <c r="YE863" s="13"/>
      <c r="YF863" s="13"/>
      <c r="YG863" s="13"/>
      <c r="YH863" s="13"/>
      <c r="YI863" s="13"/>
      <c r="YJ863" s="13"/>
      <c r="YK863" s="13"/>
      <c r="YL863" s="13"/>
      <c r="YM863" s="13"/>
      <c r="YN863" s="13"/>
      <c r="YO863" s="13"/>
      <c r="YP863" s="13"/>
      <c r="YQ863" s="13"/>
      <c r="YR863" s="13"/>
      <c r="YS863" s="13"/>
      <c r="YT863" s="13"/>
      <c r="YU863" s="13"/>
      <c r="YV863" s="13"/>
      <c r="YW863" s="13"/>
      <c r="YX863" s="13"/>
      <c r="YY863" s="13"/>
      <c r="YZ863" s="13"/>
      <c r="ZA863" s="13"/>
      <c r="ZB863" s="13"/>
      <c r="ZC863" s="13"/>
      <c r="ZD863" s="13"/>
      <c r="ZE863" s="13"/>
      <c r="ZF863" s="13"/>
      <c r="ZG863" s="13"/>
      <c r="ZH863" s="13"/>
      <c r="ZI863" s="13"/>
      <c r="ZJ863" s="13"/>
      <c r="ZK863" s="13"/>
      <c r="ZL863" s="13"/>
      <c r="ZM863" s="13"/>
      <c r="ZN863" s="13"/>
      <c r="ZO863" s="13"/>
      <c r="ZP863" s="13"/>
      <c r="ZQ863" s="13"/>
      <c r="ZR863" s="13"/>
      <c r="ZS863" s="13"/>
      <c r="ZT863" s="13"/>
      <c r="ZU863" s="13"/>
      <c r="ZV863" s="13"/>
      <c r="ZW863" s="13"/>
      <c r="ZX863" s="13"/>
      <c r="ZY863" s="13"/>
      <c r="ZZ863" s="13"/>
      <c r="AAA863" s="13"/>
      <c r="AAB863" s="13"/>
      <c r="AAC863" s="13"/>
      <c r="AAD863" s="13"/>
      <c r="AAE863" s="13"/>
      <c r="AAF863" s="13"/>
      <c r="AAG863" s="13"/>
      <c r="AAH863" s="13"/>
      <c r="AAI863" s="13"/>
      <c r="AAJ863" s="13"/>
      <c r="AAK863" s="13"/>
      <c r="AAL863" s="13"/>
      <c r="AAM863" s="13"/>
      <c r="AAN863" s="13"/>
      <c r="AAO863" s="13"/>
      <c r="AAP863" s="13"/>
      <c r="AAQ863" s="13"/>
      <c r="AAR863" s="13"/>
      <c r="AAS863" s="13"/>
      <c r="AAT863" s="13"/>
      <c r="AAU863" s="13"/>
      <c r="AAV863" s="13"/>
      <c r="AAW863" s="13"/>
      <c r="AAX863" s="13"/>
      <c r="AAY863" s="13"/>
      <c r="AAZ863" s="13"/>
      <c r="ABA863" s="13"/>
      <c r="ABB863" s="13"/>
      <c r="ABC863" s="13"/>
      <c r="ABD863" s="13"/>
      <c r="ABE863" s="13"/>
      <c r="ABF863" s="13"/>
      <c r="ABG863" s="13"/>
      <c r="ABH863" s="13"/>
      <c r="ABI863" s="13"/>
      <c r="ABJ863" s="13"/>
      <c r="ABK863" s="13"/>
      <c r="ABL863" s="13"/>
      <c r="ABM863" s="13"/>
      <c r="ABN863" s="13"/>
      <c r="ABO863" s="13"/>
      <c r="ABP863" s="13"/>
      <c r="ABQ863" s="13"/>
      <c r="ABR863" s="13"/>
      <c r="ABS863" s="13"/>
      <c r="ABT863" s="13"/>
      <c r="ABU863" s="13"/>
      <c r="ABV863" s="13"/>
      <c r="ABW863" s="13"/>
      <c r="ABX863" s="13"/>
      <c r="ABY863" s="13"/>
      <c r="ABZ863" s="13"/>
      <c r="ACA863" s="13"/>
      <c r="ACB863" s="13"/>
      <c r="ACC863" s="13"/>
      <c r="ACD863" s="13"/>
      <c r="ACE863" s="13"/>
      <c r="ACF863" s="13"/>
      <c r="ACG863" s="13"/>
      <c r="ACH863" s="13"/>
      <c r="ACI863" s="13"/>
      <c r="ACJ863" s="13"/>
      <c r="ACK863" s="13"/>
      <c r="ACL863" s="13"/>
      <c r="ACM863" s="13"/>
      <c r="ACN863" s="13"/>
      <c r="ACO863" s="13"/>
      <c r="ACP863" s="13"/>
      <c r="ACQ863" s="13"/>
      <c r="ACR863" s="13"/>
      <c r="ACS863" s="13"/>
      <c r="ACT863" s="13"/>
      <c r="ACU863" s="13"/>
      <c r="ACV863" s="13"/>
      <c r="ACW863" s="13"/>
      <c r="ACX863" s="13"/>
      <c r="ACY863" s="13"/>
      <c r="ACZ863" s="13"/>
      <c r="ADA863" s="13"/>
      <c r="ADB863" s="13"/>
      <c r="ADC863" s="13"/>
      <c r="ADD863" s="13"/>
      <c r="ADE863" s="13"/>
      <c r="ADF863" s="13"/>
      <c r="ADG863" s="13"/>
      <c r="ADH863" s="13"/>
      <c r="ADI863" s="13"/>
      <c r="ADJ863" s="13"/>
      <c r="ADK863" s="13"/>
      <c r="ADL863" s="13"/>
      <c r="ADM863" s="13"/>
      <c r="ADN863" s="13"/>
      <c r="ADO863" s="13"/>
      <c r="ADP863" s="13"/>
      <c r="ADQ863" s="13"/>
      <c r="ADR863" s="13"/>
      <c r="ADS863" s="13"/>
      <c r="ADT863" s="13"/>
      <c r="ADU863" s="13"/>
      <c r="ADV863" s="13"/>
      <c r="ADW863" s="13"/>
      <c r="ADX863" s="13"/>
      <c r="ADY863" s="13"/>
      <c r="ADZ863" s="13"/>
      <c r="AEA863" s="13"/>
      <c r="AEB863" s="13"/>
      <c r="AEC863" s="13"/>
      <c r="AED863" s="13"/>
      <c r="AEE863" s="13"/>
      <c r="AEF863" s="13"/>
      <c r="AEG863" s="13"/>
      <c r="AEH863" s="13"/>
      <c r="AEI863" s="13"/>
      <c r="AEJ863" s="13"/>
      <c r="AEK863" s="13"/>
      <c r="AEL863" s="13"/>
      <c r="AEM863" s="13"/>
      <c r="AEN863" s="13"/>
      <c r="AEO863" s="13"/>
      <c r="AEP863" s="13"/>
      <c r="AEQ863" s="13"/>
      <c r="AER863" s="13"/>
      <c r="AES863" s="13"/>
      <c r="AET863" s="13"/>
      <c r="AEU863" s="13"/>
      <c r="AEV863" s="13"/>
      <c r="AEW863" s="13"/>
      <c r="AEX863" s="13"/>
      <c r="AEY863" s="13"/>
      <c r="AEZ863" s="13"/>
      <c r="AFA863" s="13"/>
      <c r="AFB863" s="13"/>
      <c r="AFC863" s="13"/>
      <c r="AFD863" s="13"/>
      <c r="AFE863" s="13"/>
      <c r="AFF863" s="13"/>
      <c r="AFG863" s="13"/>
      <c r="AFH863" s="13"/>
      <c r="AFI863" s="13"/>
      <c r="AFJ863" s="13"/>
      <c r="AFK863" s="13"/>
      <c r="AFL863" s="13"/>
      <c r="AFM863" s="13"/>
      <c r="AFN863" s="13"/>
      <c r="AFO863" s="13"/>
      <c r="AFP863" s="13"/>
      <c r="AFQ863" s="13"/>
      <c r="AFR863" s="13"/>
      <c r="AFS863" s="13"/>
      <c r="AFT863" s="13"/>
      <c r="AFU863" s="13"/>
      <c r="AFV863" s="13"/>
      <c r="AFW863" s="13"/>
      <c r="AFX863" s="13"/>
      <c r="AFY863" s="13"/>
      <c r="AFZ863" s="13"/>
      <c r="AGA863" s="13"/>
      <c r="AGB863" s="13"/>
      <c r="AGC863" s="13"/>
      <c r="AGD863" s="13"/>
      <c r="AGE863" s="13"/>
      <c r="AGF863" s="13"/>
      <c r="AGG863" s="13"/>
      <c r="AGH863" s="13"/>
      <c r="AGI863" s="13"/>
      <c r="AGJ863" s="13"/>
      <c r="AGK863" s="13"/>
      <c r="AGL863" s="13"/>
      <c r="AGM863" s="13"/>
      <c r="AGN863" s="13"/>
      <c r="AGO863" s="13"/>
      <c r="AGP863" s="13"/>
      <c r="AGQ863" s="13"/>
      <c r="AGR863" s="13"/>
      <c r="AGS863" s="13"/>
      <c r="AGT863" s="13"/>
      <c r="AGU863" s="13"/>
      <c r="AGV863" s="13"/>
      <c r="AGW863" s="13"/>
      <c r="AGX863" s="13"/>
      <c r="AGY863" s="13"/>
      <c r="AGZ863" s="13"/>
      <c r="AHA863" s="13"/>
      <c r="AHB863" s="13"/>
      <c r="AHC863" s="13"/>
      <c r="AHD863" s="13"/>
      <c r="AHE863" s="13"/>
      <c r="AHF863" s="13"/>
      <c r="AHG863" s="13"/>
      <c r="AHH863" s="13"/>
      <c r="AHI863" s="13"/>
      <c r="AHJ863" s="13"/>
      <c r="AHK863" s="13"/>
      <c r="AHL863" s="13"/>
      <c r="AHM863" s="13"/>
      <c r="AHN863" s="13"/>
      <c r="AHO863" s="13"/>
      <c r="AHP863" s="13"/>
      <c r="AHQ863" s="13"/>
      <c r="AHR863" s="13"/>
      <c r="AHS863" s="13"/>
      <c r="AHT863" s="13"/>
      <c r="AHU863" s="13"/>
      <c r="AHV863" s="13"/>
      <c r="AHW863" s="13"/>
      <c r="AHX863" s="13"/>
      <c r="AHY863" s="13"/>
      <c r="AHZ863" s="13"/>
      <c r="AIA863" s="13"/>
      <c r="AIB863" s="13"/>
      <c r="AIC863" s="13"/>
      <c r="AID863" s="13"/>
      <c r="AIE863" s="13"/>
      <c r="AIF863" s="13"/>
      <c r="AIG863" s="13"/>
      <c r="AIH863" s="13"/>
      <c r="AII863" s="13"/>
      <c r="AIJ863" s="13"/>
      <c r="AIK863" s="13"/>
      <c r="AIL863" s="13"/>
      <c r="AIM863" s="13"/>
      <c r="AIN863" s="13"/>
      <c r="AIO863" s="13"/>
      <c r="AIP863" s="13"/>
      <c r="AIQ863" s="13"/>
      <c r="AIR863" s="13"/>
      <c r="AIS863" s="13"/>
      <c r="AIT863" s="13"/>
      <c r="AIU863" s="13"/>
      <c r="AIV863" s="13"/>
      <c r="AIW863" s="13"/>
      <c r="AIX863" s="13"/>
      <c r="AIY863" s="13"/>
      <c r="AIZ863" s="13"/>
      <c r="AJA863" s="13"/>
      <c r="AJB863" s="13"/>
      <c r="AJC863" s="13"/>
      <c r="AJD863" s="13"/>
      <c r="AJE863" s="13"/>
      <c r="AJF863" s="13"/>
      <c r="AJG863" s="13"/>
      <c r="AJH863" s="13"/>
      <c r="AJI863" s="13"/>
      <c r="AJJ863" s="13"/>
      <c r="AJK863" s="13"/>
      <c r="AJL863" s="13"/>
      <c r="AJM863" s="13"/>
      <c r="AJN863" s="13"/>
      <c r="AJO863" s="13"/>
      <c r="AJP863" s="13"/>
      <c r="AJQ863" s="13"/>
      <c r="AJR863" s="13"/>
      <c r="AJS863" s="13"/>
      <c r="AJT863" s="13"/>
      <c r="AJU863" s="13"/>
      <c r="AJV863" s="13"/>
      <c r="AJW863" s="13"/>
      <c r="AJX863" s="13"/>
      <c r="AJY863" s="13"/>
      <c r="AJZ863" s="13"/>
      <c r="AKA863" s="13"/>
      <c r="AKB863" s="13"/>
      <c r="AKC863" s="13"/>
      <c r="AKD863" s="13"/>
      <c r="AKE863" s="13"/>
      <c r="AKF863" s="13"/>
      <c r="AKG863" s="13"/>
      <c r="AKH863" s="13"/>
      <c r="AKI863" s="13"/>
      <c r="AKJ863" s="13"/>
      <c r="AKK863" s="13"/>
      <c r="AKL863" s="13"/>
      <c r="AKM863" s="13"/>
      <c r="AKN863" s="13"/>
      <c r="AKO863" s="13"/>
      <c r="AKP863" s="13"/>
      <c r="AKQ863" s="13"/>
      <c r="AKR863" s="13"/>
      <c r="AKS863" s="13"/>
      <c r="AKT863" s="13"/>
      <c r="AKU863" s="13"/>
      <c r="AKV863" s="13"/>
      <c r="AKW863" s="13"/>
      <c r="AKX863" s="13"/>
      <c r="AKY863" s="13"/>
      <c r="AKZ863" s="13"/>
      <c r="ALA863" s="13"/>
      <c r="ALB863" s="13"/>
      <c r="ALC863" s="13"/>
      <c r="ALD863" s="13"/>
      <c r="ALE863" s="13"/>
      <c r="ALF863" s="13"/>
      <c r="ALG863" s="13"/>
      <c r="ALH863" s="13"/>
      <c r="ALI863" s="13"/>
      <c r="ALJ863" s="13"/>
    </row>
    <row r="864" spans="1:998" s="23" customFormat="1">
      <c r="A864" s="16">
        <v>859</v>
      </c>
      <c r="B864" s="32" t="s">
        <v>188</v>
      </c>
      <c r="C864" s="32" t="s">
        <v>35</v>
      </c>
      <c r="D864" s="32" t="s">
        <v>35</v>
      </c>
      <c r="E864" s="32" t="s">
        <v>841</v>
      </c>
      <c r="F864" s="32"/>
      <c r="G864" s="74">
        <v>45834</v>
      </c>
      <c r="H864" s="75">
        <v>0.70000000000000007</v>
      </c>
      <c r="I864" s="32" t="s">
        <v>5</v>
      </c>
      <c r="J864" s="32" t="s">
        <v>6</v>
      </c>
      <c r="K864" s="32" t="s">
        <v>5</v>
      </c>
      <c r="L864" s="32" t="s">
        <v>5</v>
      </c>
      <c r="M864" s="32" t="s">
        <v>5</v>
      </c>
      <c r="N864" s="32" t="s">
        <v>6</v>
      </c>
      <c r="O864" s="76">
        <v>0</v>
      </c>
      <c r="P864" s="77">
        <v>80</v>
      </c>
      <c r="Q864" s="76">
        <v>80745</v>
      </c>
      <c r="R864" s="76">
        <v>32298</v>
      </c>
      <c r="S864" s="85">
        <f t="shared" si="92"/>
        <v>40</v>
      </c>
      <c r="T864" s="85">
        <f t="shared" si="93"/>
        <v>48447</v>
      </c>
      <c r="U864" s="32" t="s">
        <v>6</v>
      </c>
      <c r="V864" s="32" t="s">
        <v>6</v>
      </c>
      <c r="W864" s="79">
        <v>1</v>
      </c>
      <c r="X864" s="80">
        <v>0</v>
      </c>
      <c r="Y864" s="81">
        <f>ROUND((S864/INDICI!$B$2*10),2)</f>
        <v>4.5199999999999996</v>
      </c>
      <c r="Z864" s="81">
        <f>ROUND((O864/INDICI!$B$1*25),2)</f>
        <v>0</v>
      </c>
      <c r="AA864" s="82">
        <f t="shared" si="94"/>
        <v>8</v>
      </c>
      <c r="AB864" s="83">
        <f t="shared" si="95"/>
        <v>12.52</v>
      </c>
      <c r="AC864" s="84"/>
      <c r="AD864" s="81" t="str">
        <f>VLOOKUP(C864, 'NORD SUD'!A:B, 2, FALSE)</f>
        <v>N</v>
      </c>
      <c r="AE864" s="85"/>
      <c r="AF864" s="85"/>
      <c r="AG864" s="84"/>
      <c r="AH864" s="81"/>
      <c r="AI864" s="169"/>
      <c r="AJ864" s="169"/>
      <c r="AK864" s="194"/>
      <c r="AL864" s="158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  <c r="JX864" s="13"/>
      <c r="JY864" s="13"/>
      <c r="JZ864" s="13"/>
      <c r="KA864" s="13"/>
      <c r="KB864" s="13"/>
      <c r="KC864" s="13"/>
      <c r="KD864" s="13"/>
      <c r="KE864" s="13"/>
      <c r="KF864" s="13"/>
      <c r="KG864" s="13"/>
      <c r="KH864" s="13"/>
      <c r="KI864" s="13"/>
      <c r="KJ864" s="13"/>
      <c r="KK864" s="13"/>
      <c r="KL864" s="13"/>
      <c r="KM864" s="13"/>
      <c r="KN864" s="13"/>
      <c r="KO864" s="13"/>
      <c r="KP864" s="13"/>
      <c r="KQ864" s="13"/>
      <c r="KR864" s="13"/>
      <c r="KS864" s="13"/>
      <c r="KT864" s="13"/>
      <c r="KU864" s="13"/>
      <c r="KV864" s="13"/>
      <c r="KW864" s="13"/>
      <c r="KX864" s="13"/>
      <c r="KY864" s="13"/>
      <c r="KZ864" s="13"/>
      <c r="LA864" s="13"/>
      <c r="LB864" s="13"/>
      <c r="LC864" s="13"/>
      <c r="LD864" s="13"/>
      <c r="LE864" s="13"/>
      <c r="LF864" s="13"/>
      <c r="LG864" s="13"/>
      <c r="LH864" s="13"/>
      <c r="LI864" s="13"/>
      <c r="LJ864" s="13"/>
      <c r="LK864" s="13"/>
      <c r="LL864" s="13"/>
      <c r="LM864" s="13"/>
      <c r="LN864" s="13"/>
      <c r="LO864" s="13"/>
      <c r="LP864" s="13"/>
      <c r="LQ864" s="13"/>
      <c r="LR864" s="13"/>
      <c r="LS864" s="13"/>
      <c r="LT864" s="13"/>
      <c r="LU864" s="13"/>
      <c r="LV864" s="13"/>
      <c r="LW864" s="13"/>
      <c r="LX864" s="13"/>
      <c r="LY864" s="13"/>
      <c r="LZ864" s="13"/>
      <c r="MA864" s="13"/>
      <c r="MB864" s="13"/>
      <c r="MC864" s="13"/>
      <c r="MD864" s="13"/>
      <c r="ME864" s="13"/>
      <c r="MF864" s="13"/>
      <c r="MG864" s="13"/>
      <c r="MH864" s="13"/>
      <c r="MI864" s="13"/>
      <c r="MJ864" s="13"/>
      <c r="MK864" s="13"/>
      <c r="ML864" s="13"/>
      <c r="MM864" s="13"/>
      <c r="MN864" s="13"/>
      <c r="MO864" s="13"/>
      <c r="MP864" s="13"/>
      <c r="MQ864" s="13"/>
      <c r="MR864" s="13"/>
      <c r="MS864" s="13"/>
      <c r="MT864" s="13"/>
      <c r="MU864" s="13"/>
      <c r="MV864" s="13"/>
      <c r="MW864" s="13"/>
      <c r="MX864" s="13"/>
      <c r="MY864" s="13"/>
      <c r="MZ864" s="13"/>
      <c r="NA864" s="13"/>
      <c r="NB864" s="13"/>
      <c r="NC864" s="13"/>
      <c r="ND864" s="13"/>
      <c r="NE864" s="13"/>
      <c r="NF864" s="13"/>
      <c r="NG864" s="13"/>
      <c r="NH864" s="13"/>
      <c r="NI864" s="13"/>
      <c r="NJ864" s="13"/>
      <c r="NK864" s="13"/>
      <c r="NL864" s="13"/>
      <c r="NM864" s="13"/>
      <c r="NN864" s="13"/>
      <c r="NO864" s="13"/>
      <c r="NP864" s="13"/>
      <c r="NQ864" s="13"/>
      <c r="NR864" s="13"/>
      <c r="NS864" s="13"/>
      <c r="NT864" s="13"/>
      <c r="NU864" s="13"/>
      <c r="NV864" s="13"/>
      <c r="NW864" s="13"/>
      <c r="NX864" s="13"/>
      <c r="NY864" s="13"/>
      <c r="NZ864" s="13"/>
      <c r="OA864" s="13"/>
      <c r="OB864" s="13"/>
      <c r="OC864" s="13"/>
      <c r="OD864" s="13"/>
      <c r="OE864" s="13"/>
      <c r="OF864" s="13"/>
      <c r="OG864" s="13"/>
      <c r="OH864" s="13"/>
      <c r="OI864" s="13"/>
      <c r="OJ864" s="13"/>
      <c r="OK864" s="13"/>
      <c r="OL864" s="13"/>
      <c r="OM864" s="13"/>
      <c r="ON864" s="13"/>
      <c r="OO864" s="13"/>
      <c r="OP864" s="13"/>
      <c r="OQ864" s="13"/>
      <c r="OR864" s="13"/>
      <c r="OS864" s="13"/>
      <c r="OT864" s="13"/>
      <c r="OU864" s="13"/>
      <c r="OV864" s="13"/>
      <c r="OW864" s="13"/>
      <c r="OX864" s="13"/>
      <c r="OY864" s="13"/>
      <c r="OZ864" s="13"/>
      <c r="PA864" s="13"/>
      <c r="PB864" s="13"/>
      <c r="PC864" s="13"/>
      <c r="PD864" s="13"/>
      <c r="PE864" s="13"/>
      <c r="PF864" s="13"/>
      <c r="PG864" s="13"/>
      <c r="PH864" s="13"/>
      <c r="PI864" s="13"/>
      <c r="PJ864" s="13"/>
      <c r="PK864" s="13"/>
      <c r="PL864" s="13"/>
      <c r="PM864" s="13"/>
      <c r="PN864" s="13"/>
      <c r="PO864" s="13"/>
      <c r="PP864" s="13"/>
      <c r="PQ864" s="13"/>
      <c r="PR864" s="13"/>
      <c r="PS864" s="13"/>
      <c r="PT864" s="13"/>
      <c r="PU864" s="13"/>
      <c r="PV864" s="13"/>
      <c r="PW864" s="13"/>
      <c r="PX864" s="13"/>
      <c r="PY864" s="13"/>
      <c r="PZ864" s="13"/>
      <c r="QA864" s="13"/>
      <c r="QB864" s="13"/>
      <c r="QC864" s="13"/>
      <c r="QD864" s="13"/>
      <c r="QE864" s="13"/>
      <c r="QF864" s="13"/>
      <c r="QG864" s="13"/>
      <c r="QH864" s="13"/>
      <c r="QI864" s="13"/>
      <c r="QJ864" s="13"/>
      <c r="QK864" s="13"/>
      <c r="QL864" s="13"/>
      <c r="QM864" s="13"/>
      <c r="QN864" s="13"/>
      <c r="QO864" s="13"/>
      <c r="QP864" s="13"/>
      <c r="QQ864" s="13"/>
      <c r="QR864" s="13"/>
      <c r="QS864" s="13"/>
      <c r="QT864" s="13"/>
      <c r="QU864" s="13"/>
      <c r="QV864" s="13"/>
      <c r="QW864" s="13"/>
      <c r="QX864" s="13"/>
      <c r="QY864" s="13"/>
      <c r="QZ864" s="13"/>
      <c r="RA864" s="13"/>
      <c r="RB864" s="13"/>
      <c r="RC864" s="13"/>
      <c r="RD864" s="13"/>
      <c r="RE864" s="13"/>
      <c r="RF864" s="13"/>
      <c r="RG864" s="13"/>
      <c r="RH864" s="13"/>
      <c r="RI864" s="13"/>
      <c r="RJ864" s="13"/>
      <c r="RK864" s="13"/>
      <c r="RL864" s="13"/>
      <c r="RM864" s="13"/>
      <c r="RN864" s="13"/>
      <c r="RO864" s="13"/>
      <c r="RP864" s="13"/>
      <c r="RQ864" s="13"/>
      <c r="RR864" s="13"/>
      <c r="RS864" s="13"/>
      <c r="RT864" s="13"/>
      <c r="RU864" s="13"/>
      <c r="RV864" s="13"/>
      <c r="RW864" s="13"/>
      <c r="RX864" s="13"/>
      <c r="RY864" s="13"/>
      <c r="RZ864" s="13"/>
      <c r="SA864" s="13"/>
      <c r="SB864" s="13"/>
      <c r="SC864" s="13"/>
      <c r="SD864" s="13"/>
      <c r="SE864" s="13"/>
      <c r="SF864" s="13"/>
      <c r="SG864" s="13"/>
      <c r="SH864" s="13"/>
      <c r="SI864" s="13"/>
      <c r="SJ864" s="13"/>
      <c r="SK864" s="13"/>
      <c r="SL864" s="13"/>
      <c r="SM864" s="13"/>
      <c r="SN864" s="13"/>
      <c r="SO864" s="13"/>
      <c r="SP864" s="13"/>
      <c r="SQ864" s="13"/>
      <c r="SR864" s="13"/>
      <c r="SS864" s="13"/>
      <c r="ST864" s="13"/>
      <c r="SU864" s="13"/>
      <c r="SV864" s="13"/>
      <c r="SW864" s="13"/>
      <c r="SX864" s="13"/>
      <c r="SY864" s="13"/>
      <c r="SZ864" s="13"/>
      <c r="TA864" s="13"/>
      <c r="TB864" s="13"/>
      <c r="TC864" s="13"/>
      <c r="TD864" s="13"/>
      <c r="TE864" s="13"/>
      <c r="TF864" s="13"/>
      <c r="TG864" s="13"/>
      <c r="TH864" s="13"/>
      <c r="TI864" s="13"/>
      <c r="TJ864" s="13"/>
      <c r="TK864" s="13"/>
      <c r="TL864" s="13"/>
      <c r="TM864" s="13"/>
      <c r="TN864" s="13"/>
      <c r="TO864" s="13"/>
      <c r="TP864" s="13"/>
      <c r="TQ864" s="13"/>
      <c r="TR864" s="13"/>
      <c r="TS864" s="13"/>
      <c r="TT864" s="13"/>
      <c r="TU864" s="13"/>
      <c r="TV864" s="13"/>
      <c r="TW864" s="13"/>
      <c r="TX864" s="13"/>
      <c r="TY864" s="13"/>
      <c r="TZ864" s="13"/>
      <c r="UA864" s="13"/>
      <c r="UB864" s="13"/>
      <c r="UC864" s="13"/>
      <c r="UD864" s="13"/>
      <c r="UE864" s="13"/>
      <c r="UF864" s="13"/>
      <c r="UG864" s="13"/>
      <c r="UH864" s="13"/>
      <c r="UI864" s="13"/>
      <c r="UJ864" s="13"/>
      <c r="UK864" s="13"/>
      <c r="UL864" s="13"/>
      <c r="UM864" s="13"/>
      <c r="UN864" s="13"/>
      <c r="UO864" s="13"/>
      <c r="UP864" s="13"/>
      <c r="UQ864" s="13"/>
      <c r="UR864" s="13"/>
      <c r="US864" s="13"/>
      <c r="UT864" s="13"/>
      <c r="UU864" s="13"/>
      <c r="UV864" s="13"/>
      <c r="UW864" s="13"/>
      <c r="UX864" s="13"/>
      <c r="UY864" s="13"/>
      <c r="UZ864" s="13"/>
      <c r="VA864" s="13"/>
      <c r="VB864" s="13"/>
      <c r="VC864" s="13"/>
      <c r="VD864" s="13"/>
      <c r="VE864" s="13"/>
      <c r="VF864" s="13"/>
      <c r="VG864" s="13"/>
      <c r="VH864" s="13"/>
      <c r="VI864" s="13"/>
      <c r="VJ864" s="13"/>
      <c r="VK864" s="13"/>
      <c r="VL864" s="13"/>
      <c r="VM864" s="13"/>
      <c r="VN864" s="13"/>
      <c r="VO864" s="13"/>
      <c r="VP864" s="13"/>
      <c r="VQ864" s="13"/>
      <c r="VR864" s="13"/>
      <c r="VS864" s="13"/>
      <c r="VT864" s="13"/>
      <c r="VU864" s="13"/>
      <c r="VV864" s="13"/>
      <c r="VW864" s="13"/>
      <c r="VX864" s="13"/>
      <c r="VY864" s="13"/>
      <c r="VZ864" s="13"/>
      <c r="WA864" s="13"/>
      <c r="WB864" s="13"/>
      <c r="WC864" s="13"/>
      <c r="WD864" s="13"/>
      <c r="WE864" s="13"/>
      <c r="WF864" s="13"/>
      <c r="WG864" s="13"/>
      <c r="WH864" s="13"/>
      <c r="WI864" s="13"/>
      <c r="WJ864" s="13"/>
      <c r="WK864" s="13"/>
      <c r="WL864" s="13"/>
      <c r="WM864" s="13"/>
      <c r="WN864" s="13"/>
      <c r="WO864" s="13"/>
      <c r="WP864" s="13"/>
      <c r="WQ864" s="13"/>
      <c r="WR864" s="13"/>
      <c r="WS864" s="13"/>
      <c r="WT864" s="13"/>
      <c r="WU864" s="13"/>
      <c r="WV864" s="13"/>
      <c r="WW864" s="13"/>
      <c r="WX864" s="13"/>
      <c r="WY864" s="13"/>
      <c r="WZ864" s="13"/>
      <c r="XA864" s="13"/>
      <c r="XB864" s="13"/>
      <c r="XC864" s="13"/>
      <c r="XD864" s="13"/>
      <c r="XE864" s="13"/>
      <c r="XF864" s="13"/>
      <c r="XG864" s="13"/>
      <c r="XH864" s="13"/>
      <c r="XI864" s="13"/>
      <c r="XJ864" s="13"/>
      <c r="XK864" s="13"/>
      <c r="XL864" s="13"/>
      <c r="XM864" s="13"/>
      <c r="XN864" s="13"/>
      <c r="XO864" s="13"/>
      <c r="XP864" s="13"/>
      <c r="XQ864" s="13"/>
      <c r="XR864" s="13"/>
      <c r="XS864" s="13"/>
      <c r="XT864" s="13"/>
      <c r="XU864" s="13"/>
      <c r="XV864" s="13"/>
      <c r="XW864" s="13"/>
      <c r="XX864" s="13"/>
      <c r="XY864" s="13"/>
      <c r="XZ864" s="13"/>
      <c r="YA864" s="13"/>
      <c r="YB864" s="13"/>
      <c r="YC864" s="13"/>
      <c r="YD864" s="13"/>
      <c r="YE864" s="13"/>
      <c r="YF864" s="13"/>
      <c r="YG864" s="13"/>
      <c r="YH864" s="13"/>
      <c r="YI864" s="13"/>
      <c r="YJ864" s="13"/>
      <c r="YK864" s="13"/>
      <c r="YL864" s="13"/>
      <c r="YM864" s="13"/>
      <c r="YN864" s="13"/>
      <c r="YO864" s="13"/>
      <c r="YP864" s="13"/>
      <c r="YQ864" s="13"/>
      <c r="YR864" s="13"/>
      <c r="YS864" s="13"/>
      <c r="YT864" s="13"/>
      <c r="YU864" s="13"/>
      <c r="YV864" s="13"/>
      <c r="YW864" s="13"/>
      <c r="YX864" s="13"/>
      <c r="YY864" s="13"/>
      <c r="YZ864" s="13"/>
      <c r="ZA864" s="13"/>
      <c r="ZB864" s="13"/>
      <c r="ZC864" s="13"/>
      <c r="ZD864" s="13"/>
      <c r="ZE864" s="13"/>
      <c r="ZF864" s="13"/>
      <c r="ZG864" s="13"/>
      <c r="ZH864" s="13"/>
      <c r="ZI864" s="13"/>
      <c r="ZJ864" s="13"/>
      <c r="ZK864" s="13"/>
      <c r="ZL864" s="13"/>
      <c r="ZM864" s="13"/>
      <c r="ZN864" s="13"/>
      <c r="ZO864" s="13"/>
      <c r="ZP864" s="13"/>
      <c r="ZQ864" s="13"/>
      <c r="ZR864" s="13"/>
      <c r="ZS864" s="13"/>
      <c r="ZT864" s="13"/>
      <c r="ZU864" s="13"/>
      <c r="ZV864" s="13"/>
      <c r="ZW864" s="13"/>
      <c r="ZX864" s="13"/>
      <c r="ZY864" s="13"/>
      <c r="ZZ864" s="13"/>
      <c r="AAA864" s="13"/>
      <c r="AAB864" s="13"/>
      <c r="AAC864" s="13"/>
      <c r="AAD864" s="13"/>
      <c r="AAE864" s="13"/>
      <c r="AAF864" s="13"/>
      <c r="AAG864" s="13"/>
      <c r="AAH864" s="13"/>
      <c r="AAI864" s="13"/>
      <c r="AAJ864" s="13"/>
      <c r="AAK864" s="13"/>
      <c r="AAL864" s="13"/>
      <c r="AAM864" s="13"/>
      <c r="AAN864" s="13"/>
      <c r="AAO864" s="13"/>
      <c r="AAP864" s="13"/>
      <c r="AAQ864" s="13"/>
      <c r="AAR864" s="13"/>
      <c r="AAS864" s="13"/>
      <c r="AAT864" s="13"/>
      <c r="AAU864" s="13"/>
      <c r="AAV864" s="13"/>
      <c r="AAW864" s="13"/>
      <c r="AAX864" s="13"/>
      <c r="AAY864" s="13"/>
      <c r="AAZ864" s="13"/>
      <c r="ABA864" s="13"/>
      <c r="ABB864" s="13"/>
      <c r="ABC864" s="13"/>
      <c r="ABD864" s="13"/>
      <c r="ABE864" s="13"/>
      <c r="ABF864" s="13"/>
      <c r="ABG864" s="13"/>
      <c r="ABH864" s="13"/>
      <c r="ABI864" s="13"/>
      <c r="ABJ864" s="13"/>
      <c r="ABK864" s="13"/>
      <c r="ABL864" s="13"/>
      <c r="ABM864" s="13"/>
      <c r="ABN864" s="13"/>
      <c r="ABO864" s="13"/>
      <c r="ABP864" s="13"/>
      <c r="ABQ864" s="13"/>
      <c r="ABR864" s="13"/>
      <c r="ABS864" s="13"/>
      <c r="ABT864" s="13"/>
      <c r="ABU864" s="13"/>
      <c r="ABV864" s="13"/>
      <c r="ABW864" s="13"/>
      <c r="ABX864" s="13"/>
      <c r="ABY864" s="13"/>
      <c r="ABZ864" s="13"/>
      <c r="ACA864" s="13"/>
      <c r="ACB864" s="13"/>
      <c r="ACC864" s="13"/>
      <c r="ACD864" s="13"/>
      <c r="ACE864" s="13"/>
      <c r="ACF864" s="13"/>
      <c r="ACG864" s="13"/>
      <c r="ACH864" s="13"/>
      <c r="ACI864" s="13"/>
      <c r="ACJ864" s="13"/>
      <c r="ACK864" s="13"/>
      <c r="ACL864" s="13"/>
      <c r="ACM864" s="13"/>
      <c r="ACN864" s="13"/>
      <c r="ACO864" s="13"/>
      <c r="ACP864" s="13"/>
      <c r="ACQ864" s="13"/>
      <c r="ACR864" s="13"/>
      <c r="ACS864" s="13"/>
      <c r="ACT864" s="13"/>
      <c r="ACU864" s="13"/>
      <c r="ACV864" s="13"/>
      <c r="ACW864" s="13"/>
      <c r="ACX864" s="13"/>
      <c r="ACY864" s="13"/>
      <c r="ACZ864" s="13"/>
      <c r="ADA864" s="13"/>
      <c r="ADB864" s="13"/>
      <c r="ADC864" s="13"/>
      <c r="ADD864" s="13"/>
      <c r="ADE864" s="13"/>
      <c r="ADF864" s="13"/>
      <c r="ADG864" s="13"/>
      <c r="ADH864" s="13"/>
      <c r="ADI864" s="13"/>
      <c r="ADJ864" s="13"/>
      <c r="ADK864" s="13"/>
      <c r="ADL864" s="13"/>
      <c r="ADM864" s="13"/>
      <c r="ADN864" s="13"/>
      <c r="ADO864" s="13"/>
      <c r="ADP864" s="13"/>
      <c r="ADQ864" s="13"/>
      <c r="ADR864" s="13"/>
      <c r="ADS864" s="13"/>
      <c r="ADT864" s="13"/>
      <c r="ADU864" s="13"/>
      <c r="ADV864" s="13"/>
      <c r="ADW864" s="13"/>
      <c r="ADX864" s="13"/>
      <c r="ADY864" s="13"/>
      <c r="ADZ864" s="13"/>
      <c r="AEA864" s="13"/>
      <c r="AEB864" s="13"/>
      <c r="AEC864" s="13"/>
      <c r="AED864" s="13"/>
      <c r="AEE864" s="13"/>
      <c r="AEF864" s="13"/>
      <c r="AEG864" s="13"/>
      <c r="AEH864" s="13"/>
      <c r="AEI864" s="13"/>
      <c r="AEJ864" s="13"/>
      <c r="AEK864" s="13"/>
      <c r="AEL864" s="13"/>
      <c r="AEM864" s="13"/>
      <c r="AEN864" s="13"/>
      <c r="AEO864" s="13"/>
      <c r="AEP864" s="13"/>
      <c r="AEQ864" s="13"/>
      <c r="AER864" s="13"/>
      <c r="AES864" s="13"/>
      <c r="AET864" s="13"/>
      <c r="AEU864" s="13"/>
      <c r="AEV864" s="13"/>
      <c r="AEW864" s="13"/>
      <c r="AEX864" s="13"/>
      <c r="AEY864" s="13"/>
      <c r="AEZ864" s="13"/>
      <c r="AFA864" s="13"/>
      <c r="AFB864" s="13"/>
      <c r="AFC864" s="13"/>
      <c r="AFD864" s="13"/>
      <c r="AFE864" s="13"/>
      <c r="AFF864" s="13"/>
      <c r="AFG864" s="13"/>
      <c r="AFH864" s="13"/>
      <c r="AFI864" s="13"/>
      <c r="AFJ864" s="13"/>
      <c r="AFK864" s="13"/>
      <c r="AFL864" s="13"/>
      <c r="AFM864" s="13"/>
      <c r="AFN864" s="13"/>
      <c r="AFO864" s="13"/>
      <c r="AFP864" s="13"/>
      <c r="AFQ864" s="13"/>
      <c r="AFR864" s="13"/>
      <c r="AFS864" s="13"/>
      <c r="AFT864" s="13"/>
      <c r="AFU864" s="13"/>
      <c r="AFV864" s="13"/>
      <c r="AFW864" s="13"/>
      <c r="AFX864" s="13"/>
      <c r="AFY864" s="13"/>
      <c r="AFZ864" s="13"/>
      <c r="AGA864" s="13"/>
      <c r="AGB864" s="13"/>
      <c r="AGC864" s="13"/>
      <c r="AGD864" s="13"/>
      <c r="AGE864" s="13"/>
      <c r="AGF864" s="13"/>
      <c r="AGG864" s="13"/>
      <c r="AGH864" s="13"/>
      <c r="AGI864" s="13"/>
      <c r="AGJ864" s="13"/>
      <c r="AGK864" s="13"/>
      <c r="AGL864" s="13"/>
      <c r="AGM864" s="13"/>
      <c r="AGN864" s="13"/>
      <c r="AGO864" s="13"/>
      <c r="AGP864" s="13"/>
      <c r="AGQ864" s="13"/>
      <c r="AGR864" s="13"/>
      <c r="AGS864" s="13"/>
      <c r="AGT864" s="13"/>
      <c r="AGU864" s="13"/>
      <c r="AGV864" s="13"/>
      <c r="AGW864" s="13"/>
      <c r="AGX864" s="13"/>
      <c r="AGY864" s="13"/>
      <c r="AGZ864" s="13"/>
      <c r="AHA864" s="13"/>
      <c r="AHB864" s="13"/>
      <c r="AHC864" s="13"/>
      <c r="AHD864" s="13"/>
      <c r="AHE864" s="13"/>
      <c r="AHF864" s="13"/>
      <c r="AHG864" s="13"/>
      <c r="AHH864" s="13"/>
      <c r="AHI864" s="13"/>
      <c r="AHJ864" s="13"/>
      <c r="AHK864" s="13"/>
      <c r="AHL864" s="13"/>
      <c r="AHM864" s="13"/>
      <c r="AHN864" s="13"/>
      <c r="AHO864" s="13"/>
      <c r="AHP864" s="13"/>
      <c r="AHQ864" s="13"/>
      <c r="AHR864" s="13"/>
      <c r="AHS864" s="13"/>
      <c r="AHT864" s="13"/>
      <c r="AHU864" s="13"/>
      <c r="AHV864" s="13"/>
      <c r="AHW864" s="13"/>
      <c r="AHX864" s="13"/>
      <c r="AHY864" s="13"/>
      <c r="AHZ864" s="13"/>
      <c r="AIA864" s="13"/>
      <c r="AIB864" s="13"/>
      <c r="AIC864" s="13"/>
      <c r="AID864" s="13"/>
      <c r="AIE864" s="13"/>
      <c r="AIF864" s="13"/>
      <c r="AIG864" s="13"/>
      <c r="AIH864" s="13"/>
      <c r="AII864" s="13"/>
      <c r="AIJ864" s="13"/>
      <c r="AIK864" s="13"/>
      <c r="AIL864" s="13"/>
      <c r="AIM864" s="13"/>
      <c r="AIN864" s="13"/>
      <c r="AIO864" s="13"/>
      <c r="AIP864" s="13"/>
      <c r="AIQ864" s="13"/>
      <c r="AIR864" s="13"/>
      <c r="AIS864" s="13"/>
      <c r="AIT864" s="13"/>
      <c r="AIU864" s="13"/>
      <c r="AIV864" s="13"/>
      <c r="AIW864" s="13"/>
      <c r="AIX864" s="13"/>
      <c r="AIY864" s="13"/>
      <c r="AIZ864" s="13"/>
      <c r="AJA864" s="13"/>
      <c r="AJB864" s="13"/>
      <c r="AJC864" s="13"/>
      <c r="AJD864" s="13"/>
      <c r="AJE864" s="13"/>
      <c r="AJF864" s="13"/>
      <c r="AJG864" s="13"/>
      <c r="AJH864" s="13"/>
      <c r="AJI864" s="13"/>
      <c r="AJJ864" s="13"/>
      <c r="AJK864" s="13"/>
      <c r="AJL864" s="13"/>
      <c r="AJM864" s="13"/>
      <c r="AJN864" s="13"/>
      <c r="AJO864" s="13"/>
      <c r="AJP864" s="13"/>
      <c r="AJQ864" s="13"/>
      <c r="AJR864" s="13"/>
      <c r="AJS864" s="13"/>
      <c r="AJT864" s="13"/>
      <c r="AJU864" s="13"/>
      <c r="AJV864" s="13"/>
      <c r="AJW864" s="13"/>
      <c r="AJX864" s="13"/>
      <c r="AJY864" s="13"/>
      <c r="AJZ864" s="13"/>
      <c r="AKA864" s="13"/>
      <c r="AKB864" s="13"/>
      <c r="AKC864" s="13"/>
      <c r="AKD864" s="13"/>
      <c r="AKE864" s="13"/>
      <c r="AKF864" s="13"/>
      <c r="AKG864" s="13"/>
      <c r="AKH864" s="13"/>
      <c r="AKI864" s="13"/>
      <c r="AKJ864" s="13"/>
      <c r="AKK864" s="13"/>
      <c r="AKL864" s="13"/>
      <c r="AKM864" s="13"/>
      <c r="AKN864" s="13"/>
      <c r="AKO864" s="13"/>
      <c r="AKP864" s="13"/>
      <c r="AKQ864" s="13"/>
      <c r="AKR864" s="13"/>
      <c r="AKS864" s="13"/>
      <c r="AKT864" s="13"/>
      <c r="AKU864" s="13"/>
      <c r="AKV864" s="13"/>
      <c r="AKW864" s="13"/>
      <c r="AKX864" s="13"/>
      <c r="AKY864" s="13"/>
      <c r="AKZ864" s="13"/>
      <c r="ALA864" s="13"/>
      <c r="ALB864" s="13"/>
      <c r="ALC864" s="13"/>
      <c r="ALD864" s="13"/>
      <c r="ALE864" s="13"/>
      <c r="ALF864" s="13"/>
      <c r="ALG864" s="13"/>
      <c r="ALH864" s="13"/>
      <c r="ALI864" s="13"/>
      <c r="ALJ864" s="13"/>
    </row>
    <row r="865" spans="1:998" s="23" customFormat="1">
      <c r="A865" s="16">
        <v>860</v>
      </c>
      <c r="B865" s="32" t="s">
        <v>344</v>
      </c>
      <c r="C865" s="32" t="s">
        <v>67</v>
      </c>
      <c r="D865" s="32" t="s">
        <v>67</v>
      </c>
      <c r="E865" s="32" t="s">
        <v>665</v>
      </c>
      <c r="F865" s="32"/>
      <c r="G865" s="74">
        <v>45832</v>
      </c>
      <c r="H865" s="75">
        <v>0.63750000000000007</v>
      </c>
      <c r="I865" s="32" t="s">
        <v>5</v>
      </c>
      <c r="J865" s="32" t="s">
        <v>6</v>
      </c>
      <c r="K865" s="32" t="s">
        <v>5</v>
      </c>
      <c r="L865" s="32" t="s">
        <v>5</v>
      </c>
      <c r="M865" s="32" t="s">
        <v>5</v>
      </c>
      <c r="N865" s="32" t="s">
        <v>6</v>
      </c>
      <c r="O865" s="76">
        <v>1380.67</v>
      </c>
      <c r="P865" s="77">
        <v>6084</v>
      </c>
      <c r="Q865" s="76">
        <v>62000.4</v>
      </c>
      <c r="R865" s="76">
        <v>15500.1</v>
      </c>
      <c r="S865" s="85">
        <f t="shared" si="92"/>
        <v>25</v>
      </c>
      <c r="T865" s="85">
        <f t="shared" si="93"/>
        <v>46500.3</v>
      </c>
      <c r="U865" s="32" t="s">
        <v>6</v>
      </c>
      <c r="V865" s="32" t="s">
        <v>6</v>
      </c>
      <c r="W865" s="79">
        <v>1</v>
      </c>
      <c r="X865" s="80">
        <v>0</v>
      </c>
      <c r="Y865" s="81">
        <f>ROUND((S865/INDICI!$B$2*10),2)</f>
        <v>2.82</v>
      </c>
      <c r="Z865" s="81">
        <f>ROUND((O865/INDICI!$B$1*25),2)</f>
        <v>3.69</v>
      </c>
      <c r="AA865" s="82">
        <f t="shared" si="94"/>
        <v>6</v>
      </c>
      <c r="AB865" s="83">
        <f t="shared" si="95"/>
        <v>12.51</v>
      </c>
      <c r="AC865" s="84"/>
      <c r="AD865" s="81" t="str">
        <f>VLOOKUP(C865, 'NORD SUD'!A:B, 2, FALSE)</f>
        <v>N</v>
      </c>
      <c r="AE865" s="85"/>
      <c r="AF865" s="85"/>
      <c r="AG865" s="84"/>
      <c r="AH865" s="81"/>
      <c r="AI865" s="169"/>
      <c r="AJ865" s="169"/>
      <c r="AK865" s="194"/>
      <c r="AL865" s="158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  <c r="JX865" s="13"/>
      <c r="JY865" s="13"/>
      <c r="JZ865" s="13"/>
      <c r="KA865" s="13"/>
      <c r="KB865" s="13"/>
      <c r="KC865" s="13"/>
      <c r="KD865" s="13"/>
      <c r="KE865" s="13"/>
      <c r="KF865" s="13"/>
      <c r="KG865" s="13"/>
      <c r="KH865" s="13"/>
      <c r="KI865" s="13"/>
      <c r="KJ865" s="13"/>
      <c r="KK865" s="13"/>
      <c r="KL865" s="13"/>
      <c r="KM865" s="13"/>
      <c r="KN865" s="13"/>
      <c r="KO865" s="13"/>
      <c r="KP865" s="13"/>
      <c r="KQ865" s="13"/>
      <c r="KR865" s="13"/>
      <c r="KS865" s="13"/>
      <c r="KT865" s="13"/>
      <c r="KU865" s="13"/>
      <c r="KV865" s="13"/>
      <c r="KW865" s="13"/>
      <c r="KX865" s="13"/>
      <c r="KY865" s="13"/>
      <c r="KZ865" s="13"/>
      <c r="LA865" s="13"/>
      <c r="LB865" s="13"/>
      <c r="LC865" s="13"/>
      <c r="LD865" s="13"/>
      <c r="LE865" s="13"/>
      <c r="LF865" s="13"/>
      <c r="LG865" s="13"/>
      <c r="LH865" s="13"/>
      <c r="LI865" s="13"/>
      <c r="LJ865" s="13"/>
      <c r="LK865" s="13"/>
      <c r="LL865" s="13"/>
      <c r="LM865" s="13"/>
      <c r="LN865" s="13"/>
      <c r="LO865" s="13"/>
      <c r="LP865" s="13"/>
      <c r="LQ865" s="13"/>
      <c r="LR865" s="13"/>
      <c r="LS865" s="13"/>
      <c r="LT865" s="13"/>
      <c r="LU865" s="13"/>
      <c r="LV865" s="13"/>
      <c r="LW865" s="13"/>
      <c r="LX865" s="13"/>
      <c r="LY865" s="13"/>
      <c r="LZ865" s="13"/>
      <c r="MA865" s="13"/>
      <c r="MB865" s="13"/>
      <c r="MC865" s="13"/>
      <c r="MD865" s="13"/>
      <c r="ME865" s="13"/>
      <c r="MF865" s="13"/>
      <c r="MG865" s="13"/>
      <c r="MH865" s="13"/>
      <c r="MI865" s="13"/>
      <c r="MJ865" s="13"/>
      <c r="MK865" s="13"/>
      <c r="ML865" s="13"/>
      <c r="MM865" s="13"/>
      <c r="MN865" s="13"/>
      <c r="MO865" s="13"/>
      <c r="MP865" s="13"/>
      <c r="MQ865" s="13"/>
      <c r="MR865" s="13"/>
      <c r="MS865" s="13"/>
      <c r="MT865" s="13"/>
      <c r="MU865" s="13"/>
      <c r="MV865" s="13"/>
      <c r="MW865" s="13"/>
      <c r="MX865" s="13"/>
      <c r="MY865" s="13"/>
      <c r="MZ865" s="13"/>
      <c r="NA865" s="13"/>
      <c r="NB865" s="13"/>
      <c r="NC865" s="13"/>
      <c r="ND865" s="13"/>
      <c r="NE865" s="13"/>
      <c r="NF865" s="13"/>
      <c r="NG865" s="13"/>
      <c r="NH865" s="13"/>
      <c r="NI865" s="13"/>
      <c r="NJ865" s="13"/>
      <c r="NK865" s="13"/>
      <c r="NL865" s="13"/>
      <c r="NM865" s="13"/>
      <c r="NN865" s="13"/>
      <c r="NO865" s="13"/>
      <c r="NP865" s="13"/>
      <c r="NQ865" s="13"/>
      <c r="NR865" s="13"/>
      <c r="NS865" s="13"/>
      <c r="NT865" s="13"/>
      <c r="NU865" s="13"/>
      <c r="NV865" s="13"/>
      <c r="NW865" s="13"/>
      <c r="NX865" s="13"/>
      <c r="NY865" s="13"/>
      <c r="NZ865" s="13"/>
      <c r="OA865" s="13"/>
      <c r="OB865" s="13"/>
      <c r="OC865" s="13"/>
      <c r="OD865" s="13"/>
      <c r="OE865" s="13"/>
      <c r="OF865" s="13"/>
      <c r="OG865" s="13"/>
      <c r="OH865" s="13"/>
      <c r="OI865" s="13"/>
      <c r="OJ865" s="13"/>
      <c r="OK865" s="13"/>
      <c r="OL865" s="13"/>
      <c r="OM865" s="13"/>
      <c r="ON865" s="13"/>
      <c r="OO865" s="13"/>
      <c r="OP865" s="13"/>
      <c r="OQ865" s="13"/>
      <c r="OR865" s="13"/>
      <c r="OS865" s="13"/>
      <c r="OT865" s="13"/>
      <c r="OU865" s="13"/>
      <c r="OV865" s="13"/>
      <c r="OW865" s="13"/>
      <c r="OX865" s="13"/>
      <c r="OY865" s="13"/>
      <c r="OZ865" s="13"/>
      <c r="PA865" s="13"/>
      <c r="PB865" s="13"/>
      <c r="PC865" s="13"/>
      <c r="PD865" s="13"/>
      <c r="PE865" s="13"/>
      <c r="PF865" s="13"/>
      <c r="PG865" s="13"/>
      <c r="PH865" s="13"/>
      <c r="PI865" s="13"/>
      <c r="PJ865" s="13"/>
      <c r="PK865" s="13"/>
      <c r="PL865" s="13"/>
      <c r="PM865" s="13"/>
      <c r="PN865" s="13"/>
      <c r="PO865" s="13"/>
      <c r="PP865" s="13"/>
      <c r="PQ865" s="13"/>
      <c r="PR865" s="13"/>
      <c r="PS865" s="13"/>
      <c r="PT865" s="13"/>
      <c r="PU865" s="13"/>
      <c r="PV865" s="13"/>
      <c r="PW865" s="13"/>
      <c r="PX865" s="13"/>
      <c r="PY865" s="13"/>
      <c r="PZ865" s="13"/>
      <c r="QA865" s="13"/>
      <c r="QB865" s="13"/>
      <c r="QC865" s="13"/>
      <c r="QD865" s="13"/>
      <c r="QE865" s="13"/>
      <c r="QF865" s="13"/>
      <c r="QG865" s="13"/>
      <c r="QH865" s="13"/>
      <c r="QI865" s="13"/>
      <c r="QJ865" s="13"/>
      <c r="QK865" s="13"/>
      <c r="QL865" s="13"/>
      <c r="QM865" s="13"/>
      <c r="QN865" s="13"/>
      <c r="QO865" s="13"/>
      <c r="QP865" s="13"/>
      <c r="QQ865" s="13"/>
      <c r="QR865" s="13"/>
      <c r="QS865" s="13"/>
      <c r="QT865" s="13"/>
      <c r="QU865" s="13"/>
      <c r="QV865" s="13"/>
      <c r="QW865" s="13"/>
      <c r="QX865" s="13"/>
      <c r="QY865" s="13"/>
      <c r="QZ865" s="13"/>
      <c r="RA865" s="13"/>
      <c r="RB865" s="13"/>
      <c r="RC865" s="13"/>
      <c r="RD865" s="13"/>
      <c r="RE865" s="13"/>
      <c r="RF865" s="13"/>
      <c r="RG865" s="13"/>
      <c r="RH865" s="13"/>
      <c r="RI865" s="13"/>
      <c r="RJ865" s="13"/>
      <c r="RK865" s="13"/>
      <c r="RL865" s="13"/>
      <c r="RM865" s="13"/>
      <c r="RN865" s="13"/>
      <c r="RO865" s="13"/>
      <c r="RP865" s="13"/>
      <c r="RQ865" s="13"/>
      <c r="RR865" s="13"/>
      <c r="RS865" s="13"/>
      <c r="RT865" s="13"/>
      <c r="RU865" s="13"/>
      <c r="RV865" s="13"/>
      <c r="RW865" s="13"/>
      <c r="RX865" s="13"/>
      <c r="RY865" s="13"/>
      <c r="RZ865" s="13"/>
      <c r="SA865" s="13"/>
      <c r="SB865" s="13"/>
      <c r="SC865" s="13"/>
      <c r="SD865" s="13"/>
      <c r="SE865" s="13"/>
      <c r="SF865" s="13"/>
      <c r="SG865" s="13"/>
      <c r="SH865" s="13"/>
      <c r="SI865" s="13"/>
      <c r="SJ865" s="13"/>
      <c r="SK865" s="13"/>
      <c r="SL865" s="13"/>
      <c r="SM865" s="13"/>
      <c r="SN865" s="13"/>
      <c r="SO865" s="13"/>
      <c r="SP865" s="13"/>
      <c r="SQ865" s="13"/>
      <c r="SR865" s="13"/>
      <c r="SS865" s="13"/>
      <c r="ST865" s="13"/>
      <c r="SU865" s="13"/>
      <c r="SV865" s="13"/>
      <c r="SW865" s="13"/>
      <c r="SX865" s="13"/>
      <c r="SY865" s="13"/>
      <c r="SZ865" s="13"/>
      <c r="TA865" s="13"/>
      <c r="TB865" s="13"/>
      <c r="TC865" s="13"/>
      <c r="TD865" s="13"/>
      <c r="TE865" s="13"/>
      <c r="TF865" s="13"/>
      <c r="TG865" s="13"/>
      <c r="TH865" s="13"/>
      <c r="TI865" s="13"/>
      <c r="TJ865" s="13"/>
      <c r="TK865" s="13"/>
      <c r="TL865" s="13"/>
      <c r="TM865" s="13"/>
      <c r="TN865" s="13"/>
      <c r="TO865" s="13"/>
      <c r="TP865" s="13"/>
      <c r="TQ865" s="13"/>
      <c r="TR865" s="13"/>
      <c r="TS865" s="13"/>
      <c r="TT865" s="13"/>
      <c r="TU865" s="13"/>
      <c r="TV865" s="13"/>
      <c r="TW865" s="13"/>
      <c r="TX865" s="13"/>
      <c r="TY865" s="13"/>
      <c r="TZ865" s="13"/>
      <c r="UA865" s="13"/>
      <c r="UB865" s="13"/>
      <c r="UC865" s="13"/>
      <c r="UD865" s="13"/>
      <c r="UE865" s="13"/>
      <c r="UF865" s="13"/>
      <c r="UG865" s="13"/>
      <c r="UH865" s="13"/>
      <c r="UI865" s="13"/>
      <c r="UJ865" s="13"/>
      <c r="UK865" s="13"/>
      <c r="UL865" s="13"/>
      <c r="UM865" s="13"/>
      <c r="UN865" s="13"/>
      <c r="UO865" s="13"/>
      <c r="UP865" s="13"/>
      <c r="UQ865" s="13"/>
      <c r="UR865" s="13"/>
      <c r="US865" s="13"/>
      <c r="UT865" s="13"/>
      <c r="UU865" s="13"/>
      <c r="UV865" s="13"/>
      <c r="UW865" s="13"/>
      <c r="UX865" s="13"/>
      <c r="UY865" s="13"/>
      <c r="UZ865" s="13"/>
      <c r="VA865" s="13"/>
      <c r="VB865" s="13"/>
      <c r="VC865" s="13"/>
      <c r="VD865" s="13"/>
      <c r="VE865" s="13"/>
      <c r="VF865" s="13"/>
      <c r="VG865" s="13"/>
      <c r="VH865" s="13"/>
      <c r="VI865" s="13"/>
      <c r="VJ865" s="13"/>
      <c r="VK865" s="13"/>
      <c r="VL865" s="13"/>
      <c r="VM865" s="13"/>
      <c r="VN865" s="13"/>
      <c r="VO865" s="13"/>
      <c r="VP865" s="13"/>
      <c r="VQ865" s="13"/>
      <c r="VR865" s="13"/>
      <c r="VS865" s="13"/>
      <c r="VT865" s="13"/>
      <c r="VU865" s="13"/>
      <c r="VV865" s="13"/>
      <c r="VW865" s="13"/>
      <c r="VX865" s="13"/>
      <c r="VY865" s="13"/>
      <c r="VZ865" s="13"/>
      <c r="WA865" s="13"/>
      <c r="WB865" s="13"/>
      <c r="WC865" s="13"/>
      <c r="WD865" s="13"/>
      <c r="WE865" s="13"/>
      <c r="WF865" s="13"/>
      <c r="WG865" s="13"/>
      <c r="WH865" s="13"/>
      <c r="WI865" s="13"/>
      <c r="WJ865" s="13"/>
      <c r="WK865" s="13"/>
      <c r="WL865" s="13"/>
      <c r="WM865" s="13"/>
      <c r="WN865" s="13"/>
      <c r="WO865" s="13"/>
      <c r="WP865" s="13"/>
      <c r="WQ865" s="13"/>
      <c r="WR865" s="13"/>
      <c r="WS865" s="13"/>
      <c r="WT865" s="13"/>
      <c r="WU865" s="13"/>
      <c r="WV865" s="13"/>
      <c r="WW865" s="13"/>
      <c r="WX865" s="13"/>
      <c r="WY865" s="13"/>
      <c r="WZ865" s="13"/>
      <c r="XA865" s="13"/>
      <c r="XB865" s="13"/>
      <c r="XC865" s="13"/>
      <c r="XD865" s="13"/>
      <c r="XE865" s="13"/>
      <c r="XF865" s="13"/>
      <c r="XG865" s="13"/>
      <c r="XH865" s="13"/>
      <c r="XI865" s="13"/>
      <c r="XJ865" s="13"/>
      <c r="XK865" s="13"/>
      <c r="XL865" s="13"/>
      <c r="XM865" s="13"/>
      <c r="XN865" s="13"/>
      <c r="XO865" s="13"/>
      <c r="XP865" s="13"/>
      <c r="XQ865" s="13"/>
      <c r="XR865" s="13"/>
      <c r="XS865" s="13"/>
      <c r="XT865" s="13"/>
      <c r="XU865" s="13"/>
      <c r="XV865" s="13"/>
      <c r="XW865" s="13"/>
      <c r="XX865" s="13"/>
      <c r="XY865" s="13"/>
      <c r="XZ865" s="13"/>
      <c r="YA865" s="13"/>
      <c r="YB865" s="13"/>
      <c r="YC865" s="13"/>
      <c r="YD865" s="13"/>
      <c r="YE865" s="13"/>
      <c r="YF865" s="13"/>
      <c r="YG865" s="13"/>
      <c r="YH865" s="13"/>
      <c r="YI865" s="13"/>
      <c r="YJ865" s="13"/>
      <c r="YK865" s="13"/>
      <c r="YL865" s="13"/>
      <c r="YM865" s="13"/>
      <c r="YN865" s="13"/>
      <c r="YO865" s="13"/>
      <c r="YP865" s="13"/>
      <c r="YQ865" s="13"/>
      <c r="YR865" s="13"/>
      <c r="YS865" s="13"/>
      <c r="YT865" s="13"/>
      <c r="YU865" s="13"/>
      <c r="YV865" s="13"/>
      <c r="YW865" s="13"/>
      <c r="YX865" s="13"/>
      <c r="YY865" s="13"/>
      <c r="YZ865" s="13"/>
      <c r="ZA865" s="13"/>
      <c r="ZB865" s="13"/>
      <c r="ZC865" s="13"/>
      <c r="ZD865" s="13"/>
      <c r="ZE865" s="13"/>
      <c r="ZF865" s="13"/>
      <c r="ZG865" s="13"/>
      <c r="ZH865" s="13"/>
      <c r="ZI865" s="13"/>
      <c r="ZJ865" s="13"/>
      <c r="ZK865" s="13"/>
      <c r="ZL865" s="13"/>
      <c r="ZM865" s="13"/>
      <c r="ZN865" s="13"/>
      <c r="ZO865" s="13"/>
      <c r="ZP865" s="13"/>
      <c r="ZQ865" s="13"/>
      <c r="ZR865" s="13"/>
      <c r="ZS865" s="13"/>
      <c r="ZT865" s="13"/>
      <c r="ZU865" s="13"/>
      <c r="ZV865" s="13"/>
      <c r="ZW865" s="13"/>
      <c r="ZX865" s="13"/>
      <c r="ZY865" s="13"/>
      <c r="ZZ865" s="13"/>
      <c r="AAA865" s="13"/>
      <c r="AAB865" s="13"/>
      <c r="AAC865" s="13"/>
      <c r="AAD865" s="13"/>
      <c r="AAE865" s="13"/>
      <c r="AAF865" s="13"/>
      <c r="AAG865" s="13"/>
      <c r="AAH865" s="13"/>
      <c r="AAI865" s="13"/>
      <c r="AAJ865" s="13"/>
      <c r="AAK865" s="13"/>
      <c r="AAL865" s="13"/>
      <c r="AAM865" s="13"/>
      <c r="AAN865" s="13"/>
      <c r="AAO865" s="13"/>
      <c r="AAP865" s="13"/>
      <c r="AAQ865" s="13"/>
      <c r="AAR865" s="13"/>
      <c r="AAS865" s="13"/>
      <c r="AAT865" s="13"/>
      <c r="AAU865" s="13"/>
      <c r="AAV865" s="13"/>
      <c r="AAW865" s="13"/>
      <c r="AAX865" s="13"/>
      <c r="AAY865" s="13"/>
      <c r="AAZ865" s="13"/>
      <c r="ABA865" s="13"/>
      <c r="ABB865" s="13"/>
      <c r="ABC865" s="13"/>
      <c r="ABD865" s="13"/>
      <c r="ABE865" s="13"/>
      <c r="ABF865" s="13"/>
      <c r="ABG865" s="13"/>
      <c r="ABH865" s="13"/>
      <c r="ABI865" s="13"/>
      <c r="ABJ865" s="13"/>
      <c r="ABK865" s="13"/>
      <c r="ABL865" s="13"/>
      <c r="ABM865" s="13"/>
      <c r="ABN865" s="13"/>
      <c r="ABO865" s="13"/>
      <c r="ABP865" s="13"/>
      <c r="ABQ865" s="13"/>
      <c r="ABR865" s="13"/>
      <c r="ABS865" s="13"/>
      <c r="ABT865" s="13"/>
      <c r="ABU865" s="13"/>
      <c r="ABV865" s="13"/>
      <c r="ABW865" s="13"/>
      <c r="ABX865" s="13"/>
      <c r="ABY865" s="13"/>
      <c r="ABZ865" s="13"/>
      <c r="ACA865" s="13"/>
      <c r="ACB865" s="13"/>
      <c r="ACC865" s="13"/>
      <c r="ACD865" s="13"/>
      <c r="ACE865" s="13"/>
      <c r="ACF865" s="13"/>
      <c r="ACG865" s="13"/>
      <c r="ACH865" s="13"/>
      <c r="ACI865" s="13"/>
      <c r="ACJ865" s="13"/>
      <c r="ACK865" s="13"/>
      <c r="ACL865" s="13"/>
      <c r="ACM865" s="13"/>
      <c r="ACN865" s="13"/>
      <c r="ACO865" s="13"/>
      <c r="ACP865" s="13"/>
      <c r="ACQ865" s="13"/>
      <c r="ACR865" s="13"/>
      <c r="ACS865" s="13"/>
      <c r="ACT865" s="13"/>
      <c r="ACU865" s="13"/>
      <c r="ACV865" s="13"/>
      <c r="ACW865" s="13"/>
      <c r="ACX865" s="13"/>
      <c r="ACY865" s="13"/>
      <c r="ACZ865" s="13"/>
      <c r="ADA865" s="13"/>
      <c r="ADB865" s="13"/>
      <c r="ADC865" s="13"/>
      <c r="ADD865" s="13"/>
      <c r="ADE865" s="13"/>
      <c r="ADF865" s="13"/>
      <c r="ADG865" s="13"/>
      <c r="ADH865" s="13"/>
      <c r="ADI865" s="13"/>
      <c r="ADJ865" s="13"/>
      <c r="ADK865" s="13"/>
      <c r="ADL865" s="13"/>
      <c r="ADM865" s="13"/>
      <c r="ADN865" s="13"/>
      <c r="ADO865" s="13"/>
      <c r="ADP865" s="13"/>
      <c r="ADQ865" s="13"/>
      <c r="ADR865" s="13"/>
      <c r="ADS865" s="13"/>
      <c r="ADT865" s="13"/>
      <c r="ADU865" s="13"/>
      <c r="ADV865" s="13"/>
      <c r="ADW865" s="13"/>
      <c r="ADX865" s="13"/>
      <c r="ADY865" s="13"/>
      <c r="ADZ865" s="13"/>
      <c r="AEA865" s="13"/>
      <c r="AEB865" s="13"/>
      <c r="AEC865" s="13"/>
      <c r="AED865" s="13"/>
      <c r="AEE865" s="13"/>
      <c r="AEF865" s="13"/>
      <c r="AEG865" s="13"/>
      <c r="AEH865" s="13"/>
      <c r="AEI865" s="13"/>
      <c r="AEJ865" s="13"/>
      <c r="AEK865" s="13"/>
      <c r="AEL865" s="13"/>
      <c r="AEM865" s="13"/>
      <c r="AEN865" s="13"/>
      <c r="AEO865" s="13"/>
      <c r="AEP865" s="13"/>
      <c r="AEQ865" s="13"/>
      <c r="AER865" s="13"/>
      <c r="AES865" s="13"/>
      <c r="AET865" s="13"/>
      <c r="AEU865" s="13"/>
      <c r="AEV865" s="13"/>
      <c r="AEW865" s="13"/>
      <c r="AEX865" s="13"/>
      <c r="AEY865" s="13"/>
      <c r="AEZ865" s="13"/>
      <c r="AFA865" s="13"/>
      <c r="AFB865" s="13"/>
      <c r="AFC865" s="13"/>
      <c r="AFD865" s="13"/>
      <c r="AFE865" s="13"/>
      <c r="AFF865" s="13"/>
      <c r="AFG865" s="13"/>
      <c r="AFH865" s="13"/>
      <c r="AFI865" s="13"/>
      <c r="AFJ865" s="13"/>
      <c r="AFK865" s="13"/>
      <c r="AFL865" s="13"/>
      <c r="AFM865" s="13"/>
      <c r="AFN865" s="13"/>
      <c r="AFO865" s="13"/>
      <c r="AFP865" s="13"/>
      <c r="AFQ865" s="13"/>
      <c r="AFR865" s="13"/>
      <c r="AFS865" s="13"/>
      <c r="AFT865" s="13"/>
      <c r="AFU865" s="13"/>
      <c r="AFV865" s="13"/>
      <c r="AFW865" s="13"/>
      <c r="AFX865" s="13"/>
      <c r="AFY865" s="13"/>
      <c r="AFZ865" s="13"/>
      <c r="AGA865" s="13"/>
      <c r="AGB865" s="13"/>
      <c r="AGC865" s="13"/>
      <c r="AGD865" s="13"/>
      <c r="AGE865" s="13"/>
      <c r="AGF865" s="13"/>
      <c r="AGG865" s="13"/>
      <c r="AGH865" s="13"/>
      <c r="AGI865" s="13"/>
      <c r="AGJ865" s="13"/>
      <c r="AGK865" s="13"/>
      <c r="AGL865" s="13"/>
      <c r="AGM865" s="13"/>
      <c r="AGN865" s="13"/>
      <c r="AGO865" s="13"/>
      <c r="AGP865" s="13"/>
      <c r="AGQ865" s="13"/>
      <c r="AGR865" s="13"/>
      <c r="AGS865" s="13"/>
      <c r="AGT865" s="13"/>
      <c r="AGU865" s="13"/>
      <c r="AGV865" s="13"/>
      <c r="AGW865" s="13"/>
      <c r="AGX865" s="13"/>
      <c r="AGY865" s="13"/>
      <c r="AGZ865" s="13"/>
      <c r="AHA865" s="13"/>
      <c r="AHB865" s="13"/>
      <c r="AHC865" s="13"/>
      <c r="AHD865" s="13"/>
      <c r="AHE865" s="13"/>
      <c r="AHF865" s="13"/>
      <c r="AHG865" s="13"/>
      <c r="AHH865" s="13"/>
      <c r="AHI865" s="13"/>
      <c r="AHJ865" s="13"/>
      <c r="AHK865" s="13"/>
      <c r="AHL865" s="13"/>
      <c r="AHM865" s="13"/>
      <c r="AHN865" s="13"/>
      <c r="AHO865" s="13"/>
      <c r="AHP865" s="13"/>
      <c r="AHQ865" s="13"/>
      <c r="AHR865" s="13"/>
      <c r="AHS865" s="13"/>
      <c r="AHT865" s="13"/>
      <c r="AHU865" s="13"/>
      <c r="AHV865" s="13"/>
      <c r="AHW865" s="13"/>
      <c r="AHX865" s="13"/>
      <c r="AHY865" s="13"/>
      <c r="AHZ865" s="13"/>
      <c r="AIA865" s="13"/>
      <c r="AIB865" s="13"/>
      <c r="AIC865" s="13"/>
      <c r="AID865" s="13"/>
      <c r="AIE865" s="13"/>
      <c r="AIF865" s="13"/>
      <c r="AIG865" s="13"/>
      <c r="AIH865" s="13"/>
      <c r="AII865" s="13"/>
      <c r="AIJ865" s="13"/>
      <c r="AIK865" s="13"/>
      <c r="AIL865" s="13"/>
      <c r="AIM865" s="13"/>
      <c r="AIN865" s="13"/>
      <c r="AIO865" s="13"/>
      <c r="AIP865" s="13"/>
      <c r="AIQ865" s="13"/>
      <c r="AIR865" s="13"/>
      <c r="AIS865" s="13"/>
      <c r="AIT865" s="13"/>
      <c r="AIU865" s="13"/>
      <c r="AIV865" s="13"/>
      <c r="AIW865" s="13"/>
      <c r="AIX865" s="13"/>
      <c r="AIY865" s="13"/>
      <c r="AIZ865" s="13"/>
      <c r="AJA865" s="13"/>
      <c r="AJB865" s="13"/>
      <c r="AJC865" s="13"/>
      <c r="AJD865" s="13"/>
      <c r="AJE865" s="13"/>
      <c r="AJF865" s="13"/>
      <c r="AJG865" s="13"/>
      <c r="AJH865" s="13"/>
      <c r="AJI865" s="13"/>
      <c r="AJJ865" s="13"/>
      <c r="AJK865" s="13"/>
      <c r="AJL865" s="13"/>
      <c r="AJM865" s="13"/>
      <c r="AJN865" s="13"/>
      <c r="AJO865" s="13"/>
      <c r="AJP865" s="13"/>
      <c r="AJQ865" s="13"/>
      <c r="AJR865" s="13"/>
      <c r="AJS865" s="13"/>
      <c r="AJT865" s="13"/>
      <c r="AJU865" s="13"/>
      <c r="AJV865" s="13"/>
      <c r="AJW865" s="13"/>
      <c r="AJX865" s="13"/>
      <c r="AJY865" s="13"/>
      <c r="AJZ865" s="13"/>
      <c r="AKA865" s="13"/>
      <c r="AKB865" s="13"/>
      <c r="AKC865" s="13"/>
      <c r="AKD865" s="13"/>
      <c r="AKE865" s="13"/>
      <c r="AKF865" s="13"/>
      <c r="AKG865" s="13"/>
      <c r="AKH865" s="13"/>
      <c r="AKI865" s="13"/>
      <c r="AKJ865" s="13"/>
      <c r="AKK865" s="13"/>
      <c r="AKL865" s="13"/>
      <c r="AKM865" s="13"/>
      <c r="AKN865" s="13"/>
      <c r="AKO865" s="13"/>
      <c r="AKP865" s="13"/>
      <c r="AKQ865" s="13"/>
      <c r="AKR865" s="13"/>
      <c r="AKS865" s="13"/>
      <c r="AKT865" s="13"/>
      <c r="AKU865" s="13"/>
      <c r="AKV865" s="13"/>
      <c r="AKW865" s="13"/>
      <c r="AKX865" s="13"/>
      <c r="AKY865" s="13"/>
      <c r="AKZ865" s="13"/>
      <c r="ALA865" s="13"/>
      <c r="ALB865" s="13"/>
      <c r="ALC865" s="13"/>
      <c r="ALD865" s="13"/>
      <c r="ALE865" s="13"/>
      <c r="ALF865" s="13"/>
      <c r="ALG865" s="13"/>
      <c r="ALH865" s="13"/>
      <c r="ALI865" s="13"/>
      <c r="ALJ865" s="13"/>
    </row>
    <row r="866" spans="1:998" s="23" customFormat="1">
      <c r="A866" s="16">
        <v>861</v>
      </c>
      <c r="B866" s="32" t="s">
        <v>344</v>
      </c>
      <c r="C866" s="32" t="s">
        <v>33</v>
      </c>
      <c r="D866" s="32" t="s">
        <v>33</v>
      </c>
      <c r="E866" s="114" t="s">
        <v>1277</v>
      </c>
      <c r="F866" s="32"/>
      <c r="G866" s="74">
        <v>45793</v>
      </c>
      <c r="H866" s="75">
        <v>0.72916666666666663</v>
      </c>
      <c r="I866" s="32" t="s">
        <v>5</v>
      </c>
      <c r="J866" s="32" t="s">
        <v>6</v>
      </c>
      <c r="K866" s="32" t="s">
        <v>5</v>
      </c>
      <c r="L866" s="32" t="s">
        <v>5</v>
      </c>
      <c r="M866" s="32" t="s">
        <v>5</v>
      </c>
      <c r="N866" s="32" t="s">
        <v>6</v>
      </c>
      <c r="O866" s="32">
        <v>838.16800000000001</v>
      </c>
      <c r="P866" s="77">
        <v>1551</v>
      </c>
      <c r="Q866" s="32">
        <v>99000</v>
      </c>
      <c r="R866" s="32">
        <v>19800</v>
      </c>
      <c r="S866" s="85">
        <f t="shared" si="92"/>
        <v>20</v>
      </c>
      <c r="T866" s="85">
        <f t="shared" si="93"/>
        <v>79200</v>
      </c>
      <c r="U866" s="32" t="s">
        <v>6</v>
      </c>
      <c r="V866" s="32" t="s">
        <v>6</v>
      </c>
      <c r="W866" s="79">
        <v>1</v>
      </c>
      <c r="X866" s="80">
        <v>0</v>
      </c>
      <c r="Y866" s="81">
        <f>ROUND((S866/INDICI!$B$2*10),2)</f>
        <v>2.2599999999999998</v>
      </c>
      <c r="Z866" s="81">
        <f>ROUND((O866/INDICI!$B$1*25),2)</f>
        <v>2.2400000000000002</v>
      </c>
      <c r="AA866" s="82">
        <f t="shared" si="94"/>
        <v>8</v>
      </c>
      <c r="AB866" s="83">
        <f t="shared" si="95"/>
        <v>12.5</v>
      </c>
      <c r="AC866" s="84"/>
      <c r="AD866" s="81" t="str">
        <f>VLOOKUP(C866, 'NORD SUD'!A:B, 2, FALSE)</f>
        <v>N</v>
      </c>
      <c r="AE866" s="85"/>
      <c r="AF866" s="85"/>
      <c r="AG866" s="84"/>
      <c r="AH866" s="81"/>
      <c r="AI866" s="169"/>
      <c r="AJ866" s="169"/>
      <c r="AK866" s="194"/>
      <c r="AL866" s="158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  <c r="JX866" s="13"/>
      <c r="JY866" s="13"/>
      <c r="JZ866" s="13"/>
      <c r="KA866" s="13"/>
      <c r="KB866" s="13"/>
      <c r="KC866" s="13"/>
      <c r="KD866" s="13"/>
      <c r="KE866" s="13"/>
      <c r="KF866" s="13"/>
      <c r="KG866" s="13"/>
      <c r="KH866" s="13"/>
      <c r="KI866" s="13"/>
      <c r="KJ866" s="13"/>
      <c r="KK866" s="13"/>
      <c r="KL866" s="13"/>
      <c r="KM866" s="13"/>
      <c r="KN866" s="13"/>
      <c r="KO866" s="13"/>
      <c r="KP866" s="13"/>
      <c r="KQ866" s="13"/>
      <c r="KR866" s="13"/>
      <c r="KS866" s="13"/>
      <c r="KT866" s="13"/>
      <c r="KU866" s="13"/>
      <c r="KV866" s="13"/>
      <c r="KW866" s="13"/>
      <c r="KX866" s="13"/>
      <c r="KY866" s="13"/>
      <c r="KZ866" s="13"/>
      <c r="LA866" s="13"/>
      <c r="LB866" s="13"/>
      <c r="LC866" s="13"/>
      <c r="LD866" s="13"/>
      <c r="LE866" s="13"/>
      <c r="LF866" s="13"/>
      <c r="LG866" s="13"/>
      <c r="LH866" s="13"/>
      <c r="LI866" s="13"/>
      <c r="LJ866" s="13"/>
      <c r="LK866" s="13"/>
      <c r="LL866" s="13"/>
      <c r="LM866" s="13"/>
      <c r="LN866" s="13"/>
      <c r="LO866" s="13"/>
      <c r="LP866" s="13"/>
      <c r="LQ866" s="13"/>
      <c r="LR866" s="13"/>
      <c r="LS866" s="13"/>
      <c r="LT866" s="13"/>
      <c r="LU866" s="13"/>
      <c r="LV866" s="13"/>
      <c r="LW866" s="13"/>
      <c r="LX866" s="13"/>
      <c r="LY866" s="13"/>
      <c r="LZ866" s="13"/>
      <c r="MA866" s="13"/>
      <c r="MB866" s="13"/>
      <c r="MC866" s="13"/>
      <c r="MD866" s="13"/>
      <c r="ME866" s="13"/>
      <c r="MF866" s="13"/>
      <c r="MG866" s="13"/>
      <c r="MH866" s="13"/>
      <c r="MI866" s="13"/>
      <c r="MJ866" s="13"/>
      <c r="MK866" s="13"/>
      <c r="ML866" s="13"/>
      <c r="MM866" s="13"/>
      <c r="MN866" s="13"/>
      <c r="MO866" s="13"/>
      <c r="MP866" s="13"/>
      <c r="MQ866" s="13"/>
      <c r="MR866" s="13"/>
      <c r="MS866" s="13"/>
      <c r="MT866" s="13"/>
      <c r="MU866" s="13"/>
      <c r="MV866" s="13"/>
      <c r="MW866" s="13"/>
      <c r="MX866" s="13"/>
      <c r="MY866" s="13"/>
      <c r="MZ866" s="13"/>
      <c r="NA866" s="13"/>
      <c r="NB866" s="13"/>
      <c r="NC866" s="13"/>
      <c r="ND866" s="13"/>
      <c r="NE866" s="13"/>
      <c r="NF866" s="13"/>
      <c r="NG866" s="13"/>
      <c r="NH866" s="13"/>
      <c r="NI866" s="13"/>
      <c r="NJ866" s="13"/>
      <c r="NK866" s="13"/>
      <c r="NL866" s="13"/>
      <c r="NM866" s="13"/>
      <c r="NN866" s="13"/>
      <c r="NO866" s="13"/>
      <c r="NP866" s="13"/>
      <c r="NQ866" s="13"/>
      <c r="NR866" s="13"/>
      <c r="NS866" s="13"/>
      <c r="NT866" s="13"/>
      <c r="NU866" s="13"/>
      <c r="NV866" s="13"/>
      <c r="NW866" s="13"/>
      <c r="NX866" s="13"/>
      <c r="NY866" s="13"/>
      <c r="NZ866" s="13"/>
      <c r="OA866" s="13"/>
      <c r="OB866" s="13"/>
      <c r="OC866" s="13"/>
      <c r="OD866" s="13"/>
      <c r="OE866" s="13"/>
      <c r="OF866" s="13"/>
      <c r="OG866" s="13"/>
      <c r="OH866" s="13"/>
      <c r="OI866" s="13"/>
      <c r="OJ866" s="13"/>
      <c r="OK866" s="13"/>
      <c r="OL866" s="13"/>
      <c r="OM866" s="13"/>
      <c r="ON866" s="13"/>
      <c r="OO866" s="13"/>
      <c r="OP866" s="13"/>
      <c r="OQ866" s="13"/>
      <c r="OR866" s="13"/>
      <c r="OS866" s="13"/>
      <c r="OT866" s="13"/>
      <c r="OU866" s="13"/>
      <c r="OV866" s="13"/>
      <c r="OW866" s="13"/>
      <c r="OX866" s="13"/>
      <c r="OY866" s="13"/>
      <c r="OZ866" s="13"/>
      <c r="PA866" s="13"/>
      <c r="PB866" s="13"/>
      <c r="PC866" s="13"/>
      <c r="PD866" s="13"/>
      <c r="PE866" s="13"/>
      <c r="PF866" s="13"/>
      <c r="PG866" s="13"/>
      <c r="PH866" s="13"/>
      <c r="PI866" s="13"/>
      <c r="PJ866" s="13"/>
      <c r="PK866" s="13"/>
      <c r="PL866" s="13"/>
      <c r="PM866" s="13"/>
      <c r="PN866" s="13"/>
      <c r="PO866" s="13"/>
      <c r="PP866" s="13"/>
      <c r="PQ866" s="13"/>
      <c r="PR866" s="13"/>
      <c r="PS866" s="13"/>
      <c r="PT866" s="13"/>
      <c r="PU866" s="13"/>
      <c r="PV866" s="13"/>
      <c r="PW866" s="13"/>
      <c r="PX866" s="13"/>
      <c r="PY866" s="13"/>
      <c r="PZ866" s="13"/>
      <c r="QA866" s="13"/>
      <c r="QB866" s="13"/>
      <c r="QC866" s="13"/>
      <c r="QD866" s="13"/>
      <c r="QE866" s="13"/>
      <c r="QF866" s="13"/>
      <c r="QG866" s="13"/>
      <c r="QH866" s="13"/>
      <c r="QI866" s="13"/>
      <c r="QJ866" s="13"/>
      <c r="QK866" s="13"/>
      <c r="QL866" s="13"/>
      <c r="QM866" s="13"/>
      <c r="QN866" s="13"/>
      <c r="QO866" s="13"/>
      <c r="QP866" s="13"/>
      <c r="QQ866" s="13"/>
      <c r="QR866" s="13"/>
      <c r="QS866" s="13"/>
      <c r="QT866" s="13"/>
      <c r="QU866" s="13"/>
      <c r="QV866" s="13"/>
      <c r="QW866" s="13"/>
      <c r="QX866" s="13"/>
      <c r="QY866" s="13"/>
      <c r="QZ866" s="13"/>
      <c r="RA866" s="13"/>
      <c r="RB866" s="13"/>
      <c r="RC866" s="13"/>
      <c r="RD866" s="13"/>
      <c r="RE866" s="13"/>
      <c r="RF866" s="13"/>
      <c r="RG866" s="13"/>
      <c r="RH866" s="13"/>
      <c r="RI866" s="13"/>
      <c r="RJ866" s="13"/>
      <c r="RK866" s="13"/>
      <c r="RL866" s="13"/>
      <c r="RM866" s="13"/>
      <c r="RN866" s="13"/>
      <c r="RO866" s="13"/>
      <c r="RP866" s="13"/>
      <c r="RQ866" s="13"/>
      <c r="RR866" s="13"/>
      <c r="RS866" s="13"/>
      <c r="RT866" s="13"/>
      <c r="RU866" s="13"/>
      <c r="RV866" s="13"/>
      <c r="RW866" s="13"/>
      <c r="RX866" s="13"/>
      <c r="RY866" s="13"/>
      <c r="RZ866" s="13"/>
      <c r="SA866" s="13"/>
      <c r="SB866" s="13"/>
      <c r="SC866" s="13"/>
      <c r="SD866" s="13"/>
      <c r="SE866" s="13"/>
      <c r="SF866" s="13"/>
      <c r="SG866" s="13"/>
      <c r="SH866" s="13"/>
      <c r="SI866" s="13"/>
      <c r="SJ866" s="13"/>
      <c r="SK866" s="13"/>
      <c r="SL866" s="13"/>
      <c r="SM866" s="13"/>
      <c r="SN866" s="13"/>
      <c r="SO866" s="13"/>
      <c r="SP866" s="13"/>
      <c r="SQ866" s="13"/>
      <c r="SR866" s="13"/>
      <c r="SS866" s="13"/>
      <c r="ST866" s="13"/>
      <c r="SU866" s="13"/>
      <c r="SV866" s="13"/>
      <c r="SW866" s="13"/>
      <c r="SX866" s="13"/>
      <c r="SY866" s="13"/>
      <c r="SZ866" s="13"/>
      <c r="TA866" s="13"/>
      <c r="TB866" s="13"/>
      <c r="TC866" s="13"/>
      <c r="TD866" s="13"/>
      <c r="TE866" s="13"/>
      <c r="TF866" s="13"/>
      <c r="TG866" s="13"/>
      <c r="TH866" s="13"/>
      <c r="TI866" s="13"/>
      <c r="TJ866" s="13"/>
      <c r="TK866" s="13"/>
      <c r="TL866" s="13"/>
      <c r="TM866" s="13"/>
      <c r="TN866" s="13"/>
      <c r="TO866" s="13"/>
      <c r="TP866" s="13"/>
      <c r="TQ866" s="13"/>
      <c r="TR866" s="13"/>
      <c r="TS866" s="13"/>
      <c r="TT866" s="13"/>
      <c r="TU866" s="13"/>
      <c r="TV866" s="13"/>
      <c r="TW866" s="13"/>
      <c r="TX866" s="13"/>
      <c r="TY866" s="13"/>
      <c r="TZ866" s="13"/>
      <c r="UA866" s="13"/>
      <c r="UB866" s="13"/>
      <c r="UC866" s="13"/>
      <c r="UD866" s="13"/>
      <c r="UE866" s="13"/>
      <c r="UF866" s="13"/>
      <c r="UG866" s="13"/>
      <c r="UH866" s="13"/>
      <c r="UI866" s="13"/>
      <c r="UJ866" s="13"/>
      <c r="UK866" s="13"/>
      <c r="UL866" s="13"/>
      <c r="UM866" s="13"/>
      <c r="UN866" s="13"/>
      <c r="UO866" s="13"/>
      <c r="UP866" s="13"/>
      <c r="UQ866" s="13"/>
      <c r="UR866" s="13"/>
      <c r="US866" s="13"/>
      <c r="UT866" s="13"/>
      <c r="UU866" s="13"/>
      <c r="UV866" s="13"/>
      <c r="UW866" s="13"/>
      <c r="UX866" s="13"/>
      <c r="UY866" s="13"/>
      <c r="UZ866" s="13"/>
      <c r="VA866" s="13"/>
      <c r="VB866" s="13"/>
      <c r="VC866" s="13"/>
      <c r="VD866" s="13"/>
      <c r="VE866" s="13"/>
      <c r="VF866" s="13"/>
      <c r="VG866" s="13"/>
      <c r="VH866" s="13"/>
      <c r="VI866" s="13"/>
      <c r="VJ866" s="13"/>
      <c r="VK866" s="13"/>
      <c r="VL866" s="13"/>
      <c r="VM866" s="13"/>
      <c r="VN866" s="13"/>
      <c r="VO866" s="13"/>
      <c r="VP866" s="13"/>
      <c r="VQ866" s="13"/>
      <c r="VR866" s="13"/>
      <c r="VS866" s="13"/>
      <c r="VT866" s="13"/>
      <c r="VU866" s="13"/>
      <c r="VV866" s="13"/>
      <c r="VW866" s="13"/>
      <c r="VX866" s="13"/>
      <c r="VY866" s="13"/>
      <c r="VZ866" s="13"/>
      <c r="WA866" s="13"/>
      <c r="WB866" s="13"/>
      <c r="WC866" s="13"/>
      <c r="WD866" s="13"/>
      <c r="WE866" s="13"/>
      <c r="WF866" s="13"/>
      <c r="WG866" s="13"/>
      <c r="WH866" s="13"/>
      <c r="WI866" s="13"/>
      <c r="WJ866" s="13"/>
      <c r="WK866" s="13"/>
      <c r="WL866" s="13"/>
      <c r="WM866" s="13"/>
      <c r="WN866" s="13"/>
      <c r="WO866" s="13"/>
      <c r="WP866" s="13"/>
      <c r="WQ866" s="13"/>
      <c r="WR866" s="13"/>
      <c r="WS866" s="13"/>
      <c r="WT866" s="13"/>
      <c r="WU866" s="13"/>
      <c r="WV866" s="13"/>
      <c r="WW866" s="13"/>
      <c r="WX866" s="13"/>
      <c r="WY866" s="13"/>
      <c r="WZ866" s="13"/>
      <c r="XA866" s="13"/>
      <c r="XB866" s="13"/>
      <c r="XC866" s="13"/>
      <c r="XD866" s="13"/>
      <c r="XE866" s="13"/>
      <c r="XF866" s="13"/>
      <c r="XG866" s="13"/>
      <c r="XH866" s="13"/>
      <c r="XI866" s="13"/>
      <c r="XJ866" s="13"/>
      <c r="XK866" s="13"/>
      <c r="XL866" s="13"/>
      <c r="XM866" s="13"/>
      <c r="XN866" s="13"/>
      <c r="XO866" s="13"/>
      <c r="XP866" s="13"/>
      <c r="XQ866" s="13"/>
      <c r="XR866" s="13"/>
      <c r="XS866" s="13"/>
      <c r="XT866" s="13"/>
      <c r="XU866" s="13"/>
      <c r="XV866" s="13"/>
      <c r="XW866" s="13"/>
      <c r="XX866" s="13"/>
      <c r="XY866" s="13"/>
      <c r="XZ866" s="13"/>
      <c r="YA866" s="13"/>
      <c r="YB866" s="13"/>
      <c r="YC866" s="13"/>
      <c r="YD866" s="13"/>
      <c r="YE866" s="13"/>
      <c r="YF866" s="13"/>
      <c r="YG866" s="13"/>
      <c r="YH866" s="13"/>
      <c r="YI866" s="13"/>
      <c r="YJ866" s="13"/>
      <c r="YK866" s="13"/>
      <c r="YL866" s="13"/>
      <c r="YM866" s="13"/>
      <c r="YN866" s="13"/>
      <c r="YO866" s="13"/>
      <c r="YP866" s="13"/>
      <c r="YQ866" s="13"/>
      <c r="YR866" s="13"/>
      <c r="YS866" s="13"/>
      <c r="YT866" s="13"/>
      <c r="YU866" s="13"/>
      <c r="YV866" s="13"/>
      <c r="YW866" s="13"/>
      <c r="YX866" s="13"/>
      <c r="YY866" s="13"/>
      <c r="YZ866" s="13"/>
      <c r="ZA866" s="13"/>
      <c r="ZB866" s="13"/>
      <c r="ZC866" s="13"/>
      <c r="ZD866" s="13"/>
      <c r="ZE866" s="13"/>
      <c r="ZF866" s="13"/>
      <c r="ZG866" s="13"/>
      <c r="ZH866" s="13"/>
      <c r="ZI866" s="13"/>
      <c r="ZJ866" s="13"/>
      <c r="ZK866" s="13"/>
      <c r="ZL866" s="13"/>
      <c r="ZM866" s="13"/>
      <c r="ZN866" s="13"/>
      <c r="ZO866" s="13"/>
      <c r="ZP866" s="13"/>
      <c r="ZQ866" s="13"/>
      <c r="ZR866" s="13"/>
      <c r="ZS866" s="13"/>
      <c r="ZT866" s="13"/>
      <c r="ZU866" s="13"/>
      <c r="ZV866" s="13"/>
      <c r="ZW866" s="13"/>
      <c r="ZX866" s="13"/>
      <c r="ZY866" s="13"/>
      <c r="ZZ866" s="13"/>
      <c r="AAA866" s="13"/>
      <c r="AAB866" s="13"/>
      <c r="AAC866" s="13"/>
      <c r="AAD866" s="13"/>
      <c r="AAE866" s="13"/>
      <c r="AAF866" s="13"/>
      <c r="AAG866" s="13"/>
      <c r="AAH866" s="13"/>
      <c r="AAI866" s="13"/>
      <c r="AAJ866" s="13"/>
      <c r="AAK866" s="13"/>
      <c r="AAL866" s="13"/>
      <c r="AAM866" s="13"/>
      <c r="AAN866" s="13"/>
      <c r="AAO866" s="13"/>
      <c r="AAP866" s="13"/>
      <c r="AAQ866" s="13"/>
      <c r="AAR866" s="13"/>
      <c r="AAS866" s="13"/>
      <c r="AAT866" s="13"/>
      <c r="AAU866" s="13"/>
      <c r="AAV866" s="13"/>
      <c r="AAW866" s="13"/>
      <c r="AAX866" s="13"/>
      <c r="AAY866" s="13"/>
      <c r="AAZ866" s="13"/>
      <c r="ABA866" s="13"/>
      <c r="ABB866" s="13"/>
      <c r="ABC866" s="13"/>
      <c r="ABD866" s="13"/>
      <c r="ABE866" s="13"/>
      <c r="ABF866" s="13"/>
      <c r="ABG866" s="13"/>
      <c r="ABH866" s="13"/>
      <c r="ABI866" s="13"/>
      <c r="ABJ866" s="13"/>
      <c r="ABK866" s="13"/>
      <c r="ABL866" s="13"/>
      <c r="ABM866" s="13"/>
      <c r="ABN866" s="13"/>
      <c r="ABO866" s="13"/>
      <c r="ABP866" s="13"/>
      <c r="ABQ866" s="13"/>
      <c r="ABR866" s="13"/>
      <c r="ABS866" s="13"/>
      <c r="ABT866" s="13"/>
      <c r="ABU866" s="13"/>
      <c r="ABV866" s="13"/>
      <c r="ABW866" s="13"/>
      <c r="ABX866" s="13"/>
      <c r="ABY866" s="13"/>
      <c r="ABZ866" s="13"/>
      <c r="ACA866" s="13"/>
      <c r="ACB866" s="13"/>
      <c r="ACC866" s="13"/>
      <c r="ACD866" s="13"/>
      <c r="ACE866" s="13"/>
      <c r="ACF866" s="13"/>
      <c r="ACG866" s="13"/>
      <c r="ACH866" s="13"/>
      <c r="ACI866" s="13"/>
      <c r="ACJ866" s="13"/>
      <c r="ACK866" s="13"/>
      <c r="ACL866" s="13"/>
      <c r="ACM866" s="13"/>
      <c r="ACN866" s="13"/>
      <c r="ACO866" s="13"/>
      <c r="ACP866" s="13"/>
      <c r="ACQ866" s="13"/>
      <c r="ACR866" s="13"/>
      <c r="ACS866" s="13"/>
      <c r="ACT866" s="13"/>
      <c r="ACU866" s="13"/>
      <c r="ACV866" s="13"/>
      <c r="ACW866" s="13"/>
      <c r="ACX866" s="13"/>
      <c r="ACY866" s="13"/>
      <c r="ACZ866" s="13"/>
      <c r="ADA866" s="13"/>
      <c r="ADB866" s="13"/>
      <c r="ADC866" s="13"/>
      <c r="ADD866" s="13"/>
      <c r="ADE866" s="13"/>
      <c r="ADF866" s="13"/>
      <c r="ADG866" s="13"/>
      <c r="ADH866" s="13"/>
      <c r="ADI866" s="13"/>
      <c r="ADJ866" s="13"/>
      <c r="ADK866" s="13"/>
      <c r="ADL866" s="13"/>
      <c r="ADM866" s="13"/>
      <c r="ADN866" s="13"/>
      <c r="ADO866" s="13"/>
      <c r="ADP866" s="13"/>
      <c r="ADQ866" s="13"/>
      <c r="ADR866" s="13"/>
      <c r="ADS866" s="13"/>
      <c r="ADT866" s="13"/>
      <c r="ADU866" s="13"/>
      <c r="ADV866" s="13"/>
      <c r="ADW866" s="13"/>
      <c r="ADX866" s="13"/>
      <c r="ADY866" s="13"/>
      <c r="ADZ866" s="13"/>
      <c r="AEA866" s="13"/>
      <c r="AEB866" s="13"/>
      <c r="AEC866" s="13"/>
      <c r="AED866" s="13"/>
      <c r="AEE866" s="13"/>
      <c r="AEF866" s="13"/>
      <c r="AEG866" s="13"/>
      <c r="AEH866" s="13"/>
      <c r="AEI866" s="13"/>
      <c r="AEJ866" s="13"/>
      <c r="AEK866" s="13"/>
      <c r="AEL866" s="13"/>
      <c r="AEM866" s="13"/>
      <c r="AEN866" s="13"/>
      <c r="AEO866" s="13"/>
      <c r="AEP866" s="13"/>
      <c r="AEQ866" s="13"/>
      <c r="AER866" s="13"/>
      <c r="AES866" s="13"/>
      <c r="AET866" s="13"/>
      <c r="AEU866" s="13"/>
      <c r="AEV866" s="13"/>
      <c r="AEW866" s="13"/>
      <c r="AEX866" s="13"/>
      <c r="AEY866" s="13"/>
      <c r="AEZ866" s="13"/>
      <c r="AFA866" s="13"/>
      <c r="AFB866" s="13"/>
      <c r="AFC866" s="13"/>
      <c r="AFD866" s="13"/>
      <c r="AFE866" s="13"/>
      <c r="AFF866" s="13"/>
      <c r="AFG866" s="13"/>
      <c r="AFH866" s="13"/>
      <c r="AFI866" s="13"/>
      <c r="AFJ866" s="13"/>
      <c r="AFK866" s="13"/>
      <c r="AFL866" s="13"/>
      <c r="AFM866" s="13"/>
      <c r="AFN866" s="13"/>
      <c r="AFO866" s="13"/>
      <c r="AFP866" s="13"/>
      <c r="AFQ866" s="13"/>
      <c r="AFR866" s="13"/>
      <c r="AFS866" s="13"/>
      <c r="AFT866" s="13"/>
      <c r="AFU866" s="13"/>
      <c r="AFV866" s="13"/>
      <c r="AFW866" s="13"/>
      <c r="AFX866" s="13"/>
      <c r="AFY866" s="13"/>
      <c r="AFZ866" s="13"/>
      <c r="AGA866" s="13"/>
      <c r="AGB866" s="13"/>
      <c r="AGC866" s="13"/>
      <c r="AGD866" s="13"/>
      <c r="AGE866" s="13"/>
      <c r="AGF866" s="13"/>
      <c r="AGG866" s="13"/>
      <c r="AGH866" s="13"/>
      <c r="AGI866" s="13"/>
      <c r="AGJ866" s="13"/>
      <c r="AGK866" s="13"/>
      <c r="AGL866" s="13"/>
      <c r="AGM866" s="13"/>
      <c r="AGN866" s="13"/>
      <c r="AGO866" s="13"/>
      <c r="AGP866" s="13"/>
      <c r="AGQ866" s="13"/>
      <c r="AGR866" s="13"/>
      <c r="AGS866" s="13"/>
      <c r="AGT866" s="13"/>
      <c r="AGU866" s="13"/>
      <c r="AGV866" s="13"/>
      <c r="AGW866" s="13"/>
      <c r="AGX866" s="13"/>
      <c r="AGY866" s="13"/>
      <c r="AGZ866" s="13"/>
      <c r="AHA866" s="13"/>
      <c r="AHB866" s="13"/>
      <c r="AHC866" s="13"/>
      <c r="AHD866" s="13"/>
      <c r="AHE866" s="13"/>
      <c r="AHF866" s="13"/>
      <c r="AHG866" s="13"/>
      <c r="AHH866" s="13"/>
      <c r="AHI866" s="13"/>
      <c r="AHJ866" s="13"/>
      <c r="AHK866" s="13"/>
      <c r="AHL866" s="13"/>
      <c r="AHM866" s="13"/>
      <c r="AHN866" s="13"/>
      <c r="AHO866" s="13"/>
      <c r="AHP866" s="13"/>
      <c r="AHQ866" s="13"/>
      <c r="AHR866" s="13"/>
      <c r="AHS866" s="13"/>
      <c r="AHT866" s="13"/>
      <c r="AHU866" s="13"/>
      <c r="AHV866" s="13"/>
      <c r="AHW866" s="13"/>
      <c r="AHX866" s="13"/>
      <c r="AHY866" s="13"/>
      <c r="AHZ866" s="13"/>
      <c r="AIA866" s="13"/>
      <c r="AIB866" s="13"/>
      <c r="AIC866" s="13"/>
      <c r="AID866" s="13"/>
      <c r="AIE866" s="13"/>
      <c r="AIF866" s="13"/>
      <c r="AIG866" s="13"/>
      <c r="AIH866" s="13"/>
      <c r="AII866" s="13"/>
      <c r="AIJ866" s="13"/>
      <c r="AIK866" s="13"/>
      <c r="AIL866" s="13"/>
      <c r="AIM866" s="13"/>
      <c r="AIN866" s="13"/>
      <c r="AIO866" s="13"/>
      <c r="AIP866" s="13"/>
      <c r="AIQ866" s="13"/>
      <c r="AIR866" s="13"/>
      <c r="AIS866" s="13"/>
      <c r="AIT866" s="13"/>
      <c r="AIU866" s="13"/>
      <c r="AIV866" s="13"/>
      <c r="AIW866" s="13"/>
      <c r="AIX866" s="13"/>
      <c r="AIY866" s="13"/>
      <c r="AIZ866" s="13"/>
      <c r="AJA866" s="13"/>
      <c r="AJB866" s="13"/>
      <c r="AJC866" s="13"/>
      <c r="AJD866" s="13"/>
      <c r="AJE866" s="13"/>
      <c r="AJF866" s="13"/>
      <c r="AJG866" s="13"/>
      <c r="AJH866" s="13"/>
      <c r="AJI866" s="13"/>
      <c r="AJJ866" s="13"/>
      <c r="AJK866" s="13"/>
      <c r="AJL866" s="13"/>
      <c r="AJM866" s="13"/>
      <c r="AJN866" s="13"/>
      <c r="AJO866" s="13"/>
      <c r="AJP866" s="13"/>
      <c r="AJQ866" s="13"/>
      <c r="AJR866" s="13"/>
      <c r="AJS866" s="13"/>
      <c r="AJT866" s="13"/>
      <c r="AJU866" s="13"/>
      <c r="AJV866" s="13"/>
      <c r="AJW866" s="13"/>
      <c r="AJX866" s="13"/>
      <c r="AJY866" s="13"/>
      <c r="AJZ866" s="13"/>
      <c r="AKA866" s="13"/>
      <c r="AKB866" s="13"/>
      <c r="AKC866" s="13"/>
      <c r="AKD866" s="13"/>
      <c r="AKE866" s="13"/>
      <c r="AKF866" s="13"/>
      <c r="AKG866" s="13"/>
      <c r="AKH866" s="13"/>
      <c r="AKI866" s="13"/>
      <c r="AKJ866" s="13"/>
      <c r="AKK866" s="13"/>
      <c r="AKL866" s="13"/>
      <c r="AKM866" s="13"/>
      <c r="AKN866" s="13"/>
      <c r="AKO866" s="13"/>
      <c r="AKP866" s="13"/>
      <c r="AKQ866" s="13"/>
      <c r="AKR866" s="13"/>
      <c r="AKS866" s="13"/>
      <c r="AKT866" s="13"/>
      <c r="AKU866" s="13"/>
      <c r="AKV866" s="13"/>
      <c r="AKW866" s="13"/>
      <c r="AKX866" s="13"/>
      <c r="AKY866" s="13"/>
      <c r="AKZ866" s="13"/>
      <c r="ALA866" s="13"/>
      <c r="ALB866" s="13"/>
      <c r="ALC866" s="13"/>
      <c r="ALD866" s="13"/>
      <c r="ALE866" s="13"/>
      <c r="ALF866" s="13"/>
      <c r="ALG866" s="13"/>
      <c r="ALH866" s="13"/>
      <c r="ALI866" s="13"/>
      <c r="ALJ866" s="13"/>
    </row>
    <row r="867" spans="1:998" s="23" customFormat="1">
      <c r="A867" s="16">
        <v>862</v>
      </c>
      <c r="B867" s="32" t="s">
        <v>250</v>
      </c>
      <c r="C867" s="32" t="s">
        <v>41</v>
      </c>
      <c r="D867" s="32" t="s">
        <v>41</v>
      </c>
      <c r="E867" s="32" t="s">
        <v>1309</v>
      </c>
      <c r="F867" s="32"/>
      <c r="G867" s="74">
        <v>45831</v>
      </c>
      <c r="H867" s="75">
        <v>0.32847222222222222</v>
      </c>
      <c r="I867" s="32" t="s">
        <v>265</v>
      </c>
      <c r="J867" s="32" t="s">
        <v>6</v>
      </c>
      <c r="K867" s="32" t="s">
        <v>5</v>
      </c>
      <c r="L867" s="32" t="s">
        <v>5</v>
      </c>
      <c r="M867" s="76" t="s">
        <v>5</v>
      </c>
      <c r="N867" s="32" t="s">
        <v>6</v>
      </c>
      <c r="O867" s="76">
        <v>1298.7</v>
      </c>
      <c r="P867" s="77">
        <v>1694</v>
      </c>
      <c r="Q867" s="76">
        <v>46858.7</v>
      </c>
      <c r="R867" s="76">
        <v>4259.88</v>
      </c>
      <c r="S867" s="85">
        <f t="shared" si="92"/>
        <v>9.090905210771961</v>
      </c>
      <c r="T867" s="85">
        <f t="shared" si="93"/>
        <v>42598.82</v>
      </c>
      <c r="U867" s="32" t="s">
        <v>6</v>
      </c>
      <c r="V867" s="32" t="s">
        <v>6</v>
      </c>
      <c r="W867" s="79">
        <v>1</v>
      </c>
      <c r="X867" s="80">
        <v>0</v>
      </c>
      <c r="Y867" s="81">
        <f>ROUND((S867/INDICI!$B$2*10),2)</f>
        <v>1.03</v>
      </c>
      <c r="Z867" s="81">
        <f>ROUND((O867/INDICI!$B$1*25),2)</f>
        <v>3.47</v>
      </c>
      <c r="AA867" s="82">
        <f t="shared" si="94"/>
        <v>8</v>
      </c>
      <c r="AB867" s="83">
        <f t="shared" si="95"/>
        <v>12.5</v>
      </c>
      <c r="AC867" s="84"/>
      <c r="AD867" s="81" t="str">
        <f>VLOOKUP(C867, 'NORD SUD'!A:B, 2, FALSE)</f>
        <v>N</v>
      </c>
      <c r="AE867" s="85"/>
      <c r="AF867" s="85"/>
      <c r="AG867" s="84"/>
      <c r="AH867" s="81"/>
      <c r="AI867" s="169"/>
      <c r="AJ867" s="169"/>
      <c r="AK867" s="194"/>
      <c r="AL867" s="158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  <c r="JX867" s="13"/>
      <c r="JY867" s="13"/>
      <c r="JZ867" s="13"/>
      <c r="KA867" s="13"/>
      <c r="KB867" s="13"/>
      <c r="KC867" s="13"/>
      <c r="KD867" s="13"/>
      <c r="KE867" s="13"/>
      <c r="KF867" s="13"/>
      <c r="KG867" s="13"/>
      <c r="KH867" s="13"/>
      <c r="KI867" s="13"/>
      <c r="KJ867" s="13"/>
      <c r="KK867" s="13"/>
      <c r="KL867" s="13"/>
      <c r="KM867" s="13"/>
      <c r="KN867" s="13"/>
      <c r="KO867" s="13"/>
      <c r="KP867" s="13"/>
      <c r="KQ867" s="13"/>
      <c r="KR867" s="13"/>
      <c r="KS867" s="13"/>
      <c r="KT867" s="13"/>
      <c r="KU867" s="13"/>
      <c r="KV867" s="13"/>
      <c r="KW867" s="13"/>
      <c r="KX867" s="13"/>
      <c r="KY867" s="13"/>
      <c r="KZ867" s="13"/>
      <c r="LA867" s="13"/>
      <c r="LB867" s="13"/>
      <c r="LC867" s="13"/>
      <c r="LD867" s="13"/>
      <c r="LE867" s="13"/>
      <c r="LF867" s="13"/>
      <c r="LG867" s="13"/>
      <c r="LH867" s="13"/>
      <c r="LI867" s="13"/>
      <c r="LJ867" s="13"/>
      <c r="LK867" s="13"/>
      <c r="LL867" s="13"/>
      <c r="LM867" s="13"/>
      <c r="LN867" s="13"/>
      <c r="LO867" s="13"/>
      <c r="LP867" s="13"/>
      <c r="LQ867" s="13"/>
      <c r="LR867" s="13"/>
      <c r="LS867" s="13"/>
      <c r="LT867" s="13"/>
      <c r="LU867" s="13"/>
      <c r="LV867" s="13"/>
      <c r="LW867" s="13"/>
      <c r="LX867" s="13"/>
      <c r="LY867" s="13"/>
      <c r="LZ867" s="13"/>
      <c r="MA867" s="13"/>
      <c r="MB867" s="13"/>
      <c r="MC867" s="13"/>
      <c r="MD867" s="13"/>
      <c r="ME867" s="13"/>
      <c r="MF867" s="13"/>
      <c r="MG867" s="13"/>
      <c r="MH867" s="13"/>
      <c r="MI867" s="13"/>
      <c r="MJ867" s="13"/>
      <c r="MK867" s="13"/>
      <c r="ML867" s="13"/>
      <c r="MM867" s="13"/>
      <c r="MN867" s="13"/>
      <c r="MO867" s="13"/>
      <c r="MP867" s="13"/>
      <c r="MQ867" s="13"/>
      <c r="MR867" s="13"/>
      <c r="MS867" s="13"/>
      <c r="MT867" s="13"/>
      <c r="MU867" s="13"/>
      <c r="MV867" s="13"/>
      <c r="MW867" s="13"/>
      <c r="MX867" s="13"/>
      <c r="MY867" s="13"/>
      <c r="MZ867" s="13"/>
      <c r="NA867" s="13"/>
      <c r="NB867" s="13"/>
      <c r="NC867" s="13"/>
      <c r="ND867" s="13"/>
      <c r="NE867" s="13"/>
      <c r="NF867" s="13"/>
      <c r="NG867" s="13"/>
      <c r="NH867" s="13"/>
      <c r="NI867" s="13"/>
      <c r="NJ867" s="13"/>
      <c r="NK867" s="13"/>
      <c r="NL867" s="13"/>
      <c r="NM867" s="13"/>
      <c r="NN867" s="13"/>
      <c r="NO867" s="13"/>
      <c r="NP867" s="13"/>
      <c r="NQ867" s="13"/>
      <c r="NR867" s="13"/>
      <c r="NS867" s="13"/>
      <c r="NT867" s="13"/>
      <c r="NU867" s="13"/>
      <c r="NV867" s="13"/>
      <c r="NW867" s="13"/>
      <c r="NX867" s="13"/>
      <c r="NY867" s="13"/>
      <c r="NZ867" s="13"/>
      <c r="OA867" s="13"/>
      <c r="OB867" s="13"/>
      <c r="OC867" s="13"/>
      <c r="OD867" s="13"/>
      <c r="OE867" s="13"/>
      <c r="OF867" s="13"/>
      <c r="OG867" s="13"/>
      <c r="OH867" s="13"/>
      <c r="OI867" s="13"/>
      <c r="OJ867" s="13"/>
      <c r="OK867" s="13"/>
      <c r="OL867" s="13"/>
      <c r="OM867" s="13"/>
      <c r="ON867" s="13"/>
      <c r="OO867" s="13"/>
      <c r="OP867" s="13"/>
      <c r="OQ867" s="13"/>
      <c r="OR867" s="13"/>
      <c r="OS867" s="13"/>
      <c r="OT867" s="13"/>
      <c r="OU867" s="13"/>
      <c r="OV867" s="13"/>
      <c r="OW867" s="13"/>
      <c r="OX867" s="13"/>
      <c r="OY867" s="13"/>
      <c r="OZ867" s="13"/>
      <c r="PA867" s="13"/>
      <c r="PB867" s="13"/>
      <c r="PC867" s="13"/>
      <c r="PD867" s="13"/>
      <c r="PE867" s="13"/>
      <c r="PF867" s="13"/>
      <c r="PG867" s="13"/>
      <c r="PH867" s="13"/>
      <c r="PI867" s="13"/>
      <c r="PJ867" s="13"/>
      <c r="PK867" s="13"/>
      <c r="PL867" s="13"/>
      <c r="PM867" s="13"/>
      <c r="PN867" s="13"/>
      <c r="PO867" s="13"/>
      <c r="PP867" s="13"/>
      <c r="PQ867" s="13"/>
      <c r="PR867" s="13"/>
      <c r="PS867" s="13"/>
      <c r="PT867" s="13"/>
      <c r="PU867" s="13"/>
      <c r="PV867" s="13"/>
      <c r="PW867" s="13"/>
      <c r="PX867" s="13"/>
      <c r="PY867" s="13"/>
      <c r="PZ867" s="13"/>
      <c r="QA867" s="13"/>
      <c r="QB867" s="13"/>
      <c r="QC867" s="13"/>
      <c r="QD867" s="13"/>
      <c r="QE867" s="13"/>
      <c r="QF867" s="13"/>
      <c r="QG867" s="13"/>
      <c r="QH867" s="13"/>
      <c r="QI867" s="13"/>
      <c r="QJ867" s="13"/>
      <c r="QK867" s="13"/>
      <c r="QL867" s="13"/>
      <c r="QM867" s="13"/>
      <c r="QN867" s="13"/>
      <c r="QO867" s="13"/>
      <c r="QP867" s="13"/>
      <c r="QQ867" s="13"/>
      <c r="QR867" s="13"/>
      <c r="QS867" s="13"/>
      <c r="QT867" s="13"/>
      <c r="QU867" s="13"/>
      <c r="QV867" s="13"/>
      <c r="QW867" s="13"/>
      <c r="QX867" s="13"/>
      <c r="QY867" s="13"/>
      <c r="QZ867" s="13"/>
      <c r="RA867" s="13"/>
      <c r="RB867" s="13"/>
      <c r="RC867" s="13"/>
      <c r="RD867" s="13"/>
      <c r="RE867" s="13"/>
      <c r="RF867" s="13"/>
      <c r="RG867" s="13"/>
      <c r="RH867" s="13"/>
      <c r="RI867" s="13"/>
      <c r="RJ867" s="13"/>
      <c r="RK867" s="13"/>
      <c r="RL867" s="13"/>
      <c r="RM867" s="13"/>
      <c r="RN867" s="13"/>
      <c r="RO867" s="13"/>
      <c r="RP867" s="13"/>
      <c r="RQ867" s="13"/>
      <c r="RR867" s="13"/>
      <c r="RS867" s="13"/>
      <c r="RT867" s="13"/>
      <c r="RU867" s="13"/>
      <c r="RV867" s="13"/>
      <c r="RW867" s="13"/>
      <c r="RX867" s="13"/>
      <c r="RY867" s="13"/>
      <c r="RZ867" s="13"/>
      <c r="SA867" s="13"/>
      <c r="SB867" s="13"/>
      <c r="SC867" s="13"/>
      <c r="SD867" s="13"/>
      <c r="SE867" s="13"/>
      <c r="SF867" s="13"/>
      <c r="SG867" s="13"/>
      <c r="SH867" s="13"/>
      <c r="SI867" s="13"/>
      <c r="SJ867" s="13"/>
      <c r="SK867" s="13"/>
      <c r="SL867" s="13"/>
      <c r="SM867" s="13"/>
      <c r="SN867" s="13"/>
      <c r="SO867" s="13"/>
      <c r="SP867" s="13"/>
      <c r="SQ867" s="13"/>
      <c r="SR867" s="13"/>
      <c r="SS867" s="13"/>
      <c r="ST867" s="13"/>
      <c r="SU867" s="13"/>
      <c r="SV867" s="13"/>
      <c r="SW867" s="13"/>
      <c r="SX867" s="13"/>
      <c r="SY867" s="13"/>
      <c r="SZ867" s="13"/>
      <c r="TA867" s="13"/>
      <c r="TB867" s="13"/>
      <c r="TC867" s="13"/>
      <c r="TD867" s="13"/>
      <c r="TE867" s="13"/>
      <c r="TF867" s="13"/>
      <c r="TG867" s="13"/>
      <c r="TH867" s="13"/>
      <c r="TI867" s="13"/>
      <c r="TJ867" s="13"/>
      <c r="TK867" s="13"/>
      <c r="TL867" s="13"/>
      <c r="TM867" s="13"/>
      <c r="TN867" s="13"/>
      <c r="TO867" s="13"/>
      <c r="TP867" s="13"/>
      <c r="TQ867" s="13"/>
      <c r="TR867" s="13"/>
      <c r="TS867" s="13"/>
      <c r="TT867" s="13"/>
      <c r="TU867" s="13"/>
      <c r="TV867" s="13"/>
      <c r="TW867" s="13"/>
      <c r="TX867" s="13"/>
      <c r="TY867" s="13"/>
      <c r="TZ867" s="13"/>
      <c r="UA867" s="13"/>
      <c r="UB867" s="13"/>
      <c r="UC867" s="13"/>
      <c r="UD867" s="13"/>
      <c r="UE867" s="13"/>
      <c r="UF867" s="13"/>
      <c r="UG867" s="13"/>
      <c r="UH867" s="13"/>
      <c r="UI867" s="13"/>
      <c r="UJ867" s="13"/>
      <c r="UK867" s="13"/>
      <c r="UL867" s="13"/>
      <c r="UM867" s="13"/>
      <c r="UN867" s="13"/>
      <c r="UO867" s="13"/>
      <c r="UP867" s="13"/>
      <c r="UQ867" s="13"/>
      <c r="UR867" s="13"/>
      <c r="US867" s="13"/>
      <c r="UT867" s="13"/>
      <c r="UU867" s="13"/>
      <c r="UV867" s="13"/>
      <c r="UW867" s="13"/>
      <c r="UX867" s="13"/>
      <c r="UY867" s="13"/>
      <c r="UZ867" s="13"/>
      <c r="VA867" s="13"/>
      <c r="VB867" s="13"/>
      <c r="VC867" s="13"/>
      <c r="VD867" s="13"/>
      <c r="VE867" s="13"/>
      <c r="VF867" s="13"/>
      <c r="VG867" s="13"/>
      <c r="VH867" s="13"/>
      <c r="VI867" s="13"/>
      <c r="VJ867" s="13"/>
      <c r="VK867" s="13"/>
      <c r="VL867" s="13"/>
      <c r="VM867" s="13"/>
      <c r="VN867" s="13"/>
      <c r="VO867" s="13"/>
      <c r="VP867" s="13"/>
      <c r="VQ867" s="13"/>
      <c r="VR867" s="13"/>
      <c r="VS867" s="13"/>
      <c r="VT867" s="13"/>
      <c r="VU867" s="13"/>
      <c r="VV867" s="13"/>
      <c r="VW867" s="13"/>
      <c r="VX867" s="13"/>
      <c r="VY867" s="13"/>
      <c r="VZ867" s="13"/>
      <c r="WA867" s="13"/>
      <c r="WB867" s="13"/>
      <c r="WC867" s="13"/>
      <c r="WD867" s="13"/>
      <c r="WE867" s="13"/>
      <c r="WF867" s="13"/>
      <c r="WG867" s="13"/>
      <c r="WH867" s="13"/>
      <c r="WI867" s="13"/>
      <c r="WJ867" s="13"/>
      <c r="WK867" s="13"/>
      <c r="WL867" s="13"/>
      <c r="WM867" s="13"/>
      <c r="WN867" s="13"/>
      <c r="WO867" s="13"/>
      <c r="WP867" s="13"/>
      <c r="WQ867" s="13"/>
      <c r="WR867" s="13"/>
      <c r="WS867" s="13"/>
      <c r="WT867" s="13"/>
      <c r="WU867" s="13"/>
      <c r="WV867" s="13"/>
      <c r="WW867" s="13"/>
      <c r="WX867" s="13"/>
      <c r="WY867" s="13"/>
      <c r="WZ867" s="13"/>
      <c r="XA867" s="13"/>
      <c r="XB867" s="13"/>
      <c r="XC867" s="13"/>
      <c r="XD867" s="13"/>
      <c r="XE867" s="13"/>
      <c r="XF867" s="13"/>
      <c r="XG867" s="13"/>
      <c r="XH867" s="13"/>
      <c r="XI867" s="13"/>
      <c r="XJ867" s="13"/>
      <c r="XK867" s="13"/>
      <c r="XL867" s="13"/>
      <c r="XM867" s="13"/>
      <c r="XN867" s="13"/>
      <c r="XO867" s="13"/>
      <c r="XP867" s="13"/>
      <c r="XQ867" s="13"/>
      <c r="XR867" s="13"/>
      <c r="XS867" s="13"/>
      <c r="XT867" s="13"/>
      <c r="XU867" s="13"/>
      <c r="XV867" s="13"/>
      <c r="XW867" s="13"/>
      <c r="XX867" s="13"/>
      <c r="XY867" s="13"/>
      <c r="XZ867" s="13"/>
      <c r="YA867" s="13"/>
      <c r="YB867" s="13"/>
      <c r="YC867" s="13"/>
      <c r="YD867" s="13"/>
      <c r="YE867" s="13"/>
      <c r="YF867" s="13"/>
      <c r="YG867" s="13"/>
      <c r="YH867" s="13"/>
      <c r="YI867" s="13"/>
      <c r="YJ867" s="13"/>
      <c r="YK867" s="13"/>
      <c r="YL867" s="13"/>
      <c r="YM867" s="13"/>
      <c r="YN867" s="13"/>
      <c r="YO867" s="13"/>
      <c r="YP867" s="13"/>
      <c r="YQ867" s="13"/>
      <c r="YR867" s="13"/>
      <c r="YS867" s="13"/>
      <c r="YT867" s="13"/>
      <c r="YU867" s="13"/>
      <c r="YV867" s="13"/>
      <c r="YW867" s="13"/>
      <c r="YX867" s="13"/>
      <c r="YY867" s="13"/>
      <c r="YZ867" s="13"/>
      <c r="ZA867" s="13"/>
      <c r="ZB867" s="13"/>
      <c r="ZC867" s="13"/>
      <c r="ZD867" s="13"/>
      <c r="ZE867" s="13"/>
      <c r="ZF867" s="13"/>
      <c r="ZG867" s="13"/>
      <c r="ZH867" s="13"/>
      <c r="ZI867" s="13"/>
      <c r="ZJ867" s="13"/>
      <c r="ZK867" s="13"/>
      <c r="ZL867" s="13"/>
      <c r="ZM867" s="13"/>
      <c r="ZN867" s="13"/>
      <c r="ZO867" s="13"/>
      <c r="ZP867" s="13"/>
      <c r="ZQ867" s="13"/>
      <c r="ZR867" s="13"/>
      <c r="ZS867" s="13"/>
      <c r="ZT867" s="13"/>
      <c r="ZU867" s="13"/>
      <c r="ZV867" s="13"/>
      <c r="ZW867" s="13"/>
      <c r="ZX867" s="13"/>
      <c r="ZY867" s="13"/>
      <c r="ZZ867" s="13"/>
      <c r="AAA867" s="13"/>
      <c r="AAB867" s="13"/>
      <c r="AAC867" s="13"/>
      <c r="AAD867" s="13"/>
      <c r="AAE867" s="13"/>
      <c r="AAF867" s="13"/>
      <c r="AAG867" s="13"/>
      <c r="AAH867" s="13"/>
      <c r="AAI867" s="13"/>
      <c r="AAJ867" s="13"/>
      <c r="AAK867" s="13"/>
      <c r="AAL867" s="13"/>
      <c r="AAM867" s="13"/>
      <c r="AAN867" s="13"/>
      <c r="AAO867" s="13"/>
      <c r="AAP867" s="13"/>
      <c r="AAQ867" s="13"/>
      <c r="AAR867" s="13"/>
      <c r="AAS867" s="13"/>
      <c r="AAT867" s="13"/>
      <c r="AAU867" s="13"/>
      <c r="AAV867" s="13"/>
      <c r="AAW867" s="13"/>
      <c r="AAX867" s="13"/>
      <c r="AAY867" s="13"/>
      <c r="AAZ867" s="13"/>
      <c r="ABA867" s="13"/>
      <c r="ABB867" s="13"/>
      <c r="ABC867" s="13"/>
      <c r="ABD867" s="13"/>
      <c r="ABE867" s="13"/>
      <c r="ABF867" s="13"/>
      <c r="ABG867" s="13"/>
      <c r="ABH867" s="13"/>
      <c r="ABI867" s="13"/>
      <c r="ABJ867" s="13"/>
      <c r="ABK867" s="13"/>
      <c r="ABL867" s="13"/>
      <c r="ABM867" s="13"/>
      <c r="ABN867" s="13"/>
      <c r="ABO867" s="13"/>
      <c r="ABP867" s="13"/>
      <c r="ABQ867" s="13"/>
      <c r="ABR867" s="13"/>
      <c r="ABS867" s="13"/>
      <c r="ABT867" s="13"/>
      <c r="ABU867" s="13"/>
      <c r="ABV867" s="13"/>
      <c r="ABW867" s="13"/>
      <c r="ABX867" s="13"/>
      <c r="ABY867" s="13"/>
      <c r="ABZ867" s="13"/>
      <c r="ACA867" s="13"/>
      <c r="ACB867" s="13"/>
      <c r="ACC867" s="13"/>
      <c r="ACD867" s="13"/>
      <c r="ACE867" s="13"/>
      <c r="ACF867" s="13"/>
      <c r="ACG867" s="13"/>
      <c r="ACH867" s="13"/>
      <c r="ACI867" s="13"/>
      <c r="ACJ867" s="13"/>
      <c r="ACK867" s="13"/>
      <c r="ACL867" s="13"/>
      <c r="ACM867" s="13"/>
      <c r="ACN867" s="13"/>
      <c r="ACO867" s="13"/>
      <c r="ACP867" s="13"/>
      <c r="ACQ867" s="13"/>
      <c r="ACR867" s="13"/>
      <c r="ACS867" s="13"/>
      <c r="ACT867" s="13"/>
      <c r="ACU867" s="13"/>
      <c r="ACV867" s="13"/>
      <c r="ACW867" s="13"/>
      <c r="ACX867" s="13"/>
      <c r="ACY867" s="13"/>
      <c r="ACZ867" s="13"/>
      <c r="ADA867" s="13"/>
      <c r="ADB867" s="13"/>
      <c r="ADC867" s="13"/>
      <c r="ADD867" s="13"/>
      <c r="ADE867" s="13"/>
      <c r="ADF867" s="13"/>
      <c r="ADG867" s="13"/>
      <c r="ADH867" s="13"/>
      <c r="ADI867" s="13"/>
      <c r="ADJ867" s="13"/>
      <c r="ADK867" s="13"/>
      <c r="ADL867" s="13"/>
      <c r="ADM867" s="13"/>
      <c r="ADN867" s="13"/>
      <c r="ADO867" s="13"/>
      <c r="ADP867" s="13"/>
      <c r="ADQ867" s="13"/>
      <c r="ADR867" s="13"/>
      <c r="ADS867" s="13"/>
      <c r="ADT867" s="13"/>
      <c r="ADU867" s="13"/>
      <c r="ADV867" s="13"/>
      <c r="ADW867" s="13"/>
      <c r="ADX867" s="13"/>
      <c r="ADY867" s="13"/>
      <c r="ADZ867" s="13"/>
      <c r="AEA867" s="13"/>
      <c r="AEB867" s="13"/>
      <c r="AEC867" s="13"/>
      <c r="AED867" s="13"/>
      <c r="AEE867" s="13"/>
      <c r="AEF867" s="13"/>
      <c r="AEG867" s="13"/>
      <c r="AEH867" s="13"/>
      <c r="AEI867" s="13"/>
      <c r="AEJ867" s="13"/>
      <c r="AEK867" s="13"/>
      <c r="AEL867" s="13"/>
      <c r="AEM867" s="13"/>
      <c r="AEN867" s="13"/>
      <c r="AEO867" s="13"/>
      <c r="AEP867" s="13"/>
      <c r="AEQ867" s="13"/>
      <c r="AER867" s="13"/>
      <c r="AES867" s="13"/>
      <c r="AET867" s="13"/>
      <c r="AEU867" s="13"/>
      <c r="AEV867" s="13"/>
      <c r="AEW867" s="13"/>
      <c r="AEX867" s="13"/>
      <c r="AEY867" s="13"/>
      <c r="AEZ867" s="13"/>
      <c r="AFA867" s="13"/>
      <c r="AFB867" s="13"/>
      <c r="AFC867" s="13"/>
      <c r="AFD867" s="13"/>
      <c r="AFE867" s="13"/>
      <c r="AFF867" s="13"/>
      <c r="AFG867" s="13"/>
      <c r="AFH867" s="13"/>
      <c r="AFI867" s="13"/>
      <c r="AFJ867" s="13"/>
      <c r="AFK867" s="13"/>
      <c r="AFL867" s="13"/>
      <c r="AFM867" s="13"/>
      <c r="AFN867" s="13"/>
      <c r="AFO867" s="13"/>
      <c r="AFP867" s="13"/>
      <c r="AFQ867" s="13"/>
      <c r="AFR867" s="13"/>
      <c r="AFS867" s="13"/>
      <c r="AFT867" s="13"/>
      <c r="AFU867" s="13"/>
      <c r="AFV867" s="13"/>
      <c r="AFW867" s="13"/>
      <c r="AFX867" s="13"/>
      <c r="AFY867" s="13"/>
      <c r="AFZ867" s="13"/>
      <c r="AGA867" s="13"/>
      <c r="AGB867" s="13"/>
      <c r="AGC867" s="13"/>
      <c r="AGD867" s="13"/>
      <c r="AGE867" s="13"/>
      <c r="AGF867" s="13"/>
      <c r="AGG867" s="13"/>
      <c r="AGH867" s="13"/>
      <c r="AGI867" s="13"/>
      <c r="AGJ867" s="13"/>
      <c r="AGK867" s="13"/>
      <c r="AGL867" s="13"/>
      <c r="AGM867" s="13"/>
      <c r="AGN867" s="13"/>
      <c r="AGO867" s="13"/>
      <c r="AGP867" s="13"/>
      <c r="AGQ867" s="13"/>
      <c r="AGR867" s="13"/>
      <c r="AGS867" s="13"/>
      <c r="AGT867" s="13"/>
      <c r="AGU867" s="13"/>
      <c r="AGV867" s="13"/>
      <c r="AGW867" s="13"/>
      <c r="AGX867" s="13"/>
      <c r="AGY867" s="13"/>
      <c r="AGZ867" s="13"/>
      <c r="AHA867" s="13"/>
      <c r="AHB867" s="13"/>
      <c r="AHC867" s="13"/>
      <c r="AHD867" s="13"/>
      <c r="AHE867" s="13"/>
      <c r="AHF867" s="13"/>
      <c r="AHG867" s="13"/>
      <c r="AHH867" s="13"/>
      <c r="AHI867" s="13"/>
      <c r="AHJ867" s="13"/>
      <c r="AHK867" s="13"/>
      <c r="AHL867" s="13"/>
      <c r="AHM867" s="13"/>
      <c r="AHN867" s="13"/>
      <c r="AHO867" s="13"/>
      <c r="AHP867" s="13"/>
      <c r="AHQ867" s="13"/>
      <c r="AHR867" s="13"/>
      <c r="AHS867" s="13"/>
      <c r="AHT867" s="13"/>
      <c r="AHU867" s="13"/>
      <c r="AHV867" s="13"/>
      <c r="AHW867" s="13"/>
      <c r="AHX867" s="13"/>
      <c r="AHY867" s="13"/>
      <c r="AHZ867" s="13"/>
      <c r="AIA867" s="13"/>
      <c r="AIB867" s="13"/>
      <c r="AIC867" s="13"/>
      <c r="AID867" s="13"/>
      <c r="AIE867" s="13"/>
      <c r="AIF867" s="13"/>
      <c r="AIG867" s="13"/>
      <c r="AIH867" s="13"/>
      <c r="AII867" s="13"/>
      <c r="AIJ867" s="13"/>
      <c r="AIK867" s="13"/>
      <c r="AIL867" s="13"/>
      <c r="AIM867" s="13"/>
      <c r="AIN867" s="13"/>
      <c r="AIO867" s="13"/>
      <c r="AIP867" s="13"/>
      <c r="AIQ867" s="13"/>
      <c r="AIR867" s="13"/>
      <c r="AIS867" s="13"/>
      <c r="AIT867" s="13"/>
      <c r="AIU867" s="13"/>
      <c r="AIV867" s="13"/>
      <c r="AIW867" s="13"/>
      <c r="AIX867" s="13"/>
      <c r="AIY867" s="13"/>
      <c r="AIZ867" s="13"/>
      <c r="AJA867" s="13"/>
      <c r="AJB867" s="13"/>
      <c r="AJC867" s="13"/>
      <c r="AJD867" s="13"/>
      <c r="AJE867" s="13"/>
      <c r="AJF867" s="13"/>
      <c r="AJG867" s="13"/>
      <c r="AJH867" s="13"/>
      <c r="AJI867" s="13"/>
      <c r="AJJ867" s="13"/>
      <c r="AJK867" s="13"/>
      <c r="AJL867" s="13"/>
      <c r="AJM867" s="13"/>
      <c r="AJN867" s="13"/>
      <c r="AJO867" s="13"/>
      <c r="AJP867" s="13"/>
      <c r="AJQ867" s="13"/>
      <c r="AJR867" s="13"/>
      <c r="AJS867" s="13"/>
      <c r="AJT867" s="13"/>
      <c r="AJU867" s="13"/>
      <c r="AJV867" s="13"/>
      <c r="AJW867" s="13"/>
      <c r="AJX867" s="13"/>
      <c r="AJY867" s="13"/>
      <c r="AJZ867" s="13"/>
      <c r="AKA867" s="13"/>
      <c r="AKB867" s="13"/>
      <c r="AKC867" s="13"/>
      <c r="AKD867" s="13"/>
      <c r="AKE867" s="13"/>
      <c r="AKF867" s="13"/>
      <c r="AKG867" s="13"/>
      <c r="AKH867" s="13"/>
      <c r="AKI867" s="13"/>
      <c r="AKJ867" s="13"/>
      <c r="AKK867" s="13"/>
      <c r="AKL867" s="13"/>
      <c r="AKM867" s="13"/>
      <c r="AKN867" s="13"/>
      <c r="AKO867" s="13"/>
      <c r="AKP867" s="13"/>
      <c r="AKQ867" s="13"/>
      <c r="AKR867" s="13"/>
      <c r="AKS867" s="13"/>
      <c r="AKT867" s="13"/>
      <c r="AKU867" s="13"/>
      <c r="AKV867" s="13"/>
      <c r="AKW867" s="13"/>
      <c r="AKX867" s="13"/>
      <c r="AKY867" s="13"/>
      <c r="AKZ867" s="13"/>
      <c r="ALA867" s="13"/>
      <c r="ALB867" s="13"/>
      <c r="ALC867" s="13"/>
      <c r="ALD867" s="13"/>
      <c r="ALE867" s="13"/>
      <c r="ALF867" s="13"/>
      <c r="ALG867" s="13"/>
      <c r="ALH867" s="13"/>
      <c r="ALI867" s="13"/>
      <c r="ALJ867" s="13"/>
    </row>
    <row r="868" spans="1:998" s="23" customFormat="1">
      <c r="A868" s="16">
        <v>863</v>
      </c>
      <c r="B868" s="32" t="s">
        <v>344</v>
      </c>
      <c r="C868" s="32" t="s">
        <v>31</v>
      </c>
      <c r="D868" s="32" t="s">
        <v>31</v>
      </c>
      <c r="E868" s="32" t="s">
        <v>1174</v>
      </c>
      <c r="F868" s="32"/>
      <c r="G868" s="74">
        <v>45834</v>
      </c>
      <c r="H868" s="75">
        <v>0.45833333333333331</v>
      </c>
      <c r="I868" s="32" t="s">
        <v>5</v>
      </c>
      <c r="J868" s="32" t="s">
        <v>6</v>
      </c>
      <c r="K868" s="32" t="s">
        <v>5</v>
      </c>
      <c r="L868" s="32" t="s">
        <v>5</v>
      </c>
      <c r="M868" s="32" t="s">
        <v>5</v>
      </c>
      <c r="N868" s="32" t="s">
        <v>6</v>
      </c>
      <c r="O868" s="76">
        <v>1333.152</v>
      </c>
      <c r="P868" s="77">
        <v>7351</v>
      </c>
      <c r="Q868" s="76">
        <v>125000</v>
      </c>
      <c r="R868" s="76">
        <v>32500</v>
      </c>
      <c r="S868" s="85">
        <f t="shared" si="92"/>
        <v>26</v>
      </c>
      <c r="T868" s="85">
        <f t="shared" si="93"/>
        <v>92500</v>
      </c>
      <c r="U868" s="32" t="s">
        <v>6</v>
      </c>
      <c r="V868" s="32" t="s">
        <v>6</v>
      </c>
      <c r="W868" s="32">
        <v>1</v>
      </c>
      <c r="X868" s="80">
        <v>0</v>
      </c>
      <c r="Y868" s="81">
        <f>ROUND((S868/INDICI!$B$2*10),2)</f>
        <v>2.94</v>
      </c>
      <c r="Z868" s="81">
        <f>ROUND((O868/INDICI!$B$1*25),2)</f>
        <v>3.56</v>
      </c>
      <c r="AA868" s="82">
        <f t="shared" si="94"/>
        <v>6</v>
      </c>
      <c r="AB868" s="83">
        <f t="shared" si="95"/>
        <v>12.5</v>
      </c>
      <c r="AC868" s="84"/>
      <c r="AD868" s="81" t="str">
        <f>VLOOKUP(C868, 'NORD SUD'!A:B, 2, FALSE)</f>
        <v>N</v>
      </c>
      <c r="AE868" s="85"/>
      <c r="AF868" s="85"/>
      <c r="AG868" s="84"/>
      <c r="AH868" s="81"/>
      <c r="AI868" s="169"/>
      <c r="AJ868" s="169"/>
      <c r="AK868" s="194"/>
      <c r="AL868" s="158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  <c r="JX868" s="13"/>
      <c r="JY868" s="13"/>
      <c r="JZ868" s="13"/>
      <c r="KA868" s="13"/>
      <c r="KB868" s="13"/>
      <c r="KC868" s="13"/>
      <c r="KD868" s="13"/>
      <c r="KE868" s="13"/>
      <c r="KF868" s="13"/>
      <c r="KG868" s="13"/>
      <c r="KH868" s="13"/>
      <c r="KI868" s="13"/>
      <c r="KJ868" s="13"/>
      <c r="KK868" s="13"/>
      <c r="KL868" s="13"/>
      <c r="KM868" s="13"/>
      <c r="KN868" s="13"/>
      <c r="KO868" s="13"/>
      <c r="KP868" s="13"/>
      <c r="KQ868" s="13"/>
      <c r="KR868" s="13"/>
      <c r="KS868" s="13"/>
      <c r="KT868" s="13"/>
      <c r="KU868" s="13"/>
      <c r="KV868" s="13"/>
      <c r="KW868" s="13"/>
      <c r="KX868" s="13"/>
      <c r="KY868" s="13"/>
      <c r="KZ868" s="13"/>
      <c r="LA868" s="13"/>
      <c r="LB868" s="13"/>
      <c r="LC868" s="13"/>
      <c r="LD868" s="13"/>
      <c r="LE868" s="13"/>
      <c r="LF868" s="13"/>
      <c r="LG868" s="13"/>
      <c r="LH868" s="13"/>
      <c r="LI868" s="13"/>
      <c r="LJ868" s="13"/>
      <c r="LK868" s="13"/>
      <c r="LL868" s="13"/>
      <c r="LM868" s="13"/>
      <c r="LN868" s="13"/>
      <c r="LO868" s="13"/>
      <c r="LP868" s="13"/>
      <c r="LQ868" s="13"/>
      <c r="LR868" s="13"/>
      <c r="LS868" s="13"/>
      <c r="LT868" s="13"/>
      <c r="LU868" s="13"/>
      <c r="LV868" s="13"/>
      <c r="LW868" s="13"/>
      <c r="LX868" s="13"/>
      <c r="LY868" s="13"/>
      <c r="LZ868" s="13"/>
      <c r="MA868" s="13"/>
      <c r="MB868" s="13"/>
      <c r="MC868" s="13"/>
      <c r="MD868" s="13"/>
      <c r="ME868" s="13"/>
      <c r="MF868" s="13"/>
      <c r="MG868" s="13"/>
      <c r="MH868" s="13"/>
      <c r="MI868" s="13"/>
      <c r="MJ868" s="13"/>
      <c r="MK868" s="13"/>
      <c r="ML868" s="13"/>
      <c r="MM868" s="13"/>
      <c r="MN868" s="13"/>
      <c r="MO868" s="13"/>
      <c r="MP868" s="13"/>
      <c r="MQ868" s="13"/>
      <c r="MR868" s="13"/>
      <c r="MS868" s="13"/>
      <c r="MT868" s="13"/>
      <c r="MU868" s="13"/>
      <c r="MV868" s="13"/>
      <c r="MW868" s="13"/>
      <c r="MX868" s="13"/>
      <c r="MY868" s="13"/>
      <c r="MZ868" s="13"/>
      <c r="NA868" s="13"/>
      <c r="NB868" s="13"/>
      <c r="NC868" s="13"/>
      <c r="ND868" s="13"/>
      <c r="NE868" s="13"/>
      <c r="NF868" s="13"/>
      <c r="NG868" s="13"/>
      <c r="NH868" s="13"/>
      <c r="NI868" s="13"/>
      <c r="NJ868" s="13"/>
      <c r="NK868" s="13"/>
      <c r="NL868" s="13"/>
      <c r="NM868" s="13"/>
      <c r="NN868" s="13"/>
      <c r="NO868" s="13"/>
      <c r="NP868" s="13"/>
      <c r="NQ868" s="13"/>
      <c r="NR868" s="13"/>
      <c r="NS868" s="13"/>
      <c r="NT868" s="13"/>
      <c r="NU868" s="13"/>
      <c r="NV868" s="13"/>
      <c r="NW868" s="13"/>
      <c r="NX868" s="13"/>
      <c r="NY868" s="13"/>
      <c r="NZ868" s="13"/>
      <c r="OA868" s="13"/>
      <c r="OB868" s="13"/>
      <c r="OC868" s="13"/>
      <c r="OD868" s="13"/>
      <c r="OE868" s="13"/>
      <c r="OF868" s="13"/>
      <c r="OG868" s="13"/>
      <c r="OH868" s="13"/>
      <c r="OI868" s="13"/>
      <c r="OJ868" s="13"/>
      <c r="OK868" s="13"/>
      <c r="OL868" s="13"/>
      <c r="OM868" s="13"/>
      <c r="ON868" s="13"/>
      <c r="OO868" s="13"/>
      <c r="OP868" s="13"/>
      <c r="OQ868" s="13"/>
      <c r="OR868" s="13"/>
      <c r="OS868" s="13"/>
      <c r="OT868" s="13"/>
      <c r="OU868" s="13"/>
      <c r="OV868" s="13"/>
      <c r="OW868" s="13"/>
      <c r="OX868" s="13"/>
      <c r="OY868" s="13"/>
      <c r="OZ868" s="13"/>
      <c r="PA868" s="13"/>
      <c r="PB868" s="13"/>
      <c r="PC868" s="13"/>
      <c r="PD868" s="13"/>
      <c r="PE868" s="13"/>
      <c r="PF868" s="13"/>
      <c r="PG868" s="13"/>
      <c r="PH868" s="13"/>
      <c r="PI868" s="13"/>
      <c r="PJ868" s="13"/>
      <c r="PK868" s="13"/>
      <c r="PL868" s="13"/>
      <c r="PM868" s="13"/>
      <c r="PN868" s="13"/>
      <c r="PO868" s="13"/>
      <c r="PP868" s="13"/>
      <c r="PQ868" s="13"/>
      <c r="PR868" s="13"/>
      <c r="PS868" s="13"/>
      <c r="PT868" s="13"/>
      <c r="PU868" s="13"/>
      <c r="PV868" s="13"/>
      <c r="PW868" s="13"/>
      <c r="PX868" s="13"/>
      <c r="PY868" s="13"/>
      <c r="PZ868" s="13"/>
      <c r="QA868" s="13"/>
      <c r="QB868" s="13"/>
      <c r="QC868" s="13"/>
      <c r="QD868" s="13"/>
      <c r="QE868" s="13"/>
      <c r="QF868" s="13"/>
      <c r="QG868" s="13"/>
      <c r="QH868" s="13"/>
      <c r="QI868" s="13"/>
      <c r="QJ868" s="13"/>
      <c r="QK868" s="13"/>
      <c r="QL868" s="13"/>
      <c r="QM868" s="13"/>
      <c r="QN868" s="13"/>
      <c r="QO868" s="13"/>
      <c r="QP868" s="13"/>
      <c r="QQ868" s="13"/>
      <c r="QR868" s="13"/>
      <c r="QS868" s="13"/>
      <c r="QT868" s="13"/>
      <c r="QU868" s="13"/>
      <c r="QV868" s="13"/>
      <c r="QW868" s="13"/>
      <c r="QX868" s="13"/>
      <c r="QY868" s="13"/>
      <c r="QZ868" s="13"/>
      <c r="RA868" s="13"/>
      <c r="RB868" s="13"/>
      <c r="RC868" s="13"/>
      <c r="RD868" s="13"/>
      <c r="RE868" s="13"/>
      <c r="RF868" s="13"/>
      <c r="RG868" s="13"/>
      <c r="RH868" s="13"/>
      <c r="RI868" s="13"/>
      <c r="RJ868" s="13"/>
      <c r="RK868" s="13"/>
      <c r="RL868" s="13"/>
      <c r="RM868" s="13"/>
      <c r="RN868" s="13"/>
      <c r="RO868" s="13"/>
      <c r="RP868" s="13"/>
      <c r="RQ868" s="13"/>
      <c r="RR868" s="13"/>
      <c r="RS868" s="13"/>
      <c r="RT868" s="13"/>
      <c r="RU868" s="13"/>
      <c r="RV868" s="13"/>
      <c r="RW868" s="13"/>
      <c r="RX868" s="13"/>
      <c r="RY868" s="13"/>
      <c r="RZ868" s="13"/>
      <c r="SA868" s="13"/>
      <c r="SB868" s="13"/>
      <c r="SC868" s="13"/>
      <c r="SD868" s="13"/>
      <c r="SE868" s="13"/>
      <c r="SF868" s="13"/>
      <c r="SG868" s="13"/>
      <c r="SH868" s="13"/>
      <c r="SI868" s="13"/>
      <c r="SJ868" s="13"/>
      <c r="SK868" s="13"/>
      <c r="SL868" s="13"/>
      <c r="SM868" s="13"/>
      <c r="SN868" s="13"/>
      <c r="SO868" s="13"/>
      <c r="SP868" s="13"/>
      <c r="SQ868" s="13"/>
      <c r="SR868" s="13"/>
      <c r="SS868" s="13"/>
      <c r="ST868" s="13"/>
      <c r="SU868" s="13"/>
      <c r="SV868" s="13"/>
      <c r="SW868" s="13"/>
      <c r="SX868" s="13"/>
      <c r="SY868" s="13"/>
      <c r="SZ868" s="13"/>
      <c r="TA868" s="13"/>
      <c r="TB868" s="13"/>
      <c r="TC868" s="13"/>
      <c r="TD868" s="13"/>
      <c r="TE868" s="13"/>
      <c r="TF868" s="13"/>
      <c r="TG868" s="13"/>
      <c r="TH868" s="13"/>
      <c r="TI868" s="13"/>
      <c r="TJ868" s="13"/>
      <c r="TK868" s="13"/>
      <c r="TL868" s="13"/>
      <c r="TM868" s="13"/>
      <c r="TN868" s="13"/>
      <c r="TO868" s="13"/>
      <c r="TP868" s="13"/>
      <c r="TQ868" s="13"/>
      <c r="TR868" s="13"/>
      <c r="TS868" s="13"/>
      <c r="TT868" s="13"/>
      <c r="TU868" s="13"/>
      <c r="TV868" s="13"/>
      <c r="TW868" s="13"/>
      <c r="TX868" s="13"/>
      <c r="TY868" s="13"/>
      <c r="TZ868" s="13"/>
      <c r="UA868" s="13"/>
      <c r="UB868" s="13"/>
      <c r="UC868" s="13"/>
      <c r="UD868" s="13"/>
      <c r="UE868" s="13"/>
      <c r="UF868" s="13"/>
      <c r="UG868" s="13"/>
      <c r="UH868" s="13"/>
      <c r="UI868" s="13"/>
      <c r="UJ868" s="13"/>
      <c r="UK868" s="13"/>
      <c r="UL868" s="13"/>
      <c r="UM868" s="13"/>
      <c r="UN868" s="13"/>
      <c r="UO868" s="13"/>
      <c r="UP868" s="13"/>
      <c r="UQ868" s="13"/>
      <c r="UR868" s="13"/>
      <c r="US868" s="13"/>
      <c r="UT868" s="13"/>
      <c r="UU868" s="13"/>
      <c r="UV868" s="13"/>
      <c r="UW868" s="13"/>
      <c r="UX868" s="13"/>
      <c r="UY868" s="13"/>
      <c r="UZ868" s="13"/>
      <c r="VA868" s="13"/>
      <c r="VB868" s="13"/>
      <c r="VC868" s="13"/>
      <c r="VD868" s="13"/>
      <c r="VE868" s="13"/>
      <c r="VF868" s="13"/>
      <c r="VG868" s="13"/>
      <c r="VH868" s="13"/>
      <c r="VI868" s="13"/>
      <c r="VJ868" s="13"/>
      <c r="VK868" s="13"/>
      <c r="VL868" s="13"/>
      <c r="VM868" s="13"/>
      <c r="VN868" s="13"/>
      <c r="VO868" s="13"/>
      <c r="VP868" s="13"/>
      <c r="VQ868" s="13"/>
      <c r="VR868" s="13"/>
      <c r="VS868" s="13"/>
      <c r="VT868" s="13"/>
      <c r="VU868" s="13"/>
      <c r="VV868" s="13"/>
      <c r="VW868" s="13"/>
      <c r="VX868" s="13"/>
      <c r="VY868" s="13"/>
      <c r="VZ868" s="13"/>
      <c r="WA868" s="13"/>
      <c r="WB868" s="13"/>
      <c r="WC868" s="13"/>
      <c r="WD868" s="13"/>
      <c r="WE868" s="13"/>
      <c r="WF868" s="13"/>
      <c r="WG868" s="13"/>
      <c r="WH868" s="13"/>
      <c r="WI868" s="13"/>
      <c r="WJ868" s="13"/>
      <c r="WK868" s="13"/>
      <c r="WL868" s="13"/>
      <c r="WM868" s="13"/>
      <c r="WN868" s="13"/>
      <c r="WO868" s="13"/>
      <c r="WP868" s="13"/>
      <c r="WQ868" s="13"/>
      <c r="WR868" s="13"/>
      <c r="WS868" s="13"/>
      <c r="WT868" s="13"/>
      <c r="WU868" s="13"/>
      <c r="WV868" s="13"/>
      <c r="WW868" s="13"/>
      <c r="WX868" s="13"/>
      <c r="WY868" s="13"/>
      <c r="WZ868" s="13"/>
      <c r="XA868" s="13"/>
      <c r="XB868" s="13"/>
      <c r="XC868" s="13"/>
      <c r="XD868" s="13"/>
      <c r="XE868" s="13"/>
      <c r="XF868" s="13"/>
      <c r="XG868" s="13"/>
      <c r="XH868" s="13"/>
      <c r="XI868" s="13"/>
      <c r="XJ868" s="13"/>
      <c r="XK868" s="13"/>
      <c r="XL868" s="13"/>
      <c r="XM868" s="13"/>
      <c r="XN868" s="13"/>
      <c r="XO868" s="13"/>
      <c r="XP868" s="13"/>
      <c r="XQ868" s="13"/>
      <c r="XR868" s="13"/>
      <c r="XS868" s="13"/>
      <c r="XT868" s="13"/>
      <c r="XU868" s="13"/>
      <c r="XV868" s="13"/>
      <c r="XW868" s="13"/>
      <c r="XX868" s="13"/>
      <c r="XY868" s="13"/>
      <c r="XZ868" s="13"/>
      <c r="YA868" s="13"/>
      <c r="YB868" s="13"/>
      <c r="YC868" s="13"/>
      <c r="YD868" s="13"/>
      <c r="YE868" s="13"/>
      <c r="YF868" s="13"/>
      <c r="YG868" s="13"/>
      <c r="YH868" s="13"/>
      <c r="YI868" s="13"/>
      <c r="YJ868" s="13"/>
      <c r="YK868" s="13"/>
      <c r="YL868" s="13"/>
      <c r="YM868" s="13"/>
      <c r="YN868" s="13"/>
      <c r="YO868" s="13"/>
      <c r="YP868" s="13"/>
      <c r="YQ868" s="13"/>
      <c r="YR868" s="13"/>
      <c r="YS868" s="13"/>
      <c r="YT868" s="13"/>
      <c r="YU868" s="13"/>
      <c r="YV868" s="13"/>
      <c r="YW868" s="13"/>
      <c r="YX868" s="13"/>
      <c r="YY868" s="13"/>
      <c r="YZ868" s="13"/>
      <c r="ZA868" s="13"/>
      <c r="ZB868" s="13"/>
      <c r="ZC868" s="13"/>
      <c r="ZD868" s="13"/>
      <c r="ZE868" s="13"/>
      <c r="ZF868" s="13"/>
      <c r="ZG868" s="13"/>
      <c r="ZH868" s="13"/>
      <c r="ZI868" s="13"/>
      <c r="ZJ868" s="13"/>
      <c r="ZK868" s="13"/>
      <c r="ZL868" s="13"/>
      <c r="ZM868" s="13"/>
      <c r="ZN868" s="13"/>
      <c r="ZO868" s="13"/>
      <c r="ZP868" s="13"/>
      <c r="ZQ868" s="13"/>
      <c r="ZR868" s="13"/>
      <c r="ZS868" s="13"/>
      <c r="ZT868" s="13"/>
      <c r="ZU868" s="13"/>
      <c r="ZV868" s="13"/>
      <c r="ZW868" s="13"/>
      <c r="ZX868" s="13"/>
      <c r="ZY868" s="13"/>
      <c r="ZZ868" s="13"/>
      <c r="AAA868" s="13"/>
      <c r="AAB868" s="13"/>
      <c r="AAC868" s="13"/>
      <c r="AAD868" s="13"/>
      <c r="AAE868" s="13"/>
      <c r="AAF868" s="13"/>
      <c r="AAG868" s="13"/>
      <c r="AAH868" s="13"/>
      <c r="AAI868" s="13"/>
      <c r="AAJ868" s="13"/>
      <c r="AAK868" s="13"/>
      <c r="AAL868" s="13"/>
      <c r="AAM868" s="13"/>
      <c r="AAN868" s="13"/>
      <c r="AAO868" s="13"/>
      <c r="AAP868" s="13"/>
      <c r="AAQ868" s="13"/>
      <c r="AAR868" s="13"/>
      <c r="AAS868" s="13"/>
      <c r="AAT868" s="13"/>
      <c r="AAU868" s="13"/>
      <c r="AAV868" s="13"/>
      <c r="AAW868" s="13"/>
      <c r="AAX868" s="13"/>
      <c r="AAY868" s="13"/>
      <c r="AAZ868" s="13"/>
      <c r="ABA868" s="13"/>
      <c r="ABB868" s="13"/>
      <c r="ABC868" s="13"/>
      <c r="ABD868" s="13"/>
      <c r="ABE868" s="13"/>
      <c r="ABF868" s="13"/>
      <c r="ABG868" s="13"/>
      <c r="ABH868" s="13"/>
      <c r="ABI868" s="13"/>
      <c r="ABJ868" s="13"/>
      <c r="ABK868" s="13"/>
      <c r="ABL868" s="13"/>
      <c r="ABM868" s="13"/>
      <c r="ABN868" s="13"/>
      <c r="ABO868" s="13"/>
      <c r="ABP868" s="13"/>
      <c r="ABQ868" s="13"/>
      <c r="ABR868" s="13"/>
      <c r="ABS868" s="13"/>
      <c r="ABT868" s="13"/>
      <c r="ABU868" s="13"/>
      <c r="ABV868" s="13"/>
      <c r="ABW868" s="13"/>
      <c r="ABX868" s="13"/>
      <c r="ABY868" s="13"/>
      <c r="ABZ868" s="13"/>
      <c r="ACA868" s="13"/>
      <c r="ACB868" s="13"/>
      <c r="ACC868" s="13"/>
      <c r="ACD868" s="13"/>
      <c r="ACE868" s="13"/>
      <c r="ACF868" s="13"/>
      <c r="ACG868" s="13"/>
      <c r="ACH868" s="13"/>
      <c r="ACI868" s="13"/>
      <c r="ACJ868" s="13"/>
      <c r="ACK868" s="13"/>
      <c r="ACL868" s="13"/>
      <c r="ACM868" s="13"/>
      <c r="ACN868" s="13"/>
      <c r="ACO868" s="13"/>
      <c r="ACP868" s="13"/>
      <c r="ACQ868" s="13"/>
      <c r="ACR868" s="13"/>
      <c r="ACS868" s="13"/>
      <c r="ACT868" s="13"/>
      <c r="ACU868" s="13"/>
      <c r="ACV868" s="13"/>
      <c r="ACW868" s="13"/>
      <c r="ACX868" s="13"/>
      <c r="ACY868" s="13"/>
      <c r="ACZ868" s="13"/>
      <c r="ADA868" s="13"/>
      <c r="ADB868" s="13"/>
      <c r="ADC868" s="13"/>
      <c r="ADD868" s="13"/>
      <c r="ADE868" s="13"/>
      <c r="ADF868" s="13"/>
      <c r="ADG868" s="13"/>
      <c r="ADH868" s="13"/>
      <c r="ADI868" s="13"/>
      <c r="ADJ868" s="13"/>
      <c r="ADK868" s="13"/>
      <c r="ADL868" s="13"/>
      <c r="ADM868" s="13"/>
      <c r="ADN868" s="13"/>
      <c r="ADO868" s="13"/>
      <c r="ADP868" s="13"/>
      <c r="ADQ868" s="13"/>
      <c r="ADR868" s="13"/>
      <c r="ADS868" s="13"/>
      <c r="ADT868" s="13"/>
      <c r="ADU868" s="13"/>
      <c r="ADV868" s="13"/>
      <c r="ADW868" s="13"/>
      <c r="ADX868" s="13"/>
      <c r="ADY868" s="13"/>
      <c r="ADZ868" s="13"/>
      <c r="AEA868" s="13"/>
      <c r="AEB868" s="13"/>
      <c r="AEC868" s="13"/>
      <c r="AED868" s="13"/>
      <c r="AEE868" s="13"/>
      <c r="AEF868" s="13"/>
      <c r="AEG868" s="13"/>
      <c r="AEH868" s="13"/>
      <c r="AEI868" s="13"/>
      <c r="AEJ868" s="13"/>
      <c r="AEK868" s="13"/>
      <c r="AEL868" s="13"/>
      <c r="AEM868" s="13"/>
      <c r="AEN868" s="13"/>
      <c r="AEO868" s="13"/>
      <c r="AEP868" s="13"/>
      <c r="AEQ868" s="13"/>
      <c r="AER868" s="13"/>
      <c r="AES868" s="13"/>
      <c r="AET868" s="13"/>
      <c r="AEU868" s="13"/>
      <c r="AEV868" s="13"/>
      <c r="AEW868" s="13"/>
      <c r="AEX868" s="13"/>
      <c r="AEY868" s="13"/>
      <c r="AEZ868" s="13"/>
      <c r="AFA868" s="13"/>
      <c r="AFB868" s="13"/>
      <c r="AFC868" s="13"/>
      <c r="AFD868" s="13"/>
      <c r="AFE868" s="13"/>
      <c r="AFF868" s="13"/>
      <c r="AFG868" s="13"/>
      <c r="AFH868" s="13"/>
      <c r="AFI868" s="13"/>
      <c r="AFJ868" s="13"/>
      <c r="AFK868" s="13"/>
      <c r="AFL868" s="13"/>
      <c r="AFM868" s="13"/>
      <c r="AFN868" s="13"/>
      <c r="AFO868" s="13"/>
      <c r="AFP868" s="13"/>
      <c r="AFQ868" s="13"/>
      <c r="AFR868" s="13"/>
      <c r="AFS868" s="13"/>
      <c r="AFT868" s="13"/>
      <c r="AFU868" s="13"/>
      <c r="AFV868" s="13"/>
      <c r="AFW868" s="13"/>
      <c r="AFX868" s="13"/>
      <c r="AFY868" s="13"/>
      <c r="AFZ868" s="13"/>
      <c r="AGA868" s="13"/>
      <c r="AGB868" s="13"/>
      <c r="AGC868" s="13"/>
      <c r="AGD868" s="13"/>
      <c r="AGE868" s="13"/>
      <c r="AGF868" s="13"/>
      <c r="AGG868" s="13"/>
      <c r="AGH868" s="13"/>
      <c r="AGI868" s="13"/>
      <c r="AGJ868" s="13"/>
      <c r="AGK868" s="13"/>
      <c r="AGL868" s="13"/>
      <c r="AGM868" s="13"/>
      <c r="AGN868" s="13"/>
      <c r="AGO868" s="13"/>
      <c r="AGP868" s="13"/>
      <c r="AGQ868" s="13"/>
      <c r="AGR868" s="13"/>
      <c r="AGS868" s="13"/>
      <c r="AGT868" s="13"/>
      <c r="AGU868" s="13"/>
      <c r="AGV868" s="13"/>
      <c r="AGW868" s="13"/>
      <c r="AGX868" s="13"/>
      <c r="AGY868" s="13"/>
      <c r="AGZ868" s="13"/>
      <c r="AHA868" s="13"/>
      <c r="AHB868" s="13"/>
      <c r="AHC868" s="13"/>
      <c r="AHD868" s="13"/>
      <c r="AHE868" s="13"/>
      <c r="AHF868" s="13"/>
      <c r="AHG868" s="13"/>
      <c r="AHH868" s="13"/>
      <c r="AHI868" s="13"/>
      <c r="AHJ868" s="13"/>
      <c r="AHK868" s="13"/>
      <c r="AHL868" s="13"/>
      <c r="AHM868" s="13"/>
      <c r="AHN868" s="13"/>
      <c r="AHO868" s="13"/>
      <c r="AHP868" s="13"/>
      <c r="AHQ868" s="13"/>
      <c r="AHR868" s="13"/>
      <c r="AHS868" s="13"/>
      <c r="AHT868" s="13"/>
      <c r="AHU868" s="13"/>
      <c r="AHV868" s="13"/>
      <c r="AHW868" s="13"/>
      <c r="AHX868" s="13"/>
      <c r="AHY868" s="13"/>
      <c r="AHZ868" s="13"/>
      <c r="AIA868" s="13"/>
      <c r="AIB868" s="13"/>
      <c r="AIC868" s="13"/>
      <c r="AID868" s="13"/>
      <c r="AIE868" s="13"/>
      <c r="AIF868" s="13"/>
      <c r="AIG868" s="13"/>
      <c r="AIH868" s="13"/>
      <c r="AII868" s="13"/>
      <c r="AIJ868" s="13"/>
      <c r="AIK868" s="13"/>
      <c r="AIL868" s="13"/>
      <c r="AIM868" s="13"/>
      <c r="AIN868" s="13"/>
      <c r="AIO868" s="13"/>
      <c r="AIP868" s="13"/>
      <c r="AIQ868" s="13"/>
      <c r="AIR868" s="13"/>
      <c r="AIS868" s="13"/>
      <c r="AIT868" s="13"/>
      <c r="AIU868" s="13"/>
      <c r="AIV868" s="13"/>
      <c r="AIW868" s="13"/>
      <c r="AIX868" s="13"/>
      <c r="AIY868" s="13"/>
      <c r="AIZ868" s="13"/>
      <c r="AJA868" s="13"/>
      <c r="AJB868" s="13"/>
      <c r="AJC868" s="13"/>
      <c r="AJD868" s="13"/>
      <c r="AJE868" s="13"/>
      <c r="AJF868" s="13"/>
      <c r="AJG868" s="13"/>
      <c r="AJH868" s="13"/>
      <c r="AJI868" s="13"/>
      <c r="AJJ868" s="13"/>
      <c r="AJK868" s="13"/>
      <c r="AJL868" s="13"/>
      <c r="AJM868" s="13"/>
      <c r="AJN868" s="13"/>
      <c r="AJO868" s="13"/>
      <c r="AJP868" s="13"/>
      <c r="AJQ868" s="13"/>
      <c r="AJR868" s="13"/>
      <c r="AJS868" s="13"/>
      <c r="AJT868" s="13"/>
      <c r="AJU868" s="13"/>
      <c r="AJV868" s="13"/>
      <c r="AJW868" s="13"/>
      <c r="AJX868" s="13"/>
      <c r="AJY868" s="13"/>
      <c r="AJZ868" s="13"/>
      <c r="AKA868" s="13"/>
      <c r="AKB868" s="13"/>
      <c r="AKC868" s="13"/>
      <c r="AKD868" s="13"/>
      <c r="AKE868" s="13"/>
      <c r="AKF868" s="13"/>
      <c r="AKG868" s="13"/>
      <c r="AKH868" s="13"/>
      <c r="AKI868" s="13"/>
      <c r="AKJ868" s="13"/>
      <c r="AKK868" s="13"/>
      <c r="AKL868" s="13"/>
      <c r="AKM868" s="13"/>
      <c r="AKN868" s="13"/>
      <c r="AKO868" s="13"/>
      <c r="AKP868" s="13"/>
      <c r="AKQ868" s="13"/>
      <c r="AKR868" s="13"/>
      <c r="AKS868" s="13"/>
      <c r="AKT868" s="13"/>
      <c r="AKU868" s="13"/>
      <c r="AKV868" s="13"/>
      <c r="AKW868" s="13"/>
      <c r="AKX868" s="13"/>
      <c r="AKY868" s="13"/>
      <c r="AKZ868" s="13"/>
      <c r="ALA868" s="13"/>
      <c r="ALB868" s="13"/>
      <c r="ALC868" s="13"/>
      <c r="ALD868" s="13"/>
      <c r="ALE868" s="13"/>
      <c r="ALF868" s="13"/>
      <c r="ALG868" s="13"/>
      <c r="ALH868" s="13"/>
      <c r="ALI868" s="13"/>
      <c r="ALJ868" s="13"/>
    </row>
    <row r="869" spans="1:998" s="23" customFormat="1">
      <c r="A869" s="16">
        <v>864</v>
      </c>
      <c r="B869" s="32" t="s">
        <v>250</v>
      </c>
      <c r="C869" s="32" t="s">
        <v>41</v>
      </c>
      <c r="D869" s="32" t="s">
        <v>41</v>
      </c>
      <c r="E869" s="32" t="s">
        <v>1305</v>
      </c>
      <c r="F869" s="32"/>
      <c r="G869" s="74">
        <v>45819</v>
      </c>
      <c r="H869" s="75">
        <v>0.55694444444444446</v>
      </c>
      <c r="I869" s="32" t="s">
        <v>265</v>
      </c>
      <c r="J869" s="32" t="s">
        <v>6</v>
      </c>
      <c r="K869" s="32" t="s">
        <v>5</v>
      </c>
      <c r="L869" s="32" t="s">
        <v>5</v>
      </c>
      <c r="M869" s="76" t="s">
        <v>5</v>
      </c>
      <c r="N869" s="32" t="s">
        <v>6</v>
      </c>
      <c r="O869" s="76">
        <v>819.67</v>
      </c>
      <c r="P869" s="77">
        <v>2928</v>
      </c>
      <c r="Q869" s="76">
        <v>49180</v>
      </c>
      <c r="R869" s="76">
        <v>10000</v>
      </c>
      <c r="S869" s="85">
        <f t="shared" si="92"/>
        <v>20.333468889792599</v>
      </c>
      <c r="T869" s="85">
        <f t="shared" si="93"/>
        <v>39180</v>
      </c>
      <c r="U869" s="32" t="s">
        <v>6</v>
      </c>
      <c r="V869" s="32" t="s">
        <v>6</v>
      </c>
      <c r="W869" s="79">
        <v>2</v>
      </c>
      <c r="X869" s="80">
        <v>0</v>
      </c>
      <c r="Y869" s="81">
        <f>ROUND((S869/INDICI!$B$2*10),2)</f>
        <v>2.2999999999999998</v>
      </c>
      <c r="Z869" s="81">
        <f>ROUND((O869/INDICI!$B$1*25),2)</f>
        <v>2.19</v>
      </c>
      <c r="AA869" s="82">
        <f t="shared" si="94"/>
        <v>8</v>
      </c>
      <c r="AB869" s="83">
        <f t="shared" si="95"/>
        <v>12.49</v>
      </c>
      <c r="AC869" s="84"/>
      <c r="AD869" s="81" t="str">
        <f>VLOOKUP(C869, 'NORD SUD'!A:B, 2, FALSE)</f>
        <v>N</v>
      </c>
      <c r="AE869" s="85"/>
      <c r="AF869" s="85"/>
      <c r="AG869" s="84"/>
      <c r="AH869" s="81"/>
      <c r="AI869" s="169"/>
      <c r="AJ869" s="169"/>
      <c r="AK869" s="194"/>
      <c r="AL869" s="158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  <c r="JX869" s="13"/>
      <c r="JY869" s="13"/>
      <c r="JZ869" s="13"/>
      <c r="KA869" s="13"/>
      <c r="KB869" s="13"/>
      <c r="KC869" s="13"/>
      <c r="KD869" s="13"/>
      <c r="KE869" s="13"/>
      <c r="KF869" s="13"/>
      <c r="KG869" s="13"/>
      <c r="KH869" s="13"/>
      <c r="KI869" s="13"/>
      <c r="KJ869" s="13"/>
      <c r="KK869" s="13"/>
      <c r="KL869" s="13"/>
      <c r="KM869" s="13"/>
      <c r="KN869" s="13"/>
      <c r="KO869" s="13"/>
      <c r="KP869" s="13"/>
      <c r="KQ869" s="13"/>
      <c r="KR869" s="13"/>
      <c r="KS869" s="13"/>
      <c r="KT869" s="13"/>
      <c r="KU869" s="13"/>
      <c r="KV869" s="13"/>
      <c r="KW869" s="13"/>
      <c r="KX869" s="13"/>
      <c r="KY869" s="13"/>
      <c r="KZ869" s="13"/>
      <c r="LA869" s="13"/>
      <c r="LB869" s="13"/>
      <c r="LC869" s="13"/>
      <c r="LD869" s="13"/>
      <c r="LE869" s="13"/>
      <c r="LF869" s="13"/>
      <c r="LG869" s="13"/>
      <c r="LH869" s="13"/>
      <c r="LI869" s="13"/>
      <c r="LJ869" s="13"/>
      <c r="LK869" s="13"/>
      <c r="LL869" s="13"/>
      <c r="LM869" s="13"/>
      <c r="LN869" s="13"/>
      <c r="LO869" s="13"/>
      <c r="LP869" s="13"/>
      <c r="LQ869" s="13"/>
      <c r="LR869" s="13"/>
      <c r="LS869" s="13"/>
      <c r="LT869" s="13"/>
      <c r="LU869" s="13"/>
      <c r="LV869" s="13"/>
      <c r="LW869" s="13"/>
      <c r="LX869" s="13"/>
      <c r="LY869" s="13"/>
      <c r="LZ869" s="13"/>
      <c r="MA869" s="13"/>
      <c r="MB869" s="13"/>
      <c r="MC869" s="13"/>
      <c r="MD869" s="13"/>
      <c r="ME869" s="13"/>
      <c r="MF869" s="13"/>
      <c r="MG869" s="13"/>
      <c r="MH869" s="13"/>
      <c r="MI869" s="13"/>
      <c r="MJ869" s="13"/>
      <c r="MK869" s="13"/>
      <c r="ML869" s="13"/>
      <c r="MM869" s="13"/>
      <c r="MN869" s="13"/>
      <c r="MO869" s="13"/>
      <c r="MP869" s="13"/>
      <c r="MQ869" s="13"/>
      <c r="MR869" s="13"/>
      <c r="MS869" s="13"/>
      <c r="MT869" s="13"/>
      <c r="MU869" s="13"/>
      <c r="MV869" s="13"/>
      <c r="MW869" s="13"/>
      <c r="MX869" s="13"/>
      <c r="MY869" s="13"/>
      <c r="MZ869" s="13"/>
      <c r="NA869" s="13"/>
      <c r="NB869" s="13"/>
      <c r="NC869" s="13"/>
      <c r="ND869" s="13"/>
      <c r="NE869" s="13"/>
      <c r="NF869" s="13"/>
      <c r="NG869" s="13"/>
      <c r="NH869" s="13"/>
      <c r="NI869" s="13"/>
      <c r="NJ869" s="13"/>
      <c r="NK869" s="13"/>
      <c r="NL869" s="13"/>
      <c r="NM869" s="13"/>
      <c r="NN869" s="13"/>
      <c r="NO869" s="13"/>
      <c r="NP869" s="13"/>
      <c r="NQ869" s="13"/>
      <c r="NR869" s="13"/>
      <c r="NS869" s="13"/>
      <c r="NT869" s="13"/>
      <c r="NU869" s="13"/>
      <c r="NV869" s="13"/>
      <c r="NW869" s="13"/>
      <c r="NX869" s="13"/>
      <c r="NY869" s="13"/>
      <c r="NZ869" s="13"/>
      <c r="OA869" s="13"/>
      <c r="OB869" s="13"/>
      <c r="OC869" s="13"/>
      <c r="OD869" s="13"/>
      <c r="OE869" s="13"/>
      <c r="OF869" s="13"/>
      <c r="OG869" s="13"/>
      <c r="OH869" s="13"/>
      <c r="OI869" s="13"/>
      <c r="OJ869" s="13"/>
      <c r="OK869" s="13"/>
      <c r="OL869" s="13"/>
      <c r="OM869" s="13"/>
      <c r="ON869" s="13"/>
      <c r="OO869" s="13"/>
      <c r="OP869" s="13"/>
      <c r="OQ869" s="13"/>
      <c r="OR869" s="13"/>
      <c r="OS869" s="13"/>
      <c r="OT869" s="13"/>
      <c r="OU869" s="13"/>
      <c r="OV869" s="13"/>
      <c r="OW869" s="13"/>
      <c r="OX869" s="13"/>
      <c r="OY869" s="13"/>
      <c r="OZ869" s="13"/>
      <c r="PA869" s="13"/>
      <c r="PB869" s="13"/>
      <c r="PC869" s="13"/>
      <c r="PD869" s="13"/>
      <c r="PE869" s="13"/>
      <c r="PF869" s="13"/>
      <c r="PG869" s="13"/>
      <c r="PH869" s="13"/>
      <c r="PI869" s="13"/>
      <c r="PJ869" s="13"/>
      <c r="PK869" s="13"/>
      <c r="PL869" s="13"/>
      <c r="PM869" s="13"/>
      <c r="PN869" s="13"/>
      <c r="PO869" s="13"/>
      <c r="PP869" s="13"/>
      <c r="PQ869" s="13"/>
      <c r="PR869" s="13"/>
      <c r="PS869" s="13"/>
      <c r="PT869" s="13"/>
      <c r="PU869" s="13"/>
      <c r="PV869" s="13"/>
      <c r="PW869" s="13"/>
      <c r="PX869" s="13"/>
      <c r="PY869" s="13"/>
      <c r="PZ869" s="13"/>
      <c r="QA869" s="13"/>
      <c r="QB869" s="13"/>
      <c r="QC869" s="13"/>
      <c r="QD869" s="13"/>
      <c r="QE869" s="13"/>
      <c r="QF869" s="13"/>
      <c r="QG869" s="13"/>
      <c r="QH869" s="13"/>
      <c r="QI869" s="13"/>
      <c r="QJ869" s="13"/>
      <c r="QK869" s="13"/>
      <c r="QL869" s="13"/>
      <c r="QM869" s="13"/>
      <c r="QN869" s="13"/>
      <c r="QO869" s="13"/>
      <c r="QP869" s="13"/>
      <c r="QQ869" s="13"/>
      <c r="QR869" s="13"/>
      <c r="QS869" s="13"/>
      <c r="QT869" s="13"/>
      <c r="QU869" s="13"/>
      <c r="QV869" s="13"/>
      <c r="QW869" s="13"/>
      <c r="QX869" s="13"/>
      <c r="QY869" s="13"/>
      <c r="QZ869" s="13"/>
      <c r="RA869" s="13"/>
      <c r="RB869" s="13"/>
      <c r="RC869" s="13"/>
      <c r="RD869" s="13"/>
      <c r="RE869" s="13"/>
      <c r="RF869" s="13"/>
      <c r="RG869" s="13"/>
      <c r="RH869" s="13"/>
      <c r="RI869" s="13"/>
      <c r="RJ869" s="13"/>
      <c r="RK869" s="13"/>
      <c r="RL869" s="13"/>
      <c r="RM869" s="13"/>
      <c r="RN869" s="13"/>
      <c r="RO869" s="13"/>
      <c r="RP869" s="13"/>
      <c r="RQ869" s="13"/>
      <c r="RR869" s="13"/>
      <c r="RS869" s="13"/>
      <c r="RT869" s="13"/>
      <c r="RU869" s="13"/>
      <c r="RV869" s="13"/>
      <c r="RW869" s="13"/>
      <c r="RX869" s="13"/>
      <c r="RY869" s="13"/>
      <c r="RZ869" s="13"/>
      <c r="SA869" s="13"/>
      <c r="SB869" s="13"/>
      <c r="SC869" s="13"/>
      <c r="SD869" s="13"/>
      <c r="SE869" s="13"/>
      <c r="SF869" s="13"/>
      <c r="SG869" s="13"/>
      <c r="SH869" s="13"/>
      <c r="SI869" s="13"/>
      <c r="SJ869" s="13"/>
      <c r="SK869" s="13"/>
      <c r="SL869" s="13"/>
      <c r="SM869" s="13"/>
      <c r="SN869" s="13"/>
      <c r="SO869" s="13"/>
      <c r="SP869" s="13"/>
      <c r="SQ869" s="13"/>
      <c r="SR869" s="13"/>
      <c r="SS869" s="13"/>
      <c r="ST869" s="13"/>
      <c r="SU869" s="13"/>
      <c r="SV869" s="13"/>
      <c r="SW869" s="13"/>
      <c r="SX869" s="13"/>
      <c r="SY869" s="13"/>
      <c r="SZ869" s="13"/>
      <c r="TA869" s="13"/>
      <c r="TB869" s="13"/>
      <c r="TC869" s="13"/>
      <c r="TD869" s="13"/>
      <c r="TE869" s="13"/>
      <c r="TF869" s="13"/>
      <c r="TG869" s="13"/>
      <c r="TH869" s="13"/>
      <c r="TI869" s="13"/>
      <c r="TJ869" s="13"/>
      <c r="TK869" s="13"/>
      <c r="TL869" s="13"/>
      <c r="TM869" s="13"/>
      <c r="TN869" s="13"/>
      <c r="TO869" s="13"/>
      <c r="TP869" s="13"/>
      <c r="TQ869" s="13"/>
      <c r="TR869" s="13"/>
      <c r="TS869" s="13"/>
      <c r="TT869" s="13"/>
      <c r="TU869" s="13"/>
      <c r="TV869" s="13"/>
      <c r="TW869" s="13"/>
      <c r="TX869" s="13"/>
      <c r="TY869" s="13"/>
      <c r="TZ869" s="13"/>
      <c r="UA869" s="13"/>
      <c r="UB869" s="13"/>
      <c r="UC869" s="13"/>
      <c r="UD869" s="13"/>
      <c r="UE869" s="13"/>
      <c r="UF869" s="13"/>
      <c r="UG869" s="13"/>
      <c r="UH869" s="13"/>
      <c r="UI869" s="13"/>
      <c r="UJ869" s="13"/>
      <c r="UK869" s="13"/>
      <c r="UL869" s="13"/>
      <c r="UM869" s="13"/>
      <c r="UN869" s="13"/>
      <c r="UO869" s="13"/>
      <c r="UP869" s="13"/>
      <c r="UQ869" s="13"/>
      <c r="UR869" s="13"/>
      <c r="US869" s="13"/>
      <c r="UT869" s="13"/>
      <c r="UU869" s="13"/>
      <c r="UV869" s="13"/>
      <c r="UW869" s="13"/>
      <c r="UX869" s="13"/>
      <c r="UY869" s="13"/>
      <c r="UZ869" s="13"/>
      <c r="VA869" s="13"/>
      <c r="VB869" s="13"/>
      <c r="VC869" s="13"/>
      <c r="VD869" s="13"/>
      <c r="VE869" s="13"/>
      <c r="VF869" s="13"/>
      <c r="VG869" s="13"/>
      <c r="VH869" s="13"/>
      <c r="VI869" s="13"/>
      <c r="VJ869" s="13"/>
      <c r="VK869" s="13"/>
      <c r="VL869" s="13"/>
      <c r="VM869" s="13"/>
      <c r="VN869" s="13"/>
      <c r="VO869" s="13"/>
      <c r="VP869" s="13"/>
      <c r="VQ869" s="13"/>
      <c r="VR869" s="13"/>
      <c r="VS869" s="13"/>
      <c r="VT869" s="13"/>
      <c r="VU869" s="13"/>
      <c r="VV869" s="13"/>
      <c r="VW869" s="13"/>
      <c r="VX869" s="13"/>
      <c r="VY869" s="13"/>
      <c r="VZ869" s="13"/>
      <c r="WA869" s="13"/>
      <c r="WB869" s="13"/>
      <c r="WC869" s="13"/>
      <c r="WD869" s="13"/>
      <c r="WE869" s="13"/>
      <c r="WF869" s="13"/>
      <c r="WG869" s="13"/>
      <c r="WH869" s="13"/>
      <c r="WI869" s="13"/>
      <c r="WJ869" s="13"/>
      <c r="WK869" s="13"/>
      <c r="WL869" s="13"/>
      <c r="WM869" s="13"/>
      <c r="WN869" s="13"/>
      <c r="WO869" s="13"/>
      <c r="WP869" s="13"/>
      <c r="WQ869" s="13"/>
      <c r="WR869" s="13"/>
      <c r="WS869" s="13"/>
      <c r="WT869" s="13"/>
      <c r="WU869" s="13"/>
      <c r="WV869" s="13"/>
      <c r="WW869" s="13"/>
      <c r="WX869" s="13"/>
      <c r="WY869" s="13"/>
      <c r="WZ869" s="13"/>
      <c r="XA869" s="13"/>
      <c r="XB869" s="13"/>
      <c r="XC869" s="13"/>
      <c r="XD869" s="13"/>
      <c r="XE869" s="13"/>
      <c r="XF869" s="13"/>
      <c r="XG869" s="13"/>
      <c r="XH869" s="13"/>
      <c r="XI869" s="13"/>
      <c r="XJ869" s="13"/>
      <c r="XK869" s="13"/>
      <c r="XL869" s="13"/>
      <c r="XM869" s="13"/>
      <c r="XN869" s="13"/>
      <c r="XO869" s="13"/>
      <c r="XP869" s="13"/>
      <c r="XQ869" s="13"/>
      <c r="XR869" s="13"/>
      <c r="XS869" s="13"/>
      <c r="XT869" s="13"/>
      <c r="XU869" s="13"/>
      <c r="XV869" s="13"/>
      <c r="XW869" s="13"/>
      <c r="XX869" s="13"/>
      <c r="XY869" s="13"/>
      <c r="XZ869" s="13"/>
      <c r="YA869" s="13"/>
      <c r="YB869" s="13"/>
      <c r="YC869" s="13"/>
      <c r="YD869" s="13"/>
      <c r="YE869" s="13"/>
      <c r="YF869" s="13"/>
      <c r="YG869" s="13"/>
      <c r="YH869" s="13"/>
      <c r="YI869" s="13"/>
      <c r="YJ869" s="13"/>
      <c r="YK869" s="13"/>
      <c r="YL869" s="13"/>
      <c r="YM869" s="13"/>
      <c r="YN869" s="13"/>
      <c r="YO869" s="13"/>
      <c r="YP869" s="13"/>
      <c r="YQ869" s="13"/>
      <c r="YR869" s="13"/>
      <c r="YS869" s="13"/>
      <c r="YT869" s="13"/>
      <c r="YU869" s="13"/>
      <c r="YV869" s="13"/>
      <c r="YW869" s="13"/>
      <c r="YX869" s="13"/>
      <c r="YY869" s="13"/>
      <c r="YZ869" s="13"/>
      <c r="ZA869" s="13"/>
      <c r="ZB869" s="13"/>
      <c r="ZC869" s="13"/>
      <c r="ZD869" s="13"/>
      <c r="ZE869" s="13"/>
      <c r="ZF869" s="13"/>
      <c r="ZG869" s="13"/>
      <c r="ZH869" s="13"/>
      <c r="ZI869" s="13"/>
      <c r="ZJ869" s="13"/>
      <c r="ZK869" s="13"/>
      <c r="ZL869" s="13"/>
      <c r="ZM869" s="13"/>
      <c r="ZN869" s="13"/>
      <c r="ZO869" s="13"/>
      <c r="ZP869" s="13"/>
      <c r="ZQ869" s="13"/>
      <c r="ZR869" s="13"/>
      <c r="ZS869" s="13"/>
      <c r="ZT869" s="13"/>
      <c r="ZU869" s="13"/>
      <c r="ZV869" s="13"/>
      <c r="ZW869" s="13"/>
      <c r="ZX869" s="13"/>
      <c r="ZY869" s="13"/>
      <c r="ZZ869" s="13"/>
      <c r="AAA869" s="13"/>
      <c r="AAB869" s="13"/>
      <c r="AAC869" s="13"/>
      <c r="AAD869" s="13"/>
      <c r="AAE869" s="13"/>
      <c r="AAF869" s="13"/>
      <c r="AAG869" s="13"/>
      <c r="AAH869" s="13"/>
      <c r="AAI869" s="13"/>
      <c r="AAJ869" s="13"/>
      <c r="AAK869" s="13"/>
      <c r="AAL869" s="13"/>
      <c r="AAM869" s="13"/>
      <c r="AAN869" s="13"/>
      <c r="AAO869" s="13"/>
      <c r="AAP869" s="13"/>
      <c r="AAQ869" s="13"/>
      <c r="AAR869" s="13"/>
      <c r="AAS869" s="13"/>
      <c r="AAT869" s="13"/>
      <c r="AAU869" s="13"/>
      <c r="AAV869" s="13"/>
      <c r="AAW869" s="13"/>
      <c r="AAX869" s="13"/>
      <c r="AAY869" s="13"/>
      <c r="AAZ869" s="13"/>
      <c r="ABA869" s="13"/>
      <c r="ABB869" s="13"/>
      <c r="ABC869" s="13"/>
      <c r="ABD869" s="13"/>
      <c r="ABE869" s="13"/>
      <c r="ABF869" s="13"/>
      <c r="ABG869" s="13"/>
      <c r="ABH869" s="13"/>
      <c r="ABI869" s="13"/>
      <c r="ABJ869" s="13"/>
      <c r="ABK869" s="13"/>
      <c r="ABL869" s="13"/>
      <c r="ABM869" s="13"/>
      <c r="ABN869" s="13"/>
      <c r="ABO869" s="13"/>
      <c r="ABP869" s="13"/>
      <c r="ABQ869" s="13"/>
      <c r="ABR869" s="13"/>
      <c r="ABS869" s="13"/>
      <c r="ABT869" s="13"/>
      <c r="ABU869" s="13"/>
      <c r="ABV869" s="13"/>
      <c r="ABW869" s="13"/>
      <c r="ABX869" s="13"/>
      <c r="ABY869" s="13"/>
      <c r="ABZ869" s="13"/>
      <c r="ACA869" s="13"/>
      <c r="ACB869" s="13"/>
      <c r="ACC869" s="13"/>
      <c r="ACD869" s="13"/>
      <c r="ACE869" s="13"/>
      <c r="ACF869" s="13"/>
      <c r="ACG869" s="13"/>
      <c r="ACH869" s="13"/>
      <c r="ACI869" s="13"/>
      <c r="ACJ869" s="13"/>
      <c r="ACK869" s="13"/>
      <c r="ACL869" s="13"/>
      <c r="ACM869" s="13"/>
      <c r="ACN869" s="13"/>
      <c r="ACO869" s="13"/>
      <c r="ACP869" s="13"/>
      <c r="ACQ869" s="13"/>
      <c r="ACR869" s="13"/>
      <c r="ACS869" s="13"/>
      <c r="ACT869" s="13"/>
      <c r="ACU869" s="13"/>
      <c r="ACV869" s="13"/>
      <c r="ACW869" s="13"/>
      <c r="ACX869" s="13"/>
      <c r="ACY869" s="13"/>
      <c r="ACZ869" s="13"/>
      <c r="ADA869" s="13"/>
      <c r="ADB869" s="13"/>
      <c r="ADC869" s="13"/>
      <c r="ADD869" s="13"/>
      <c r="ADE869" s="13"/>
      <c r="ADF869" s="13"/>
      <c r="ADG869" s="13"/>
      <c r="ADH869" s="13"/>
      <c r="ADI869" s="13"/>
      <c r="ADJ869" s="13"/>
      <c r="ADK869" s="13"/>
      <c r="ADL869" s="13"/>
      <c r="ADM869" s="13"/>
      <c r="ADN869" s="13"/>
      <c r="ADO869" s="13"/>
      <c r="ADP869" s="13"/>
      <c r="ADQ869" s="13"/>
      <c r="ADR869" s="13"/>
      <c r="ADS869" s="13"/>
      <c r="ADT869" s="13"/>
      <c r="ADU869" s="13"/>
      <c r="ADV869" s="13"/>
      <c r="ADW869" s="13"/>
      <c r="ADX869" s="13"/>
      <c r="ADY869" s="13"/>
      <c r="ADZ869" s="13"/>
      <c r="AEA869" s="13"/>
      <c r="AEB869" s="13"/>
      <c r="AEC869" s="13"/>
      <c r="AED869" s="13"/>
      <c r="AEE869" s="13"/>
      <c r="AEF869" s="13"/>
      <c r="AEG869" s="13"/>
      <c r="AEH869" s="13"/>
      <c r="AEI869" s="13"/>
      <c r="AEJ869" s="13"/>
      <c r="AEK869" s="13"/>
      <c r="AEL869" s="13"/>
      <c r="AEM869" s="13"/>
      <c r="AEN869" s="13"/>
      <c r="AEO869" s="13"/>
      <c r="AEP869" s="13"/>
      <c r="AEQ869" s="13"/>
      <c r="AER869" s="13"/>
      <c r="AES869" s="13"/>
      <c r="AET869" s="13"/>
      <c r="AEU869" s="13"/>
      <c r="AEV869" s="13"/>
      <c r="AEW869" s="13"/>
      <c r="AEX869" s="13"/>
      <c r="AEY869" s="13"/>
      <c r="AEZ869" s="13"/>
      <c r="AFA869" s="13"/>
      <c r="AFB869" s="13"/>
      <c r="AFC869" s="13"/>
      <c r="AFD869" s="13"/>
      <c r="AFE869" s="13"/>
      <c r="AFF869" s="13"/>
      <c r="AFG869" s="13"/>
      <c r="AFH869" s="13"/>
      <c r="AFI869" s="13"/>
      <c r="AFJ869" s="13"/>
      <c r="AFK869" s="13"/>
      <c r="AFL869" s="13"/>
      <c r="AFM869" s="13"/>
      <c r="AFN869" s="13"/>
      <c r="AFO869" s="13"/>
      <c r="AFP869" s="13"/>
      <c r="AFQ869" s="13"/>
      <c r="AFR869" s="13"/>
      <c r="AFS869" s="13"/>
      <c r="AFT869" s="13"/>
      <c r="AFU869" s="13"/>
      <c r="AFV869" s="13"/>
      <c r="AFW869" s="13"/>
      <c r="AFX869" s="13"/>
      <c r="AFY869" s="13"/>
      <c r="AFZ869" s="13"/>
      <c r="AGA869" s="13"/>
      <c r="AGB869" s="13"/>
      <c r="AGC869" s="13"/>
      <c r="AGD869" s="13"/>
      <c r="AGE869" s="13"/>
      <c r="AGF869" s="13"/>
      <c r="AGG869" s="13"/>
      <c r="AGH869" s="13"/>
      <c r="AGI869" s="13"/>
      <c r="AGJ869" s="13"/>
      <c r="AGK869" s="13"/>
      <c r="AGL869" s="13"/>
      <c r="AGM869" s="13"/>
      <c r="AGN869" s="13"/>
      <c r="AGO869" s="13"/>
      <c r="AGP869" s="13"/>
      <c r="AGQ869" s="13"/>
      <c r="AGR869" s="13"/>
      <c r="AGS869" s="13"/>
      <c r="AGT869" s="13"/>
      <c r="AGU869" s="13"/>
      <c r="AGV869" s="13"/>
      <c r="AGW869" s="13"/>
      <c r="AGX869" s="13"/>
      <c r="AGY869" s="13"/>
      <c r="AGZ869" s="13"/>
      <c r="AHA869" s="13"/>
      <c r="AHB869" s="13"/>
      <c r="AHC869" s="13"/>
      <c r="AHD869" s="13"/>
      <c r="AHE869" s="13"/>
      <c r="AHF869" s="13"/>
      <c r="AHG869" s="13"/>
      <c r="AHH869" s="13"/>
      <c r="AHI869" s="13"/>
      <c r="AHJ869" s="13"/>
      <c r="AHK869" s="13"/>
      <c r="AHL869" s="13"/>
      <c r="AHM869" s="13"/>
      <c r="AHN869" s="13"/>
      <c r="AHO869" s="13"/>
      <c r="AHP869" s="13"/>
      <c r="AHQ869" s="13"/>
      <c r="AHR869" s="13"/>
      <c r="AHS869" s="13"/>
      <c r="AHT869" s="13"/>
      <c r="AHU869" s="13"/>
      <c r="AHV869" s="13"/>
      <c r="AHW869" s="13"/>
      <c r="AHX869" s="13"/>
      <c r="AHY869" s="13"/>
      <c r="AHZ869" s="13"/>
      <c r="AIA869" s="13"/>
      <c r="AIB869" s="13"/>
      <c r="AIC869" s="13"/>
      <c r="AID869" s="13"/>
      <c r="AIE869" s="13"/>
      <c r="AIF869" s="13"/>
      <c r="AIG869" s="13"/>
      <c r="AIH869" s="13"/>
      <c r="AII869" s="13"/>
      <c r="AIJ869" s="13"/>
      <c r="AIK869" s="13"/>
      <c r="AIL869" s="13"/>
      <c r="AIM869" s="13"/>
      <c r="AIN869" s="13"/>
      <c r="AIO869" s="13"/>
      <c r="AIP869" s="13"/>
      <c r="AIQ869" s="13"/>
      <c r="AIR869" s="13"/>
      <c r="AIS869" s="13"/>
      <c r="AIT869" s="13"/>
      <c r="AIU869" s="13"/>
      <c r="AIV869" s="13"/>
      <c r="AIW869" s="13"/>
      <c r="AIX869" s="13"/>
      <c r="AIY869" s="13"/>
      <c r="AIZ869" s="13"/>
      <c r="AJA869" s="13"/>
      <c r="AJB869" s="13"/>
      <c r="AJC869" s="13"/>
      <c r="AJD869" s="13"/>
      <c r="AJE869" s="13"/>
      <c r="AJF869" s="13"/>
      <c r="AJG869" s="13"/>
      <c r="AJH869" s="13"/>
      <c r="AJI869" s="13"/>
      <c r="AJJ869" s="13"/>
      <c r="AJK869" s="13"/>
      <c r="AJL869" s="13"/>
      <c r="AJM869" s="13"/>
      <c r="AJN869" s="13"/>
      <c r="AJO869" s="13"/>
      <c r="AJP869" s="13"/>
      <c r="AJQ869" s="13"/>
      <c r="AJR869" s="13"/>
      <c r="AJS869" s="13"/>
      <c r="AJT869" s="13"/>
      <c r="AJU869" s="13"/>
      <c r="AJV869" s="13"/>
      <c r="AJW869" s="13"/>
      <c r="AJX869" s="13"/>
      <c r="AJY869" s="13"/>
      <c r="AJZ869" s="13"/>
      <c r="AKA869" s="13"/>
      <c r="AKB869" s="13"/>
      <c r="AKC869" s="13"/>
      <c r="AKD869" s="13"/>
      <c r="AKE869" s="13"/>
      <c r="AKF869" s="13"/>
      <c r="AKG869" s="13"/>
      <c r="AKH869" s="13"/>
      <c r="AKI869" s="13"/>
      <c r="AKJ869" s="13"/>
      <c r="AKK869" s="13"/>
      <c r="AKL869" s="13"/>
      <c r="AKM869" s="13"/>
      <c r="AKN869" s="13"/>
      <c r="AKO869" s="13"/>
      <c r="AKP869" s="13"/>
      <c r="AKQ869" s="13"/>
      <c r="AKR869" s="13"/>
      <c r="AKS869" s="13"/>
      <c r="AKT869" s="13"/>
      <c r="AKU869" s="13"/>
      <c r="AKV869" s="13"/>
      <c r="AKW869" s="13"/>
      <c r="AKX869" s="13"/>
      <c r="AKY869" s="13"/>
      <c r="AKZ869" s="13"/>
      <c r="ALA869" s="13"/>
      <c r="ALB869" s="13"/>
      <c r="ALC869" s="13"/>
      <c r="ALD869" s="13"/>
      <c r="ALE869" s="13"/>
      <c r="ALF869" s="13"/>
      <c r="ALG869" s="13"/>
      <c r="ALH869" s="13"/>
      <c r="ALI869" s="13"/>
      <c r="ALJ869" s="13"/>
    </row>
    <row r="870" spans="1:998" s="23" customFormat="1">
      <c r="A870" s="16">
        <v>865</v>
      </c>
      <c r="B870" s="32" t="s">
        <v>274</v>
      </c>
      <c r="C870" s="32" t="s">
        <v>87</v>
      </c>
      <c r="D870" s="32" t="s">
        <v>87</v>
      </c>
      <c r="E870" s="32" t="s">
        <v>1419</v>
      </c>
      <c r="F870" s="32"/>
      <c r="G870" s="74">
        <v>45831</v>
      </c>
      <c r="H870" s="75">
        <v>0.68055555555555547</v>
      </c>
      <c r="I870" s="32" t="s">
        <v>5</v>
      </c>
      <c r="J870" s="32" t="s">
        <v>6</v>
      </c>
      <c r="K870" s="32" t="s">
        <v>5</v>
      </c>
      <c r="L870" s="32" t="s">
        <v>5</v>
      </c>
      <c r="M870" s="32" t="s">
        <v>5</v>
      </c>
      <c r="N870" s="32" t="s">
        <v>6</v>
      </c>
      <c r="O870" s="76">
        <v>1681.42</v>
      </c>
      <c r="P870" s="77">
        <v>2260</v>
      </c>
      <c r="Q870" s="76">
        <v>200000</v>
      </c>
      <c r="R870" s="76">
        <v>0</v>
      </c>
      <c r="S870" s="85">
        <f t="shared" si="92"/>
        <v>0</v>
      </c>
      <c r="T870" s="85">
        <f t="shared" si="93"/>
        <v>200000</v>
      </c>
      <c r="U870" s="32" t="s">
        <v>6</v>
      </c>
      <c r="V870" s="32" t="s">
        <v>6</v>
      </c>
      <c r="W870" s="79">
        <v>2</v>
      </c>
      <c r="X870" s="80">
        <v>0</v>
      </c>
      <c r="Y870" s="81">
        <f>ROUND((S870/INDICI!$B$2*10),2)</f>
        <v>0</v>
      </c>
      <c r="Z870" s="81">
        <f>ROUND((O870/INDICI!$B$1*25),2)</f>
        <v>4.49</v>
      </c>
      <c r="AA870" s="82">
        <f t="shared" si="94"/>
        <v>8</v>
      </c>
      <c r="AB870" s="83">
        <f t="shared" si="95"/>
        <v>12.49</v>
      </c>
      <c r="AC870" s="84"/>
      <c r="AD870" s="81" t="str">
        <f>VLOOKUP(C870, 'NORD SUD'!A:B, 2, FALSE)</f>
        <v>S</v>
      </c>
      <c r="AE870" s="85"/>
      <c r="AF870" s="85"/>
      <c r="AG870" s="84"/>
      <c r="AH870" s="81"/>
      <c r="AI870" s="169"/>
      <c r="AJ870" s="169"/>
      <c r="AK870" s="194"/>
      <c r="AL870" s="158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  <c r="JX870" s="13"/>
      <c r="JY870" s="13"/>
      <c r="JZ870" s="13"/>
      <c r="KA870" s="13"/>
      <c r="KB870" s="13"/>
      <c r="KC870" s="13"/>
      <c r="KD870" s="13"/>
      <c r="KE870" s="13"/>
      <c r="KF870" s="13"/>
      <c r="KG870" s="13"/>
      <c r="KH870" s="13"/>
      <c r="KI870" s="13"/>
      <c r="KJ870" s="13"/>
      <c r="KK870" s="13"/>
      <c r="KL870" s="13"/>
      <c r="KM870" s="13"/>
      <c r="KN870" s="13"/>
      <c r="KO870" s="13"/>
      <c r="KP870" s="13"/>
      <c r="KQ870" s="13"/>
      <c r="KR870" s="13"/>
      <c r="KS870" s="13"/>
      <c r="KT870" s="13"/>
      <c r="KU870" s="13"/>
      <c r="KV870" s="13"/>
      <c r="KW870" s="13"/>
      <c r="KX870" s="13"/>
      <c r="KY870" s="13"/>
      <c r="KZ870" s="13"/>
      <c r="LA870" s="13"/>
      <c r="LB870" s="13"/>
      <c r="LC870" s="13"/>
      <c r="LD870" s="13"/>
      <c r="LE870" s="13"/>
      <c r="LF870" s="13"/>
      <c r="LG870" s="13"/>
      <c r="LH870" s="13"/>
      <c r="LI870" s="13"/>
      <c r="LJ870" s="13"/>
      <c r="LK870" s="13"/>
      <c r="LL870" s="13"/>
      <c r="LM870" s="13"/>
      <c r="LN870" s="13"/>
      <c r="LO870" s="13"/>
      <c r="LP870" s="13"/>
      <c r="LQ870" s="13"/>
      <c r="LR870" s="13"/>
      <c r="LS870" s="13"/>
      <c r="LT870" s="13"/>
      <c r="LU870" s="13"/>
      <c r="LV870" s="13"/>
      <c r="LW870" s="13"/>
      <c r="LX870" s="13"/>
      <c r="LY870" s="13"/>
      <c r="LZ870" s="13"/>
      <c r="MA870" s="13"/>
      <c r="MB870" s="13"/>
      <c r="MC870" s="13"/>
      <c r="MD870" s="13"/>
      <c r="ME870" s="13"/>
      <c r="MF870" s="13"/>
      <c r="MG870" s="13"/>
      <c r="MH870" s="13"/>
      <c r="MI870" s="13"/>
      <c r="MJ870" s="13"/>
      <c r="MK870" s="13"/>
      <c r="ML870" s="13"/>
      <c r="MM870" s="13"/>
      <c r="MN870" s="13"/>
      <c r="MO870" s="13"/>
      <c r="MP870" s="13"/>
      <c r="MQ870" s="13"/>
      <c r="MR870" s="13"/>
      <c r="MS870" s="13"/>
      <c r="MT870" s="13"/>
      <c r="MU870" s="13"/>
      <c r="MV870" s="13"/>
      <c r="MW870" s="13"/>
      <c r="MX870" s="13"/>
      <c r="MY870" s="13"/>
      <c r="MZ870" s="13"/>
      <c r="NA870" s="13"/>
      <c r="NB870" s="13"/>
      <c r="NC870" s="13"/>
      <c r="ND870" s="13"/>
      <c r="NE870" s="13"/>
      <c r="NF870" s="13"/>
      <c r="NG870" s="13"/>
      <c r="NH870" s="13"/>
      <c r="NI870" s="13"/>
      <c r="NJ870" s="13"/>
      <c r="NK870" s="13"/>
      <c r="NL870" s="13"/>
      <c r="NM870" s="13"/>
      <c r="NN870" s="13"/>
      <c r="NO870" s="13"/>
      <c r="NP870" s="13"/>
      <c r="NQ870" s="13"/>
      <c r="NR870" s="13"/>
      <c r="NS870" s="13"/>
      <c r="NT870" s="13"/>
      <c r="NU870" s="13"/>
      <c r="NV870" s="13"/>
      <c r="NW870" s="13"/>
      <c r="NX870" s="13"/>
      <c r="NY870" s="13"/>
      <c r="NZ870" s="13"/>
      <c r="OA870" s="13"/>
      <c r="OB870" s="13"/>
      <c r="OC870" s="13"/>
      <c r="OD870" s="13"/>
      <c r="OE870" s="13"/>
      <c r="OF870" s="13"/>
      <c r="OG870" s="13"/>
      <c r="OH870" s="13"/>
      <c r="OI870" s="13"/>
      <c r="OJ870" s="13"/>
      <c r="OK870" s="13"/>
      <c r="OL870" s="13"/>
      <c r="OM870" s="13"/>
      <c r="ON870" s="13"/>
      <c r="OO870" s="13"/>
      <c r="OP870" s="13"/>
      <c r="OQ870" s="13"/>
      <c r="OR870" s="13"/>
      <c r="OS870" s="13"/>
      <c r="OT870" s="13"/>
      <c r="OU870" s="13"/>
      <c r="OV870" s="13"/>
      <c r="OW870" s="13"/>
      <c r="OX870" s="13"/>
      <c r="OY870" s="13"/>
      <c r="OZ870" s="13"/>
      <c r="PA870" s="13"/>
      <c r="PB870" s="13"/>
      <c r="PC870" s="13"/>
      <c r="PD870" s="13"/>
      <c r="PE870" s="13"/>
      <c r="PF870" s="13"/>
      <c r="PG870" s="13"/>
      <c r="PH870" s="13"/>
      <c r="PI870" s="13"/>
      <c r="PJ870" s="13"/>
      <c r="PK870" s="13"/>
      <c r="PL870" s="13"/>
      <c r="PM870" s="13"/>
      <c r="PN870" s="13"/>
      <c r="PO870" s="13"/>
      <c r="PP870" s="13"/>
      <c r="PQ870" s="13"/>
      <c r="PR870" s="13"/>
      <c r="PS870" s="13"/>
      <c r="PT870" s="13"/>
      <c r="PU870" s="13"/>
      <c r="PV870" s="13"/>
      <c r="PW870" s="13"/>
      <c r="PX870" s="13"/>
      <c r="PY870" s="13"/>
      <c r="PZ870" s="13"/>
      <c r="QA870" s="13"/>
      <c r="QB870" s="13"/>
      <c r="QC870" s="13"/>
      <c r="QD870" s="13"/>
      <c r="QE870" s="13"/>
      <c r="QF870" s="13"/>
      <c r="QG870" s="13"/>
      <c r="QH870" s="13"/>
      <c r="QI870" s="13"/>
      <c r="QJ870" s="13"/>
      <c r="QK870" s="13"/>
      <c r="QL870" s="13"/>
      <c r="QM870" s="13"/>
      <c r="QN870" s="13"/>
      <c r="QO870" s="13"/>
      <c r="QP870" s="13"/>
      <c r="QQ870" s="13"/>
      <c r="QR870" s="13"/>
      <c r="QS870" s="13"/>
      <c r="QT870" s="13"/>
      <c r="QU870" s="13"/>
      <c r="QV870" s="13"/>
      <c r="QW870" s="13"/>
      <c r="QX870" s="13"/>
      <c r="QY870" s="13"/>
      <c r="QZ870" s="13"/>
      <c r="RA870" s="13"/>
      <c r="RB870" s="13"/>
      <c r="RC870" s="13"/>
      <c r="RD870" s="13"/>
      <c r="RE870" s="13"/>
      <c r="RF870" s="13"/>
      <c r="RG870" s="13"/>
      <c r="RH870" s="13"/>
      <c r="RI870" s="13"/>
      <c r="RJ870" s="13"/>
      <c r="RK870" s="13"/>
      <c r="RL870" s="13"/>
      <c r="RM870" s="13"/>
      <c r="RN870" s="13"/>
      <c r="RO870" s="13"/>
      <c r="RP870" s="13"/>
      <c r="RQ870" s="13"/>
      <c r="RR870" s="13"/>
      <c r="RS870" s="13"/>
      <c r="RT870" s="13"/>
      <c r="RU870" s="13"/>
      <c r="RV870" s="13"/>
      <c r="RW870" s="13"/>
      <c r="RX870" s="13"/>
      <c r="RY870" s="13"/>
      <c r="RZ870" s="13"/>
      <c r="SA870" s="13"/>
      <c r="SB870" s="13"/>
      <c r="SC870" s="13"/>
      <c r="SD870" s="13"/>
      <c r="SE870" s="13"/>
      <c r="SF870" s="13"/>
      <c r="SG870" s="13"/>
      <c r="SH870" s="13"/>
      <c r="SI870" s="13"/>
      <c r="SJ870" s="13"/>
      <c r="SK870" s="13"/>
      <c r="SL870" s="13"/>
      <c r="SM870" s="13"/>
      <c r="SN870" s="13"/>
      <c r="SO870" s="13"/>
      <c r="SP870" s="13"/>
      <c r="SQ870" s="13"/>
      <c r="SR870" s="13"/>
      <c r="SS870" s="13"/>
      <c r="ST870" s="13"/>
      <c r="SU870" s="13"/>
      <c r="SV870" s="13"/>
      <c r="SW870" s="13"/>
      <c r="SX870" s="13"/>
      <c r="SY870" s="13"/>
      <c r="SZ870" s="13"/>
      <c r="TA870" s="13"/>
      <c r="TB870" s="13"/>
      <c r="TC870" s="13"/>
      <c r="TD870" s="13"/>
      <c r="TE870" s="13"/>
      <c r="TF870" s="13"/>
      <c r="TG870" s="13"/>
      <c r="TH870" s="13"/>
      <c r="TI870" s="13"/>
      <c r="TJ870" s="13"/>
      <c r="TK870" s="13"/>
      <c r="TL870" s="13"/>
      <c r="TM870" s="13"/>
      <c r="TN870" s="13"/>
      <c r="TO870" s="13"/>
      <c r="TP870" s="13"/>
      <c r="TQ870" s="13"/>
      <c r="TR870" s="13"/>
      <c r="TS870" s="13"/>
      <c r="TT870" s="13"/>
      <c r="TU870" s="13"/>
      <c r="TV870" s="13"/>
      <c r="TW870" s="13"/>
      <c r="TX870" s="13"/>
      <c r="TY870" s="13"/>
      <c r="TZ870" s="13"/>
      <c r="UA870" s="13"/>
      <c r="UB870" s="13"/>
      <c r="UC870" s="13"/>
      <c r="UD870" s="13"/>
      <c r="UE870" s="13"/>
      <c r="UF870" s="13"/>
      <c r="UG870" s="13"/>
      <c r="UH870" s="13"/>
      <c r="UI870" s="13"/>
      <c r="UJ870" s="13"/>
      <c r="UK870" s="13"/>
      <c r="UL870" s="13"/>
      <c r="UM870" s="13"/>
      <c r="UN870" s="13"/>
      <c r="UO870" s="13"/>
      <c r="UP870" s="13"/>
      <c r="UQ870" s="13"/>
      <c r="UR870" s="13"/>
      <c r="US870" s="13"/>
      <c r="UT870" s="13"/>
      <c r="UU870" s="13"/>
      <c r="UV870" s="13"/>
      <c r="UW870" s="13"/>
      <c r="UX870" s="13"/>
      <c r="UY870" s="13"/>
      <c r="UZ870" s="13"/>
      <c r="VA870" s="13"/>
      <c r="VB870" s="13"/>
      <c r="VC870" s="13"/>
      <c r="VD870" s="13"/>
      <c r="VE870" s="13"/>
      <c r="VF870" s="13"/>
      <c r="VG870" s="13"/>
      <c r="VH870" s="13"/>
      <c r="VI870" s="13"/>
      <c r="VJ870" s="13"/>
      <c r="VK870" s="13"/>
      <c r="VL870" s="13"/>
      <c r="VM870" s="13"/>
      <c r="VN870" s="13"/>
      <c r="VO870" s="13"/>
      <c r="VP870" s="13"/>
      <c r="VQ870" s="13"/>
      <c r="VR870" s="13"/>
      <c r="VS870" s="13"/>
      <c r="VT870" s="13"/>
      <c r="VU870" s="13"/>
      <c r="VV870" s="13"/>
      <c r="VW870" s="13"/>
      <c r="VX870" s="13"/>
      <c r="VY870" s="13"/>
      <c r="VZ870" s="13"/>
      <c r="WA870" s="13"/>
      <c r="WB870" s="13"/>
      <c r="WC870" s="13"/>
      <c r="WD870" s="13"/>
      <c r="WE870" s="13"/>
      <c r="WF870" s="13"/>
      <c r="WG870" s="13"/>
      <c r="WH870" s="13"/>
      <c r="WI870" s="13"/>
      <c r="WJ870" s="13"/>
      <c r="WK870" s="13"/>
      <c r="WL870" s="13"/>
      <c r="WM870" s="13"/>
      <c r="WN870" s="13"/>
      <c r="WO870" s="13"/>
      <c r="WP870" s="13"/>
      <c r="WQ870" s="13"/>
      <c r="WR870" s="13"/>
      <c r="WS870" s="13"/>
      <c r="WT870" s="13"/>
      <c r="WU870" s="13"/>
      <c r="WV870" s="13"/>
      <c r="WW870" s="13"/>
      <c r="WX870" s="13"/>
      <c r="WY870" s="13"/>
      <c r="WZ870" s="13"/>
      <c r="XA870" s="13"/>
      <c r="XB870" s="13"/>
      <c r="XC870" s="13"/>
      <c r="XD870" s="13"/>
      <c r="XE870" s="13"/>
      <c r="XF870" s="13"/>
      <c r="XG870" s="13"/>
      <c r="XH870" s="13"/>
      <c r="XI870" s="13"/>
      <c r="XJ870" s="13"/>
      <c r="XK870" s="13"/>
      <c r="XL870" s="13"/>
      <c r="XM870" s="13"/>
      <c r="XN870" s="13"/>
      <c r="XO870" s="13"/>
      <c r="XP870" s="13"/>
      <c r="XQ870" s="13"/>
      <c r="XR870" s="13"/>
      <c r="XS870" s="13"/>
      <c r="XT870" s="13"/>
      <c r="XU870" s="13"/>
      <c r="XV870" s="13"/>
      <c r="XW870" s="13"/>
      <c r="XX870" s="13"/>
      <c r="XY870" s="13"/>
      <c r="XZ870" s="13"/>
      <c r="YA870" s="13"/>
      <c r="YB870" s="13"/>
      <c r="YC870" s="13"/>
      <c r="YD870" s="13"/>
      <c r="YE870" s="13"/>
      <c r="YF870" s="13"/>
      <c r="YG870" s="13"/>
      <c r="YH870" s="13"/>
      <c r="YI870" s="13"/>
      <c r="YJ870" s="13"/>
      <c r="YK870" s="13"/>
      <c r="YL870" s="13"/>
      <c r="YM870" s="13"/>
      <c r="YN870" s="13"/>
      <c r="YO870" s="13"/>
      <c r="YP870" s="13"/>
      <c r="YQ870" s="13"/>
      <c r="YR870" s="13"/>
      <c r="YS870" s="13"/>
      <c r="YT870" s="13"/>
      <c r="YU870" s="13"/>
      <c r="YV870" s="13"/>
      <c r="YW870" s="13"/>
      <c r="YX870" s="13"/>
      <c r="YY870" s="13"/>
      <c r="YZ870" s="13"/>
      <c r="ZA870" s="13"/>
      <c r="ZB870" s="13"/>
      <c r="ZC870" s="13"/>
      <c r="ZD870" s="13"/>
      <c r="ZE870" s="13"/>
      <c r="ZF870" s="13"/>
      <c r="ZG870" s="13"/>
      <c r="ZH870" s="13"/>
      <c r="ZI870" s="13"/>
      <c r="ZJ870" s="13"/>
      <c r="ZK870" s="13"/>
      <c r="ZL870" s="13"/>
      <c r="ZM870" s="13"/>
      <c r="ZN870" s="13"/>
      <c r="ZO870" s="13"/>
      <c r="ZP870" s="13"/>
      <c r="ZQ870" s="13"/>
      <c r="ZR870" s="13"/>
      <c r="ZS870" s="13"/>
      <c r="ZT870" s="13"/>
      <c r="ZU870" s="13"/>
      <c r="ZV870" s="13"/>
      <c r="ZW870" s="13"/>
      <c r="ZX870" s="13"/>
      <c r="ZY870" s="13"/>
      <c r="ZZ870" s="13"/>
      <c r="AAA870" s="13"/>
      <c r="AAB870" s="13"/>
      <c r="AAC870" s="13"/>
      <c r="AAD870" s="13"/>
      <c r="AAE870" s="13"/>
      <c r="AAF870" s="13"/>
      <c r="AAG870" s="13"/>
      <c r="AAH870" s="13"/>
      <c r="AAI870" s="13"/>
      <c r="AAJ870" s="13"/>
      <c r="AAK870" s="13"/>
      <c r="AAL870" s="13"/>
      <c r="AAM870" s="13"/>
      <c r="AAN870" s="13"/>
      <c r="AAO870" s="13"/>
      <c r="AAP870" s="13"/>
      <c r="AAQ870" s="13"/>
      <c r="AAR870" s="13"/>
      <c r="AAS870" s="13"/>
      <c r="AAT870" s="13"/>
      <c r="AAU870" s="13"/>
      <c r="AAV870" s="13"/>
      <c r="AAW870" s="13"/>
      <c r="AAX870" s="13"/>
      <c r="AAY870" s="13"/>
      <c r="AAZ870" s="13"/>
      <c r="ABA870" s="13"/>
      <c r="ABB870" s="13"/>
      <c r="ABC870" s="13"/>
      <c r="ABD870" s="13"/>
      <c r="ABE870" s="13"/>
      <c r="ABF870" s="13"/>
      <c r="ABG870" s="13"/>
      <c r="ABH870" s="13"/>
      <c r="ABI870" s="13"/>
      <c r="ABJ870" s="13"/>
      <c r="ABK870" s="13"/>
      <c r="ABL870" s="13"/>
      <c r="ABM870" s="13"/>
      <c r="ABN870" s="13"/>
      <c r="ABO870" s="13"/>
      <c r="ABP870" s="13"/>
      <c r="ABQ870" s="13"/>
      <c r="ABR870" s="13"/>
      <c r="ABS870" s="13"/>
      <c r="ABT870" s="13"/>
      <c r="ABU870" s="13"/>
      <c r="ABV870" s="13"/>
      <c r="ABW870" s="13"/>
      <c r="ABX870" s="13"/>
      <c r="ABY870" s="13"/>
      <c r="ABZ870" s="13"/>
      <c r="ACA870" s="13"/>
      <c r="ACB870" s="13"/>
      <c r="ACC870" s="13"/>
      <c r="ACD870" s="13"/>
      <c r="ACE870" s="13"/>
      <c r="ACF870" s="13"/>
      <c r="ACG870" s="13"/>
      <c r="ACH870" s="13"/>
      <c r="ACI870" s="13"/>
      <c r="ACJ870" s="13"/>
      <c r="ACK870" s="13"/>
      <c r="ACL870" s="13"/>
      <c r="ACM870" s="13"/>
      <c r="ACN870" s="13"/>
      <c r="ACO870" s="13"/>
      <c r="ACP870" s="13"/>
      <c r="ACQ870" s="13"/>
      <c r="ACR870" s="13"/>
      <c r="ACS870" s="13"/>
      <c r="ACT870" s="13"/>
      <c r="ACU870" s="13"/>
      <c r="ACV870" s="13"/>
      <c r="ACW870" s="13"/>
      <c r="ACX870" s="13"/>
      <c r="ACY870" s="13"/>
      <c r="ACZ870" s="13"/>
      <c r="ADA870" s="13"/>
      <c r="ADB870" s="13"/>
      <c r="ADC870" s="13"/>
      <c r="ADD870" s="13"/>
      <c r="ADE870" s="13"/>
      <c r="ADF870" s="13"/>
      <c r="ADG870" s="13"/>
      <c r="ADH870" s="13"/>
      <c r="ADI870" s="13"/>
      <c r="ADJ870" s="13"/>
      <c r="ADK870" s="13"/>
      <c r="ADL870" s="13"/>
      <c r="ADM870" s="13"/>
      <c r="ADN870" s="13"/>
      <c r="ADO870" s="13"/>
      <c r="ADP870" s="13"/>
      <c r="ADQ870" s="13"/>
      <c r="ADR870" s="13"/>
      <c r="ADS870" s="13"/>
      <c r="ADT870" s="13"/>
      <c r="ADU870" s="13"/>
      <c r="ADV870" s="13"/>
      <c r="ADW870" s="13"/>
      <c r="ADX870" s="13"/>
      <c r="ADY870" s="13"/>
      <c r="ADZ870" s="13"/>
      <c r="AEA870" s="13"/>
      <c r="AEB870" s="13"/>
      <c r="AEC870" s="13"/>
      <c r="AED870" s="13"/>
      <c r="AEE870" s="13"/>
      <c r="AEF870" s="13"/>
      <c r="AEG870" s="13"/>
      <c r="AEH870" s="13"/>
      <c r="AEI870" s="13"/>
      <c r="AEJ870" s="13"/>
      <c r="AEK870" s="13"/>
      <c r="AEL870" s="13"/>
      <c r="AEM870" s="13"/>
      <c r="AEN870" s="13"/>
      <c r="AEO870" s="13"/>
      <c r="AEP870" s="13"/>
      <c r="AEQ870" s="13"/>
      <c r="AER870" s="13"/>
      <c r="AES870" s="13"/>
      <c r="AET870" s="13"/>
      <c r="AEU870" s="13"/>
      <c r="AEV870" s="13"/>
      <c r="AEW870" s="13"/>
      <c r="AEX870" s="13"/>
      <c r="AEY870" s="13"/>
      <c r="AEZ870" s="13"/>
      <c r="AFA870" s="13"/>
      <c r="AFB870" s="13"/>
      <c r="AFC870" s="13"/>
      <c r="AFD870" s="13"/>
      <c r="AFE870" s="13"/>
      <c r="AFF870" s="13"/>
      <c r="AFG870" s="13"/>
      <c r="AFH870" s="13"/>
      <c r="AFI870" s="13"/>
      <c r="AFJ870" s="13"/>
      <c r="AFK870" s="13"/>
      <c r="AFL870" s="13"/>
      <c r="AFM870" s="13"/>
      <c r="AFN870" s="13"/>
      <c r="AFO870" s="13"/>
      <c r="AFP870" s="13"/>
      <c r="AFQ870" s="13"/>
      <c r="AFR870" s="13"/>
      <c r="AFS870" s="13"/>
      <c r="AFT870" s="13"/>
      <c r="AFU870" s="13"/>
      <c r="AFV870" s="13"/>
      <c r="AFW870" s="13"/>
      <c r="AFX870" s="13"/>
      <c r="AFY870" s="13"/>
      <c r="AFZ870" s="13"/>
      <c r="AGA870" s="13"/>
      <c r="AGB870" s="13"/>
      <c r="AGC870" s="13"/>
      <c r="AGD870" s="13"/>
      <c r="AGE870" s="13"/>
      <c r="AGF870" s="13"/>
      <c r="AGG870" s="13"/>
      <c r="AGH870" s="13"/>
      <c r="AGI870" s="13"/>
      <c r="AGJ870" s="13"/>
      <c r="AGK870" s="13"/>
      <c r="AGL870" s="13"/>
      <c r="AGM870" s="13"/>
      <c r="AGN870" s="13"/>
      <c r="AGO870" s="13"/>
      <c r="AGP870" s="13"/>
      <c r="AGQ870" s="13"/>
      <c r="AGR870" s="13"/>
      <c r="AGS870" s="13"/>
      <c r="AGT870" s="13"/>
      <c r="AGU870" s="13"/>
      <c r="AGV870" s="13"/>
      <c r="AGW870" s="13"/>
      <c r="AGX870" s="13"/>
      <c r="AGY870" s="13"/>
      <c r="AGZ870" s="13"/>
      <c r="AHA870" s="13"/>
      <c r="AHB870" s="13"/>
      <c r="AHC870" s="13"/>
      <c r="AHD870" s="13"/>
      <c r="AHE870" s="13"/>
      <c r="AHF870" s="13"/>
      <c r="AHG870" s="13"/>
      <c r="AHH870" s="13"/>
      <c r="AHI870" s="13"/>
      <c r="AHJ870" s="13"/>
      <c r="AHK870" s="13"/>
      <c r="AHL870" s="13"/>
      <c r="AHM870" s="13"/>
      <c r="AHN870" s="13"/>
      <c r="AHO870" s="13"/>
      <c r="AHP870" s="13"/>
      <c r="AHQ870" s="13"/>
      <c r="AHR870" s="13"/>
      <c r="AHS870" s="13"/>
      <c r="AHT870" s="13"/>
      <c r="AHU870" s="13"/>
      <c r="AHV870" s="13"/>
      <c r="AHW870" s="13"/>
      <c r="AHX870" s="13"/>
      <c r="AHY870" s="13"/>
      <c r="AHZ870" s="13"/>
      <c r="AIA870" s="13"/>
      <c r="AIB870" s="13"/>
      <c r="AIC870" s="13"/>
      <c r="AID870" s="13"/>
      <c r="AIE870" s="13"/>
      <c r="AIF870" s="13"/>
      <c r="AIG870" s="13"/>
      <c r="AIH870" s="13"/>
      <c r="AII870" s="13"/>
      <c r="AIJ870" s="13"/>
      <c r="AIK870" s="13"/>
      <c r="AIL870" s="13"/>
      <c r="AIM870" s="13"/>
      <c r="AIN870" s="13"/>
      <c r="AIO870" s="13"/>
      <c r="AIP870" s="13"/>
      <c r="AIQ870" s="13"/>
      <c r="AIR870" s="13"/>
      <c r="AIS870" s="13"/>
      <c r="AIT870" s="13"/>
      <c r="AIU870" s="13"/>
      <c r="AIV870" s="13"/>
      <c r="AIW870" s="13"/>
      <c r="AIX870" s="13"/>
      <c r="AIY870" s="13"/>
      <c r="AIZ870" s="13"/>
      <c r="AJA870" s="13"/>
      <c r="AJB870" s="13"/>
      <c r="AJC870" s="13"/>
      <c r="AJD870" s="13"/>
      <c r="AJE870" s="13"/>
      <c r="AJF870" s="13"/>
      <c r="AJG870" s="13"/>
      <c r="AJH870" s="13"/>
      <c r="AJI870" s="13"/>
      <c r="AJJ870" s="13"/>
      <c r="AJK870" s="13"/>
      <c r="AJL870" s="13"/>
      <c r="AJM870" s="13"/>
      <c r="AJN870" s="13"/>
      <c r="AJO870" s="13"/>
      <c r="AJP870" s="13"/>
      <c r="AJQ870" s="13"/>
      <c r="AJR870" s="13"/>
      <c r="AJS870" s="13"/>
      <c r="AJT870" s="13"/>
      <c r="AJU870" s="13"/>
      <c r="AJV870" s="13"/>
      <c r="AJW870" s="13"/>
      <c r="AJX870" s="13"/>
      <c r="AJY870" s="13"/>
      <c r="AJZ870" s="13"/>
      <c r="AKA870" s="13"/>
      <c r="AKB870" s="13"/>
      <c r="AKC870" s="13"/>
      <c r="AKD870" s="13"/>
      <c r="AKE870" s="13"/>
      <c r="AKF870" s="13"/>
      <c r="AKG870" s="13"/>
      <c r="AKH870" s="13"/>
      <c r="AKI870" s="13"/>
      <c r="AKJ870" s="13"/>
      <c r="AKK870" s="13"/>
      <c r="AKL870" s="13"/>
      <c r="AKM870" s="13"/>
      <c r="AKN870" s="13"/>
      <c r="AKO870" s="13"/>
      <c r="AKP870" s="13"/>
      <c r="AKQ870" s="13"/>
      <c r="AKR870" s="13"/>
      <c r="AKS870" s="13"/>
      <c r="AKT870" s="13"/>
      <c r="AKU870" s="13"/>
      <c r="AKV870" s="13"/>
      <c r="AKW870" s="13"/>
      <c r="AKX870" s="13"/>
      <c r="AKY870" s="13"/>
      <c r="AKZ870" s="13"/>
      <c r="ALA870" s="13"/>
      <c r="ALB870" s="13"/>
      <c r="ALC870" s="13"/>
      <c r="ALD870" s="13"/>
      <c r="ALE870" s="13"/>
      <c r="ALF870" s="13"/>
      <c r="ALG870" s="13"/>
      <c r="ALH870" s="13"/>
      <c r="ALI870" s="13"/>
      <c r="ALJ870" s="13"/>
    </row>
    <row r="871" spans="1:998" s="23" customFormat="1">
      <c r="A871" s="16">
        <v>866</v>
      </c>
      <c r="B871" s="32" t="s">
        <v>188</v>
      </c>
      <c r="C871" s="32" t="s">
        <v>35</v>
      </c>
      <c r="D871" s="32" t="s">
        <v>35</v>
      </c>
      <c r="E871" s="32" t="s">
        <v>853</v>
      </c>
      <c r="F871" s="32"/>
      <c r="G871" s="74">
        <v>45825</v>
      </c>
      <c r="H871" s="75">
        <v>0.45347222222222222</v>
      </c>
      <c r="I871" s="32" t="s">
        <v>5</v>
      </c>
      <c r="J871" s="32" t="s">
        <v>6</v>
      </c>
      <c r="K871" s="32" t="s">
        <v>5</v>
      </c>
      <c r="L871" s="32" t="s">
        <v>5</v>
      </c>
      <c r="M871" s="32" t="s">
        <v>5</v>
      </c>
      <c r="N871" s="32" t="s">
        <v>6</v>
      </c>
      <c r="O871" s="76">
        <v>1154.7</v>
      </c>
      <c r="P871" s="77">
        <v>6755</v>
      </c>
      <c r="Q871" s="76">
        <v>234000</v>
      </c>
      <c r="R871" s="76">
        <v>70200</v>
      </c>
      <c r="S871" s="85">
        <f t="shared" si="92"/>
        <v>30</v>
      </c>
      <c r="T871" s="85">
        <f t="shared" si="93"/>
        <v>163800</v>
      </c>
      <c r="U871" s="32" t="s">
        <v>6</v>
      </c>
      <c r="V871" s="32" t="s">
        <v>6</v>
      </c>
      <c r="W871" s="79">
        <v>2</v>
      </c>
      <c r="X871" s="80">
        <v>0</v>
      </c>
      <c r="Y871" s="81">
        <f>ROUND((S871/INDICI!$B$2*10),2)</f>
        <v>3.39</v>
      </c>
      <c r="Z871" s="81">
        <f>ROUND((O871/INDICI!$B$1*25),2)</f>
        <v>3.08</v>
      </c>
      <c r="AA871" s="82">
        <f t="shared" si="94"/>
        <v>6</v>
      </c>
      <c r="AB871" s="83">
        <f t="shared" si="95"/>
        <v>12.47</v>
      </c>
      <c r="AC871" s="84"/>
      <c r="AD871" s="81" t="str">
        <f>VLOOKUP(C871, 'NORD SUD'!A:B, 2, FALSE)</f>
        <v>N</v>
      </c>
      <c r="AE871" s="85"/>
      <c r="AF871" s="85"/>
      <c r="AG871" s="84"/>
      <c r="AH871" s="81"/>
      <c r="AI871" s="169"/>
      <c r="AJ871" s="169"/>
      <c r="AK871" s="194"/>
      <c r="AL871" s="158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  <c r="JX871" s="13"/>
      <c r="JY871" s="13"/>
      <c r="JZ871" s="13"/>
      <c r="KA871" s="13"/>
      <c r="KB871" s="13"/>
      <c r="KC871" s="13"/>
      <c r="KD871" s="13"/>
      <c r="KE871" s="13"/>
      <c r="KF871" s="13"/>
      <c r="KG871" s="13"/>
      <c r="KH871" s="13"/>
      <c r="KI871" s="13"/>
      <c r="KJ871" s="13"/>
      <c r="KK871" s="13"/>
      <c r="KL871" s="13"/>
      <c r="KM871" s="13"/>
      <c r="KN871" s="13"/>
      <c r="KO871" s="13"/>
      <c r="KP871" s="13"/>
      <c r="KQ871" s="13"/>
      <c r="KR871" s="13"/>
      <c r="KS871" s="13"/>
      <c r="KT871" s="13"/>
      <c r="KU871" s="13"/>
      <c r="KV871" s="13"/>
      <c r="KW871" s="13"/>
      <c r="KX871" s="13"/>
      <c r="KY871" s="13"/>
      <c r="KZ871" s="13"/>
      <c r="LA871" s="13"/>
      <c r="LB871" s="13"/>
      <c r="LC871" s="13"/>
      <c r="LD871" s="13"/>
      <c r="LE871" s="13"/>
      <c r="LF871" s="13"/>
      <c r="LG871" s="13"/>
      <c r="LH871" s="13"/>
      <c r="LI871" s="13"/>
      <c r="LJ871" s="13"/>
      <c r="LK871" s="13"/>
      <c r="LL871" s="13"/>
      <c r="LM871" s="13"/>
      <c r="LN871" s="13"/>
      <c r="LO871" s="13"/>
      <c r="LP871" s="13"/>
      <c r="LQ871" s="13"/>
      <c r="LR871" s="13"/>
      <c r="LS871" s="13"/>
      <c r="LT871" s="13"/>
      <c r="LU871" s="13"/>
      <c r="LV871" s="13"/>
      <c r="LW871" s="13"/>
      <c r="LX871" s="13"/>
      <c r="LY871" s="13"/>
      <c r="LZ871" s="13"/>
      <c r="MA871" s="13"/>
      <c r="MB871" s="13"/>
      <c r="MC871" s="13"/>
      <c r="MD871" s="13"/>
      <c r="ME871" s="13"/>
      <c r="MF871" s="13"/>
      <c r="MG871" s="13"/>
      <c r="MH871" s="13"/>
      <c r="MI871" s="13"/>
      <c r="MJ871" s="13"/>
      <c r="MK871" s="13"/>
      <c r="ML871" s="13"/>
      <c r="MM871" s="13"/>
      <c r="MN871" s="13"/>
      <c r="MO871" s="13"/>
      <c r="MP871" s="13"/>
      <c r="MQ871" s="13"/>
      <c r="MR871" s="13"/>
      <c r="MS871" s="13"/>
      <c r="MT871" s="13"/>
      <c r="MU871" s="13"/>
      <c r="MV871" s="13"/>
      <c r="MW871" s="13"/>
      <c r="MX871" s="13"/>
      <c r="MY871" s="13"/>
      <c r="MZ871" s="13"/>
      <c r="NA871" s="13"/>
      <c r="NB871" s="13"/>
      <c r="NC871" s="13"/>
      <c r="ND871" s="13"/>
      <c r="NE871" s="13"/>
      <c r="NF871" s="13"/>
      <c r="NG871" s="13"/>
      <c r="NH871" s="13"/>
      <c r="NI871" s="13"/>
      <c r="NJ871" s="13"/>
      <c r="NK871" s="13"/>
      <c r="NL871" s="13"/>
      <c r="NM871" s="13"/>
      <c r="NN871" s="13"/>
      <c r="NO871" s="13"/>
      <c r="NP871" s="13"/>
      <c r="NQ871" s="13"/>
      <c r="NR871" s="13"/>
      <c r="NS871" s="13"/>
      <c r="NT871" s="13"/>
      <c r="NU871" s="13"/>
      <c r="NV871" s="13"/>
      <c r="NW871" s="13"/>
      <c r="NX871" s="13"/>
      <c r="NY871" s="13"/>
      <c r="NZ871" s="13"/>
      <c r="OA871" s="13"/>
      <c r="OB871" s="13"/>
      <c r="OC871" s="13"/>
      <c r="OD871" s="13"/>
      <c r="OE871" s="13"/>
      <c r="OF871" s="13"/>
      <c r="OG871" s="13"/>
      <c r="OH871" s="13"/>
      <c r="OI871" s="13"/>
      <c r="OJ871" s="13"/>
      <c r="OK871" s="13"/>
      <c r="OL871" s="13"/>
      <c r="OM871" s="13"/>
      <c r="ON871" s="13"/>
      <c r="OO871" s="13"/>
      <c r="OP871" s="13"/>
      <c r="OQ871" s="13"/>
      <c r="OR871" s="13"/>
      <c r="OS871" s="13"/>
      <c r="OT871" s="13"/>
      <c r="OU871" s="13"/>
      <c r="OV871" s="13"/>
      <c r="OW871" s="13"/>
      <c r="OX871" s="13"/>
      <c r="OY871" s="13"/>
      <c r="OZ871" s="13"/>
      <c r="PA871" s="13"/>
      <c r="PB871" s="13"/>
      <c r="PC871" s="13"/>
      <c r="PD871" s="13"/>
      <c r="PE871" s="13"/>
      <c r="PF871" s="13"/>
      <c r="PG871" s="13"/>
      <c r="PH871" s="13"/>
      <c r="PI871" s="13"/>
      <c r="PJ871" s="13"/>
      <c r="PK871" s="13"/>
      <c r="PL871" s="13"/>
      <c r="PM871" s="13"/>
      <c r="PN871" s="13"/>
      <c r="PO871" s="13"/>
      <c r="PP871" s="13"/>
      <c r="PQ871" s="13"/>
      <c r="PR871" s="13"/>
      <c r="PS871" s="13"/>
      <c r="PT871" s="13"/>
      <c r="PU871" s="13"/>
      <c r="PV871" s="13"/>
      <c r="PW871" s="13"/>
      <c r="PX871" s="13"/>
      <c r="PY871" s="13"/>
      <c r="PZ871" s="13"/>
      <c r="QA871" s="13"/>
      <c r="QB871" s="13"/>
      <c r="QC871" s="13"/>
      <c r="QD871" s="13"/>
      <c r="QE871" s="13"/>
      <c r="QF871" s="13"/>
      <c r="QG871" s="13"/>
      <c r="QH871" s="13"/>
      <c r="QI871" s="13"/>
      <c r="QJ871" s="13"/>
      <c r="QK871" s="13"/>
      <c r="QL871" s="13"/>
      <c r="QM871" s="13"/>
      <c r="QN871" s="13"/>
      <c r="QO871" s="13"/>
      <c r="QP871" s="13"/>
      <c r="QQ871" s="13"/>
      <c r="QR871" s="13"/>
      <c r="QS871" s="13"/>
      <c r="QT871" s="13"/>
      <c r="QU871" s="13"/>
      <c r="QV871" s="13"/>
      <c r="QW871" s="13"/>
      <c r="QX871" s="13"/>
      <c r="QY871" s="13"/>
      <c r="QZ871" s="13"/>
      <c r="RA871" s="13"/>
      <c r="RB871" s="13"/>
      <c r="RC871" s="13"/>
      <c r="RD871" s="13"/>
      <c r="RE871" s="13"/>
      <c r="RF871" s="13"/>
      <c r="RG871" s="13"/>
      <c r="RH871" s="13"/>
      <c r="RI871" s="13"/>
      <c r="RJ871" s="13"/>
      <c r="RK871" s="13"/>
      <c r="RL871" s="13"/>
      <c r="RM871" s="13"/>
      <c r="RN871" s="13"/>
      <c r="RO871" s="13"/>
      <c r="RP871" s="13"/>
      <c r="RQ871" s="13"/>
      <c r="RR871" s="13"/>
      <c r="RS871" s="13"/>
      <c r="RT871" s="13"/>
      <c r="RU871" s="13"/>
      <c r="RV871" s="13"/>
      <c r="RW871" s="13"/>
      <c r="RX871" s="13"/>
      <c r="RY871" s="13"/>
      <c r="RZ871" s="13"/>
      <c r="SA871" s="13"/>
      <c r="SB871" s="13"/>
      <c r="SC871" s="13"/>
      <c r="SD871" s="13"/>
      <c r="SE871" s="13"/>
      <c r="SF871" s="13"/>
      <c r="SG871" s="13"/>
      <c r="SH871" s="13"/>
      <c r="SI871" s="13"/>
      <c r="SJ871" s="13"/>
      <c r="SK871" s="13"/>
      <c r="SL871" s="13"/>
      <c r="SM871" s="13"/>
      <c r="SN871" s="13"/>
      <c r="SO871" s="13"/>
      <c r="SP871" s="13"/>
      <c r="SQ871" s="13"/>
      <c r="SR871" s="13"/>
      <c r="SS871" s="13"/>
      <c r="ST871" s="13"/>
      <c r="SU871" s="13"/>
      <c r="SV871" s="13"/>
      <c r="SW871" s="13"/>
      <c r="SX871" s="13"/>
      <c r="SY871" s="13"/>
      <c r="SZ871" s="13"/>
      <c r="TA871" s="13"/>
      <c r="TB871" s="13"/>
      <c r="TC871" s="13"/>
      <c r="TD871" s="13"/>
      <c r="TE871" s="13"/>
      <c r="TF871" s="13"/>
      <c r="TG871" s="13"/>
      <c r="TH871" s="13"/>
      <c r="TI871" s="13"/>
      <c r="TJ871" s="13"/>
      <c r="TK871" s="13"/>
      <c r="TL871" s="13"/>
      <c r="TM871" s="13"/>
      <c r="TN871" s="13"/>
      <c r="TO871" s="13"/>
      <c r="TP871" s="13"/>
      <c r="TQ871" s="13"/>
      <c r="TR871" s="13"/>
      <c r="TS871" s="13"/>
      <c r="TT871" s="13"/>
      <c r="TU871" s="13"/>
      <c r="TV871" s="13"/>
      <c r="TW871" s="13"/>
      <c r="TX871" s="13"/>
      <c r="TY871" s="13"/>
      <c r="TZ871" s="13"/>
      <c r="UA871" s="13"/>
      <c r="UB871" s="13"/>
      <c r="UC871" s="13"/>
      <c r="UD871" s="13"/>
      <c r="UE871" s="13"/>
      <c r="UF871" s="13"/>
      <c r="UG871" s="13"/>
      <c r="UH871" s="13"/>
      <c r="UI871" s="13"/>
      <c r="UJ871" s="13"/>
      <c r="UK871" s="13"/>
      <c r="UL871" s="13"/>
      <c r="UM871" s="13"/>
      <c r="UN871" s="13"/>
      <c r="UO871" s="13"/>
      <c r="UP871" s="13"/>
      <c r="UQ871" s="13"/>
      <c r="UR871" s="13"/>
      <c r="US871" s="13"/>
      <c r="UT871" s="13"/>
      <c r="UU871" s="13"/>
      <c r="UV871" s="13"/>
      <c r="UW871" s="13"/>
      <c r="UX871" s="13"/>
      <c r="UY871" s="13"/>
      <c r="UZ871" s="13"/>
      <c r="VA871" s="13"/>
      <c r="VB871" s="13"/>
      <c r="VC871" s="13"/>
      <c r="VD871" s="13"/>
      <c r="VE871" s="13"/>
      <c r="VF871" s="13"/>
      <c r="VG871" s="13"/>
      <c r="VH871" s="13"/>
      <c r="VI871" s="13"/>
      <c r="VJ871" s="13"/>
      <c r="VK871" s="13"/>
      <c r="VL871" s="13"/>
      <c r="VM871" s="13"/>
      <c r="VN871" s="13"/>
      <c r="VO871" s="13"/>
      <c r="VP871" s="13"/>
      <c r="VQ871" s="13"/>
      <c r="VR871" s="13"/>
      <c r="VS871" s="13"/>
      <c r="VT871" s="13"/>
      <c r="VU871" s="13"/>
      <c r="VV871" s="13"/>
      <c r="VW871" s="13"/>
      <c r="VX871" s="13"/>
      <c r="VY871" s="13"/>
      <c r="VZ871" s="13"/>
      <c r="WA871" s="13"/>
      <c r="WB871" s="13"/>
      <c r="WC871" s="13"/>
      <c r="WD871" s="13"/>
      <c r="WE871" s="13"/>
      <c r="WF871" s="13"/>
      <c r="WG871" s="13"/>
      <c r="WH871" s="13"/>
      <c r="WI871" s="13"/>
      <c r="WJ871" s="13"/>
      <c r="WK871" s="13"/>
      <c r="WL871" s="13"/>
      <c r="WM871" s="13"/>
      <c r="WN871" s="13"/>
      <c r="WO871" s="13"/>
      <c r="WP871" s="13"/>
      <c r="WQ871" s="13"/>
      <c r="WR871" s="13"/>
      <c r="WS871" s="13"/>
      <c r="WT871" s="13"/>
      <c r="WU871" s="13"/>
      <c r="WV871" s="13"/>
      <c r="WW871" s="13"/>
      <c r="WX871" s="13"/>
      <c r="WY871" s="13"/>
      <c r="WZ871" s="13"/>
      <c r="XA871" s="13"/>
      <c r="XB871" s="13"/>
      <c r="XC871" s="13"/>
      <c r="XD871" s="13"/>
      <c r="XE871" s="13"/>
      <c r="XF871" s="13"/>
      <c r="XG871" s="13"/>
      <c r="XH871" s="13"/>
      <c r="XI871" s="13"/>
      <c r="XJ871" s="13"/>
      <c r="XK871" s="13"/>
      <c r="XL871" s="13"/>
      <c r="XM871" s="13"/>
      <c r="XN871" s="13"/>
      <c r="XO871" s="13"/>
      <c r="XP871" s="13"/>
      <c r="XQ871" s="13"/>
      <c r="XR871" s="13"/>
      <c r="XS871" s="13"/>
      <c r="XT871" s="13"/>
      <c r="XU871" s="13"/>
      <c r="XV871" s="13"/>
      <c r="XW871" s="13"/>
      <c r="XX871" s="13"/>
      <c r="XY871" s="13"/>
      <c r="XZ871" s="13"/>
      <c r="YA871" s="13"/>
      <c r="YB871" s="13"/>
      <c r="YC871" s="13"/>
      <c r="YD871" s="13"/>
      <c r="YE871" s="13"/>
      <c r="YF871" s="13"/>
      <c r="YG871" s="13"/>
      <c r="YH871" s="13"/>
      <c r="YI871" s="13"/>
      <c r="YJ871" s="13"/>
      <c r="YK871" s="13"/>
      <c r="YL871" s="13"/>
      <c r="YM871" s="13"/>
      <c r="YN871" s="13"/>
      <c r="YO871" s="13"/>
      <c r="YP871" s="13"/>
      <c r="YQ871" s="13"/>
      <c r="YR871" s="13"/>
      <c r="YS871" s="13"/>
      <c r="YT871" s="13"/>
      <c r="YU871" s="13"/>
      <c r="YV871" s="13"/>
      <c r="YW871" s="13"/>
      <c r="YX871" s="13"/>
      <c r="YY871" s="13"/>
      <c r="YZ871" s="13"/>
      <c r="ZA871" s="13"/>
      <c r="ZB871" s="13"/>
      <c r="ZC871" s="13"/>
      <c r="ZD871" s="13"/>
      <c r="ZE871" s="13"/>
      <c r="ZF871" s="13"/>
      <c r="ZG871" s="13"/>
      <c r="ZH871" s="13"/>
      <c r="ZI871" s="13"/>
      <c r="ZJ871" s="13"/>
      <c r="ZK871" s="13"/>
      <c r="ZL871" s="13"/>
      <c r="ZM871" s="13"/>
      <c r="ZN871" s="13"/>
      <c r="ZO871" s="13"/>
      <c r="ZP871" s="13"/>
      <c r="ZQ871" s="13"/>
      <c r="ZR871" s="13"/>
      <c r="ZS871" s="13"/>
      <c r="ZT871" s="13"/>
      <c r="ZU871" s="13"/>
      <c r="ZV871" s="13"/>
      <c r="ZW871" s="13"/>
      <c r="ZX871" s="13"/>
      <c r="ZY871" s="13"/>
      <c r="ZZ871" s="13"/>
      <c r="AAA871" s="13"/>
      <c r="AAB871" s="13"/>
      <c r="AAC871" s="13"/>
      <c r="AAD871" s="13"/>
      <c r="AAE871" s="13"/>
      <c r="AAF871" s="13"/>
      <c r="AAG871" s="13"/>
      <c r="AAH871" s="13"/>
      <c r="AAI871" s="13"/>
      <c r="AAJ871" s="13"/>
      <c r="AAK871" s="13"/>
      <c r="AAL871" s="13"/>
      <c r="AAM871" s="13"/>
      <c r="AAN871" s="13"/>
      <c r="AAO871" s="13"/>
      <c r="AAP871" s="13"/>
      <c r="AAQ871" s="13"/>
      <c r="AAR871" s="13"/>
      <c r="AAS871" s="13"/>
      <c r="AAT871" s="13"/>
      <c r="AAU871" s="13"/>
      <c r="AAV871" s="13"/>
      <c r="AAW871" s="13"/>
      <c r="AAX871" s="13"/>
      <c r="AAY871" s="13"/>
      <c r="AAZ871" s="13"/>
      <c r="ABA871" s="13"/>
      <c r="ABB871" s="13"/>
      <c r="ABC871" s="13"/>
      <c r="ABD871" s="13"/>
      <c r="ABE871" s="13"/>
      <c r="ABF871" s="13"/>
      <c r="ABG871" s="13"/>
      <c r="ABH871" s="13"/>
      <c r="ABI871" s="13"/>
      <c r="ABJ871" s="13"/>
      <c r="ABK871" s="13"/>
      <c r="ABL871" s="13"/>
      <c r="ABM871" s="13"/>
      <c r="ABN871" s="13"/>
      <c r="ABO871" s="13"/>
      <c r="ABP871" s="13"/>
      <c r="ABQ871" s="13"/>
      <c r="ABR871" s="13"/>
      <c r="ABS871" s="13"/>
      <c r="ABT871" s="13"/>
      <c r="ABU871" s="13"/>
      <c r="ABV871" s="13"/>
      <c r="ABW871" s="13"/>
      <c r="ABX871" s="13"/>
      <c r="ABY871" s="13"/>
      <c r="ABZ871" s="13"/>
      <c r="ACA871" s="13"/>
      <c r="ACB871" s="13"/>
      <c r="ACC871" s="13"/>
      <c r="ACD871" s="13"/>
      <c r="ACE871" s="13"/>
      <c r="ACF871" s="13"/>
      <c r="ACG871" s="13"/>
      <c r="ACH871" s="13"/>
      <c r="ACI871" s="13"/>
      <c r="ACJ871" s="13"/>
      <c r="ACK871" s="13"/>
      <c r="ACL871" s="13"/>
      <c r="ACM871" s="13"/>
      <c r="ACN871" s="13"/>
      <c r="ACO871" s="13"/>
      <c r="ACP871" s="13"/>
      <c r="ACQ871" s="13"/>
      <c r="ACR871" s="13"/>
      <c r="ACS871" s="13"/>
      <c r="ACT871" s="13"/>
      <c r="ACU871" s="13"/>
      <c r="ACV871" s="13"/>
      <c r="ACW871" s="13"/>
      <c r="ACX871" s="13"/>
      <c r="ACY871" s="13"/>
      <c r="ACZ871" s="13"/>
      <c r="ADA871" s="13"/>
      <c r="ADB871" s="13"/>
      <c r="ADC871" s="13"/>
      <c r="ADD871" s="13"/>
      <c r="ADE871" s="13"/>
      <c r="ADF871" s="13"/>
      <c r="ADG871" s="13"/>
      <c r="ADH871" s="13"/>
      <c r="ADI871" s="13"/>
      <c r="ADJ871" s="13"/>
      <c r="ADK871" s="13"/>
      <c r="ADL871" s="13"/>
      <c r="ADM871" s="13"/>
      <c r="ADN871" s="13"/>
      <c r="ADO871" s="13"/>
      <c r="ADP871" s="13"/>
      <c r="ADQ871" s="13"/>
      <c r="ADR871" s="13"/>
      <c r="ADS871" s="13"/>
      <c r="ADT871" s="13"/>
      <c r="ADU871" s="13"/>
      <c r="ADV871" s="13"/>
      <c r="ADW871" s="13"/>
      <c r="ADX871" s="13"/>
      <c r="ADY871" s="13"/>
      <c r="ADZ871" s="13"/>
      <c r="AEA871" s="13"/>
      <c r="AEB871" s="13"/>
      <c r="AEC871" s="13"/>
      <c r="AED871" s="13"/>
      <c r="AEE871" s="13"/>
      <c r="AEF871" s="13"/>
      <c r="AEG871" s="13"/>
      <c r="AEH871" s="13"/>
      <c r="AEI871" s="13"/>
      <c r="AEJ871" s="13"/>
      <c r="AEK871" s="13"/>
      <c r="AEL871" s="13"/>
      <c r="AEM871" s="13"/>
      <c r="AEN871" s="13"/>
      <c r="AEO871" s="13"/>
      <c r="AEP871" s="13"/>
      <c r="AEQ871" s="13"/>
      <c r="AER871" s="13"/>
      <c r="AES871" s="13"/>
      <c r="AET871" s="13"/>
      <c r="AEU871" s="13"/>
      <c r="AEV871" s="13"/>
      <c r="AEW871" s="13"/>
      <c r="AEX871" s="13"/>
      <c r="AEY871" s="13"/>
      <c r="AEZ871" s="13"/>
      <c r="AFA871" s="13"/>
      <c r="AFB871" s="13"/>
      <c r="AFC871" s="13"/>
      <c r="AFD871" s="13"/>
      <c r="AFE871" s="13"/>
      <c r="AFF871" s="13"/>
      <c r="AFG871" s="13"/>
      <c r="AFH871" s="13"/>
      <c r="AFI871" s="13"/>
      <c r="AFJ871" s="13"/>
      <c r="AFK871" s="13"/>
      <c r="AFL871" s="13"/>
      <c r="AFM871" s="13"/>
      <c r="AFN871" s="13"/>
      <c r="AFO871" s="13"/>
      <c r="AFP871" s="13"/>
      <c r="AFQ871" s="13"/>
      <c r="AFR871" s="13"/>
      <c r="AFS871" s="13"/>
      <c r="AFT871" s="13"/>
      <c r="AFU871" s="13"/>
      <c r="AFV871" s="13"/>
      <c r="AFW871" s="13"/>
      <c r="AFX871" s="13"/>
      <c r="AFY871" s="13"/>
      <c r="AFZ871" s="13"/>
      <c r="AGA871" s="13"/>
      <c r="AGB871" s="13"/>
      <c r="AGC871" s="13"/>
      <c r="AGD871" s="13"/>
      <c r="AGE871" s="13"/>
      <c r="AGF871" s="13"/>
      <c r="AGG871" s="13"/>
      <c r="AGH871" s="13"/>
      <c r="AGI871" s="13"/>
      <c r="AGJ871" s="13"/>
      <c r="AGK871" s="13"/>
      <c r="AGL871" s="13"/>
      <c r="AGM871" s="13"/>
      <c r="AGN871" s="13"/>
      <c r="AGO871" s="13"/>
      <c r="AGP871" s="13"/>
      <c r="AGQ871" s="13"/>
      <c r="AGR871" s="13"/>
      <c r="AGS871" s="13"/>
      <c r="AGT871" s="13"/>
      <c r="AGU871" s="13"/>
      <c r="AGV871" s="13"/>
      <c r="AGW871" s="13"/>
      <c r="AGX871" s="13"/>
      <c r="AGY871" s="13"/>
      <c r="AGZ871" s="13"/>
      <c r="AHA871" s="13"/>
      <c r="AHB871" s="13"/>
      <c r="AHC871" s="13"/>
      <c r="AHD871" s="13"/>
      <c r="AHE871" s="13"/>
      <c r="AHF871" s="13"/>
      <c r="AHG871" s="13"/>
      <c r="AHH871" s="13"/>
      <c r="AHI871" s="13"/>
      <c r="AHJ871" s="13"/>
      <c r="AHK871" s="13"/>
      <c r="AHL871" s="13"/>
      <c r="AHM871" s="13"/>
      <c r="AHN871" s="13"/>
      <c r="AHO871" s="13"/>
      <c r="AHP871" s="13"/>
      <c r="AHQ871" s="13"/>
      <c r="AHR871" s="13"/>
      <c r="AHS871" s="13"/>
      <c r="AHT871" s="13"/>
      <c r="AHU871" s="13"/>
      <c r="AHV871" s="13"/>
      <c r="AHW871" s="13"/>
      <c r="AHX871" s="13"/>
      <c r="AHY871" s="13"/>
      <c r="AHZ871" s="13"/>
      <c r="AIA871" s="13"/>
      <c r="AIB871" s="13"/>
      <c r="AIC871" s="13"/>
      <c r="AID871" s="13"/>
      <c r="AIE871" s="13"/>
      <c r="AIF871" s="13"/>
      <c r="AIG871" s="13"/>
      <c r="AIH871" s="13"/>
      <c r="AII871" s="13"/>
      <c r="AIJ871" s="13"/>
      <c r="AIK871" s="13"/>
      <c r="AIL871" s="13"/>
      <c r="AIM871" s="13"/>
      <c r="AIN871" s="13"/>
      <c r="AIO871" s="13"/>
      <c r="AIP871" s="13"/>
      <c r="AIQ871" s="13"/>
      <c r="AIR871" s="13"/>
      <c r="AIS871" s="13"/>
      <c r="AIT871" s="13"/>
      <c r="AIU871" s="13"/>
      <c r="AIV871" s="13"/>
      <c r="AIW871" s="13"/>
      <c r="AIX871" s="13"/>
      <c r="AIY871" s="13"/>
      <c r="AIZ871" s="13"/>
      <c r="AJA871" s="13"/>
      <c r="AJB871" s="13"/>
      <c r="AJC871" s="13"/>
      <c r="AJD871" s="13"/>
      <c r="AJE871" s="13"/>
      <c r="AJF871" s="13"/>
      <c r="AJG871" s="13"/>
      <c r="AJH871" s="13"/>
      <c r="AJI871" s="13"/>
      <c r="AJJ871" s="13"/>
      <c r="AJK871" s="13"/>
      <c r="AJL871" s="13"/>
      <c r="AJM871" s="13"/>
      <c r="AJN871" s="13"/>
      <c r="AJO871" s="13"/>
      <c r="AJP871" s="13"/>
      <c r="AJQ871" s="13"/>
      <c r="AJR871" s="13"/>
      <c r="AJS871" s="13"/>
      <c r="AJT871" s="13"/>
      <c r="AJU871" s="13"/>
      <c r="AJV871" s="13"/>
      <c r="AJW871" s="13"/>
      <c r="AJX871" s="13"/>
      <c r="AJY871" s="13"/>
      <c r="AJZ871" s="13"/>
      <c r="AKA871" s="13"/>
      <c r="AKB871" s="13"/>
      <c r="AKC871" s="13"/>
      <c r="AKD871" s="13"/>
      <c r="AKE871" s="13"/>
      <c r="AKF871" s="13"/>
      <c r="AKG871" s="13"/>
      <c r="AKH871" s="13"/>
      <c r="AKI871" s="13"/>
      <c r="AKJ871" s="13"/>
      <c r="AKK871" s="13"/>
      <c r="AKL871" s="13"/>
      <c r="AKM871" s="13"/>
      <c r="AKN871" s="13"/>
      <c r="AKO871" s="13"/>
      <c r="AKP871" s="13"/>
      <c r="AKQ871" s="13"/>
      <c r="AKR871" s="13"/>
      <c r="AKS871" s="13"/>
      <c r="AKT871" s="13"/>
      <c r="AKU871" s="13"/>
      <c r="AKV871" s="13"/>
      <c r="AKW871" s="13"/>
      <c r="AKX871" s="13"/>
      <c r="AKY871" s="13"/>
      <c r="AKZ871" s="13"/>
      <c r="ALA871" s="13"/>
      <c r="ALB871" s="13"/>
      <c r="ALC871" s="13"/>
      <c r="ALD871" s="13"/>
      <c r="ALE871" s="13"/>
      <c r="ALF871" s="13"/>
      <c r="ALG871" s="13"/>
      <c r="ALH871" s="13"/>
      <c r="ALI871" s="13"/>
      <c r="ALJ871" s="13"/>
    </row>
    <row r="872" spans="1:998" s="24" customFormat="1">
      <c r="A872" s="16">
        <v>867</v>
      </c>
      <c r="B872" s="32" t="s">
        <v>218</v>
      </c>
      <c r="C872" s="32" t="s">
        <v>106</v>
      </c>
      <c r="D872" s="32" t="s">
        <v>106</v>
      </c>
      <c r="E872" s="32" t="s">
        <v>223</v>
      </c>
      <c r="F872" s="32"/>
      <c r="G872" s="74">
        <v>45834</v>
      </c>
      <c r="H872" s="75">
        <v>0.73055555555555562</v>
      </c>
      <c r="I872" s="32" t="s">
        <v>5</v>
      </c>
      <c r="J872" s="32" t="s">
        <v>6</v>
      </c>
      <c r="K872" s="32" t="s">
        <v>5</v>
      </c>
      <c r="L872" s="32" t="s">
        <v>5</v>
      </c>
      <c r="M872" s="32" t="s">
        <v>5</v>
      </c>
      <c r="N872" s="32" t="s">
        <v>6</v>
      </c>
      <c r="O872" s="76">
        <v>655.73</v>
      </c>
      <c r="P872" s="77">
        <v>305</v>
      </c>
      <c r="Q872" s="76">
        <v>62376.160000000003</v>
      </c>
      <c r="R872" s="76">
        <v>15000</v>
      </c>
      <c r="S872" s="85">
        <f t="shared" si="92"/>
        <v>24.047648973582213</v>
      </c>
      <c r="T872" s="85">
        <f t="shared" si="93"/>
        <v>47376.160000000003</v>
      </c>
      <c r="U872" s="32" t="s">
        <v>6</v>
      </c>
      <c r="V872" s="32" t="s">
        <v>6</v>
      </c>
      <c r="W872" s="79">
        <v>1</v>
      </c>
      <c r="X872" s="80">
        <v>0</v>
      </c>
      <c r="Y872" s="81">
        <f>ROUND((S872/INDICI!$B$2*10),2)</f>
        <v>2.72</v>
      </c>
      <c r="Z872" s="81">
        <f>ROUND((O872/INDICI!$B$1*25),2)</f>
        <v>1.75</v>
      </c>
      <c r="AA872" s="82">
        <f t="shared" si="94"/>
        <v>8</v>
      </c>
      <c r="AB872" s="83">
        <f t="shared" si="95"/>
        <v>12.47</v>
      </c>
      <c r="AC872" s="84"/>
      <c r="AD872" s="81" t="str">
        <f>VLOOKUP(C872, 'NORD SUD'!A:B, 2, FALSE)</f>
        <v>S</v>
      </c>
      <c r="AE872" s="85"/>
      <c r="AF872" s="85"/>
      <c r="AG872" s="84"/>
      <c r="AH872" s="81"/>
      <c r="AI872" s="169"/>
      <c r="AJ872" s="169"/>
      <c r="AK872" s="194"/>
      <c r="AL872" s="158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  <c r="JX872" s="13"/>
      <c r="JY872" s="13"/>
      <c r="JZ872" s="13"/>
      <c r="KA872" s="13"/>
      <c r="KB872" s="13"/>
      <c r="KC872" s="13"/>
      <c r="KD872" s="13"/>
      <c r="KE872" s="13"/>
      <c r="KF872" s="13"/>
      <c r="KG872" s="13"/>
      <c r="KH872" s="13"/>
      <c r="KI872" s="13"/>
      <c r="KJ872" s="13"/>
      <c r="KK872" s="13"/>
      <c r="KL872" s="13"/>
      <c r="KM872" s="13"/>
      <c r="KN872" s="13"/>
      <c r="KO872" s="13"/>
      <c r="KP872" s="13"/>
      <c r="KQ872" s="13"/>
      <c r="KR872" s="13"/>
      <c r="KS872" s="13"/>
      <c r="KT872" s="13"/>
      <c r="KU872" s="13"/>
      <c r="KV872" s="13"/>
      <c r="KW872" s="13"/>
      <c r="KX872" s="13"/>
      <c r="KY872" s="13"/>
      <c r="KZ872" s="13"/>
      <c r="LA872" s="13"/>
      <c r="LB872" s="13"/>
      <c r="LC872" s="13"/>
      <c r="LD872" s="13"/>
      <c r="LE872" s="13"/>
      <c r="LF872" s="13"/>
      <c r="LG872" s="13"/>
      <c r="LH872" s="13"/>
      <c r="LI872" s="13"/>
      <c r="LJ872" s="13"/>
      <c r="LK872" s="13"/>
      <c r="LL872" s="13"/>
      <c r="LM872" s="13"/>
      <c r="LN872" s="13"/>
      <c r="LO872" s="13"/>
      <c r="LP872" s="13"/>
      <c r="LQ872" s="13"/>
      <c r="LR872" s="13"/>
      <c r="LS872" s="13"/>
      <c r="LT872" s="13"/>
      <c r="LU872" s="13"/>
      <c r="LV872" s="13"/>
      <c r="LW872" s="13"/>
      <c r="LX872" s="13"/>
      <c r="LY872" s="13"/>
      <c r="LZ872" s="13"/>
      <c r="MA872" s="13"/>
      <c r="MB872" s="13"/>
      <c r="MC872" s="13"/>
      <c r="MD872" s="13"/>
      <c r="ME872" s="13"/>
      <c r="MF872" s="13"/>
      <c r="MG872" s="13"/>
      <c r="MH872" s="13"/>
      <c r="MI872" s="13"/>
      <c r="MJ872" s="13"/>
      <c r="MK872" s="13"/>
      <c r="ML872" s="13"/>
      <c r="MM872" s="13"/>
      <c r="MN872" s="13"/>
      <c r="MO872" s="13"/>
      <c r="MP872" s="13"/>
      <c r="MQ872" s="13"/>
      <c r="MR872" s="13"/>
      <c r="MS872" s="13"/>
      <c r="MT872" s="13"/>
      <c r="MU872" s="13"/>
      <c r="MV872" s="13"/>
      <c r="MW872" s="13"/>
      <c r="MX872" s="13"/>
      <c r="MY872" s="13"/>
      <c r="MZ872" s="13"/>
      <c r="NA872" s="13"/>
      <c r="NB872" s="13"/>
      <c r="NC872" s="13"/>
      <c r="ND872" s="13"/>
      <c r="NE872" s="13"/>
      <c r="NF872" s="13"/>
      <c r="NG872" s="13"/>
      <c r="NH872" s="13"/>
      <c r="NI872" s="13"/>
      <c r="NJ872" s="13"/>
      <c r="NK872" s="13"/>
      <c r="NL872" s="13"/>
      <c r="NM872" s="13"/>
      <c r="NN872" s="13"/>
      <c r="NO872" s="13"/>
      <c r="NP872" s="13"/>
      <c r="NQ872" s="13"/>
      <c r="NR872" s="13"/>
      <c r="NS872" s="13"/>
      <c r="NT872" s="13"/>
      <c r="NU872" s="13"/>
      <c r="NV872" s="13"/>
      <c r="NW872" s="13"/>
      <c r="NX872" s="13"/>
      <c r="NY872" s="13"/>
      <c r="NZ872" s="13"/>
      <c r="OA872" s="13"/>
      <c r="OB872" s="13"/>
      <c r="OC872" s="13"/>
      <c r="OD872" s="13"/>
      <c r="OE872" s="13"/>
      <c r="OF872" s="13"/>
      <c r="OG872" s="13"/>
      <c r="OH872" s="13"/>
      <c r="OI872" s="13"/>
      <c r="OJ872" s="13"/>
      <c r="OK872" s="13"/>
      <c r="OL872" s="13"/>
      <c r="OM872" s="13"/>
      <c r="ON872" s="13"/>
      <c r="OO872" s="13"/>
      <c r="OP872" s="13"/>
      <c r="OQ872" s="13"/>
      <c r="OR872" s="13"/>
      <c r="OS872" s="13"/>
      <c r="OT872" s="13"/>
      <c r="OU872" s="13"/>
      <c r="OV872" s="13"/>
      <c r="OW872" s="13"/>
      <c r="OX872" s="13"/>
      <c r="OY872" s="13"/>
      <c r="OZ872" s="13"/>
      <c r="PA872" s="13"/>
      <c r="PB872" s="13"/>
      <c r="PC872" s="13"/>
      <c r="PD872" s="13"/>
      <c r="PE872" s="13"/>
      <c r="PF872" s="13"/>
      <c r="PG872" s="13"/>
      <c r="PH872" s="13"/>
      <c r="PI872" s="13"/>
      <c r="PJ872" s="13"/>
      <c r="PK872" s="13"/>
      <c r="PL872" s="13"/>
      <c r="PM872" s="13"/>
      <c r="PN872" s="13"/>
      <c r="PO872" s="13"/>
      <c r="PP872" s="13"/>
      <c r="PQ872" s="13"/>
      <c r="PR872" s="13"/>
      <c r="PS872" s="13"/>
      <c r="PT872" s="13"/>
      <c r="PU872" s="13"/>
      <c r="PV872" s="13"/>
      <c r="PW872" s="13"/>
      <c r="PX872" s="13"/>
      <c r="PY872" s="13"/>
      <c r="PZ872" s="13"/>
      <c r="QA872" s="13"/>
      <c r="QB872" s="13"/>
      <c r="QC872" s="13"/>
      <c r="QD872" s="13"/>
      <c r="QE872" s="13"/>
      <c r="QF872" s="13"/>
      <c r="QG872" s="13"/>
      <c r="QH872" s="13"/>
      <c r="QI872" s="13"/>
      <c r="QJ872" s="13"/>
      <c r="QK872" s="13"/>
      <c r="QL872" s="13"/>
      <c r="QM872" s="13"/>
      <c r="QN872" s="13"/>
      <c r="QO872" s="13"/>
      <c r="QP872" s="13"/>
      <c r="QQ872" s="13"/>
      <c r="QR872" s="13"/>
      <c r="QS872" s="13"/>
      <c r="QT872" s="13"/>
      <c r="QU872" s="13"/>
      <c r="QV872" s="13"/>
      <c r="QW872" s="13"/>
      <c r="QX872" s="13"/>
      <c r="QY872" s="13"/>
      <c r="QZ872" s="13"/>
      <c r="RA872" s="13"/>
      <c r="RB872" s="13"/>
      <c r="RC872" s="13"/>
      <c r="RD872" s="13"/>
      <c r="RE872" s="13"/>
      <c r="RF872" s="13"/>
      <c r="RG872" s="13"/>
      <c r="RH872" s="13"/>
      <c r="RI872" s="13"/>
      <c r="RJ872" s="13"/>
      <c r="RK872" s="13"/>
      <c r="RL872" s="13"/>
      <c r="RM872" s="13"/>
      <c r="RN872" s="13"/>
      <c r="RO872" s="13"/>
      <c r="RP872" s="13"/>
      <c r="RQ872" s="13"/>
      <c r="RR872" s="13"/>
      <c r="RS872" s="13"/>
      <c r="RT872" s="13"/>
      <c r="RU872" s="13"/>
      <c r="RV872" s="13"/>
      <c r="RW872" s="13"/>
      <c r="RX872" s="13"/>
      <c r="RY872" s="13"/>
      <c r="RZ872" s="13"/>
      <c r="SA872" s="13"/>
      <c r="SB872" s="13"/>
      <c r="SC872" s="13"/>
      <c r="SD872" s="13"/>
      <c r="SE872" s="13"/>
      <c r="SF872" s="13"/>
      <c r="SG872" s="13"/>
      <c r="SH872" s="13"/>
      <c r="SI872" s="13"/>
      <c r="SJ872" s="13"/>
      <c r="SK872" s="13"/>
      <c r="SL872" s="13"/>
      <c r="SM872" s="13"/>
      <c r="SN872" s="13"/>
      <c r="SO872" s="13"/>
      <c r="SP872" s="13"/>
      <c r="SQ872" s="13"/>
      <c r="SR872" s="13"/>
      <c r="SS872" s="13"/>
      <c r="ST872" s="13"/>
      <c r="SU872" s="13"/>
      <c r="SV872" s="13"/>
      <c r="SW872" s="13"/>
      <c r="SX872" s="13"/>
      <c r="SY872" s="13"/>
      <c r="SZ872" s="13"/>
      <c r="TA872" s="13"/>
      <c r="TB872" s="13"/>
      <c r="TC872" s="13"/>
      <c r="TD872" s="13"/>
      <c r="TE872" s="13"/>
      <c r="TF872" s="13"/>
      <c r="TG872" s="13"/>
      <c r="TH872" s="13"/>
      <c r="TI872" s="13"/>
      <c r="TJ872" s="13"/>
      <c r="TK872" s="13"/>
      <c r="TL872" s="13"/>
      <c r="TM872" s="13"/>
      <c r="TN872" s="13"/>
      <c r="TO872" s="13"/>
      <c r="TP872" s="13"/>
      <c r="TQ872" s="13"/>
      <c r="TR872" s="13"/>
      <c r="TS872" s="13"/>
      <c r="TT872" s="13"/>
      <c r="TU872" s="13"/>
      <c r="TV872" s="13"/>
      <c r="TW872" s="13"/>
      <c r="TX872" s="13"/>
      <c r="TY872" s="13"/>
      <c r="TZ872" s="13"/>
      <c r="UA872" s="13"/>
      <c r="UB872" s="13"/>
      <c r="UC872" s="13"/>
      <c r="UD872" s="13"/>
      <c r="UE872" s="13"/>
      <c r="UF872" s="13"/>
      <c r="UG872" s="13"/>
      <c r="UH872" s="13"/>
      <c r="UI872" s="13"/>
      <c r="UJ872" s="13"/>
      <c r="UK872" s="13"/>
      <c r="UL872" s="13"/>
      <c r="UM872" s="13"/>
      <c r="UN872" s="13"/>
      <c r="UO872" s="13"/>
      <c r="UP872" s="13"/>
      <c r="UQ872" s="13"/>
      <c r="UR872" s="13"/>
      <c r="US872" s="13"/>
      <c r="UT872" s="13"/>
      <c r="UU872" s="13"/>
      <c r="UV872" s="13"/>
      <c r="UW872" s="13"/>
      <c r="UX872" s="13"/>
      <c r="UY872" s="13"/>
      <c r="UZ872" s="13"/>
      <c r="VA872" s="13"/>
      <c r="VB872" s="13"/>
      <c r="VC872" s="13"/>
      <c r="VD872" s="13"/>
      <c r="VE872" s="13"/>
      <c r="VF872" s="13"/>
      <c r="VG872" s="13"/>
      <c r="VH872" s="13"/>
      <c r="VI872" s="13"/>
      <c r="VJ872" s="13"/>
      <c r="VK872" s="13"/>
      <c r="VL872" s="13"/>
      <c r="VM872" s="13"/>
      <c r="VN872" s="13"/>
      <c r="VO872" s="13"/>
      <c r="VP872" s="13"/>
      <c r="VQ872" s="13"/>
      <c r="VR872" s="13"/>
      <c r="VS872" s="13"/>
      <c r="VT872" s="13"/>
      <c r="VU872" s="13"/>
      <c r="VV872" s="13"/>
      <c r="VW872" s="13"/>
      <c r="VX872" s="13"/>
      <c r="VY872" s="13"/>
      <c r="VZ872" s="13"/>
      <c r="WA872" s="13"/>
      <c r="WB872" s="13"/>
      <c r="WC872" s="13"/>
      <c r="WD872" s="13"/>
      <c r="WE872" s="13"/>
      <c r="WF872" s="13"/>
      <c r="WG872" s="13"/>
      <c r="WH872" s="13"/>
      <c r="WI872" s="13"/>
      <c r="WJ872" s="13"/>
      <c r="WK872" s="13"/>
      <c r="WL872" s="13"/>
      <c r="WM872" s="13"/>
      <c r="WN872" s="13"/>
      <c r="WO872" s="13"/>
      <c r="WP872" s="13"/>
      <c r="WQ872" s="13"/>
      <c r="WR872" s="13"/>
      <c r="WS872" s="13"/>
      <c r="WT872" s="13"/>
      <c r="WU872" s="13"/>
      <c r="WV872" s="13"/>
      <c r="WW872" s="13"/>
      <c r="WX872" s="13"/>
      <c r="WY872" s="13"/>
      <c r="WZ872" s="13"/>
      <c r="XA872" s="13"/>
      <c r="XB872" s="13"/>
      <c r="XC872" s="13"/>
      <c r="XD872" s="13"/>
      <c r="XE872" s="13"/>
      <c r="XF872" s="13"/>
      <c r="XG872" s="13"/>
      <c r="XH872" s="13"/>
      <c r="XI872" s="13"/>
      <c r="XJ872" s="13"/>
      <c r="XK872" s="13"/>
      <c r="XL872" s="13"/>
      <c r="XM872" s="13"/>
      <c r="XN872" s="13"/>
      <c r="XO872" s="13"/>
      <c r="XP872" s="13"/>
      <c r="XQ872" s="13"/>
      <c r="XR872" s="13"/>
      <c r="XS872" s="13"/>
      <c r="XT872" s="13"/>
      <c r="XU872" s="13"/>
      <c r="XV872" s="13"/>
      <c r="XW872" s="13"/>
      <c r="XX872" s="13"/>
      <c r="XY872" s="13"/>
      <c r="XZ872" s="13"/>
      <c r="YA872" s="13"/>
      <c r="YB872" s="13"/>
      <c r="YC872" s="13"/>
      <c r="YD872" s="13"/>
      <c r="YE872" s="13"/>
      <c r="YF872" s="13"/>
      <c r="YG872" s="13"/>
      <c r="YH872" s="13"/>
      <c r="YI872" s="13"/>
      <c r="YJ872" s="13"/>
      <c r="YK872" s="13"/>
      <c r="YL872" s="13"/>
      <c r="YM872" s="13"/>
      <c r="YN872" s="13"/>
      <c r="YO872" s="13"/>
      <c r="YP872" s="13"/>
      <c r="YQ872" s="13"/>
      <c r="YR872" s="13"/>
      <c r="YS872" s="13"/>
      <c r="YT872" s="13"/>
      <c r="YU872" s="13"/>
      <c r="YV872" s="13"/>
      <c r="YW872" s="13"/>
      <c r="YX872" s="13"/>
      <c r="YY872" s="13"/>
      <c r="YZ872" s="13"/>
      <c r="ZA872" s="13"/>
      <c r="ZB872" s="13"/>
      <c r="ZC872" s="13"/>
      <c r="ZD872" s="13"/>
      <c r="ZE872" s="13"/>
      <c r="ZF872" s="13"/>
      <c r="ZG872" s="13"/>
      <c r="ZH872" s="13"/>
      <c r="ZI872" s="13"/>
      <c r="ZJ872" s="13"/>
      <c r="ZK872" s="13"/>
      <c r="ZL872" s="13"/>
      <c r="ZM872" s="13"/>
      <c r="ZN872" s="13"/>
      <c r="ZO872" s="13"/>
      <c r="ZP872" s="13"/>
      <c r="ZQ872" s="13"/>
      <c r="ZR872" s="13"/>
      <c r="ZS872" s="13"/>
      <c r="ZT872" s="13"/>
      <c r="ZU872" s="13"/>
      <c r="ZV872" s="13"/>
      <c r="ZW872" s="13"/>
      <c r="ZX872" s="13"/>
      <c r="ZY872" s="13"/>
      <c r="ZZ872" s="13"/>
      <c r="AAA872" s="13"/>
      <c r="AAB872" s="13"/>
      <c r="AAC872" s="13"/>
      <c r="AAD872" s="13"/>
      <c r="AAE872" s="13"/>
      <c r="AAF872" s="13"/>
      <c r="AAG872" s="13"/>
      <c r="AAH872" s="13"/>
      <c r="AAI872" s="13"/>
      <c r="AAJ872" s="13"/>
      <c r="AAK872" s="13"/>
      <c r="AAL872" s="13"/>
      <c r="AAM872" s="13"/>
      <c r="AAN872" s="13"/>
      <c r="AAO872" s="13"/>
      <c r="AAP872" s="13"/>
      <c r="AAQ872" s="13"/>
      <c r="AAR872" s="13"/>
      <c r="AAS872" s="13"/>
      <c r="AAT872" s="13"/>
      <c r="AAU872" s="13"/>
      <c r="AAV872" s="13"/>
      <c r="AAW872" s="13"/>
      <c r="AAX872" s="13"/>
      <c r="AAY872" s="13"/>
      <c r="AAZ872" s="13"/>
      <c r="ABA872" s="13"/>
      <c r="ABB872" s="13"/>
      <c r="ABC872" s="13"/>
      <c r="ABD872" s="13"/>
      <c r="ABE872" s="13"/>
      <c r="ABF872" s="13"/>
      <c r="ABG872" s="13"/>
      <c r="ABH872" s="13"/>
      <c r="ABI872" s="13"/>
      <c r="ABJ872" s="13"/>
      <c r="ABK872" s="13"/>
      <c r="ABL872" s="13"/>
      <c r="ABM872" s="13"/>
      <c r="ABN872" s="13"/>
      <c r="ABO872" s="13"/>
      <c r="ABP872" s="13"/>
      <c r="ABQ872" s="13"/>
      <c r="ABR872" s="13"/>
      <c r="ABS872" s="13"/>
      <c r="ABT872" s="13"/>
      <c r="ABU872" s="13"/>
      <c r="ABV872" s="13"/>
      <c r="ABW872" s="13"/>
      <c r="ABX872" s="13"/>
      <c r="ABY872" s="13"/>
      <c r="ABZ872" s="13"/>
      <c r="ACA872" s="13"/>
      <c r="ACB872" s="13"/>
      <c r="ACC872" s="13"/>
      <c r="ACD872" s="13"/>
      <c r="ACE872" s="13"/>
      <c r="ACF872" s="13"/>
      <c r="ACG872" s="13"/>
      <c r="ACH872" s="13"/>
      <c r="ACI872" s="13"/>
      <c r="ACJ872" s="13"/>
      <c r="ACK872" s="13"/>
      <c r="ACL872" s="13"/>
      <c r="ACM872" s="13"/>
      <c r="ACN872" s="13"/>
      <c r="ACO872" s="13"/>
      <c r="ACP872" s="13"/>
      <c r="ACQ872" s="13"/>
      <c r="ACR872" s="13"/>
      <c r="ACS872" s="13"/>
      <c r="ACT872" s="13"/>
      <c r="ACU872" s="13"/>
      <c r="ACV872" s="13"/>
      <c r="ACW872" s="13"/>
      <c r="ACX872" s="13"/>
      <c r="ACY872" s="13"/>
      <c r="ACZ872" s="13"/>
      <c r="ADA872" s="13"/>
      <c r="ADB872" s="13"/>
      <c r="ADC872" s="13"/>
      <c r="ADD872" s="13"/>
      <c r="ADE872" s="13"/>
      <c r="ADF872" s="13"/>
      <c r="ADG872" s="13"/>
      <c r="ADH872" s="13"/>
      <c r="ADI872" s="13"/>
      <c r="ADJ872" s="13"/>
      <c r="ADK872" s="13"/>
      <c r="ADL872" s="13"/>
      <c r="ADM872" s="13"/>
      <c r="ADN872" s="13"/>
      <c r="ADO872" s="13"/>
      <c r="ADP872" s="13"/>
      <c r="ADQ872" s="13"/>
      <c r="ADR872" s="13"/>
      <c r="ADS872" s="13"/>
      <c r="ADT872" s="13"/>
      <c r="ADU872" s="13"/>
      <c r="ADV872" s="13"/>
      <c r="ADW872" s="13"/>
      <c r="ADX872" s="13"/>
      <c r="ADY872" s="13"/>
      <c r="ADZ872" s="13"/>
      <c r="AEA872" s="13"/>
      <c r="AEB872" s="13"/>
      <c r="AEC872" s="13"/>
      <c r="AED872" s="13"/>
      <c r="AEE872" s="13"/>
      <c r="AEF872" s="13"/>
      <c r="AEG872" s="13"/>
      <c r="AEH872" s="13"/>
      <c r="AEI872" s="13"/>
      <c r="AEJ872" s="13"/>
      <c r="AEK872" s="13"/>
      <c r="AEL872" s="13"/>
      <c r="AEM872" s="13"/>
      <c r="AEN872" s="13"/>
      <c r="AEO872" s="13"/>
      <c r="AEP872" s="13"/>
      <c r="AEQ872" s="13"/>
      <c r="AER872" s="13"/>
      <c r="AES872" s="13"/>
      <c r="AET872" s="13"/>
      <c r="AEU872" s="13"/>
      <c r="AEV872" s="13"/>
      <c r="AEW872" s="13"/>
      <c r="AEX872" s="13"/>
      <c r="AEY872" s="13"/>
      <c r="AEZ872" s="13"/>
      <c r="AFA872" s="13"/>
      <c r="AFB872" s="13"/>
      <c r="AFC872" s="13"/>
      <c r="AFD872" s="13"/>
      <c r="AFE872" s="13"/>
      <c r="AFF872" s="13"/>
      <c r="AFG872" s="13"/>
      <c r="AFH872" s="13"/>
      <c r="AFI872" s="13"/>
      <c r="AFJ872" s="13"/>
      <c r="AFK872" s="13"/>
      <c r="AFL872" s="13"/>
      <c r="AFM872" s="13"/>
      <c r="AFN872" s="13"/>
      <c r="AFO872" s="13"/>
      <c r="AFP872" s="13"/>
      <c r="AFQ872" s="13"/>
      <c r="AFR872" s="13"/>
      <c r="AFS872" s="13"/>
      <c r="AFT872" s="13"/>
      <c r="AFU872" s="13"/>
      <c r="AFV872" s="13"/>
      <c r="AFW872" s="13"/>
      <c r="AFX872" s="13"/>
      <c r="AFY872" s="13"/>
      <c r="AFZ872" s="13"/>
      <c r="AGA872" s="13"/>
      <c r="AGB872" s="13"/>
      <c r="AGC872" s="13"/>
      <c r="AGD872" s="13"/>
      <c r="AGE872" s="13"/>
      <c r="AGF872" s="13"/>
      <c r="AGG872" s="13"/>
      <c r="AGH872" s="13"/>
      <c r="AGI872" s="13"/>
      <c r="AGJ872" s="13"/>
      <c r="AGK872" s="13"/>
      <c r="AGL872" s="13"/>
      <c r="AGM872" s="13"/>
      <c r="AGN872" s="13"/>
      <c r="AGO872" s="13"/>
      <c r="AGP872" s="13"/>
      <c r="AGQ872" s="13"/>
      <c r="AGR872" s="13"/>
      <c r="AGS872" s="13"/>
      <c r="AGT872" s="13"/>
      <c r="AGU872" s="13"/>
      <c r="AGV872" s="13"/>
      <c r="AGW872" s="13"/>
      <c r="AGX872" s="13"/>
      <c r="AGY872" s="13"/>
      <c r="AGZ872" s="13"/>
      <c r="AHA872" s="13"/>
      <c r="AHB872" s="13"/>
      <c r="AHC872" s="13"/>
      <c r="AHD872" s="13"/>
      <c r="AHE872" s="13"/>
      <c r="AHF872" s="13"/>
      <c r="AHG872" s="13"/>
      <c r="AHH872" s="13"/>
      <c r="AHI872" s="13"/>
      <c r="AHJ872" s="13"/>
      <c r="AHK872" s="13"/>
      <c r="AHL872" s="13"/>
      <c r="AHM872" s="13"/>
      <c r="AHN872" s="13"/>
      <c r="AHO872" s="13"/>
      <c r="AHP872" s="13"/>
      <c r="AHQ872" s="13"/>
      <c r="AHR872" s="13"/>
      <c r="AHS872" s="13"/>
      <c r="AHT872" s="13"/>
      <c r="AHU872" s="13"/>
      <c r="AHV872" s="13"/>
      <c r="AHW872" s="13"/>
      <c r="AHX872" s="13"/>
      <c r="AHY872" s="13"/>
      <c r="AHZ872" s="13"/>
      <c r="AIA872" s="13"/>
      <c r="AIB872" s="13"/>
      <c r="AIC872" s="13"/>
      <c r="AID872" s="13"/>
      <c r="AIE872" s="13"/>
      <c r="AIF872" s="13"/>
      <c r="AIG872" s="13"/>
      <c r="AIH872" s="13"/>
      <c r="AII872" s="13"/>
      <c r="AIJ872" s="13"/>
      <c r="AIK872" s="13"/>
      <c r="AIL872" s="13"/>
      <c r="AIM872" s="13"/>
      <c r="AIN872" s="13"/>
      <c r="AIO872" s="13"/>
      <c r="AIP872" s="13"/>
      <c r="AIQ872" s="13"/>
      <c r="AIR872" s="13"/>
      <c r="AIS872" s="13"/>
      <c r="AIT872" s="13"/>
      <c r="AIU872" s="13"/>
      <c r="AIV872" s="13"/>
      <c r="AIW872" s="13"/>
      <c r="AIX872" s="13"/>
      <c r="AIY872" s="13"/>
      <c r="AIZ872" s="13"/>
      <c r="AJA872" s="13"/>
      <c r="AJB872" s="13"/>
      <c r="AJC872" s="13"/>
      <c r="AJD872" s="13"/>
      <c r="AJE872" s="13"/>
      <c r="AJF872" s="13"/>
      <c r="AJG872" s="13"/>
      <c r="AJH872" s="13"/>
      <c r="AJI872" s="13"/>
      <c r="AJJ872" s="13"/>
      <c r="AJK872" s="13"/>
      <c r="AJL872" s="13"/>
      <c r="AJM872" s="13"/>
      <c r="AJN872" s="13"/>
      <c r="AJO872" s="13"/>
      <c r="AJP872" s="13"/>
      <c r="AJQ872" s="13"/>
      <c r="AJR872" s="13"/>
      <c r="AJS872" s="13"/>
      <c r="AJT872" s="13"/>
      <c r="AJU872" s="13"/>
      <c r="AJV872" s="13"/>
      <c r="AJW872" s="13"/>
      <c r="AJX872" s="13"/>
      <c r="AJY872" s="13"/>
      <c r="AJZ872" s="13"/>
      <c r="AKA872" s="13"/>
      <c r="AKB872" s="13"/>
      <c r="AKC872" s="13"/>
      <c r="AKD872" s="13"/>
      <c r="AKE872" s="13"/>
      <c r="AKF872" s="13"/>
      <c r="AKG872" s="13"/>
      <c r="AKH872" s="13"/>
      <c r="AKI872" s="13"/>
      <c r="AKJ872" s="13"/>
      <c r="AKK872" s="13"/>
      <c r="AKL872" s="13"/>
      <c r="AKM872" s="13"/>
      <c r="AKN872" s="13"/>
      <c r="AKO872" s="13"/>
      <c r="AKP872" s="13"/>
      <c r="AKQ872" s="13"/>
      <c r="AKR872" s="13"/>
      <c r="AKS872" s="13"/>
      <c r="AKT872" s="13"/>
      <c r="AKU872" s="13"/>
      <c r="AKV872" s="13"/>
      <c r="AKW872" s="13"/>
      <c r="AKX872" s="13"/>
      <c r="AKY872" s="13"/>
      <c r="AKZ872" s="13"/>
      <c r="ALA872" s="13"/>
      <c r="ALB872" s="13"/>
      <c r="ALC872" s="13"/>
      <c r="ALD872" s="13"/>
      <c r="ALE872" s="13"/>
      <c r="ALF872" s="13"/>
      <c r="ALG872" s="13"/>
      <c r="ALH872" s="13"/>
      <c r="ALI872" s="13"/>
    </row>
    <row r="873" spans="1:998" s="24" customFormat="1">
      <c r="A873" s="16">
        <v>868</v>
      </c>
      <c r="B873" s="32" t="s">
        <v>344</v>
      </c>
      <c r="C873" s="32" t="s">
        <v>67</v>
      </c>
      <c r="D873" s="32" t="s">
        <v>67</v>
      </c>
      <c r="E873" s="32" t="s">
        <v>670</v>
      </c>
      <c r="F873" s="32"/>
      <c r="G873" s="74">
        <v>45833</v>
      </c>
      <c r="H873" s="75">
        <v>0.73819444444444438</v>
      </c>
      <c r="I873" s="32" t="s">
        <v>5</v>
      </c>
      <c r="J873" s="32" t="s">
        <v>6</v>
      </c>
      <c r="K873" s="32" t="s">
        <v>5</v>
      </c>
      <c r="L873" s="32" t="s">
        <v>5</v>
      </c>
      <c r="M873" s="32" t="s">
        <v>5</v>
      </c>
      <c r="N873" s="32" t="s">
        <v>6</v>
      </c>
      <c r="O873" s="76">
        <v>828.55</v>
      </c>
      <c r="P873" s="77">
        <v>1569</v>
      </c>
      <c r="Q873" s="76">
        <v>53080.98</v>
      </c>
      <c r="R873" s="76">
        <v>10616.2</v>
      </c>
      <c r="S873" s="85">
        <f t="shared" si="92"/>
        <v>20.000007535655897</v>
      </c>
      <c r="T873" s="85">
        <f t="shared" si="93"/>
        <v>42464.78</v>
      </c>
      <c r="U873" s="32" t="s">
        <v>6</v>
      </c>
      <c r="V873" s="32" t="s">
        <v>6</v>
      </c>
      <c r="W873" s="79">
        <v>1</v>
      </c>
      <c r="X873" s="80">
        <v>0</v>
      </c>
      <c r="Y873" s="81">
        <f>ROUND((S873/INDICI!$B$2*10),2)</f>
        <v>2.2599999999999998</v>
      </c>
      <c r="Z873" s="81">
        <f>ROUND((O873/INDICI!$B$1*25),2)</f>
        <v>2.21</v>
      </c>
      <c r="AA873" s="82">
        <f t="shared" si="94"/>
        <v>8</v>
      </c>
      <c r="AB873" s="83">
        <f t="shared" si="95"/>
        <v>12.469999999999999</v>
      </c>
      <c r="AC873" s="84"/>
      <c r="AD873" s="81" t="str">
        <f>VLOOKUP(C873, 'NORD SUD'!A:B, 2, FALSE)</f>
        <v>N</v>
      </c>
      <c r="AE873" s="85"/>
      <c r="AF873" s="85"/>
      <c r="AG873" s="84"/>
      <c r="AH873" s="81"/>
      <c r="AI873" s="169"/>
      <c r="AJ873" s="169"/>
      <c r="AK873" s="194"/>
      <c r="AL873" s="158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  <c r="JX873" s="13"/>
      <c r="JY873" s="13"/>
      <c r="JZ873" s="13"/>
      <c r="KA873" s="13"/>
      <c r="KB873" s="13"/>
      <c r="KC873" s="13"/>
      <c r="KD873" s="13"/>
      <c r="KE873" s="13"/>
      <c r="KF873" s="13"/>
      <c r="KG873" s="13"/>
      <c r="KH873" s="13"/>
      <c r="KI873" s="13"/>
      <c r="KJ873" s="13"/>
      <c r="KK873" s="13"/>
      <c r="KL873" s="13"/>
      <c r="KM873" s="13"/>
      <c r="KN873" s="13"/>
      <c r="KO873" s="13"/>
      <c r="KP873" s="13"/>
      <c r="KQ873" s="13"/>
      <c r="KR873" s="13"/>
      <c r="KS873" s="13"/>
      <c r="KT873" s="13"/>
      <c r="KU873" s="13"/>
      <c r="KV873" s="13"/>
      <c r="KW873" s="13"/>
      <c r="KX873" s="13"/>
      <c r="KY873" s="13"/>
      <c r="KZ873" s="13"/>
      <c r="LA873" s="13"/>
      <c r="LB873" s="13"/>
      <c r="LC873" s="13"/>
      <c r="LD873" s="13"/>
      <c r="LE873" s="13"/>
      <c r="LF873" s="13"/>
      <c r="LG873" s="13"/>
      <c r="LH873" s="13"/>
      <c r="LI873" s="13"/>
      <c r="LJ873" s="13"/>
      <c r="LK873" s="13"/>
      <c r="LL873" s="13"/>
      <c r="LM873" s="13"/>
      <c r="LN873" s="13"/>
      <c r="LO873" s="13"/>
      <c r="LP873" s="13"/>
      <c r="LQ873" s="13"/>
      <c r="LR873" s="13"/>
      <c r="LS873" s="13"/>
      <c r="LT873" s="13"/>
      <c r="LU873" s="13"/>
      <c r="LV873" s="13"/>
      <c r="LW873" s="13"/>
      <c r="LX873" s="13"/>
      <c r="LY873" s="13"/>
      <c r="LZ873" s="13"/>
      <c r="MA873" s="13"/>
      <c r="MB873" s="13"/>
      <c r="MC873" s="13"/>
      <c r="MD873" s="13"/>
      <c r="ME873" s="13"/>
      <c r="MF873" s="13"/>
      <c r="MG873" s="13"/>
      <c r="MH873" s="13"/>
      <c r="MI873" s="13"/>
      <c r="MJ873" s="13"/>
      <c r="MK873" s="13"/>
      <c r="ML873" s="13"/>
      <c r="MM873" s="13"/>
      <c r="MN873" s="13"/>
      <c r="MO873" s="13"/>
      <c r="MP873" s="13"/>
      <c r="MQ873" s="13"/>
      <c r="MR873" s="13"/>
      <c r="MS873" s="13"/>
      <c r="MT873" s="13"/>
      <c r="MU873" s="13"/>
      <c r="MV873" s="13"/>
      <c r="MW873" s="13"/>
      <c r="MX873" s="13"/>
      <c r="MY873" s="13"/>
      <c r="MZ873" s="13"/>
      <c r="NA873" s="13"/>
      <c r="NB873" s="13"/>
      <c r="NC873" s="13"/>
      <c r="ND873" s="13"/>
      <c r="NE873" s="13"/>
      <c r="NF873" s="13"/>
      <c r="NG873" s="13"/>
      <c r="NH873" s="13"/>
      <c r="NI873" s="13"/>
      <c r="NJ873" s="13"/>
      <c r="NK873" s="13"/>
      <c r="NL873" s="13"/>
      <c r="NM873" s="13"/>
      <c r="NN873" s="13"/>
      <c r="NO873" s="13"/>
      <c r="NP873" s="13"/>
      <c r="NQ873" s="13"/>
      <c r="NR873" s="13"/>
      <c r="NS873" s="13"/>
      <c r="NT873" s="13"/>
      <c r="NU873" s="13"/>
      <c r="NV873" s="13"/>
      <c r="NW873" s="13"/>
      <c r="NX873" s="13"/>
      <c r="NY873" s="13"/>
      <c r="NZ873" s="13"/>
      <c r="OA873" s="13"/>
      <c r="OB873" s="13"/>
      <c r="OC873" s="13"/>
      <c r="OD873" s="13"/>
      <c r="OE873" s="13"/>
      <c r="OF873" s="13"/>
      <c r="OG873" s="13"/>
      <c r="OH873" s="13"/>
      <c r="OI873" s="13"/>
      <c r="OJ873" s="13"/>
      <c r="OK873" s="13"/>
      <c r="OL873" s="13"/>
      <c r="OM873" s="13"/>
      <c r="ON873" s="13"/>
      <c r="OO873" s="13"/>
      <c r="OP873" s="13"/>
      <c r="OQ873" s="13"/>
      <c r="OR873" s="13"/>
      <c r="OS873" s="13"/>
      <c r="OT873" s="13"/>
      <c r="OU873" s="13"/>
      <c r="OV873" s="13"/>
      <c r="OW873" s="13"/>
      <c r="OX873" s="13"/>
      <c r="OY873" s="13"/>
      <c r="OZ873" s="13"/>
      <c r="PA873" s="13"/>
      <c r="PB873" s="13"/>
      <c r="PC873" s="13"/>
      <c r="PD873" s="13"/>
      <c r="PE873" s="13"/>
      <c r="PF873" s="13"/>
      <c r="PG873" s="13"/>
      <c r="PH873" s="13"/>
      <c r="PI873" s="13"/>
      <c r="PJ873" s="13"/>
      <c r="PK873" s="13"/>
      <c r="PL873" s="13"/>
      <c r="PM873" s="13"/>
      <c r="PN873" s="13"/>
      <c r="PO873" s="13"/>
      <c r="PP873" s="13"/>
      <c r="PQ873" s="13"/>
      <c r="PR873" s="13"/>
      <c r="PS873" s="13"/>
      <c r="PT873" s="13"/>
      <c r="PU873" s="13"/>
      <c r="PV873" s="13"/>
      <c r="PW873" s="13"/>
      <c r="PX873" s="13"/>
      <c r="PY873" s="13"/>
      <c r="PZ873" s="13"/>
      <c r="QA873" s="13"/>
      <c r="QB873" s="13"/>
      <c r="QC873" s="13"/>
      <c r="QD873" s="13"/>
      <c r="QE873" s="13"/>
      <c r="QF873" s="13"/>
      <c r="QG873" s="13"/>
      <c r="QH873" s="13"/>
      <c r="QI873" s="13"/>
      <c r="QJ873" s="13"/>
      <c r="QK873" s="13"/>
      <c r="QL873" s="13"/>
      <c r="QM873" s="13"/>
      <c r="QN873" s="13"/>
      <c r="QO873" s="13"/>
      <c r="QP873" s="13"/>
      <c r="QQ873" s="13"/>
      <c r="QR873" s="13"/>
      <c r="QS873" s="13"/>
      <c r="QT873" s="13"/>
      <c r="QU873" s="13"/>
      <c r="QV873" s="13"/>
      <c r="QW873" s="13"/>
      <c r="QX873" s="13"/>
      <c r="QY873" s="13"/>
      <c r="QZ873" s="13"/>
      <c r="RA873" s="13"/>
      <c r="RB873" s="13"/>
      <c r="RC873" s="13"/>
      <c r="RD873" s="13"/>
      <c r="RE873" s="13"/>
      <c r="RF873" s="13"/>
      <c r="RG873" s="13"/>
      <c r="RH873" s="13"/>
      <c r="RI873" s="13"/>
      <c r="RJ873" s="13"/>
      <c r="RK873" s="13"/>
      <c r="RL873" s="13"/>
      <c r="RM873" s="13"/>
      <c r="RN873" s="13"/>
      <c r="RO873" s="13"/>
      <c r="RP873" s="13"/>
      <c r="RQ873" s="13"/>
      <c r="RR873" s="13"/>
      <c r="RS873" s="13"/>
      <c r="RT873" s="13"/>
      <c r="RU873" s="13"/>
      <c r="RV873" s="13"/>
      <c r="RW873" s="13"/>
      <c r="RX873" s="13"/>
      <c r="RY873" s="13"/>
      <c r="RZ873" s="13"/>
      <c r="SA873" s="13"/>
      <c r="SB873" s="13"/>
      <c r="SC873" s="13"/>
      <c r="SD873" s="13"/>
      <c r="SE873" s="13"/>
      <c r="SF873" s="13"/>
      <c r="SG873" s="13"/>
      <c r="SH873" s="13"/>
      <c r="SI873" s="13"/>
      <c r="SJ873" s="13"/>
      <c r="SK873" s="13"/>
      <c r="SL873" s="13"/>
      <c r="SM873" s="13"/>
      <c r="SN873" s="13"/>
      <c r="SO873" s="13"/>
      <c r="SP873" s="13"/>
      <c r="SQ873" s="13"/>
      <c r="SR873" s="13"/>
      <c r="SS873" s="13"/>
      <c r="ST873" s="13"/>
      <c r="SU873" s="13"/>
      <c r="SV873" s="13"/>
      <c r="SW873" s="13"/>
      <c r="SX873" s="13"/>
      <c r="SY873" s="13"/>
      <c r="SZ873" s="13"/>
      <c r="TA873" s="13"/>
      <c r="TB873" s="13"/>
      <c r="TC873" s="13"/>
      <c r="TD873" s="13"/>
      <c r="TE873" s="13"/>
      <c r="TF873" s="13"/>
      <c r="TG873" s="13"/>
      <c r="TH873" s="13"/>
      <c r="TI873" s="13"/>
      <c r="TJ873" s="13"/>
      <c r="TK873" s="13"/>
      <c r="TL873" s="13"/>
      <c r="TM873" s="13"/>
      <c r="TN873" s="13"/>
      <c r="TO873" s="13"/>
      <c r="TP873" s="13"/>
      <c r="TQ873" s="13"/>
      <c r="TR873" s="13"/>
      <c r="TS873" s="13"/>
      <c r="TT873" s="13"/>
      <c r="TU873" s="13"/>
      <c r="TV873" s="13"/>
      <c r="TW873" s="13"/>
      <c r="TX873" s="13"/>
      <c r="TY873" s="13"/>
      <c r="TZ873" s="13"/>
      <c r="UA873" s="13"/>
      <c r="UB873" s="13"/>
      <c r="UC873" s="13"/>
      <c r="UD873" s="13"/>
      <c r="UE873" s="13"/>
      <c r="UF873" s="13"/>
      <c r="UG873" s="13"/>
      <c r="UH873" s="13"/>
      <c r="UI873" s="13"/>
      <c r="UJ873" s="13"/>
      <c r="UK873" s="13"/>
      <c r="UL873" s="13"/>
      <c r="UM873" s="13"/>
      <c r="UN873" s="13"/>
      <c r="UO873" s="13"/>
      <c r="UP873" s="13"/>
      <c r="UQ873" s="13"/>
      <c r="UR873" s="13"/>
      <c r="US873" s="13"/>
      <c r="UT873" s="13"/>
      <c r="UU873" s="13"/>
      <c r="UV873" s="13"/>
      <c r="UW873" s="13"/>
      <c r="UX873" s="13"/>
      <c r="UY873" s="13"/>
      <c r="UZ873" s="13"/>
      <c r="VA873" s="13"/>
      <c r="VB873" s="13"/>
      <c r="VC873" s="13"/>
      <c r="VD873" s="13"/>
      <c r="VE873" s="13"/>
      <c r="VF873" s="13"/>
      <c r="VG873" s="13"/>
      <c r="VH873" s="13"/>
      <c r="VI873" s="13"/>
      <c r="VJ873" s="13"/>
      <c r="VK873" s="13"/>
      <c r="VL873" s="13"/>
      <c r="VM873" s="13"/>
      <c r="VN873" s="13"/>
      <c r="VO873" s="13"/>
      <c r="VP873" s="13"/>
      <c r="VQ873" s="13"/>
      <c r="VR873" s="13"/>
      <c r="VS873" s="13"/>
      <c r="VT873" s="13"/>
      <c r="VU873" s="13"/>
      <c r="VV873" s="13"/>
      <c r="VW873" s="13"/>
      <c r="VX873" s="13"/>
      <c r="VY873" s="13"/>
      <c r="VZ873" s="13"/>
      <c r="WA873" s="13"/>
      <c r="WB873" s="13"/>
      <c r="WC873" s="13"/>
      <c r="WD873" s="13"/>
      <c r="WE873" s="13"/>
      <c r="WF873" s="13"/>
      <c r="WG873" s="13"/>
      <c r="WH873" s="13"/>
      <c r="WI873" s="13"/>
      <c r="WJ873" s="13"/>
      <c r="WK873" s="13"/>
      <c r="WL873" s="13"/>
      <c r="WM873" s="13"/>
      <c r="WN873" s="13"/>
      <c r="WO873" s="13"/>
      <c r="WP873" s="13"/>
      <c r="WQ873" s="13"/>
      <c r="WR873" s="13"/>
      <c r="WS873" s="13"/>
      <c r="WT873" s="13"/>
      <c r="WU873" s="13"/>
      <c r="WV873" s="13"/>
      <c r="WW873" s="13"/>
      <c r="WX873" s="13"/>
      <c r="WY873" s="13"/>
      <c r="WZ873" s="13"/>
      <c r="XA873" s="13"/>
      <c r="XB873" s="13"/>
      <c r="XC873" s="13"/>
      <c r="XD873" s="13"/>
      <c r="XE873" s="13"/>
      <c r="XF873" s="13"/>
      <c r="XG873" s="13"/>
      <c r="XH873" s="13"/>
      <c r="XI873" s="13"/>
      <c r="XJ873" s="13"/>
      <c r="XK873" s="13"/>
      <c r="XL873" s="13"/>
      <c r="XM873" s="13"/>
      <c r="XN873" s="13"/>
      <c r="XO873" s="13"/>
      <c r="XP873" s="13"/>
      <c r="XQ873" s="13"/>
      <c r="XR873" s="13"/>
      <c r="XS873" s="13"/>
      <c r="XT873" s="13"/>
      <c r="XU873" s="13"/>
      <c r="XV873" s="13"/>
      <c r="XW873" s="13"/>
      <c r="XX873" s="13"/>
      <c r="XY873" s="13"/>
      <c r="XZ873" s="13"/>
      <c r="YA873" s="13"/>
      <c r="YB873" s="13"/>
      <c r="YC873" s="13"/>
      <c r="YD873" s="13"/>
      <c r="YE873" s="13"/>
      <c r="YF873" s="13"/>
      <c r="YG873" s="13"/>
      <c r="YH873" s="13"/>
      <c r="YI873" s="13"/>
      <c r="YJ873" s="13"/>
      <c r="YK873" s="13"/>
      <c r="YL873" s="13"/>
      <c r="YM873" s="13"/>
      <c r="YN873" s="13"/>
      <c r="YO873" s="13"/>
      <c r="YP873" s="13"/>
      <c r="YQ873" s="13"/>
      <c r="YR873" s="13"/>
      <c r="YS873" s="13"/>
      <c r="YT873" s="13"/>
      <c r="YU873" s="13"/>
      <c r="YV873" s="13"/>
      <c r="YW873" s="13"/>
      <c r="YX873" s="13"/>
      <c r="YY873" s="13"/>
      <c r="YZ873" s="13"/>
      <c r="ZA873" s="13"/>
      <c r="ZB873" s="13"/>
      <c r="ZC873" s="13"/>
      <c r="ZD873" s="13"/>
      <c r="ZE873" s="13"/>
      <c r="ZF873" s="13"/>
      <c r="ZG873" s="13"/>
      <c r="ZH873" s="13"/>
      <c r="ZI873" s="13"/>
      <c r="ZJ873" s="13"/>
      <c r="ZK873" s="13"/>
      <c r="ZL873" s="13"/>
      <c r="ZM873" s="13"/>
      <c r="ZN873" s="13"/>
      <c r="ZO873" s="13"/>
      <c r="ZP873" s="13"/>
      <c r="ZQ873" s="13"/>
      <c r="ZR873" s="13"/>
      <c r="ZS873" s="13"/>
      <c r="ZT873" s="13"/>
      <c r="ZU873" s="13"/>
      <c r="ZV873" s="13"/>
      <c r="ZW873" s="13"/>
      <c r="ZX873" s="13"/>
      <c r="ZY873" s="13"/>
      <c r="ZZ873" s="13"/>
      <c r="AAA873" s="13"/>
      <c r="AAB873" s="13"/>
      <c r="AAC873" s="13"/>
      <c r="AAD873" s="13"/>
      <c r="AAE873" s="13"/>
      <c r="AAF873" s="13"/>
      <c r="AAG873" s="13"/>
      <c r="AAH873" s="13"/>
      <c r="AAI873" s="13"/>
      <c r="AAJ873" s="13"/>
      <c r="AAK873" s="13"/>
      <c r="AAL873" s="13"/>
      <c r="AAM873" s="13"/>
      <c r="AAN873" s="13"/>
      <c r="AAO873" s="13"/>
      <c r="AAP873" s="13"/>
      <c r="AAQ873" s="13"/>
      <c r="AAR873" s="13"/>
      <c r="AAS873" s="13"/>
      <c r="AAT873" s="13"/>
      <c r="AAU873" s="13"/>
      <c r="AAV873" s="13"/>
      <c r="AAW873" s="13"/>
      <c r="AAX873" s="13"/>
      <c r="AAY873" s="13"/>
      <c r="AAZ873" s="13"/>
      <c r="ABA873" s="13"/>
      <c r="ABB873" s="13"/>
      <c r="ABC873" s="13"/>
      <c r="ABD873" s="13"/>
      <c r="ABE873" s="13"/>
      <c r="ABF873" s="13"/>
      <c r="ABG873" s="13"/>
      <c r="ABH873" s="13"/>
      <c r="ABI873" s="13"/>
      <c r="ABJ873" s="13"/>
      <c r="ABK873" s="13"/>
      <c r="ABL873" s="13"/>
      <c r="ABM873" s="13"/>
      <c r="ABN873" s="13"/>
      <c r="ABO873" s="13"/>
      <c r="ABP873" s="13"/>
      <c r="ABQ873" s="13"/>
      <c r="ABR873" s="13"/>
      <c r="ABS873" s="13"/>
      <c r="ABT873" s="13"/>
      <c r="ABU873" s="13"/>
      <c r="ABV873" s="13"/>
      <c r="ABW873" s="13"/>
      <c r="ABX873" s="13"/>
      <c r="ABY873" s="13"/>
      <c r="ABZ873" s="13"/>
      <c r="ACA873" s="13"/>
      <c r="ACB873" s="13"/>
      <c r="ACC873" s="13"/>
      <c r="ACD873" s="13"/>
      <c r="ACE873" s="13"/>
      <c r="ACF873" s="13"/>
      <c r="ACG873" s="13"/>
      <c r="ACH873" s="13"/>
      <c r="ACI873" s="13"/>
      <c r="ACJ873" s="13"/>
      <c r="ACK873" s="13"/>
      <c r="ACL873" s="13"/>
      <c r="ACM873" s="13"/>
      <c r="ACN873" s="13"/>
      <c r="ACO873" s="13"/>
      <c r="ACP873" s="13"/>
      <c r="ACQ873" s="13"/>
      <c r="ACR873" s="13"/>
      <c r="ACS873" s="13"/>
      <c r="ACT873" s="13"/>
      <c r="ACU873" s="13"/>
      <c r="ACV873" s="13"/>
      <c r="ACW873" s="13"/>
      <c r="ACX873" s="13"/>
      <c r="ACY873" s="13"/>
      <c r="ACZ873" s="13"/>
      <c r="ADA873" s="13"/>
      <c r="ADB873" s="13"/>
      <c r="ADC873" s="13"/>
      <c r="ADD873" s="13"/>
      <c r="ADE873" s="13"/>
      <c r="ADF873" s="13"/>
      <c r="ADG873" s="13"/>
      <c r="ADH873" s="13"/>
      <c r="ADI873" s="13"/>
      <c r="ADJ873" s="13"/>
      <c r="ADK873" s="13"/>
      <c r="ADL873" s="13"/>
      <c r="ADM873" s="13"/>
      <c r="ADN873" s="13"/>
      <c r="ADO873" s="13"/>
      <c r="ADP873" s="13"/>
      <c r="ADQ873" s="13"/>
      <c r="ADR873" s="13"/>
      <c r="ADS873" s="13"/>
      <c r="ADT873" s="13"/>
      <c r="ADU873" s="13"/>
      <c r="ADV873" s="13"/>
      <c r="ADW873" s="13"/>
      <c r="ADX873" s="13"/>
      <c r="ADY873" s="13"/>
      <c r="ADZ873" s="13"/>
      <c r="AEA873" s="13"/>
      <c r="AEB873" s="13"/>
      <c r="AEC873" s="13"/>
      <c r="AED873" s="13"/>
      <c r="AEE873" s="13"/>
      <c r="AEF873" s="13"/>
      <c r="AEG873" s="13"/>
      <c r="AEH873" s="13"/>
      <c r="AEI873" s="13"/>
      <c r="AEJ873" s="13"/>
      <c r="AEK873" s="13"/>
      <c r="AEL873" s="13"/>
      <c r="AEM873" s="13"/>
      <c r="AEN873" s="13"/>
      <c r="AEO873" s="13"/>
      <c r="AEP873" s="13"/>
      <c r="AEQ873" s="13"/>
      <c r="AER873" s="13"/>
      <c r="AES873" s="13"/>
      <c r="AET873" s="13"/>
      <c r="AEU873" s="13"/>
      <c r="AEV873" s="13"/>
      <c r="AEW873" s="13"/>
      <c r="AEX873" s="13"/>
      <c r="AEY873" s="13"/>
      <c r="AEZ873" s="13"/>
      <c r="AFA873" s="13"/>
      <c r="AFB873" s="13"/>
      <c r="AFC873" s="13"/>
      <c r="AFD873" s="13"/>
      <c r="AFE873" s="13"/>
      <c r="AFF873" s="13"/>
      <c r="AFG873" s="13"/>
      <c r="AFH873" s="13"/>
      <c r="AFI873" s="13"/>
      <c r="AFJ873" s="13"/>
      <c r="AFK873" s="13"/>
      <c r="AFL873" s="13"/>
      <c r="AFM873" s="13"/>
      <c r="AFN873" s="13"/>
      <c r="AFO873" s="13"/>
      <c r="AFP873" s="13"/>
      <c r="AFQ873" s="13"/>
      <c r="AFR873" s="13"/>
      <c r="AFS873" s="13"/>
      <c r="AFT873" s="13"/>
      <c r="AFU873" s="13"/>
      <c r="AFV873" s="13"/>
      <c r="AFW873" s="13"/>
      <c r="AFX873" s="13"/>
      <c r="AFY873" s="13"/>
      <c r="AFZ873" s="13"/>
      <c r="AGA873" s="13"/>
      <c r="AGB873" s="13"/>
      <c r="AGC873" s="13"/>
      <c r="AGD873" s="13"/>
      <c r="AGE873" s="13"/>
      <c r="AGF873" s="13"/>
      <c r="AGG873" s="13"/>
      <c r="AGH873" s="13"/>
      <c r="AGI873" s="13"/>
      <c r="AGJ873" s="13"/>
      <c r="AGK873" s="13"/>
      <c r="AGL873" s="13"/>
      <c r="AGM873" s="13"/>
      <c r="AGN873" s="13"/>
      <c r="AGO873" s="13"/>
      <c r="AGP873" s="13"/>
      <c r="AGQ873" s="13"/>
      <c r="AGR873" s="13"/>
      <c r="AGS873" s="13"/>
      <c r="AGT873" s="13"/>
      <c r="AGU873" s="13"/>
      <c r="AGV873" s="13"/>
      <c r="AGW873" s="13"/>
      <c r="AGX873" s="13"/>
      <c r="AGY873" s="13"/>
      <c r="AGZ873" s="13"/>
      <c r="AHA873" s="13"/>
      <c r="AHB873" s="13"/>
      <c r="AHC873" s="13"/>
      <c r="AHD873" s="13"/>
      <c r="AHE873" s="13"/>
      <c r="AHF873" s="13"/>
      <c r="AHG873" s="13"/>
      <c r="AHH873" s="13"/>
      <c r="AHI873" s="13"/>
      <c r="AHJ873" s="13"/>
      <c r="AHK873" s="13"/>
      <c r="AHL873" s="13"/>
      <c r="AHM873" s="13"/>
      <c r="AHN873" s="13"/>
      <c r="AHO873" s="13"/>
      <c r="AHP873" s="13"/>
      <c r="AHQ873" s="13"/>
      <c r="AHR873" s="13"/>
      <c r="AHS873" s="13"/>
      <c r="AHT873" s="13"/>
      <c r="AHU873" s="13"/>
      <c r="AHV873" s="13"/>
      <c r="AHW873" s="13"/>
      <c r="AHX873" s="13"/>
      <c r="AHY873" s="13"/>
      <c r="AHZ873" s="13"/>
      <c r="AIA873" s="13"/>
      <c r="AIB873" s="13"/>
      <c r="AIC873" s="13"/>
      <c r="AID873" s="13"/>
      <c r="AIE873" s="13"/>
      <c r="AIF873" s="13"/>
      <c r="AIG873" s="13"/>
      <c r="AIH873" s="13"/>
      <c r="AII873" s="13"/>
      <c r="AIJ873" s="13"/>
      <c r="AIK873" s="13"/>
      <c r="AIL873" s="13"/>
      <c r="AIM873" s="13"/>
      <c r="AIN873" s="13"/>
      <c r="AIO873" s="13"/>
      <c r="AIP873" s="13"/>
      <c r="AIQ873" s="13"/>
      <c r="AIR873" s="13"/>
      <c r="AIS873" s="13"/>
      <c r="AIT873" s="13"/>
      <c r="AIU873" s="13"/>
      <c r="AIV873" s="13"/>
      <c r="AIW873" s="13"/>
      <c r="AIX873" s="13"/>
      <c r="AIY873" s="13"/>
      <c r="AIZ873" s="13"/>
      <c r="AJA873" s="13"/>
      <c r="AJB873" s="13"/>
      <c r="AJC873" s="13"/>
      <c r="AJD873" s="13"/>
      <c r="AJE873" s="13"/>
      <c r="AJF873" s="13"/>
      <c r="AJG873" s="13"/>
      <c r="AJH873" s="13"/>
      <c r="AJI873" s="13"/>
      <c r="AJJ873" s="13"/>
      <c r="AJK873" s="13"/>
      <c r="AJL873" s="13"/>
      <c r="AJM873" s="13"/>
      <c r="AJN873" s="13"/>
      <c r="AJO873" s="13"/>
      <c r="AJP873" s="13"/>
      <c r="AJQ873" s="13"/>
      <c r="AJR873" s="13"/>
      <c r="AJS873" s="13"/>
      <c r="AJT873" s="13"/>
      <c r="AJU873" s="13"/>
      <c r="AJV873" s="13"/>
      <c r="AJW873" s="13"/>
      <c r="AJX873" s="13"/>
      <c r="AJY873" s="13"/>
      <c r="AJZ873" s="13"/>
      <c r="AKA873" s="13"/>
      <c r="AKB873" s="13"/>
      <c r="AKC873" s="13"/>
      <c r="AKD873" s="13"/>
      <c r="AKE873" s="13"/>
      <c r="AKF873" s="13"/>
      <c r="AKG873" s="13"/>
      <c r="AKH873" s="13"/>
      <c r="AKI873" s="13"/>
      <c r="AKJ873" s="13"/>
      <c r="AKK873" s="13"/>
      <c r="AKL873" s="13"/>
      <c r="AKM873" s="13"/>
      <c r="AKN873" s="13"/>
      <c r="AKO873" s="13"/>
      <c r="AKP873" s="13"/>
      <c r="AKQ873" s="13"/>
      <c r="AKR873" s="13"/>
      <c r="AKS873" s="13"/>
      <c r="AKT873" s="13"/>
      <c r="AKU873" s="13"/>
      <c r="AKV873" s="13"/>
      <c r="AKW873" s="13"/>
      <c r="AKX873" s="13"/>
      <c r="AKY873" s="13"/>
      <c r="AKZ873" s="13"/>
      <c r="ALA873" s="13"/>
      <c r="ALB873" s="13"/>
      <c r="ALC873" s="13"/>
      <c r="ALD873" s="13"/>
      <c r="ALE873" s="13"/>
      <c r="ALF873" s="13"/>
      <c r="ALG873" s="13"/>
      <c r="ALH873" s="13"/>
      <c r="ALI873" s="13"/>
      <c r="ALJ873" s="13"/>
    </row>
    <row r="874" spans="1:998" s="24" customFormat="1">
      <c r="A874" s="16">
        <v>869</v>
      </c>
      <c r="B874" s="32" t="s">
        <v>138</v>
      </c>
      <c r="C874" s="32" t="s">
        <v>14</v>
      </c>
      <c r="D874" s="32" t="s">
        <v>14</v>
      </c>
      <c r="E874" s="32" t="s">
        <v>1673</v>
      </c>
      <c r="F874" s="32"/>
      <c r="G874" s="74">
        <v>45834</v>
      </c>
      <c r="H874" s="75">
        <v>0.77638888888888891</v>
      </c>
      <c r="I874" s="32" t="s">
        <v>5</v>
      </c>
      <c r="J874" s="32" t="s">
        <v>6</v>
      </c>
      <c r="K874" s="32" t="s">
        <v>5</v>
      </c>
      <c r="L874" s="32" t="s">
        <v>5</v>
      </c>
      <c r="M874" s="76" t="s">
        <v>5</v>
      </c>
      <c r="N874" s="32" t="s">
        <v>6</v>
      </c>
      <c r="O874" s="76">
        <v>959.49</v>
      </c>
      <c r="P874" s="77">
        <v>3752</v>
      </c>
      <c r="Q874" s="76">
        <v>59074.85</v>
      </c>
      <c r="R874" s="76">
        <v>10000</v>
      </c>
      <c r="S874" s="85">
        <f t="shared" si="92"/>
        <v>16.927677344927663</v>
      </c>
      <c r="T874" s="85">
        <f t="shared" si="93"/>
        <v>49074.85</v>
      </c>
      <c r="U874" s="32" t="s">
        <v>6</v>
      </c>
      <c r="V874" s="32" t="s">
        <v>6</v>
      </c>
      <c r="W874" s="79">
        <v>1</v>
      </c>
      <c r="X874" s="80">
        <v>0</v>
      </c>
      <c r="Y874" s="81">
        <f>ROUND((S874/INDICI!$B$2*10),2)</f>
        <v>1.91</v>
      </c>
      <c r="Z874" s="81">
        <f>ROUND((O874/INDICI!$B$1*25),2)</f>
        <v>2.56</v>
      </c>
      <c r="AA874" s="82">
        <f t="shared" si="94"/>
        <v>8</v>
      </c>
      <c r="AB874" s="83">
        <f t="shared" si="95"/>
        <v>12.469999999999999</v>
      </c>
      <c r="AC874" s="84"/>
      <c r="AD874" s="81" t="str">
        <f>VLOOKUP(C874, 'NORD SUD'!A:B, 2, FALSE)</f>
        <v>S</v>
      </c>
      <c r="AE874" s="85"/>
      <c r="AF874" s="85"/>
      <c r="AG874" s="84"/>
      <c r="AH874" s="81"/>
      <c r="AI874" s="169"/>
      <c r="AJ874" s="169"/>
      <c r="AK874" s="194"/>
      <c r="AL874" s="158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  <c r="JX874" s="13"/>
      <c r="JY874" s="13"/>
      <c r="JZ874" s="13"/>
      <c r="KA874" s="13"/>
      <c r="KB874" s="13"/>
      <c r="KC874" s="13"/>
      <c r="KD874" s="13"/>
      <c r="KE874" s="13"/>
      <c r="KF874" s="13"/>
      <c r="KG874" s="13"/>
      <c r="KH874" s="13"/>
      <c r="KI874" s="13"/>
      <c r="KJ874" s="13"/>
      <c r="KK874" s="13"/>
      <c r="KL874" s="13"/>
      <c r="KM874" s="13"/>
      <c r="KN874" s="13"/>
      <c r="KO874" s="13"/>
      <c r="KP874" s="13"/>
      <c r="KQ874" s="13"/>
      <c r="KR874" s="13"/>
      <c r="KS874" s="13"/>
      <c r="KT874" s="13"/>
      <c r="KU874" s="13"/>
      <c r="KV874" s="13"/>
      <c r="KW874" s="13"/>
      <c r="KX874" s="13"/>
      <c r="KY874" s="13"/>
      <c r="KZ874" s="13"/>
      <c r="LA874" s="13"/>
      <c r="LB874" s="13"/>
      <c r="LC874" s="13"/>
      <c r="LD874" s="13"/>
      <c r="LE874" s="13"/>
      <c r="LF874" s="13"/>
      <c r="LG874" s="13"/>
      <c r="LH874" s="13"/>
      <c r="LI874" s="13"/>
      <c r="LJ874" s="13"/>
      <c r="LK874" s="13"/>
      <c r="LL874" s="13"/>
      <c r="LM874" s="13"/>
      <c r="LN874" s="13"/>
      <c r="LO874" s="13"/>
      <c r="LP874" s="13"/>
      <c r="LQ874" s="13"/>
      <c r="LR874" s="13"/>
      <c r="LS874" s="13"/>
      <c r="LT874" s="13"/>
      <c r="LU874" s="13"/>
      <c r="LV874" s="13"/>
      <c r="LW874" s="13"/>
      <c r="LX874" s="13"/>
      <c r="LY874" s="13"/>
      <c r="LZ874" s="13"/>
      <c r="MA874" s="13"/>
      <c r="MB874" s="13"/>
      <c r="MC874" s="13"/>
      <c r="MD874" s="13"/>
      <c r="ME874" s="13"/>
      <c r="MF874" s="13"/>
      <c r="MG874" s="13"/>
      <c r="MH874" s="13"/>
      <c r="MI874" s="13"/>
      <c r="MJ874" s="13"/>
      <c r="MK874" s="13"/>
      <c r="ML874" s="13"/>
      <c r="MM874" s="13"/>
      <c r="MN874" s="13"/>
      <c r="MO874" s="13"/>
      <c r="MP874" s="13"/>
      <c r="MQ874" s="13"/>
      <c r="MR874" s="13"/>
      <c r="MS874" s="13"/>
      <c r="MT874" s="13"/>
      <c r="MU874" s="13"/>
      <c r="MV874" s="13"/>
      <c r="MW874" s="13"/>
      <c r="MX874" s="13"/>
      <c r="MY874" s="13"/>
      <c r="MZ874" s="13"/>
      <c r="NA874" s="13"/>
      <c r="NB874" s="13"/>
      <c r="NC874" s="13"/>
      <c r="ND874" s="13"/>
      <c r="NE874" s="13"/>
      <c r="NF874" s="13"/>
      <c r="NG874" s="13"/>
      <c r="NH874" s="13"/>
      <c r="NI874" s="13"/>
      <c r="NJ874" s="13"/>
      <c r="NK874" s="13"/>
      <c r="NL874" s="13"/>
      <c r="NM874" s="13"/>
      <c r="NN874" s="13"/>
      <c r="NO874" s="13"/>
      <c r="NP874" s="13"/>
      <c r="NQ874" s="13"/>
      <c r="NR874" s="13"/>
      <c r="NS874" s="13"/>
      <c r="NT874" s="13"/>
      <c r="NU874" s="13"/>
      <c r="NV874" s="13"/>
      <c r="NW874" s="13"/>
      <c r="NX874" s="13"/>
      <c r="NY874" s="13"/>
      <c r="NZ874" s="13"/>
      <c r="OA874" s="13"/>
      <c r="OB874" s="13"/>
      <c r="OC874" s="13"/>
      <c r="OD874" s="13"/>
      <c r="OE874" s="13"/>
      <c r="OF874" s="13"/>
      <c r="OG874" s="13"/>
      <c r="OH874" s="13"/>
      <c r="OI874" s="13"/>
      <c r="OJ874" s="13"/>
      <c r="OK874" s="13"/>
      <c r="OL874" s="13"/>
      <c r="OM874" s="13"/>
      <c r="ON874" s="13"/>
      <c r="OO874" s="13"/>
      <c r="OP874" s="13"/>
      <c r="OQ874" s="13"/>
      <c r="OR874" s="13"/>
      <c r="OS874" s="13"/>
      <c r="OT874" s="13"/>
      <c r="OU874" s="13"/>
      <c r="OV874" s="13"/>
      <c r="OW874" s="13"/>
      <c r="OX874" s="13"/>
      <c r="OY874" s="13"/>
      <c r="OZ874" s="13"/>
      <c r="PA874" s="13"/>
      <c r="PB874" s="13"/>
      <c r="PC874" s="13"/>
      <c r="PD874" s="13"/>
      <c r="PE874" s="13"/>
      <c r="PF874" s="13"/>
      <c r="PG874" s="13"/>
      <c r="PH874" s="13"/>
      <c r="PI874" s="13"/>
      <c r="PJ874" s="13"/>
      <c r="PK874" s="13"/>
      <c r="PL874" s="13"/>
      <c r="PM874" s="13"/>
      <c r="PN874" s="13"/>
      <c r="PO874" s="13"/>
      <c r="PP874" s="13"/>
      <c r="PQ874" s="13"/>
      <c r="PR874" s="13"/>
      <c r="PS874" s="13"/>
      <c r="PT874" s="13"/>
      <c r="PU874" s="13"/>
      <c r="PV874" s="13"/>
      <c r="PW874" s="13"/>
      <c r="PX874" s="13"/>
      <c r="PY874" s="13"/>
      <c r="PZ874" s="13"/>
      <c r="QA874" s="13"/>
      <c r="QB874" s="13"/>
      <c r="QC874" s="13"/>
      <c r="QD874" s="13"/>
      <c r="QE874" s="13"/>
      <c r="QF874" s="13"/>
      <c r="QG874" s="13"/>
      <c r="QH874" s="13"/>
      <c r="QI874" s="13"/>
      <c r="QJ874" s="13"/>
      <c r="QK874" s="13"/>
      <c r="QL874" s="13"/>
      <c r="QM874" s="13"/>
      <c r="QN874" s="13"/>
      <c r="QO874" s="13"/>
      <c r="QP874" s="13"/>
      <c r="QQ874" s="13"/>
      <c r="QR874" s="13"/>
      <c r="QS874" s="13"/>
      <c r="QT874" s="13"/>
      <c r="QU874" s="13"/>
      <c r="QV874" s="13"/>
      <c r="QW874" s="13"/>
      <c r="QX874" s="13"/>
      <c r="QY874" s="13"/>
      <c r="QZ874" s="13"/>
      <c r="RA874" s="13"/>
      <c r="RB874" s="13"/>
      <c r="RC874" s="13"/>
      <c r="RD874" s="13"/>
      <c r="RE874" s="13"/>
      <c r="RF874" s="13"/>
      <c r="RG874" s="13"/>
      <c r="RH874" s="13"/>
      <c r="RI874" s="13"/>
      <c r="RJ874" s="13"/>
      <c r="RK874" s="13"/>
      <c r="RL874" s="13"/>
      <c r="RM874" s="13"/>
      <c r="RN874" s="13"/>
      <c r="RO874" s="13"/>
      <c r="RP874" s="13"/>
      <c r="RQ874" s="13"/>
      <c r="RR874" s="13"/>
      <c r="RS874" s="13"/>
      <c r="RT874" s="13"/>
      <c r="RU874" s="13"/>
      <c r="RV874" s="13"/>
      <c r="RW874" s="13"/>
      <c r="RX874" s="13"/>
      <c r="RY874" s="13"/>
      <c r="RZ874" s="13"/>
      <c r="SA874" s="13"/>
      <c r="SB874" s="13"/>
      <c r="SC874" s="13"/>
      <c r="SD874" s="13"/>
      <c r="SE874" s="13"/>
      <c r="SF874" s="13"/>
      <c r="SG874" s="13"/>
      <c r="SH874" s="13"/>
      <c r="SI874" s="13"/>
      <c r="SJ874" s="13"/>
      <c r="SK874" s="13"/>
      <c r="SL874" s="13"/>
      <c r="SM874" s="13"/>
      <c r="SN874" s="13"/>
      <c r="SO874" s="13"/>
      <c r="SP874" s="13"/>
      <c r="SQ874" s="13"/>
      <c r="SR874" s="13"/>
      <c r="SS874" s="13"/>
      <c r="ST874" s="13"/>
      <c r="SU874" s="13"/>
      <c r="SV874" s="13"/>
      <c r="SW874" s="13"/>
      <c r="SX874" s="13"/>
      <c r="SY874" s="13"/>
      <c r="SZ874" s="13"/>
      <c r="TA874" s="13"/>
      <c r="TB874" s="13"/>
      <c r="TC874" s="13"/>
      <c r="TD874" s="13"/>
      <c r="TE874" s="13"/>
      <c r="TF874" s="13"/>
      <c r="TG874" s="13"/>
      <c r="TH874" s="13"/>
      <c r="TI874" s="13"/>
      <c r="TJ874" s="13"/>
      <c r="TK874" s="13"/>
      <c r="TL874" s="13"/>
      <c r="TM874" s="13"/>
      <c r="TN874" s="13"/>
      <c r="TO874" s="13"/>
      <c r="TP874" s="13"/>
      <c r="TQ874" s="13"/>
      <c r="TR874" s="13"/>
      <c r="TS874" s="13"/>
      <c r="TT874" s="13"/>
      <c r="TU874" s="13"/>
      <c r="TV874" s="13"/>
      <c r="TW874" s="13"/>
      <c r="TX874" s="13"/>
      <c r="TY874" s="13"/>
      <c r="TZ874" s="13"/>
      <c r="UA874" s="13"/>
      <c r="UB874" s="13"/>
      <c r="UC874" s="13"/>
      <c r="UD874" s="13"/>
      <c r="UE874" s="13"/>
      <c r="UF874" s="13"/>
      <c r="UG874" s="13"/>
      <c r="UH874" s="13"/>
      <c r="UI874" s="13"/>
      <c r="UJ874" s="13"/>
      <c r="UK874" s="13"/>
      <c r="UL874" s="13"/>
      <c r="UM874" s="13"/>
      <c r="UN874" s="13"/>
      <c r="UO874" s="13"/>
      <c r="UP874" s="13"/>
      <c r="UQ874" s="13"/>
      <c r="UR874" s="13"/>
      <c r="US874" s="13"/>
      <c r="UT874" s="13"/>
      <c r="UU874" s="13"/>
      <c r="UV874" s="13"/>
      <c r="UW874" s="13"/>
      <c r="UX874" s="13"/>
      <c r="UY874" s="13"/>
      <c r="UZ874" s="13"/>
      <c r="VA874" s="13"/>
      <c r="VB874" s="13"/>
      <c r="VC874" s="13"/>
      <c r="VD874" s="13"/>
      <c r="VE874" s="13"/>
      <c r="VF874" s="13"/>
      <c r="VG874" s="13"/>
      <c r="VH874" s="13"/>
      <c r="VI874" s="13"/>
      <c r="VJ874" s="13"/>
      <c r="VK874" s="13"/>
      <c r="VL874" s="13"/>
      <c r="VM874" s="13"/>
      <c r="VN874" s="13"/>
      <c r="VO874" s="13"/>
      <c r="VP874" s="13"/>
      <c r="VQ874" s="13"/>
      <c r="VR874" s="13"/>
      <c r="VS874" s="13"/>
      <c r="VT874" s="13"/>
      <c r="VU874" s="13"/>
      <c r="VV874" s="13"/>
      <c r="VW874" s="13"/>
      <c r="VX874" s="13"/>
      <c r="VY874" s="13"/>
      <c r="VZ874" s="13"/>
      <c r="WA874" s="13"/>
      <c r="WB874" s="13"/>
      <c r="WC874" s="13"/>
      <c r="WD874" s="13"/>
      <c r="WE874" s="13"/>
      <c r="WF874" s="13"/>
      <c r="WG874" s="13"/>
      <c r="WH874" s="13"/>
      <c r="WI874" s="13"/>
      <c r="WJ874" s="13"/>
      <c r="WK874" s="13"/>
      <c r="WL874" s="13"/>
      <c r="WM874" s="13"/>
      <c r="WN874" s="13"/>
      <c r="WO874" s="13"/>
      <c r="WP874" s="13"/>
      <c r="WQ874" s="13"/>
      <c r="WR874" s="13"/>
      <c r="WS874" s="13"/>
      <c r="WT874" s="13"/>
      <c r="WU874" s="13"/>
      <c r="WV874" s="13"/>
      <c r="WW874" s="13"/>
      <c r="WX874" s="13"/>
      <c r="WY874" s="13"/>
      <c r="WZ874" s="13"/>
      <c r="XA874" s="13"/>
      <c r="XB874" s="13"/>
      <c r="XC874" s="13"/>
      <c r="XD874" s="13"/>
      <c r="XE874" s="13"/>
      <c r="XF874" s="13"/>
      <c r="XG874" s="13"/>
      <c r="XH874" s="13"/>
      <c r="XI874" s="13"/>
      <c r="XJ874" s="13"/>
      <c r="XK874" s="13"/>
      <c r="XL874" s="13"/>
      <c r="XM874" s="13"/>
      <c r="XN874" s="13"/>
      <c r="XO874" s="13"/>
      <c r="XP874" s="13"/>
      <c r="XQ874" s="13"/>
      <c r="XR874" s="13"/>
      <c r="XS874" s="13"/>
      <c r="XT874" s="13"/>
      <c r="XU874" s="13"/>
      <c r="XV874" s="13"/>
      <c r="XW874" s="13"/>
      <c r="XX874" s="13"/>
      <c r="XY874" s="13"/>
      <c r="XZ874" s="13"/>
      <c r="YA874" s="13"/>
      <c r="YB874" s="13"/>
      <c r="YC874" s="13"/>
      <c r="YD874" s="13"/>
      <c r="YE874" s="13"/>
      <c r="YF874" s="13"/>
      <c r="YG874" s="13"/>
      <c r="YH874" s="13"/>
      <c r="YI874" s="13"/>
      <c r="YJ874" s="13"/>
      <c r="YK874" s="13"/>
      <c r="YL874" s="13"/>
      <c r="YM874" s="13"/>
      <c r="YN874" s="13"/>
      <c r="YO874" s="13"/>
      <c r="YP874" s="13"/>
      <c r="YQ874" s="13"/>
      <c r="YR874" s="13"/>
      <c r="YS874" s="13"/>
      <c r="YT874" s="13"/>
      <c r="YU874" s="13"/>
      <c r="YV874" s="13"/>
      <c r="YW874" s="13"/>
      <c r="YX874" s="13"/>
      <c r="YY874" s="13"/>
      <c r="YZ874" s="13"/>
      <c r="ZA874" s="13"/>
      <c r="ZB874" s="13"/>
      <c r="ZC874" s="13"/>
      <c r="ZD874" s="13"/>
      <c r="ZE874" s="13"/>
      <c r="ZF874" s="13"/>
      <c r="ZG874" s="13"/>
      <c r="ZH874" s="13"/>
      <c r="ZI874" s="13"/>
      <c r="ZJ874" s="13"/>
      <c r="ZK874" s="13"/>
      <c r="ZL874" s="13"/>
      <c r="ZM874" s="13"/>
      <c r="ZN874" s="13"/>
      <c r="ZO874" s="13"/>
      <c r="ZP874" s="13"/>
      <c r="ZQ874" s="13"/>
      <c r="ZR874" s="13"/>
      <c r="ZS874" s="13"/>
      <c r="ZT874" s="13"/>
      <c r="ZU874" s="13"/>
      <c r="ZV874" s="13"/>
      <c r="ZW874" s="13"/>
      <c r="ZX874" s="13"/>
      <c r="ZY874" s="13"/>
      <c r="ZZ874" s="13"/>
      <c r="AAA874" s="13"/>
      <c r="AAB874" s="13"/>
      <c r="AAC874" s="13"/>
      <c r="AAD874" s="13"/>
      <c r="AAE874" s="13"/>
      <c r="AAF874" s="13"/>
      <c r="AAG874" s="13"/>
      <c r="AAH874" s="13"/>
      <c r="AAI874" s="13"/>
      <c r="AAJ874" s="13"/>
      <c r="AAK874" s="13"/>
      <c r="AAL874" s="13"/>
      <c r="AAM874" s="13"/>
      <c r="AAN874" s="13"/>
      <c r="AAO874" s="13"/>
      <c r="AAP874" s="13"/>
      <c r="AAQ874" s="13"/>
      <c r="AAR874" s="13"/>
      <c r="AAS874" s="13"/>
      <c r="AAT874" s="13"/>
      <c r="AAU874" s="13"/>
      <c r="AAV874" s="13"/>
      <c r="AAW874" s="13"/>
      <c r="AAX874" s="13"/>
      <c r="AAY874" s="13"/>
      <c r="AAZ874" s="13"/>
      <c r="ABA874" s="13"/>
      <c r="ABB874" s="13"/>
      <c r="ABC874" s="13"/>
      <c r="ABD874" s="13"/>
      <c r="ABE874" s="13"/>
      <c r="ABF874" s="13"/>
      <c r="ABG874" s="13"/>
      <c r="ABH874" s="13"/>
      <c r="ABI874" s="13"/>
      <c r="ABJ874" s="13"/>
      <c r="ABK874" s="13"/>
      <c r="ABL874" s="13"/>
      <c r="ABM874" s="13"/>
      <c r="ABN874" s="13"/>
      <c r="ABO874" s="13"/>
      <c r="ABP874" s="13"/>
      <c r="ABQ874" s="13"/>
      <c r="ABR874" s="13"/>
      <c r="ABS874" s="13"/>
      <c r="ABT874" s="13"/>
      <c r="ABU874" s="13"/>
      <c r="ABV874" s="13"/>
      <c r="ABW874" s="13"/>
      <c r="ABX874" s="13"/>
      <c r="ABY874" s="13"/>
      <c r="ABZ874" s="13"/>
      <c r="ACA874" s="13"/>
      <c r="ACB874" s="13"/>
      <c r="ACC874" s="13"/>
      <c r="ACD874" s="13"/>
      <c r="ACE874" s="13"/>
      <c r="ACF874" s="13"/>
      <c r="ACG874" s="13"/>
      <c r="ACH874" s="13"/>
      <c r="ACI874" s="13"/>
      <c r="ACJ874" s="13"/>
      <c r="ACK874" s="13"/>
      <c r="ACL874" s="13"/>
      <c r="ACM874" s="13"/>
      <c r="ACN874" s="13"/>
      <c r="ACO874" s="13"/>
      <c r="ACP874" s="13"/>
      <c r="ACQ874" s="13"/>
      <c r="ACR874" s="13"/>
      <c r="ACS874" s="13"/>
      <c r="ACT874" s="13"/>
      <c r="ACU874" s="13"/>
      <c r="ACV874" s="13"/>
      <c r="ACW874" s="13"/>
      <c r="ACX874" s="13"/>
      <c r="ACY874" s="13"/>
      <c r="ACZ874" s="13"/>
      <c r="ADA874" s="13"/>
      <c r="ADB874" s="13"/>
      <c r="ADC874" s="13"/>
      <c r="ADD874" s="13"/>
      <c r="ADE874" s="13"/>
      <c r="ADF874" s="13"/>
      <c r="ADG874" s="13"/>
      <c r="ADH874" s="13"/>
      <c r="ADI874" s="13"/>
      <c r="ADJ874" s="13"/>
      <c r="ADK874" s="13"/>
      <c r="ADL874" s="13"/>
      <c r="ADM874" s="13"/>
      <c r="ADN874" s="13"/>
      <c r="ADO874" s="13"/>
      <c r="ADP874" s="13"/>
      <c r="ADQ874" s="13"/>
      <c r="ADR874" s="13"/>
      <c r="ADS874" s="13"/>
      <c r="ADT874" s="13"/>
      <c r="ADU874" s="13"/>
      <c r="ADV874" s="13"/>
      <c r="ADW874" s="13"/>
      <c r="ADX874" s="13"/>
      <c r="ADY874" s="13"/>
      <c r="ADZ874" s="13"/>
      <c r="AEA874" s="13"/>
      <c r="AEB874" s="13"/>
      <c r="AEC874" s="13"/>
      <c r="AED874" s="13"/>
      <c r="AEE874" s="13"/>
      <c r="AEF874" s="13"/>
      <c r="AEG874" s="13"/>
      <c r="AEH874" s="13"/>
      <c r="AEI874" s="13"/>
      <c r="AEJ874" s="13"/>
      <c r="AEK874" s="13"/>
      <c r="AEL874" s="13"/>
      <c r="AEM874" s="13"/>
      <c r="AEN874" s="13"/>
      <c r="AEO874" s="13"/>
      <c r="AEP874" s="13"/>
      <c r="AEQ874" s="13"/>
      <c r="AER874" s="13"/>
      <c r="AES874" s="13"/>
      <c r="AET874" s="13"/>
      <c r="AEU874" s="13"/>
      <c r="AEV874" s="13"/>
      <c r="AEW874" s="13"/>
      <c r="AEX874" s="13"/>
      <c r="AEY874" s="13"/>
      <c r="AEZ874" s="13"/>
      <c r="AFA874" s="13"/>
      <c r="AFB874" s="13"/>
      <c r="AFC874" s="13"/>
      <c r="AFD874" s="13"/>
      <c r="AFE874" s="13"/>
      <c r="AFF874" s="13"/>
      <c r="AFG874" s="13"/>
      <c r="AFH874" s="13"/>
      <c r="AFI874" s="13"/>
      <c r="AFJ874" s="13"/>
      <c r="AFK874" s="13"/>
      <c r="AFL874" s="13"/>
      <c r="AFM874" s="13"/>
      <c r="AFN874" s="13"/>
      <c r="AFO874" s="13"/>
      <c r="AFP874" s="13"/>
      <c r="AFQ874" s="13"/>
      <c r="AFR874" s="13"/>
      <c r="AFS874" s="13"/>
      <c r="AFT874" s="13"/>
      <c r="AFU874" s="13"/>
      <c r="AFV874" s="13"/>
      <c r="AFW874" s="13"/>
      <c r="AFX874" s="13"/>
      <c r="AFY874" s="13"/>
      <c r="AFZ874" s="13"/>
      <c r="AGA874" s="13"/>
      <c r="AGB874" s="13"/>
      <c r="AGC874" s="13"/>
      <c r="AGD874" s="13"/>
      <c r="AGE874" s="13"/>
      <c r="AGF874" s="13"/>
      <c r="AGG874" s="13"/>
      <c r="AGH874" s="13"/>
      <c r="AGI874" s="13"/>
      <c r="AGJ874" s="13"/>
      <c r="AGK874" s="13"/>
      <c r="AGL874" s="13"/>
      <c r="AGM874" s="13"/>
      <c r="AGN874" s="13"/>
      <c r="AGO874" s="13"/>
      <c r="AGP874" s="13"/>
      <c r="AGQ874" s="13"/>
      <c r="AGR874" s="13"/>
      <c r="AGS874" s="13"/>
      <c r="AGT874" s="13"/>
      <c r="AGU874" s="13"/>
      <c r="AGV874" s="13"/>
      <c r="AGW874" s="13"/>
      <c r="AGX874" s="13"/>
      <c r="AGY874" s="13"/>
      <c r="AGZ874" s="13"/>
      <c r="AHA874" s="13"/>
      <c r="AHB874" s="13"/>
      <c r="AHC874" s="13"/>
      <c r="AHD874" s="13"/>
      <c r="AHE874" s="13"/>
      <c r="AHF874" s="13"/>
      <c r="AHG874" s="13"/>
      <c r="AHH874" s="13"/>
      <c r="AHI874" s="13"/>
      <c r="AHJ874" s="13"/>
      <c r="AHK874" s="13"/>
      <c r="AHL874" s="13"/>
      <c r="AHM874" s="13"/>
      <c r="AHN874" s="13"/>
      <c r="AHO874" s="13"/>
      <c r="AHP874" s="13"/>
      <c r="AHQ874" s="13"/>
      <c r="AHR874" s="13"/>
      <c r="AHS874" s="13"/>
      <c r="AHT874" s="13"/>
      <c r="AHU874" s="13"/>
      <c r="AHV874" s="13"/>
      <c r="AHW874" s="13"/>
      <c r="AHX874" s="13"/>
      <c r="AHY874" s="13"/>
      <c r="AHZ874" s="13"/>
      <c r="AIA874" s="13"/>
      <c r="AIB874" s="13"/>
      <c r="AIC874" s="13"/>
      <c r="AID874" s="13"/>
      <c r="AIE874" s="13"/>
      <c r="AIF874" s="13"/>
      <c r="AIG874" s="13"/>
      <c r="AIH874" s="13"/>
      <c r="AII874" s="13"/>
      <c r="AIJ874" s="13"/>
      <c r="AIK874" s="13"/>
      <c r="AIL874" s="13"/>
      <c r="AIM874" s="13"/>
      <c r="AIN874" s="13"/>
      <c r="AIO874" s="13"/>
      <c r="AIP874" s="13"/>
      <c r="AIQ874" s="13"/>
      <c r="AIR874" s="13"/>
      <c r="AIS874" s="13"/>
      <c r="AIT874" s="13"/>
      <c r="AIU874" s="13"/>
      <c r="AIV874" s="13"/>
      <c r="AIW874" s="13"/>
      <c r="AIX874" s="13"/>
      <c r="AIY874" s="13"/>
      <c r="AIZ874" s="13"/>
      <c r="AJA874" s="13"/>
      <c r="AJB874" s="13"/>
      <c r="AJC874" s="13"/>
      <c r="AJD874" s="13"/>
      <c r="AJE874" s="13"/>
      <c r="AJF874" s="13"/>
      <c r="AJG874" s="13"/>
      <c r="AJH874" s="13"/>
      <c r="AJI874" s="13"/>
      <c r="AJJ874" s="13"/>
      <c r="AJK874" s="13"/>
      <c r="AJL874" s="13"/>
      <c r="AJM874" s="13"/>
      <c r="AJN874" s="13"/>
      <c r="AJO874" s="13"/>
      <c r="AJP874" s="13"/>
      <c r="AJQ874" s="13"/>
      <c r="AJR874" s="13"/>
      <c r="AJS874" s="13"/>
      <c r="AJT874" s="13"/>
      <c r="AJU874" s="13"/>
      <c r="AJV874" s="13"/>
      <c r="AJW874" s="13"/>
      <c r="AJX874" s="13"/>
      <c r="AJY874" s="13"/>
      <c r="AJZ874" s="13"/>
      <c r="AKA874" s="13"/>
      <c r="AKB874" s="13"/>
      <c r="AKC874" s="13"/>
      <c r="AKD874" s="13"/>
      <c r="AKE874" s="13"/>
      <c r="AKF874" s="13"/>
      <c r="AKG874" s="13"/>
      <c r="AKH874" s="13"/>
      <c r="AKI874" s="13"/>
      <c r="AKJ874" s="13"/>
      <c r="AKK874" s="13"/>
      <c r="AKL874" s="13"/>
      <c r="AKM874" s="13"/>
      <c r="AKN874" s="13"/>
      <c r="AKO874" s="13"/>
      <c r="AKP874" s="13"/>
      <c r="AKQ874" s="13"/>
      <c r="AKR874" s="13"/>
      <c r="AKS874" s="13"/>
      <c r="AKT874" s="13"/>
      <c r="AKU874" s="13"/>
      <c r="AKV874" s="13"/>
      <c r="AKW874" s="13"/>
      <c r="AKX874" s="13"/>
      <c r="AKY874" s="13"/>
      <c r="AKZ874" s="13"/>
      <c r="ALA874" s="13"/>
      <c r="ALB874" s="13"/>
      <c r="ALC874" s="13"/>
      <c r="ALD874" s="13"/>
      <c r="ALE874" s="13"/>
      <c r="ALF874" s="13"/>
      <c r="ALG874" s="13"/>
      <c r="ALH874" s="13"/>
      <c r="ALI874" s="13"/>
      <c r="ALJ874" s="13"/>
    </row>
    <row r="875" spans="1:998" s="24" customFormat="1">
      <c r="A875" s="16">
        <v>870</v>
      </c>
      <c r="B875" s="32" t="s">
        <v>138</v>
      </c>
      <c r="C875" s="32" t="s">
        <v>60</v>
      </c>
      <c r="D875" s="32" t="s">
        <v>60</v>
      </c>
      <c r="E875" s="32" t="s">
        <v>746</v>
      </c>
      <c r="F875" s="32"/>
      <c r="G875" s="74">
        <v>45833</v>
      </c>
      <c r="H875" s="75">
        <v>0.43472222222222223</v>
      </c>
      <c r="I875" s="32" t="s">
        <v>5</v>
      </c>
      <c r="J875" s="32" t="s">
        <v>6</v>
      </c>
      <c r="K875" s="32" t="s">
        <v>5</v>
      </c>
      <c r="L875" s="32" t="s">
        <v>5</v>
      </c>
      <c r="M875" s="32" t="s">
        <v>5</v>
      </c>
      <c r="N875" s="32" t="s">
        <v>6</v>
      </c>
      <c r="O875" s="76">
        <v>2419.66</v>
      </c>
      <c r="P875" s="77">
        <v>25830</v>
      </c>
      <c r="Q875" s="76">
        <v>250000</v>
      </c>
      <c r="R875" s="76">
        <v>0</v>
      </c>
      <c r="S875" s="85">
        <f t="shared" si="92"/>
        <v>0</v>
      </c>
      <c r="T875" s="85">
        <f t="shared" si="93"/>
        <v>250000</v>
      </c>
      <c r="U875" s="32" t="s">
        <v>5</v>
      </c>
      <c r="V875" s="32" t="s">
        <v>6</v>
      </c>
      <c r="W875" s="32">
        <v>1</v>
      </c>
      <c r="X875" s="80">
        <v>0</v>
      </c>
      <c r="Y875" s="81">
        <f>ROUND((S875/INDICI!$B$2*10),2)</f>
        <v>0</v>
      </c>
      <c r="Z875" s="81">
        <f>ROUND((O875/INDICI!$B$1*25),2)</f>
        <v>6.46</v>
      </c>
      <c r="AA875" s="82">
        <f t="shared" si="94"/>
        <v>6</v>
      </c>
      <c r="AB875" s="83">
        <f t="shared" si="95"/>
        <v>12.46</v>
      </c>
      <c r="AC875" s="84"/>
      <c r="AD875" s="81" t="str">
        <f>VLOOKUP(C875, 'NORD SUD'!A:B, 2, FALSE)</f>
        <v>S</v>
      </c>
      <c r="AE875" s="85"/>
      <c r="AF875" s="85"/>
      <c r="AG875" s="84"/>
      <c r="AH875" s="81"/>
      <c r="AI875" s="169"/>
      <c r="AJ875" s="169"/>
      <c r="AK875" s="194"/>
      <c r="AL875" s="158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  <c r="JX875" s="13"/>
      <c r="JY875" s="13"/>
      <c r="JZ875" s="13"/>
      <c r="KA875" s="13"/>
      <c r="KB875" s="13"/>
      <c r="KC875" s="13"/>
      <c r="KD875" s="13"/>
      <c r="KE875" s="13"/>
      <c r="KF875" s="13"/>
      <c r="KG875" s="13"/>
      <c r="KH875" s="13"/>
      <c r="KI875" s="13"/>
      <c r="KJ875" s="13"/>
      <c r="KK875" s="13"/>
      <c r="KL875" s="13"/>
      <c r="KM875" s="13"/>
      <c r="KN875" s="13"/>
      <c r="KO875" s="13"/>
      <c r="KP875" s="13"/>
      <c r="KQ875" s="13"/>
      <c r="KR875" s="13"/>
      <c r="KS875" s="13"/>
      <c r="KT875" s="13"/>
      <c r="KU875" s="13"/>
      <c r="KV875" s="13"/>
      <c r="KW875" s="13"/>
      <c r="KX875" s="13"/>
      <c r="KY875" s="13"/>
      <c r="KZ875" s="13"/>
      <c r="LA875" s="13"/>
      <c r="LB875" s="13"/>
      <c r="LC875" s="13"/>
      <c r="LD875" s="13"/>
      <c r="LE875" s="13"/>
      <c r="LF875" s="13"/>
      <c r="LG875" s="13"/>
      <c r="LH875" s="13"/>
      <c r="LI875" s="13"/>
      <c r="LJ875" s="13"/>
      <c r="LK875" s="13"/>
      <c r="LL875" s="13"/>
      <c r="LM875" s="13"/>
      <c r="LN875" s="13"/>
      <c r="LO875" s="13"/>
      <c r="LP875" s="13"/>
      <c r="LQ875" s="13"/>
      <c r="LR875" s="13"/>
      <c r="LS875" s="13"/>
      <c r="LT875" s="13"/>
      <c r="LU875" s="13"/>
      <c r="LV875" s="13"/>
      <c r="LW875" s="13"/>
      <c r="LX875" s="13"/>
      <c r="LY875" s="13"/>
      <c r="LZ875" s="13"/>
      <c r="MA875" s="13"/>
      <c r="MB875" s="13"/>
      <c r="MC875" s="13"/>
      <c r="MD875" s="13"/>
      <c r="ME875" s="13"/>
      <c r="MF875" s="13"/>
      <c r="MG875" s="13"/>
      <c r="MH875" s="13"/>
      <c r="MI875" s="13"/>
      <c r="MJ875" s="13"/>
      <c r="MK875" s="13"/>
      <c r="ML875" s="13"/>
      <c r="MM875" s="13"/>
      <c r="MN875" s="13"/>
      <c r="MO875" s="13"/>
      <c r="MP875" s="13"/>
      <c r="MQ875" s="13"/>
      <c r="MR875" s="13"/>
      <c r="MS875" s="13"/>
      <c r="MT875" s="13"/>
      <c r="MU875" s="13"/>
      <c r="MV875" s="13"/>
      <c r="MW875" s="13"/>
      <c r="MX875" s="13"/>
      <c r="MY875" s="13"/>
      <c r="MZ875" s="13"/>
      <c r="NA875" s="13"/>
      <c r="NB875" s="13"/>
      <c r="NC875" s="13"/>
      <c r="ND875" s="13"/>
      <c r="NE875" s="13"/>
      <c r="NF875" s="13"/>
      <c r="NG875" s="13"/>
      <c r="NH875" s="13"/>
      <c r="NI875" s="13"/>
      <c r="NJ875" s="13"/>
      <c r="NK875" s="13"/>
      <c r="NL875" s="13"/>
      <c r="NM875" s="13"/>
      <c r="NN875" s="13"/>
      <c r="NO875" s="13"/>
      <c r="NP875" s="13"/>
      <c r="NQ875" s="13"/>
      <c r="NR875" s="13"/>
      <c r="NS875" s="13"/>
      <c r="NT875" s="13"/>
      <c r="NU875" s="13"/>
      <c r="NV875" s="13"/>
      <c r="NW875" s="13"/>
      <c r="NX875" s="13"/>
      <c r="NY875" s="13"/>
      <c r="NZ875" s="13"/>
      <c r="OA875" s="13"/>
      <c r="OB875" s="13"/>
      <c r="OC875" s="13"/>
      <c r="OD875" s="13"/>
      <c r="OE875" s="13"/>
      <c r="OF875" s="13"/>
      <c r="OG875" s="13"/>
      <c r="OH875" s="13"/>
      <c r="OI875" s="13"/>
      <c r="OJ875" s="13"/>
      <c r="OK875" s="13"/>
      <c r="OL875" s="13"/>
      <c r="OM875" s="13"/>
      <c r="ON875" s="13"/>
      <c r="OO875" s="13"/>
      <c r="OP875" s="13"/>
      <c r="OQ875" s="13"/>
      <c r="OR875" s="13"/>
      <c r="OS875" s="13"/>
      <c r="OT875" s="13"/>
      <c r="OU875" s="13"/>
      <c r="OV875" s="13"/>
      <c r="OW875" s="13"/>
      <c r="OX875" s="13"/>
      <c r="OY875" s="13"/>
      <c r="OZ875" s="13"/>
      <c r="PA875" s="13"/>
      <c r="PB875" s="13"/>
      <c r="PC875" s="13"/>
      <c r="PD875" s="13"/>
      <c r="PE875" s="13"/>
      <c r="PF875" s="13"/>
      <c r="PG875" s="13"/>
      <c r="PH875" s="13"/>
      <c r="PI875" s="13"/>
      <c r="PJ875" s="13"/>
      <c r="PK875" s="13"/>
      <c r="PL875" s="13"/>
      <c r="PM875" s="13"/>
      <c r="PN875" s="13"/>
      <c r="PO875" s="13"/>
      <c r="PP875" s="13"/>
      <c r="PQ875" s="13"/>
      <c r="PR875" s="13"/>
      <c r="PS875" s="13"/>
      <c r="PT875" s="13"/>
      <c r="PU875" s="13"/>
      <c r="PV875" s="13"/>
      <c r="PW875" s="13"/>
      <c r="PX875" s="13"/>
      <c r="PY875" s="13"/>
      <c r="PZ875" s="13"/>
      <c r="QA875" s="13"/>
      <c r="QB875" s="13"/>
      <c r="QC875" s="13"/>
      <c r="QD875" s="13"/>
      <c r="QE875" s="13"/>
      <c r="QF875" s="13"/>
      <c r="QG875" s="13"/>
      <c r="QH875" s="13"/>
      <c r="QI875" s="13"/>
      <c r="QJ875" s="13"/>
      <c r="QK875" s="13"/>
      <c r="QL875" s="13"/>
      <c r="QM875" s="13"/>
      <c r="QN875" s="13"/>
      <c r="QO875" s="13"/>
      <c r="QP875" s="13"/>
      <c r="QQ875" s="13"/>
      <c r="QR875" s="13"/>
      <c r="QS875" s="13"/>
      <c r="QT875" s="13"/>
      <c r="QU875" s="13"/>
      <c r="QV875" s="13"/>
      <c r="QW875" s="13"/>
      <c r="QX875" s="13"/>
      <c r="QY875" s="13"/>
      <c r="QZ875" s="13"/>
      <c r="RA875" s="13"/>
      <c r="RB875" s="13"/>
      <c r="RC875" s="13"/>
      <c r="RD875" s="13"/>
      <c r="RE875" s="13"/>
      <c r="RF875" s="13"/>
      <c r="RG875" s="13"/>
      <c r="RH875" s="13"/>
      <c r="RI875" s="13"/>
      <c r="RJ875" s="13"/>
      <c r="RK875" s="13"/>
      <c r="RL875" s="13"/>
      <c r="RM875" s="13"/>
      <c r="RN875" s="13"/>
      <c r="RO875" s="13"/>
      <c r="RP875" s="13"/>
      <c r="RQ875" s="13"/>
      <c r="RR875" s="13"/>
      <c r="RS875" s="13"/>
      <c r="RT875" s="13"/>
      <c r="RU875" s="13"/>
      <c r="RV875" s="13"/>
      <c r="RW875" s="13"/>
      <c r="RX875" s="13"/>
      <c r="RY875" s="13"/>
      <c r="RZ875" s="13"/>
      <c r="SA875" s="13"/>
      <c r="SB875" s="13"/>
      <c r="SC875" s="13"/>
      <c r="SD875" s="13"/>
      <c r="SE875" s="13"/>
      <c r="SF875" s="13"/>
      <c r="SG875" s="13"/>
      <c r="SH875" s="13"/>
      <c r="SI875" s="13"/>
      <c r="SJ875" s="13"/>
      <c r="SK875" s="13"/>
      <c r="SL875" s="13"/>
      <c r="SM875" s="13"/>
      <c r="SN875" s="13"/>
      <c r="SO875" s="13"/>
      <c r="SP875" s="13"/>
      <c r="SQ875" s="13"/>
      <c r="SR875" s="13"/>
      <c r="SS875" s="13"/>
      <c r="ST875" s="13"/>
      <c r="SU875" s="13"/>
      <c r="SV875" s="13"/>
      <c r="SW875" s="13"/>
      <c r="SX875" s="13"/>
      <c r="SY875" s="13"/>
      <c r="SZ875" s="13"/>
      <c r="TA875" s="13"/>
      <c r="TB875" s="13"/>
      <c r="TC875" s="13"/>
      <c r="TD875" s="13"/>
      <c r="TE875" s="13"/>
      <c r="TF875" s="13"/>
      <c r="TG875" s="13"/>
      <c r="TH875" s="13"/>
      <c r="TI875" s="13"/>
      <c r="TJ875" s="13"/>
      <c r="TK875" s="13"/>
      <c r="TL875" s="13"/>
      <c r="TM875" s="13"/>
      <c r="TN875" s="13"/>
      <c r="TO875" s="13"/>
      <c r="TP875" s="13"/>
      <c r="TQ875" s="13"/>
      <c r="TR875" s="13"/>
      <c r="TS875" s="13"/>
      <c r="TT875" s="13"/>
      <c r="TU875" s="13"/>
      <c r="TV875" s="13"/>
      <c r="TW875" s="13"/>
      <c r="TX875" s="13"/>
      <c r="TY875" s="13"/>
      <c r="TZ875" s="13"/>
      <c r="UA875" s="13"/>
      <c r="UB875" s="13"/>
      <c r="UC875" s="13"/>
      <c r="UD875" s="13"/>
      <c r="UE875" s="13"/>
      <c r="UF875" s="13"/>
      <c r="UG875" s="13"/>
      <c r="UH875" s="13"/>
      <c r="UI875" s="13"/>
      <c r="UJ875" s="13"/>
      <c r="UK875" s="13"/>
      <c r="UL875" s="13"/>
      <c r="UM875" s="13"/>
      <c r="UN875" s="13"/>
      <c r="UO875" s="13"/>
      <c r="UP875" s="13"/>
      <c r="UQ875" s="13"/>
      <c r="UR875" s="13"/>
      <c r="US875" s="13"/>
      <c r="UT875" s="13"/>
      <c r="UU875" s="13"/>
      <c r="UV875" s="13"/>
      <c r="UW875" s="13"/>
      <c r="UX875" s="13"/>
      <c r="UY875" s="13"/>
      <c r="UZ875" s="13"/>
      <c r="VA875" s="13"/>
      <c r="VB875" s="13"/>
      <c r="VC875" s="13"/>
      <c r="VD875" s="13"/>
      <c r="VE875" s="13"/>
      <c r="VF875" s="13"/>
      <c r="VG875" s="13"/>
      <c r="VH875" s="13"/>
      <c r="VI875" s="13"/>
      <c r="VJ875" s="13"/>
      <c r="VK875" s="13"/>
      <c r="VL875" s="13"/>
      <c r="VM875" s="13"/>
      <c r="VN875" s="13"/>
      <c r="VO875" s="13"/>
      <c r="VP875" s="13"/>
      <c r="VQ875" s="13"/>
      <c r="VR875" s="13"/>
      <c r="VS875" s="13"/>
      <c r="VT875" s="13"/>
      <c r="VU875" s="13"/>
      <c r="VV875" s="13"/>
      <c r="VW875" s="13"/>
      <c r="VX875" s="13"/>
      <c r="VY875" s="13"/>
      <c r="VZ875" s="13"/>
      <c r="WA875" s="13"/>
      <c r="WB875" s="13"/>
      <c r="WC875" s="13"/>
      <c r="WD875" s="13"/>
      <c r="WE875" s="13"/>
      <c r="WF875" s="13"/>
      <c r="WG875" s="13"/>
      <c r="WH875" s="13"/>
      <c r="WI875" s="13"/>
      <c r="WJ875" s="13"/>
      <c r="WK875" s="13"/>
      <c r="WL875" s="13"/>
      <c r="WM875" s="13"/>
      <c r="WN875" s="13"/>
      <c r="WO875" s="13"/>
      <c r="WP875" s="13"/>
      <c r="WQ875" s="13"/>
      <c r="WR875" s="13"/>
      <c r="WS875" s="13"/>
      <c r="WT875" s="13"/>
      <c r="WU875" s="13"/>
      <c r="WV875" s="13"/>
      <c r="WW875" s="13"/>
      <c r="WX875" s="13"/>
      <c r="WY875" s="13"/>
      <c r="WZ875" s="13"/>
      <c r="XA875" s="13"/>
      <c r="XB875" s="13"/>
      <c r="XC875" s="13"/>
      <c r="XD875" s="13"/>
      <c r="XE875" s="13"/>
      <c r="XF875" s="13"/>
      <c r="XG875" s="13"/>
      <c r="XH875" s="13"/>
      <c r="XI875" s="13"/>
      <c r="XJ875" s="13"/>
      <c r="XK875" s="13"/>
      <c r="XL875" s="13"/>
      <c r="XM875" s="13"/>
      <c r="XN875" s="13"/>
      <c r="XO875" s="13"/>
      <c r="XP875" s="13"/>
      <c r="XQ875" s="13"/>
      <c r="XR875" s="13"/>
      <c r="XS875" s="13"/>
      <c r="XT875" s="13"/>
      <c r="XU875" s="13"/>
      <c r="XV875" s="13"/>
      <c r="XW875" s="13"/>
      <c r="XX875" s="13"/>
      <c r="XY875" s="13"/>
      <c r="XZ875" s="13"/>
      <c r="YA875" s="13"/>
      <c r="YB875" s="13"/>
      <c r="YC875" s="13"/>
      <c r="YD875" s="13"/>
      <c r="YE875" s="13"/>
      <c r="YF875" s="13"/>
      <c r="YG875" s="13"/>
      <c r="YH875" s="13"/>
      <c r="YI875" s="13"/>
      <c r="YJ875" s="13"/>
      <c r="YK875" s="13"/>
      <c r="YL875" s="13"/>
      <c r="YM875" s="13"/>
      <c r="YN875" s="13"/>
      <c r="YO875" s="13"/>
      <c r="YP875" s="13"/>
      <c r="YQ875" s="13"/>
      <c r="YR875" s="13"/>
      <c r="YS875" s="13"/>
      <c r="YT875" s="13"/>
      <c r="YU875" s="13"/>
      <c r="YV875" s="13"/>
      <c r="YW875" s="13"/>
      <c r="YX875" s="13"/>
      <c r="YY875" s="13"/>
      <c r="YZ875" s="13"/>
      <c r="ZA875" s="13"/>
      <c r="ZB875" s="13"/>
      <c r="ZC875" s="13"/>
      <c r="ZD875" s="13"/>
      <c r="ZE875" s="13"/>
      <c r="ZF875" s="13"/>
      <c r="ZG875" s="13"/>
      <c r="ZH875" s="13"/>
      <c r="ZI875" s="13"/>
      <c r="ZJ875" s="13"/>
      <c r="ZK875" s="13"/>
      <c r="ZL875" s="13"/>
      <c r="ZM875" s="13"/>
      <c r="ZN875" s="13"/>
      <c r="ZO875" s="13"/>
      <c r="ZP875" s="13"/>
      <c r="ZQ875" s="13"/>
      <c r="ZR875" s="13"/>
      <c r="ZS875" s="13"/>
      <c r="ZT875" s="13"/>
      <c r="ZU875" s="13"/>
      <c r="ZV875" s="13"/>
      <c r="ZW875" s="13"/>
      <c r="ZX875" s="13"/>
      <c r="ZY875" s="13"/>
      <c r="ZZ875" s="13"/>
      <c r="AAA875" s="13"/>
      <c r="AAB875" s="13"/>
      <c r="AAC875" s="13"/>
      <c r="AAD875" s="13"/>
      <c r="AAE875" s="13"/>
      <c r="AAF875" s="13"/>
      <c r="AAG875" s="13"/>
      <c r="AAH875" s="13"/>
      <c r="AAI875" s="13"/>
      <c r="AAJ875" s="13"/>
      <c r="AAK875" s="13"/>
      <c r="AAL875" s="13"/>
      <c r="AAM875" s="13"/>
      <c r="AAN875" s="13"/>
      <c r="AAO875" s="13"/>
      <c r="AAP875" s="13"/>
      <c r="AAQ875" s="13"/>
      <c r="AAR875" s="13"/>
      <c r="AAS875" s="13"/>
      <c r="AAT875" s="13"/>
      <c r="AAU875" s="13"/>
      <c r="AAV875" s="13"/>
      <c r="AAW875" s="13"/>
      <c r="AAX875" s="13"/>
      <c r="AAY875" s="13"/>
      <c r="AAZ875" s="13"/>
      <c r="ABA875" s="13"/>
      <c r="ABB875" s="13"/>
      <c r="ABC875" s="13"/>
      <c r="ABD875" s="13"/>
      <c r="ABE875" s="13"/>
      <c r="ABF875" s="13"/>
      <c r="ABG875" s="13"/>
      <c r="ABH875" s="13"/>
      <c r="ABI875" s="13"/>
      <c r="ABJ875" s="13"/>
      <c r="ABK875" s="13"/>
      <c r="ABL875" s="13"/>
      <c r="ABM875" s="13"/>
      <c r="ABN875" s="13"/>
      <c r="ABO875" s="13"/>
      <c r="ABP875" s="13"/>
      <c r="ABQ875" s="13"/>
      <c r="ABR875" s="13"/>
      <c r="ABS875" s="13"/>
      <c r="ABT875" s="13"/>
      <c r="ABU875" s="13"/>
      <c r="ABV875" s="13"/>
      <c r="ABW875" s="13"/>
      <c r="ABX875" s="13"/>
      <c r="ABY875" s="13"/>
      <c r="ABZ875" s="13"/>
      <c r="ACA875" s="13"/>
      <c r="ACB875" s="13"/>
      <c r="ACC875" s="13"/>
      <c r="ACD875" s="13"/>
      <c r="ACE875" s="13"/>
      <c r="ACF875" s="13"/>
      <c r="ACG875" s="13"/>
      <c r="ACH875" s="13"/>
      <c r="ACI875" s="13"/>
      <c r="ACJ875" s="13"/>
      <c r="ACK875" s="13"/>
      <c r="ACL875" s="13"/>
      <c r="ACM875" s="13"/>
      <c r="ACN875" s="13"/>
      <c r="ACO875" s="13"/>
      <c r="ACP875" s="13"/>
      <c r="ACQ875" s="13"/>
      <c r="ACR875" s="13"/>
      <c r="ACS875" s="13"/>
      <c r="ACT875" s="13"/>
      <c r="ACU875" s="13"/>
      <c r="ACV875" s="13"/>
      <c r="ACW875" s="13"/>
      <c r="ACX875" s="13"/>
      <c r="ACY875" s="13"/>
      <c r="ACZ875" s="13"/>
      <c r="ADA875" s="13"/>
      <c r="ADB875" s="13"/>
      <c r="ADC875" s="13"/>
      <c r="ADD875" s="13"/>
      <c r="ADE875" s="13"/>
      <c r="ADF875" s="13"/>
      <c r="ADG875" s="13"/>
      <c r="ADH875" s="13"/>
      <c r="ADI875" s="13"/>
      <c r="ADJ875" s="13"/>
      <c r="ADK875" s="13"/>
      <c r="ADL875" s="13"/>
      <c r="ADM875" s="13"/>
      <c r="ADN875" s="13"/>
      <c r="ADO875" s="13"/>
      <c r="ADP875" s="13"/>
      <c r="ADQ875" s="13"/>
      <c r="ADR875" s="13"/>
      <c r="ADS875" s="13"/>
      <c r="ADT875" s="13"/>
      <c r="ADU875" s="13"/>
      <c r="ADV875" s="13"/>
      <c r="ADW875" s="13"/>
      <c r="ADX875" s="13"/>
      <c r="ADY875" s="13"/>
      <c r="ADZ875" s="13"/>
      <c r="AEA875" s="13"/>
      <c r="AEB875" s="13"/>
      <c r="AEC875" s="13"/>
      <c r="AED875" s="13"/>
      <c r="AEE875" s="13"/>
      <c r="AEF875" s="13"/>
      <c r="AEG875" s="13"/>
      <c r="AEH875" s="13"/>
      <c r="AEI875" s="13"/>
      <c r="AEJ875" s="13"/>
      <c r="AEK875" s="13"/>
      <c r="AEL875" s="13"/>
      <c r="AEM875" s="13"/>
      <c r="AEN875" s="13"/>
      <c r="AEO875" s="13"/>
      <c r="AEP875" s="13"/>
      <c r="AEQ875" s="13"/>
      <c r="AER875" s="13"/>
      <c r="AES875" s="13"/>
      <c r="AET875" s="13"/>
      <c r="AEU875" s="13"/>
      <c r="AEV875" s="13"/>
      <c r="AEW875" s="13"/>
      <c r="AEX875" s="13"/>
      <c r="AEY875" s="13"/>
      <c r="AEZ875" s="13"/>
      <c r="AFA875" s="13"/>
      <c r="AFB875" s="13"/>
      <c r="AFC875" s="13"/>
      <c r="AFD875" s="13"/>
      <c r="AFE875" s="13"/>
      <c r="AFF875" s="13"/>
      <c r="AFG875" s="13"/>
      <c r="AFH875" s="13"/>
      <c r="AFI875" s="13"/>
      <c r="AFJ875" s="13"/>
      <c r="AFK875" s="13"/>
      <c r="AFL875" s="13"/>
      <c r="AFM875" s="13"/>
      <c r="AFN875" s="13"/>
      <c r="AFO875" s="13"/>
      <c r="AFP875" s="13"/>
      <c r="AFQ875" s="13"/>
      <c r="AFR875" s="13"/>
      <c r="AFS875" s="13"/>
      <c r="AFT875" s="13"/>
      <c r="AFU875" s="13"/>
      <c r="AFV875" s="13"/>
      <c r="AFW875" s="13"/>
      <c r="AFX875" s="13"/>
      <c r="AFY875" s="13"/>
      <c r="AFZ875" s="13"/>
      <c r="AGA875" s="13"/>
      <c r="AGB875" s="13"/>
      <c r="AGC875" s="13"/>
      <c r="AGD875" s="13"/>
      <c r="AGE875" s="13"/>
      <c r="AGF875" s="13"/>
      <c r="AGG875" s="13"/>
      <c r="AGH875" s="13"/>
      <c r="AGI875" s="13"/>
      <c r="AGJ875" s="13"/>
      <c r="AGK875" s="13"/>
      <c r="AGL875" s="13"/>
      <c r="AGM875" s="13"/>
      <c r="AGN875" s="13"/>
      <c r="AGO875" s="13"/>
      <c r="AGP875" s="13"/>
      <c r="AGQ875" s="13"/>
      <c r="AGR875" s="13"/>
      <c r="AGS875" s="13"/>
      <c r="AGT875" s="13"/>
      <c r="AGU875" s="13"/>
      <c r="AGV875" s="13"/>
      <c r="AGW875" s="13"/>
      <c r="AGX875" s="13"/>
      <c r="AGY875" s="13"/>
      <c r="AGZ875" s="13"/>
      <c r="AHA875" s="13"/>
      <c r="AHB875" s="13"/>
      <c r="AHC875" s="13"/>
      <c r="AHD875" s="13"/>
      <c r="AHE875" s="13"/>
      <c r="AHF875" s="13"/>
      <c r="AHG875" s="13"/>
      <c r="AHH875" s="13"/>
      <c r="AHI875" s="13"/>
      <c r="AHJ875" s="13"/>
      <c r="AHK875" s="13"/>
      <c r="AHL875" s="13"/>
      <c r="AHM875" s="13"/>
      <c r="AHN875" s="13"/>
      <c r="AHO875" s="13"/>
      <c r="AHP875" s="13"/>
      <c r="AHQ875" s="13"/>
      <c r="AHR875" s="13"/>
      <c r="AHS875" s="13"/>
      <c r="AHT875" s="13"/>
      <c r="AHU875" s="13"/>
      <c r="AHV875" s="13"/>
      <c r="AHW875" s="13"/>
      <c r="AHX875" s="13"/>
      <c r="AHY875" s="13"/>
      <c r="AHZ875" s="13"/>
      <c r="AIA875" s="13"/>
      <c r="AIB875" s="13"/>
      <c r="AIC875" s="13"/>
      <c r="AID875" s="13"/>
      <c r="AIE875" s="13"/>
      <c r="AIF875" s="13"/>
      <c r="AIG875" s="13"/>
      <c r="AIH875" s="13"/>
      <c r="AII875" s="13"/>
      <c r="AIJ875" s="13"/>
      <c r="AIK875" s="13"/>
      <c r="AIL875" s="13"/>
      <c r="AIM875" s="13"/>
      <c r="AIN875" s="13"/>
      <c r="AIO875" s="13"/>
      <c r="AIP875" s="13"/>
      <c r="AIQ875" s="13"/>
      <c r="AIR875" s="13"/>
      <c r="AIS875" s="13"/>
      <c r="AIT875" s="13"/>
      <c r="AIU875" s="13"/>
      <c r="AIV875" s="13"/>
      <c r="AIW875" s="13"/>
      <c r="AIX875" s="13"/>
      <c r="AIY875" s="13"/>
      <c r="AIZ875" s="13"/>
      <c r="AJA875" s="13"/>
      <c r="AJB875" s="13"/>
      <c r="AJC875" s="13"/>
      <c r="AJD875" s="13"/>
      <c r="AJE875" s="13"/>
      <c r="AJF875" s="13"/>
      <c r="AJG875" s="13"/>
      <c r="AJH875" s="13"/>
      <c r="AJI875" s="13"/>
      <c r="AJJ875" s="13"/>
      <c r="AJK875" s="13"/>
      <c r="AJL875" s="13"/>
      <c r="AJM875" s="13"/>
      <c r="AJN875" s="13"/>
      <c r="AJO875" s="13"/>
      <c r="AJP875" s="13"/>
      <c r="AJQ875" s="13"/>
      <c r="AJR875" s="13"/>
      <c r="AJS875" s="13"/>
      <c r="AJT875" s="13"/>
      <c r="AJU875" s="13"/>
      <c r="AJV875" s="13"/>
      <c r="AJW875" s="13"/>
      <c r="AJX875" s="13"/>
      <c r="AJY875" s="13"/>
      <c r="AJZ875" s="13"/>
      <c r="AKA875" s="13"/>
      <c r="AKB875" s="13"/>
      <c r="AKC875" s="13"/>
      <c r="AKD875" s="13"/>
      <c r="AKE875" s="13"/>
      <c r="AKF875" s="13"/>
      <c r="AKG875" s="13"/>
      <c r="AKH875" s="13"/>
      <c r="AKI875" s="13"/>
      <c r="AKJ875" s="13"/>
      <c r="AKK875" s="13"/>
      <c r="AKL875" s="13"/>
      <c r="AKM875" s="13"/>
      <c r="AKN875" s="13"/>
      <c r="AKO875" s="13"/>
      <c r="AKP875" s="13"/>
      <c r="AKQ875" s="13"/>
      <c r="AKR875" s="13"/>
      <c r="AKS875" s="13"/>
      <c r="AKT875" s="13"/>
      <c r="AKU875" s="13"/>
      <c r="AKV875" s="13"/>
      <c r="AKW875" s="13"/>
      <c r="AKX875" s="13"/>
      <c r="AKY875" s="13"/>
      <c r="AKZ875" s="13"/>
      <c r="ALA875" s="13"/>
      <c r="ALB875" s="13"/>
      <c r="ALC875" s="13"/>
      <c r="ALD875" s="13"/>
      <c r="ALE875" s="13"/>
      <c r="ALF875" s="13"/>
      <c r="ALG875" s="13"/>
      <c r="ALH875" s="13"/>
      <c r="ALI875" s="13"/>
      <c r="ALJ875" s="13"/>
    </row>
    <row r="876" spans="1:998" s="24" customFormat="1">
      <c r="A876" s="16">
        <v>871</v>
      </c>
      <c r="B876" s="32" t="s">
        <v>366</v>
      </c>
      <c r="C876" s="32" t="s">
        <v>108</v>
      </c>
      <c r="D876" s="32" t="s">
        <v>108</v>
      </c>
      <c r="E876" s="32" t="s">
        <v>370</v>
      </c>
      <c r="F876" s="32"/>
      <c r="G876" s="74">
        <v>45811</v>
      </c>
      <c r="H876" s="75">
        <v>0.42569444444444443</v>
      </c>
      <c r="I876" s="32" t="s">
        <v>5</v>
      </c>
      <c r="J876" s="32" t="s">
        <v>6</v>
      </c>
      <c r="K876" s="32" t="s">
        <v>5</v>
      </c>
      <c r="L876" s="32" t="s">
        <v>5</v>
      </c>
      <c r="M876" s="32" t="s">
        <v>5</v>
      </c>
      <c r="N876" s="32" t="s">
        <v>6</v>
      </c>
      <c r="O876" s="76">
        <v>971.71</v>
      </c>
      <c r="P876" s="77">
        <v>6895</v>
      </c>
      <c r="Q876" s="76">
        <v>350000</v>
      </c>
      <c r="R876" s="76">
        <v>120000</v>
      </c>
      <c r="S876" s="78">
        <f t="shared" si="92"/>
        <v>34.285714285714285</v>
      </c>
      <c r="T876" s="78">
        <f t="shared" si="93"/>
        <v>230000</v>
      </c>
      <c r="U876" s="32" t="s">
        <v>6</v>
      </c>
      <c r="V876" s="32" t="s">
        <v>6</v>
      </c>
      <c r="W876" s="79">
        <v>1</v>
      </c>
      <c r="X876" s="80">
        <v>0</v>
      </c>
      <c r="Y876" s="81">
        <f>ROUND((S876/INDICI!$B$2*10),2)</f>
        <v>3.87</v>
      </c>
      <c r="Z876" s="81">
        <f>ROUND((O876/INDICI!$B$1*25),2)</f>
        <v>2.59</v>
      </c>
      <c r="AA876" s="82">
        <f t="shared" si="94"/>
        <v>6</v>
      </c>
      <c r="AB876" s="83">
        <f t="shared" si="95"/>
        <v>12.46</v>
      </c>
      <c r="AC876" s="84"/>
      <c r="AD876" s="81" t="str">
        <f>VLOOKUP(C876, 'NORD SUD'!A:B, 2, FALSE)</f>
        <v>N</v>
      </c>
      <c r="AE876" s="85"/>
      <c r="AF876" s="85"/>
      <c r="AG876" s="84"/>
      <c r="AH876" s="81"/>
      <c r="AI876" s="169"/>
      <c r="AJ876" s="169"/>
      <c r="AK876" s="194"/>
      <c r="AL876" s="158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  <c r="JX876" s="13"/>
      <c r="JY876" s="13"/>
      <c r="JZ876" s="13"/>
      <c r="KA876" s="13"/>
      <c r="KB876" s="13"/>
      <c r="KC876" s="13"/>
      <c r="KD876" s="13"/>
      <c r="KE876" s="13"/>
      <c r="KF876" s="13"/>
      <c r="KG876" s="13"/>
      <c r="KH876" s="13"/>
      <c r="KI876" s="13"/>
      <c r="KJ876" s="13"/>
      <c r="KK876" s="13"/>
      <c r="KL876" s="13"/>
      <c r="KM876" s="13"/>
      <c r="KN876" s="13"/>
      <c r="KO876" s="13"/>
      <c r="KP876" s="13"/>
      <c r="KQ876" s="13"/>
      <c r="KR876" s="13"/>
      <c r="KS876" s="13"/>
      <c r="KT876" s="13"/>
      <c r="KU876" s="13"/>
      <c r="KV876" s="13"/>
      <c r="KW876" s="13"/>
      <c r="KX876" s="13"/>
      <c r="KY876" s="13"/>
      <c r="KZ876" s="13"/>
      <c r="LA876" s="13"/>
      <c r="LB876" s="13"/>
      <c r="LC876" s="13"/>
      <c r="LD876" s="13"/>
      <c r="LE876" s="13"/>
      <c r="LF876" s="13"/>
      <c r="LG876" s="13"/>
      <c r="LH876" s="13"/>
      <c r="LI876" s="13"/>
      <c r="LJ876" s="13"/>
      <c r="LK876" s="13"/>
      <c r="LL876" s="13"/>
      <c r="LM876" s="13"/>
      <c r="LN876" s="13"/>
      <c r="LO876" s="13"/>
      <c r="LP876" s="13"/>
      <c r="LQ876" s="13"/>
      <c r="LR876" s="13"/>
      <c r="LS876" s="13"/>
      <c r="LT876" s="13"/>
      <c r="LU876" s="13"/>
      <c r="LV876" s="13"/>
      <c r="LW876" s="13"/>
      <c r="LX876" s="13"/>
      <c r="LY876" s="13"/>
      <c r="LZ876" s="13"/>
      <c r="MA876" s="13"/>
      <c r="MB876" s="13"/>
      <c r="MC876" s="13"/>
      <c r="MD876" s="13"/>
      <c r="ME876" s="13"/>
      <c r="MF876" s="13"/>
      <c r="MG876" s="13"/>
      <c r="MH876" s="13"/>
      <c r="MI876" s="13"/>
      <c r="MJ876" s="13"/>
      <c r="MK876" s="13"/>
      <c r="ML876" s="13"/>
      <c r="MM876" s="13"/>
      <c r="MN876" s="13"/>
      <c r="MO876" s="13"/>
      <c r="MP876" s="13"/>
      <c r="MQ876" s="13"/>
      <c r="MR876" s="13"/>
      <c r="MS876" s="13"/>
      <c r="MT876" s="13"/>
      <c r="MU876" s="13"/>
      <c r="MV876" s="13"/>
      <c r="MW876" s="13"/>
      <c r="MX876" s="13"/>
      <c r="MY876" s="13"/>
      <c r="MZ876" s="13"/>
      <c r="NA876" s="13"/>
      <c r="NB876" s="13"/>
      <c r="NC876" s="13"/>
      <c r="ND876" s="13"/>
      <c r="NE876" s="13"/>
      <c r="NF876" s="13"/>
      <c r="NG876" s="13"/>
      <c r="NH876" s="13"/>
      <c r="NI876" s="13"/>
      <c r="NJ876" s="13"/>
      <c r="NK876" s="13"/>
      <c r="NL876" s="13"/>
      <c r="NM876" s="13"/>
      <c r="NN876" s="13"/>
      <c r="NO876" s="13"/>
      <c r="NP876" s="13"/>
      <c r="NQ876" s="13"/>
      <c r="NR876" s="13"/>
      <c r="NS876" s="13"/>
      <c r="NT876" s="13"/>
      <c r="NU876" s="13"/>
      <c r="NV876" s="13"/>
      <c r="NW876" s="13"/>
      <c r="NX876" s="13"/>
      <c r="NY876" s="13"/>
      <c r="NZ876" s="13"/>
      <c r="OA876" s="13"/>
      <c r="OB876" s="13"/>
      <c r="OC876" s="13"/>
      <c r="OD876" s="13"/>
      <c r="OE876" s="13"/>
      <c r="OF876" s="13"/>
      <c r="OG876" s="13"/>
      <c r="OH876" s="13"/>
      <c r="OI876" s="13"/>
      <c r="OJ876" s="13"/>
      <c r="OK876" s="13"/>
      <c r="OL876" s="13"/>
      <c r="OM876" s="13"/>
      <c r="ON876" s="13"/>
      <c r="OO876" s="13"/>
      <c r="OP876" s="13"/>
      <c r="OQ876" s="13"/>
      <c r="OR876" s="13"/>
      <c r="OS876" s="13"/>
      <c r="OT876" s="13"/>
      <c r="OU876" s="13"/>
      <c r="OV876" s="13"/>
      <c r="OW876" s="13"/>
      <c r="OX876" s="13"/>
      <c r="OY876" s="13"/>
      <c r="OZ876" s="13"/>
      <c r="PA876" s="13"/>
      <c r="PB876" s="13"/>
      <c r="PC876" s="13"/>
      <c r="PD876" s="13"/>
      <c r="PE876" s="13"/>
      <c r="PF876" s="13"/>
      <c r="PG876" s="13"/>
      <c r="PH876" s="13"/>
      <c r="PI876" s="13"/>
      <c r="PJ876" s="13"/>
      <c r="PK876" s="13"/>
      <c r="PL876" s="13"/>
      <c r="PM876" s="13"/>
      <c r="PN876" s="13"/>
      <c r="PO876" s="13"/>
      <c r="PP876" s="13"/>
      <c r="PQ876" s="13"/>
      <c r="PR876" s="13"/>
      <c r="PS876" s="13"/>
      <c r="PT876" s="13"/>
      <c r="PU876" s="13"/>
      <c r="PV876" s="13"/>
      <c r="PW876" s="13"/>
      <c r="PX876" s="13"/>
      <c r="PY876" s="13"/>
      <c r="PZ876" s="13"/>
      <c r="QA876" s="13"/>
      <c r="QB876" s="13"/>
      <c r="QC876" s="13"/>
      <c r="QD876" s="13"/>
      <c r="QE876" s="13"/>
      <c r="QF876" s="13"/>
      <c r="QG876" s="13"/>
      <c r="QH876" s="13"/>
      <c r="QI876" s="13"/>
      <c r="QJ876" s="13"/>
      <c r="QK876" s="13"/>
      <c r="QL876" s="13"/>
      <c r="QM876" s="13"/>
      <c r="QN876" s="13"/>
      <c r="QO876" s="13"/>
      <c r="QP876" s="13"/>
      <c r="QQ876" s="13"/>
      <c r="QR876" s="13"/>
      <c r="QS876" s="13"/>
      <c r="QT876" s="13"/>
      <c r="QU876" s="13"/>
      <c r="QV876" s="13"/>
      <c r="QW876" s="13"/>
      <c r="QX876" s="13"/>
      <c r="QY876" s="13"/>
      <c r="QZ876" s="13"/>
      <c r="RA876" s="13"/>
      <c r="RB876" s="13"/>
      <c r="RC876" s="13"/>
      <c r="RD876" s="13"/>
      <c r="RE876" s="13"/>
      <c r="RF876" s="13"/>
      <c r="RG876" s="13"/>
      <c r="RH876" s="13"/>
      <c r="RI876" s="13"/>
      <c r="RJ876" s="13"/>
      <c r="RK876" s="13"/>
      <c r="RL876" s="13"/>
      <c r="RM876" s="13"/>
      <c r="RN876" s="13"/>
      <c r="RO876" s="13"/>
      <c r="RP876" s="13"/>
      <c r="RQ876" s="13"/>
      <c r="RR876" s="13"/>
      <c r="RS876" s="13"/>
      <c r="RT876" s="13"/>
      <c r="RU876" s="13"/>
      <c r="RV876" s="13"/>
      <c r="RW876" s="13"/>
      <c r="RX876" s="13"/>
      <c r="RY876" s="13"/>
      <c r="RZ876" s="13"/>
      <c r="SA876" s="13"/>
      <c r="SB876" s="13"/>
      <c r="SC876" s="13"/>
      <c r="SD876" s="13"/>
      <c r="SE876" s="13"/>
      <c r="SF876" s="13"/>
      <c r="SG876" s="13"/>
      <c r="SH876" s="13"/>
      <c r="SI876" s="13"/>
      <c r="SJ876" s="13"/>
      <c r="SK876" s="13"/>
      <c r="SL876" s="13"/>
      <c r="SM876" s="13"/>
      <c r="SN876" s="13"/>
      <c r="SO876" s="13"/>
      <c r="SP876" s="13"/>
      <c r="SQ876" s="13"/>
      <c r="SR876" s="13"/>
      <c r="SS876" s="13"/>
      <c r="ST876" s="13"/>
      <c r="SU876" s="13"/>
      <c r="SV876" s="13"/>
      <c r="SW876" s="13"/>
      <c r="SX876" s="13"/>
      <c r="SY876" s="13"/>
      <c r="SZ876" s="13"/>
      <c r="TA876" s="13"/>
      <c r="TB876" s="13"/>
      <c r="TC876" s="13"/>
      <c r="TD876" s="13"/>
      <c r="TE876" s="13"/>
      <c r="TF876" s="13"/>
      <c r="TG876" s="13"/>
      <c r="TH876" s="13"/>
      <c r="TI876" s="13"/>
      <c r="TJ876" s="13"/>
      <c r="TK876" s="13"/>
      <c r="TL876" s="13"/>
      <c r="TM876" s="13"/>
      <c r="TN876" s="13"/>
      <c r="TO876" s="13"/>
      <c r="TP876" s="13"/>
      <c r="TQ876" s="13"/>
      <c r="TR876" s="13"/>
      <c r="TS876" s="13"/>
      <c r="TT876" s="13"/>
      <c r="TU876" s="13"/>
      <c r="TV876" s="13"/>
      <c r="TW876" s="13"/>
      <c r="TX876" s="13"/>
      <c r="TY876" s="13"/>
      <c r="TZ876" s="13"/>
      <c r="UA876" s="13"/>
      <c r="UB876" s="13"/>
      <c r="UC876" s="13"/>
      <c r="UD876" s="13"/>
      <c r="UE876" s="13"/>
      <c r="UF876" s="13"/>
      <c r="UG876" s="13"/>
      <c r="UH876" s="13"/>
      <c r="UI876" s="13"/>
      <c r="UJ876" s="13"/>
      <c r="UK876" s="13"/>
      <c r="UL876" s="13"/>
      <c r="UM876" s="13"/>
      <c r="UN876" s="13"/>
      <c r="UO876" s="13"/>
      <c r="UP876" s="13"/>
      <c r="UQ876" s="13"/>
      <c r="UR876" s="13"/>
      <c r="US876" s="13"/>
      <c r="UT876" s="13"/>
      <c r="UU876" s="13"/>
      <c r="UV876" s="13"/>
      <c r="UW876" s="13"/>
      <c r="UX876" s="13"/>
      <c r="UY876" s="13"/>
      <c r="UZ876" s="13"/>
      <c r="VA876" s="13"/>
      <c r="VB876" s="13"/>
      <c r="VC876" s="13"/>
      <c r="VD876" s="13"/>
      <c r="VE876" s="13"/>
      <c r="VF876" s="13"/>
      <c r="VG876" s="13"/>
      <c r="VH876" s="13"/>
      <c r="VI876" s="13"/>
      <c r="VJ876" s="13"/>
      <c r="VK876" s="13"/>
      <c r="VL876" s="13"/>
      <c r="VM876" s="13"/>
      <c r="VN876" s="13"/>
      <c r="VO876" s="13"/>
      <c r="VP876" s="13"/>
      <c r="VQ876" s="13"/>
      <c r="VR876" s="13"/>
      <c r="VS876" s="13"/>
      <c r="VT876" s="13"/>
      <c r="VU876" s="13"/>
      <c r="VV876" s="13"/>
      <c r="VW876" s="13"/>
      <c r="VX876" s="13"/>
      <c r="VY876" s="13"/>
      <c r="VZ876" s="13"/>
      <c r="WA876" s="13"/>
      <c r="WB876" s="13"/>
      <c r="WC876" s="13"/>
      <c r="WD876" s="13"/>
      <c r="WE876" s="13"/>
      <c r="WF876" s="13"/>
      <c r="WG876" s="13"/>
      <c r="WH876" s="13"/>
      <c r="WI876" s="13"/>
      <c r="WJ876" s="13"/>
      <c r="WK876" s="13"/>
      <c r="WL876" s="13"/>
      <c r="WM876" s="13"/>
      <c r="WN876" s="13"/>
      <c r="WO876" s="13"/>
      <c r="WP876" s="13"/>
      <c r="WQ876" s="13"/>
      <c r="WR876" s="13"/>
      <c r="WS876" s="13"/>
      <c r="WT876" s="13"/>
      <c r="WU876" s="13"/>
      <c r="WV876" s="13"/>
      <c r="WW876" s="13"/>
      <c r="WX876" s="13"/>
      <c r="WY876" s="13"/>
      <c r="WZ876" s="13"/>
      <c r="XA876" s="13"/>
      <c r="XB876" s="13"/>
      <c r="XC876" s="13"/>
      <c r="XD876" s="13"/>
      <c r="XE876" s="13"/>
      <c r="XF876" s="13"/>
      <c r="XG876" s="13"/>
      <c r="XH876" s="13"/>
      <c r="XI876" s="13"/>
      <c r="XJ876" s="13"/>
      <c r="XK876" s="13"/>
      <c r="XL876" s="13"/>
      <c r="XM876" s="13"/>
      <c r="XN876" s="13"/>
      <c r="XO876" s="13"/>
      <c r="XP876" s="13"/>
      <c r="XQ876" s="13"/>
      <c r="XR876" s="13"/>
      <c r="XS876" s="13"/>
      <c r="XT876" s="13"/>
      <c r="XU876" s="13"/>
      <c r="XV876" s="13"/>
      <c r="XW876" s="13"/>
      <c r="XX876" s="13"/>
      <c r="XY876" s="13"/>
      <c r="XZ876" s="13"/>
      <c r="YA876" s="13"/>
      <c r="YB876" s="13"/>
      <c r="YC876" s="13"/>
      <c r="YD876" s="13"/>
      <c r="YE876" s="13"/>
      <c r="YF876" s="13"/>
      <c r="YG876" s="13"/>
      <c r="YH876" s="13"/>
      <c r="YI876" s="13"/>
      <c r="YJ876" s="13"/>
      <c r="YK876" s="13"/>
      <c r="YL876" s="13"/>
      <c r="YM876" s="13"/>
      <c r="YN876" s="13"/>
      <c r="YO876" s="13"/>
      <c r="YP876" s="13"/>
      <c r="YQ876" s="13"/>
      <c r="YR876" s="13"/>
      <c r="YS876" s="13"/>
      <c r="YT876" s="13"/>
      <c r="YU876" s="13"/>
      <c r="YV876" s="13"/>
      <c r="YW876" s="13"/>
      <c r="YX876" s="13"/>
      <c r="YY876" s="13"/>
      <c r="YZ876" s="13"/>
      <c r="ZA876" s="13"/>
      <c r="ZB876" s="13"/>
      <c r="ZC876" s="13"/>
      <c r="ZD876" s="13"/>
      <c r="ZE876" s="13"/>
      <c r="ZF876" s="13"/>
      <c r="ZG876" s="13"/>
      <c r="ZH876" s="13"/>
      <c r="ZI876" s="13"/>
      <c r="ZJ876" s="13"/>
      <c r="ZK876" s="13"/>
      <c r="ZL876" s="13"/>
      <c r="ZM876" s="13"/>
      <c r="ZN876" s="13"/>
      <c r="ZO876" s="13"/>
      <c r="ZP876" s="13"/>
      <c r="ZQ876" s="13"/>
      <c r="ZR876" s="13"/>
      <c r="ZS876" s="13"/>
      <c r="ZT876" s="13"/>
      <c r="ZU876" s="13"/>
      <c r="ZV876" s="13"/>
      <c r="ZW876" s="13"/>
      <c r="ZX876" s="13"/>
      <c r="ZY876" s="13"/>
      <c r="ZZ876" s="13"/>
      <c r="AAA876" s="13"/>
      <c r="AAB876" s="13"/>
      <c r="AAC876" s="13"/>
      <c r="AAD876" s="13"/>
      <c r="AAE876" s="13"/>
      <c r="AAF876" s="13"/>
      <c r="AAG876" s="13"/>
      <c r="AAH876" s="13"/>
      <c r="AAI876" s="13"/>
      <c r="AAJ876" s="13"/>
      <c r="AAK876" s="13"/>
      <c r="AAL876" s="13"/>
      <c r="AAM876" s="13"/>
      <c r="AAN876" s="13"/>
      <c r="AAO876" s="13"/>
      <c r="AAP876" s="13"/>
      <c r="AAQ876" s="13"/>
      <c r="AAR876" s="13"/>
      <c r="AAS876" s="13"/>
      <c r="AAT876" s="13"/>
      <c r="AAU876" s="13"/>
      <c r="AAV876" s="13"/>
      <c r="AAW876" s="13"/>
      <c r="AAX876" s="13"/>
      <c r="AAY876" s="13"/>
      <c r="AAZ876" s="13"/>
      <c r="ABA876" s="13"/>
      <c r="ABB876" s="13"/>
      <c r="ABC876" s="13"/>
      <c r="ABD876" s="13"/>
      <c r="ABE876" s="13"/>
      <c r="ABF876" s="13"/>
      <c r="ABG876" s="13"/>
      <c r="ABH876" s="13"/>
      <c r="ABI876" s="13"/>
      <c r="ABJ876" s="13"/>
      <c r="ABK876" s="13"/>
      <c r="ABL876" s="13"/>
      <c r="ABM876" s="13"/>
      <c r="ABN876" s="13"/>
      <c r="ABO876" s="13"/>
      <c r="ABP876" s="13"/>
      <c r="ABQ876" s="13"/>
      <c r="ABR876" s="13"/>
      <c r="ABS876" s="13"/>
      <c r="ABT876" s="13"/>
      <c r="ABU876" s="13"/>
      <c r="ABV876" s="13"/>
      <c r="ABW876" s="13"/>
      <c r="ABX876" s="13"/>
      <c r="ABY876" s="13"/>
      <c r="ABZ876" s="13"/>
      <c r="ACA876" s="13"/>
      <c r="ACB876" s="13"/>
      <c r="ACC876" s="13"/>
      <c r="ACD876" s="13"/>
      <c r="ACE876" s="13"/>
      <c r="ACF876" s="13"/>
      <c r="ACG876" s="13"/>
      <c r="ACH876" s="13"/>
      <c r="ACI876" s="13"/>
      <c r="ACJ876" s="13"/>
      <c r="ACK876" s="13"/>
      <c r="ACL876" s="13"/>
      <c r="ACM876" s="13"/>
      <c r="ACN876" s="13"/>
      <c r="ACO876" s="13"/>
      <c r="ACP876" s="13"/>
      <c r="ACQ876" s="13"/>
      <c r="ACR876" s="13"/>
      <c r="ACS876" s="13"/>
      <c r="ACT876" s="13"/>
      <c r="ACU876" s="13"/>
      <c r="ACV876" s="13"/>
      <c r="ACW876" s="13"/>
      <c r="ACX876" s="13"/>
      <c r="ACY876" s="13"/>
      <c r="ACZ876" s="13"/>
      <c r="ADA876" s="13"/>
      <c r="ADB876" s="13"/>
      <c r="ADC876" s="13"/>
      <c r="ADD876" s="13"/>
      <c r="ADE876" s="13"/>
      <c r="ADF876" s="13"/>
      <c r="ADG876" s="13"/>
      <c r="ADH876" s="13"/>
      <c r="ADI876" s="13"/>
      <c r="ADJ876" s="13"/>
      <c r="ADK876" s="13"/>
      <c r="ADL876" s="13"/>
      <c r="ADM876" s="13"/>
      <c r="ADN876" s="13"/>
      <c r="ADO876" s="13"/>
      <c r="ADP876" s="13"/>
      <c r="ADQ876" s="13"/>
      <c r="ADR876" s="13"/>
      <c r="ADS876" s="13"/>
      <c r="ADT876" s="13"/>
      <c r="ADU876" s="13"/>
      <c r="ADV876" s="13"/>
      <c r="ADW876" s="13"/>
      <c r="ADX876" s="13"/>
      <c r="ADY876" s="13"/>
      <c r="ADZ876" s="13"/>
      <c r="AEA876" s="13"/>
      <c r="AEB876" s="13"/>
      <c r="AEC876" s="13"/>
      <c r="AED876" s="13"/>
      <c r="AEE876" s="13"/>
      <c r="AEF876" s="13"/>
      <c r="AEG876" s="13"/>
      <c r="AEH876" s="13"/>
      <c r="AEI876" s="13"/>
      <c r="AEJ876" s="13"/>
      <c r="AEK876" s="13"/>
      <c r="AEL876" s="13"/>
      <c r="AEM876" s="13"/>
      <c r="AEN876" s="13"/>
      <c r="AEO876" s="13"/>
      <c r="AEP876" s="13"/>
      <c r="AEQ876" s="13"/>
      <c r="AER876" s="13"/>
      <c r="AES876" s="13"/>
      <c r="AET876" s="13"/>
      <c r="AEU876" s="13"/>
      <c r="AEV876" s="13"/>
      <c r="AEW876" s="13"/>
      <c r="AEX876" s="13"/>
      <c r="AEY876" s="13"/>
      <c r="AEZ876" s="13"/>
      <c r="AFA876" s="13"/>
      <c r="AFB876" s="13"/>
      <c r="AFC876" s="13"/>
      <c r="AFD876" s="13"/>
      <c r="AFE876" s="13"/>
      <c r="AFF876" s="13"/>
      <c r="AFG876" s="13"/>
      <c r="AFH876" s="13"/>
      <c r="AFI876" s="13"/>
      <c r="AFJ876" s="13"/>
      <c r="AFK876" s="13"/>
      <c r="AFL876" s="13"/>
      <c r="AFM876" s="13"/>
      <c r="AFN876" s="13"/>
      <c r="AFO876" s="13"/>
      <c r="AFP876" s="13"/>
      <c r="AFQ876" s="13"/>
      <c r="AFR876" s="13"/>
      <c r="AFS876" s="13"/>
      <c r="AFT876" s="13"/>
      <c r="AFU876" s="13"/>
      <c r="AFV876" s="13"/>
      <c r="AFW876" s="13"/>
      <c r="AFX876" s="13"/>
      <c r="AFY876" s="13"/>
      <c r="AFZ876" s="13"/>
      <c r="AGA876" s="13"/>
      <c r="AGB876" s="13"/>
      <c r="AGC876" s="13"/>
      <c r="AGD876" s="13"/>
      <c r="AGE876" s="13"/>
      <c r="AGF876" s="13"/>
      <c r="AGG876" s="13"/>
      <c r="AGH876" s="13"/>
      <c r="AGI876" s="13"/>
      <c r="AGJ876" s="13"/>
      <c r="AGK876" s="13"/>
      <c r="AGL876" s="13"/>
      <c r="AGM876" s="13"/>
      <c r="AGN876" s="13"/>
      <c r="AGO876" s="13"/>
      <c r="AGP876" s="13"/>
      <c r="AGQ876" s="13"/>
      <c r="AGR876" s="13"/>
      <c r="AGS876" s="13"/>
      <c r="AGT876" s="13"/>
      <c r="AGU876" s="13"/>
      <c r="AGV876" s="13"/>
      <c r="AGW876" s="13"/>
      <c r="AGX876" s="13"/>
      <c r="AGY876" s="13"/>
      <c r="AGZ876" s="13"/>
      <c r="AHA876" s="13"/>
      <c r="AHB876" s="13"/>
      <c r="AHC876" s="13"/>
      <c r="AHD876" s="13"/>
      <c r="AHE876" s="13"/>
      <c r="AHF876" s="13"/>
      <c r="AHG876" s="13"/>
      <c r="AHH876" s="13"/>
      <c r="AHI876" s="13"/>
      <c r="AHJ876" s="13"/>
      <c r="AHK876" s="13"/>
      <c r="AHL876" s="13"/>
      <c r="AHM876" s="13"/>
      <c r="AHN876" s="13"/>
      <c r="AHO876" s="13"/>
      <c r="AHP876" s="13"/>
      <c r="AHQ876" s="13"/>
      <c r="AHR876" s="13"/>
      <c r="AHS876" s="13"/>
      <c r="AHT876" s="13"/>
      <c r="AHU876" s="13"/>
      <c r="AHV876" s="13"/>
      <c r="AHW876" s="13"/>
      <c r="AHX876" s="13"/>
      <c r="AHY876" s="13"/>
      <c r="AHZ876" s="13"/>
      <c r="AIA876" s="13"/>
      <c r="AIB876" s="13"/>
      <c r="AIC876" s="13"/>
      <c r="AID876" s="13"/>
      <c r="AIE876" s="13"/>
      <c r="AIF876" s="13"/>
      <c r="AIG876" s="13"/>
      <c r="AIH876" s="13"/>
      <c r="AII876" s="13"/>
      <c r="AIJ876" s="13"/>
      <c r="AIK876" s="13"/>
      <c r="AIL876" s="13"/>
      <c r="AIM876" s="13"/>
      <c r="AIN876" s="13"/>
      <c r="AIO876" s="13"/>
      <c r="AIP876" s="13"/>
      <c r="AIQ876" s="13"/>
      <c r="AIR876" s="13"/>
      <c r="AIS876" s="13"/>
      <c r="AIT876" s="13"/>
      <c r="AIU876" s="13"/>
      <c r="AIV876" s="13"/>
      <c r="AIW876" s="13"/>
      <c r="AIX876" s="13"/>
      <c r="AIY876" s="13"/>
      <c r="AIZ876" s="13"/>
      <c r="AJA876" s="13"/>
      <c r="AJB876" s="13"/>
      <c r="AJC876" s="13"/>
      <c r="AJD876" s="13"/>
      <c r="AJE876" s="13"/>
      <c r="AJF876" s="13"/>
      <c r="AJG876" s="13"/>
      <c r="AJH876" s="13"/>
      <c r="AJI876" s="13"/>
      <c r="AJJ876" s="13"/>
      <c r="AJK876" s="13"/>
      <c r="AJL876" s="13"/>
      <c r="AJM876" s="13"/>
      <c r="AJN876" s="13"/>
      <c r="AJO876" s="13"/>
      <c r="AJP876" s="13"/>
      <c r="AJQ876" s="13"/>
      <c r="AJR876" s="13"/>
      <c r="AJS876" s="13"/>
      <c r="AJT876" s="13"/>
      <c r="AJU876" s="13"/>
      <c r="AJV876" s="13"/>
      <c r="AJW876" s="13"/>
      <c r="AJX876" s="13"/>
      <c r="AJY876" s="13"/>
      <c r="AJZ876" s="13"/>
      <c r="AKA876" s="13"/>
      <c r="AKB876" s="13"/>
      <c r="AKC876" s="13"/>
      <c r="AKD876" s="13"/>
      <c r="AKE876" s="13"/>
      <c r="AKF876" s="13"/>
      <c r="AKG876" s="13"/>
      <c r="AKH876" s="13"/>
      <c r="AKI876" s="13"/>
      <c r="AKJ876" s="13"/>
      <c r="AKK876" s="13"/>
      <c r="AKL876" s="13"/>
      <c r="AKM876" s="13"/>
      <c r="AKN876" s="13"/>
      <c r="AKO876" s="13"/>
      <c r="AKP876" s="13"/>
      <c r="AKQ876" s="13"/>
      <c r="AKR876" s="13"/>
      <c r="AKS876" s="13"/>
      <c r="AKT876" s="13"/>
      <c r="AKU876" s="13"/>
      <c r="AKV876" s="13"/>
      <c r="AKW876" s="13"/>
      <c r="AKX876" s="13"/>
      <c r="AKY876" s="13"/>
      <c r="AKZ876" s="13"/>
      <c r="ALA876" s="13"/>
      <c r="ALB876" s="13"/>
      <c r="ALC876" s="13"/>
      <c r="ALD876" s="13"/>
      <c r="ALE876" s="13"/>
      <c r="ALF876" s="13"/>
      <c r="ALG876" s="13"/>
      <c r="ALH876" s="13"/>
      <c r="ALI876" s="13"/>
      <c r="ALJ876" s="13"/>
    </row>
    <row r="877" spans="1:998" s="24" customFormat="1">
      <c r="A877" s="16">
        <v>872</v>
      </c>
      <c r="B877" s="32" t="s">
        <v>176</v>
      </c>
      <c r="C877" s="32" t="s">
        <v>54</v>
      </c>
      <c r="D877" s="32" t="s">
        <v>54</v>
      </c>
      <c r="E877" s="32" t="s">
        <v>1752</v>
      </c>
      <c r="F877" s="32"/>
      <c r="G877" s="74">
        <v>45817</v>
      </c>
      <c r="H877" s="75">
        <v>0.5083333333333333</v>
      </c>
      <c r="I877" s="32" t="s">
        <v>5</v>
      </c>
      <c r="J877" s="32" t="s">
        <v>6</v>
      </c>
      <c r="K877" s="32" t="s">
        <v>5</v>
      </c>
      <c r="L877" s="32" t="s">
        <v>5</v>
      </c>
      <c r="M877" s="32" t="s">
        <v>5</v>
      </c>
      <c r="N877" s="32" t="s">
        <v>6</v>
      </c>
      <c r="O877" s="76">
        <v>642.4</v>
      </c>
      <c r="P877" s="77">
        <v>467</v>
      </c>
      <c r="Q877" s="76">
        <v>62000</v>
      </c>
      <c r="R877" s="76">
        <v>15000</v>
      </c>
      <c r="S877" s="85">
        <f t="shared" si="92"/>
        <v>24.193548387096776</v>
      </c>
      <c r="T877" s="85">
        <f t="shared" si="93"/>
        <v>47000</v>
      </c>
      <c r="U877" s="32" t="s">
        <v>6</v>
      </c>
      <c r="V877" s="32" t="s">
        <v>6</v>
      </c>
      <c r="W877" s="79">
        <v>1</v>
      </c>
      <c r="X877" s="80">
        <v>0</v>
      </c>
      <c r="Y877" s="81">
        <f>ROUND((S877/INDICI!$B$2*10),2)</f>
        <v>2.73</v>
      </c>
      <c r="Z877" s="81">
        <f>ROUND((O877/INDICI!$B$1*25),2)</f>
        <v>1.72</v>
      </c>
      <c r="AA877" s="82">
        <f t="shared" si="94"/>
        <v>8</v>
      </c>
      <c r="AB877" s="83">
        <f t="shared" si="95"/>
        <v>12.45</v>
      </c>
      <c r="AC877" s="84"/>
      <c r="AD877" s="81" t="str">
        <f>VLOOKUP(C877, 'NORD SUD'!A:B, 2, FALSE)</f>
        <v>N</v>
      </c>
      <c r="AE877" s="85"/>
      <c r="AF877" s="85"/>
      <c r="AG877" s="84"/>
      <c r="AH877" s="81"/>
      <c r="AI877" s="169"/>
      <c r="AJ877" s="169"/>
      <c r="AK877" s="194"/>
      <c r="AL877" s="158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  <c r="JX877" s="13"/>
      <c r="JY877" s="13"/>
      <c r="JZ877" s="13"/>
      <c r="KA877" s="13"/>
      <c r="KB877" s="13"/>
      <c r="KC877" s="13"/>
      <c r="KD877" s="13"/>
      <c r="KE877" s="13"/>
      <c r="KF877" s="13"/>
      <c r="KG877" s="13"/>
      <c r="KH877" s="13"/>
      <c r="KI877" s="13"/>
      <c r="KJ877" s="13"/>
      <c r="KK877" s="13"/>
      <c r="KL877" s="13"/>
      <c r="KM877" s="13"/>
      <c r="KN877" s="13"/>
      <c r="KO877" s="13"/>
      <c r="KP877" s="13"/>
      <c r="KQ877" s="13"/>
      <c r="KR877" s="13"/>
      <c r="KS877" s="13"/>
      <c r="KT877" s="13"/>
      <c r="KU877" s="13"/>
      <c r="KV877" s="13"/>
      <c r="KW877" s="13"/>
      <c r="KX877" s="13"/>
      <c r="KY877" s="13"/>
      <c r="KZ877" s="13"/>
      <c r="LA877" s="13"/>
      <c r="LB877" s="13"/>
      <c r="LC877" s="13"/>
      <c r="LD877" s="13"/>
      <c r="LE877" s="13"/>
      <c r="LF877" s="13"/>
      <c r="LG877" s="13"/>
      <c r="LH877" s="13"/>
      <c r="LI877" s="13"/>
      <c r="LJ877" s="13"/>
      <c r="LK877" s="13"/>
      <c r="LL877" s="13"/>
      <c r="LM877" s="13"/>
      <c r="LN877" s="13"/>
      <c r="LO877" s="13"/>
      <c r="LP877" s="13"/>
      <c r="LQ877" s="13"/>
      <c r="LR877" s="13"/>
      <c r="LS877" s="13"/>
      <c r="LT877" s="13"/>
      <c r="LU877" s="13"/>
      <c r="LV877" s="13"/>
      <c r="LW877" s="13"/>
      <c r="LX877" s="13"/>
      <c r="LY877" s="13"/>
      <c r="LZ877" s="13"/>
      <c r="MA877" s="13"/>
      <c r="MB877" s="13"/>
      <c r="MC877" s="13"/>
      <c r="MD877" s="13"/>
      <c r="ME877" s="13"/>
      <c r="MF877" s="13"/>
      <c r="MG877" s="13"/>
      <c r="MH877" s="13"/>
      <c r="MI877" s="13"/>
      <c r="MJ877" s="13"/>
      <c r="MK877" s="13"/>
      <c r="ML877" s="13"/>
      <c r="MM877" s="13"/>
      <c r="MN877" s="13"/>
      <c r="MO877" s="13"/>
      <c r="MP877" s="13"/>
      <c r="MQ877" s="13"/>
      <c r="MR877" s="13"/>
      <c r="MS877" s="13"/>
      <c r="MT877" s="13"/>
      <c r="MU877" s="13"/>
      <c r="MV877" s="13"/>
      <c r="MW877" s="13"/>
      <c r="MX877" s="13"/>
      <c r="MY877" s="13"/>
      <c r="MZ877" s="13"/>
      <c r="NA877" s="13"/>
      <c r="NB877" s="13"/>
      <c r="NC877" s="13"/>
      <c r="ND877" s="13"/>
      <c r="NE877" s="13"/>
      <c r="NF877" s="13"/>
      <c r="NG877" s="13"/>
      <c r="NH877" s="13"/>
      <c r="NI877" s="13"/>
      <c r="NJ877" s="13"/>
      <c r="NK877" s="13"/>
      <c r="NL877" s="13"/>
      <c r="NM877" s="13"/>
      <c r="NN877" s="13"/>
      <c r="NO877" s="13"/>
      <c r="NP877" s="13"/>
      <c r="NQ877" s="13"/>
      <c r="NR877" s="13"/>
      <c r="NS877" s="13"/>
      <c r="NT877" s="13"/>
      <c r="NU877" s="13"/>
      <c r="NV877" s="13"/>
      <c r="NW877" s="13"/>
      <c r="NX877" s="13"/>
      <c r="NY877" s="13"/>
      <c r="NZ877" s="13"/>
      <c r="OA877" s="13"/>
      <c r="OB877" s="13"/>
      <c r="OC877" s="13"/>
      <c r="OD877" s="13"/>
      <c r="OE877" s="13"/>
      <c r="OF877" s="13"/>
      <c r="OG877" s="13"/>
      <c r="OH877" s="13"/>
      <c r="OI877" s="13"/>
      <c r="OJ877" s="13"/>
      <c r="OK877" s="13"/>
      <c r="OL877" s="13"/>
      <c r="OM877" s="13"/>
      <c r="ON877" s="13"/>
      <c r="OO877" s="13"/>
      <c r="OP877" s="13"/>
      <c r="OQ877" s="13"/>
      <c r="OR877" s="13"/>
      <c r="OS877" s="13"/>
      <c r="OT877" s="13"/>
      <c r="OU877" s="13"/>
      <c r="OV877" s="13"/>
      <c r="OW877" s="13"/>
      <c r="OX877" s="13"/>
      <c r="OY877" s="13"/>
      <c r="OZ877" s="13"/>
      <c r="PA877" s="13"/>
      <c r="PB877" s="13"/>
      <c r="PC877" s="13"/>
      <c r="PD877" s="13"/>
      <c r="PE877" s="13"/>
      <c r="PF877" s="13"/>
      <c r="PG877" s="13"/>
      <c r="PH877" s="13"/>
      <c r="PI877" s="13"/>
      <c r="PJ877" s="13"/>
      <c r="PK877" s="13"/>
      <c r="PL877" s="13"/>
      <c r="PM877" s="13"/>
      <c r="PN877" s="13"/>
      <c r="PO877" s="13"/>
      <c r="PP877" s="13"/>
      <c r="PQ877" s="13"/>
      <c r="PR877" s="13"/>
      <c r="PS877" s="13"/>
      <c r="PT877" s="13"/>
      <c r="PU877" s="13"/>
      <c r="PV877" s="13"/>
      <c r="PW877" s="13"/>
      <c r="PX877" s="13"/>
      <c r="PY877" s="13"/>
      <c r="PZ877" s="13"/>
      <c r="QA877" s="13"/>
      <c r="QB877" s="13"/>
      <c r="QC877" s="13"/>
      <c r="QD877" s="13"/>
      <c r="QE877" s="13"/>
      <c r="QF877" s="13"/>
      <c r="QG877" s="13"/>
      <c r="QH877" s="13"/>
      <c r="QI877" s="13"/>
      <c r="QJ877" s="13"/>
      <c r="QK877" s="13"/>
      <c r="QL877" s="13"/>
      <c r="QM877" s="13"/>
      <c r="QN877" s="13"/>
      <c r="QO877" s="13"/>
      <c r="QP877" s="13"/>
      <c r="QQ877" s="13"/>
      <c r="QR877" s="13"/>
      <c r="QS877" s="13"/>
      <c r="QT877" s="13"/>
      <c r="QU877" s="13"/>
      <c r="QV877" s="13"/>
      <c r="QW877" s="13"/>
      <c r="QX877" s="13"/>
      <c r="QY877" s="13"/>
      <c r="QZ877" s="13"/>
      <c r="RA877" s="13"/>
      <c r="RB877" s="13"/>
      <c r="RC877" s="13"/>
      <c r="RD877" s="13"/>
      <c r="RE877" s="13"/>
      <c r="RF877" s="13"/>
      <c r="RG877" s="13"/>
      <c r="RH877" s="13"/>
      <c r="RI877" s="13"/>
      <c r="RJ877" s="13"/>
      <c r="RK877" s="13"/>
      <c r="RL877" s="13"/>
      <c r="RM877" s="13"/>
      <c r="RN877" s="13"/>
      <c r="RO877" s="13"/>
      <c r="RP877" s="13"/>
      <c r="RQ877" s="13"/>
      <c r="RR877" s="13"/>
      <c r="RS877" s="13"/>
      <c r="RT877" s="13"/>
      <c r="RU877" s="13"/>
      <c r="RV877" s="13"/>
      <c r="RW877" s="13"/>
      <c r="RX877" s="13"/>
      <c r="RY877" s="13"/>
      <c r="RZ877" s="13"/>
      <c r="SA877" s="13"/>
      <c r="SB877" s="13"/>
      <c r="SC877" s="13"/>
      <c r="SD877" s="13"/>
      <c r="SE877" s="13"/>
      <c r="SF877" s="13"/>
      <c r="SG877" s="13"/>
      <c r="SH877" s="13"/>
      <c r="SI877" s="13"/>
      <c r="SJ877" s="13"/>
      <c r="SK877" s="13"/>
      <c r="SL877" s="13"/>
      <c r="SM877" s="13"/>
      <c r="SN877" s="13"/>
      <c r="SO877" s="13"/>
      <c r="SP877" s="13"/>
      <c r="SQ877" s="13"/>
      <c r="SR877" s="13"/>
      <c r="SS877" s="13"/>
      <c r="ST877" s="13"/>
      <c r="SU877" s="13"/>
      <c r="SV877" s="13"/>
      <c r="SW877" s="13"/>
      <c r="SX877" s="13"/>
      <c r="SY877" s="13"/>
      <c r="SZ877" s="13"/>
      <c r="TA877" s="13"/>
      <c r="TB877" s="13"/>
      <c r="TC877" s="13"/>
      <c r="TD877" s="13"/>
      <c r="TE877" s="13"/>
      <c r="TF877" s="13"/>
      <c r="TG877" s="13"/>
      <c r="TH877" s="13"/>
      <c r="TI877" s="13"/>
      <c r="TJ877" s="13"/>
      <c r="TK877" s="13"/>
      <c r="TL877" s="13"/>
      <c r="TM877" s="13"/>
      <c r="TN877" s="13"/>
      <c r="TO877" s="13"/>
      <c r="TP877" s="13"/>
      <c r="TQ877" s="13"/>
      <c r="TR877" s="13"/>
      <c r="TS877" s="13"/>
      <c r="TT877" s="13"/>
      <c r="TU877" s="13"/>
      <c r="TV877" s="13"/>
      <c r="TW877" s="13"/>
      <c r="TX877" s="13"/>
      <c r="TY877" s="13"/>
      <c r="TZ877" s="13"/>
      <c r="UA877" s="13"/>
      <c r="UB877" s="13"/>
      <c r="UC877" s="13"/>
      <c r="UD877" s="13"/>
      <c r="UE877" s="13"/>
      <c r="UF877" s="13"/>
      <c r="UG877" s="13"/>
      <c r="UH877" s="13"/>
      <c r="UI877" s="13"/>
      <c r="UJ877" s="13"/>
      <c r="UK877" s="13"/>
      <c r="UL877" s="13"/>
      <c r="UM877" s="13"/>
      <c r="UN877" s="13"/>
      <c r="UO877" s="13"/>
      <c r="UP877" s="13"/>
      <c r="UQ877" s="13"/>
      <c r="UR877" s="13"/>
      <c r="US877" s="13"/>
      <c r="UT877" s="13"/>
      <c r="UU877" s="13"/>
      <c r="UV877" s="13"/>
      <c r="UW877" s="13"/>
      <c r="UX877" s="13"/>
      <c r="UY877" s="13"/>
      <c r="UZ877" s="13"/>
      <c r="VA877" s="13"/>
      <c r="VB877" s="13"/>
      <c r="VC877" s="13"/>
      <c r="VD877" s="13"/>
      <c r="VE877" s="13"/>
      <c r="VF877" s="13"/>
      <c r="VG877" s="13"/>
      <c r="VH877" s="13"/>
      <c r="VI877" s="13"/>
      <c r="VJ877" s="13"/>
      <c r="VK877" s="13"/>
      <c r="VL877" s="13"/>
      <c r="VM877" s="13"/>
      <c r="VN877" s="13"/>
      <c r="VO877" s="13"/>
      <c r="VP877" s="13"/>
      <c r="VQ877" s="13"/>
      <c r="VR877" s="13"/>
      <c r="VS877" s="13"/>
      <c r="VT877" s="13"/>
      <c r="VU877" s="13"/>
      <c r="VV877" s="13"/>
      <c r="VW877" s="13"/>
      <c r="VX877" s="13"/>
      <c r="VY877" s="13"/>
      <c r="VZ877" s="13"/>
      <c r="WA877" s="13"/>
      <c r="WB877" s="13"/>
      <c r="WC877" s="13"/>
      <c r="WD877" s="13"/>
      <c r="WE877" s="13"/>
      <c r="WF877" s="13"/>
      <c r="WG877" s="13"/>
      <c r="WH877" s="13"/>
      <c r="WI877" s="13"/>
      <c r="WJ877" s="13"/>
      <c r="WK877" s="13"/>
      <c r="WL877" s="13"/>
      <c r="WM877" s="13"/>
      <c r="WN877" s="13"/>
      <c r="WO877" s="13"/>
      <c r="WP877" s="13"/>
      <c r="WQ877" s="13"/>
      <c r="WR877" s="13"/>
      <c r="WS877" s="13"/>
      <c r="WT877" s="13"/>
      <c r="WU877" s="13"/>
      <c r="WV877" s="13"/>
      <c r="WW877" s="13"/>
      <c r="WX877" s="13"/>
      <c r="WY877" s="13"/>
      <c r="WZ877" s="13"/>
      <c r="XA877" s="13"/>
      <c r="XB877" s="13"/>
      <c r="XC877" s="13"/>
      <c r="XD877" s="13"/>
      <c r="XE877" s="13"/>
      <c r="XF877" s="13"/>
      <c r="XG877" s="13"/>
      <c r="XH877" s="13"/>
      <c r="XI877" s="13"/>
      <c r="XJ877" s="13"/>
      <c r="XK877" s="13"/>
      <c r="XL877" s="13"/>
      <c r="XM877" s="13"/>
      <c r="XN877" s="13"/>
      <c r="XO877" s="13"/>
      <c r="XP877" s="13"/>
      <c r="XQ877" s="13"/>
      <c r="XR877" s="13"/>
      <c r="XS877" s="13"/>
      <c r="XT877" s="13"/>
      <c r="XU877" s="13"/>
      <c r="XV877" s="13"/>
      <c r="XW877" s="13"/>
      <c r="XX877" s="13"/>
      <c r="XY877" s="13"/>
      <c r="XZ877" s="13"/>
      <c r="YA877" s="13"/>
      <c r="YB877" s="13"/>
      <c r="YC877" s="13"/>
      <c r="YD877" s="13"/>
      <c r="YE877" s="13"/>
      <c r="YF877" s="13"/>
      <c r="YG877" s="13"/>
      <c r="YH877" s="13"/>
      <c r="YI877" s="13"/>
      <c r="YJ877" s="13"/>
      <c r="YK877" s="13"/>
      <c r="YL877" s="13"/>
      <c r="YM877" s="13"/>
      <c r="YN877" s="13"/>
      <c r="YO877" s="13"/>
      <c r="YP877" s="13"/>
      <c r="YQ877" s="13"/>
      <c r="YR877" s="13"/>
      <c r="YS877" s="13"/>
      <c r="YT877" s="13"/>
      <c r="YU877" s="13"/>
      <c r="YV877" s="13"/>
      <c r="YW877" s="13"/>
      <c r="YX877" s="13"/>
      <c r="YY877" s="13"/>
      <c r="YZ877" s="13"/>
      <c r="ZA877" s="13"/>
      <c r="ZB877" s="13"/>
      <c r="ZC877" s="13"/>
      <c r="ZD877" s="13"/>
      <c r="ZE877" s="13"/>
      <c r="ZF877" s="13"/>
      <c r="ZG877" s="13"/>
      <c r="ZH877" s="13"/>
      <c r="ZI877" s="13"/>
      <c r="ZJ877" s="13"/>
      <c r="ZK877" s="13"/>
      <c r="ZL877" s="13"/>
      <c r="ZM877" s="13"/>
      <c r="ZN877" s="13"/>
      <c r="ZO877" s="13"/>
      <c r="ZP877" s="13"/>
      <c r="ZQ877" s="13"/>
      <c r="ZR877" s="13"/>
      <c r="ZS877" s="13"/>
      <c r="ZT877" s="13"/>
      <c r="ZU877" s="13"/>
      <c r="ZV877" s="13"/>
      <c r="ZW877" s="13"/>
      <c r="ZX877" s="13"/>
      <c r="ZY877" s="13"/>
      <c r="ZZ877" s="13"/>
      <c r="AAA877" s="13"/>
      <c r="AAB877" s="13"/>
      <c r="AAC877" s="13"/>
      <c r="AAD877" s="13"/>
      <c r="AAE877" s="13"/>
      <c r="AAF877" s="13"/>
      <c r="AAG877" s="13"/>
      <c r="AAH877" s="13"/>
      <c r="AAI877" s="13"/>
      <c r="AAJ877" s="13"/>
      <c r="AAK877" s="13"/>
      <c r="AAL877" s="13"/>
      <c r="AAM877" s="13"/>
      <c r="AAN877" s="13"/>
      <c r="AAO877" s="13"/>
      <c r="AAP877" s="13"/>
      <c r="AAQ877" s="13"/>
      <c r="AAR877" s="13"/>
      <c r="AAS877" s="13"/>
      <c r="AAT877" s="13"/>
      <c r="AAU877" s="13"/>
      <c r="AAV877" s="13"/>
      <c r="AAW877" s="13"/>
      <c r="AAX877" s="13"/>
      <c r="AAY877" s="13"/>
      <c r="AAZ877" s="13"/>
      <c r="ABA877" s="13"/>
      <c r="ABB877" s="13"/>
      <c r="ABC877" s="13"/>
      <c r="ABD877" s="13"/>
      <c r="ABE877" s="13"/>
      <c r="ABF877" s="13"/>
      <c r="ABG877" s="13"/>
      <c r="ABH877" s="13"/>
      <c r="ABI877" s="13"/>
      <c r="ABJ877" s="13"/>
      <c r="ABK877" s="13"/>
      <c r="ABL877" s="13"/>
      <c r="ABM877" s="13"/>
      <c r="ABN877" s="13"/>
      <c r="ABO877" s="13"/>
      <c r="ABP877" s="13"/>
      <c r="ABQ877" s="13"/>
      <c r="ABR877" s="13"/>
      <c r="ABS877" s="13"/>
      <c r="ABT877" s="13"/>
      <c r="ABU877" s="13"/>
      <c r="ABV877" s="13"/>
      <c r="ABW877" s="13"/>
      <c r="ABX877" s="13"/>
      <c r="ABY877" s="13"/>
      <c r="ABZ877" s="13"/>
      <c r="ACA877" s="13"/>
      <c r="ACB877" s="13"/>
      <c r="ACC877" s="13"/>
      <c r="ACD877" s="13"/>
      <c r="ACE877" s="13"/>
      <c r="ACF877" s="13"/>
      <c r="ACG877" s="13"/>
      <c r="ACH877" s="13"/>
      <c r="ACI877" s="13"/>
      <c r="ACJ877" s="13"/>
      <c r="ACK877" s="13"/>
      <c r="ACL877" s="13"/>
      <c r="ACM877" s="13"/>
      <c r="ACN877" s="13"/>
      <c r="ACO877" s="13"/>
      <c r="ACP877" s="13"/>
      <c r="ACQ877" s="13"/>
      <c r="ACR877" s="13"/>
      <c r="ACS877" s="13"/>
      <c r="ACT877" s="13"/>
      <c r="ACU877" s="13"/>
      <c r="ACV877" s="13"/>
      <c r="ACW877" s="13"/>
      <c r="ACX877" s="13"/>
      <c r="ACY877" s="13"/>
      <c r="ACZ877" s="13"/>
      <c r="ADA877" s="13"/>
      <c r="ADB877" s="13"/>
      <c r="ADC877" s="13"/>
      <c r="ADD877" s="13"/>
      <c r="ADE877" s="13"/>
      <c r="ADF877" s="13"/>
      <c r="ADG877" s="13"/>
      <c r="ADH877" s="13"/>
      <c r="ADI877" s="13"/>
      <c r="ADJ877" s="13"/>
      <c r="ADK877" s="13"/>
      <c r="ADL877" s="13"/>
      <c r="ADM877" s="13"/>
      <c r="ADN877" s="13"/>
      <c r="ADO877" s="13"/>
      <c r="ADP877" s="13"/>
      <c r="ADQ877" s="13"/>
      <c r="ADR877" s="13"/>
      <c r="ADS877" s="13"/>
      <c r="ADT877" s="13"/>
      <c r="ADU877" s="13"/>
      <c r="ADV877" s="13"/>
      <c r="ADW877" s="13"/>
      <c r="ADX877" s="13"/>
      <c r="ADY877" s="13"/>
      <c r="ADZ877" s="13"/>
      <c r="AEA877" s="13"/>
      <c r="AEB877" s="13"/>
      <c r="AEC877" s="13"/>
      <c r="AED877" s="13"/>
      <c r="AEE877" s="13"/>
      <c r="AEF877" s="13"/>
      <c r="AEG877" s="13"/>
      <c r="AEH877" s="13"/>
      <c r="AEI877" s="13"/>
      <c r="AEJ877" s="13"/>
      <c r="AEK877" s="13"/>
      <c r="AEL877" s="13"/>
      <c r="AEM877" s="13"/>
      <c r="AEN877" s="13"/>
      <c r="AEO877" s="13"/>
      <c r="AEP877" s="13"/>
      <c r="AEQ877" s="13"/>
      <c r="AER877" s="13"/>
      <c r="AES877" s="13"/>
      <c r="AET877" s="13"/>
      <c r="AEU877" s="13"/>
      <c r="AEV877" s="13"/>
      <c r="AEW877" s="13"/>
      <c r="AEX877" s="13"/>
      <c r="AEY877" s="13"/>
      <c r="AEZ877" s="13"/>
      <c r="AFA877" s="13"/>
      <c r="AFB877" s="13"/>
      <c r="AFC877" s="13"/>
      <c r="AFD877" s="13"/>
      <c r="AFE877" s="13"/>
      <c r="AFF877" s="13"/>
      <c r="AFG877" s="13"/>
      <c r="AFH877" s="13"/>
      <c r="AFI877" s="13"/>
      <c r="AFJ877" s="13"/>
      <c r="AFK877" s="13"/>
      <c r="AFL877" s="13"/>
      <c r="AFM877" s="13"/>
      <c r="AFN877" s="13"/>
      <c r="AFO877" s="13"/>
      <c r="AFP877" s="13"/>
      <c r="AFQ877" s="13"/>
      <c r="AFR877" s="13"/>
      <c r="AFS877" s="13"/>
      <c r="AFT877" s="13"/>
      <c r="AFU877" s="13"/>
      <c r="AFV877" s="13"/>
      <c r="AFW877" s="13"/>
      <c r="AFX877" s="13"/>
      <c r="AFY877" s="13"/>
      <c r="AFZ877" s="13"/>
      <c r="AGA877" s="13"/>
      <c r="AGB877" s="13"/>
      <c r="AGC877" s="13"/>
      <c r="AGD877" s="13"/>
      <c r="AGE877" s="13"/>
      <c r="AGF877" s="13"/>
      <c r="AGG877" s="13"/>
      <c r="AGH877" s="13"/>
      <c r="AGI877" s="13"/>
      <c r="AGJ877" s="13"/>
      <c r="AGK877" s="13"/>
      <c r="AGL877" s="13"/>
      <c r="AGM877" s="13"/>
      <c r="AGN877" s="13"/>
      <c r="AGO877" s="13"/>
      <c r="AGP877" s="13"/>
      <c r="AGQ877" s="13"/>
      <c r="AGR877" s="13"/>
      <c r="AGS877" s="13"/>
      <c r="AGT877" s="13"/>
      <c r="AGU877" s="13"/>
      <c r="AGV877" s="13"/>
      <c r="AGW877" s="13"/>
      <c r="AGX877" s="13"/>
      <c r="AGY877" s="13"/>
      <c r="AGZ877" s="13"/>
      <c r="AHA877" s="13"/>
      <c r="AHB877" s="13"/>
      <c r="AHC877" s="13"/>
      <c r="AHD877" s="13"/>
      <c r="AHE877" s="13"/>
      <c r="AHF877" s="13"/>
      <c r="AHG877" s="13"/>
      <c r="AHH877" s="13"/>
      <c r="AHI877" s="13"/>
      <c r="AHJ877" s="13"/>
      <c r="AHK877" s="13"/>
      <c r="AHL877" s="13"/>
      <c r="AHM877" s="13"/>
      <c r="AHN877" s="13"/>
      <c r="AHO877" s="13"/>
      <c r="AHP877" s="13"/>
      <c r="AHQ877" s="13"/>
      <c r="AHR877" s="13"/>
      <c r="AHS877" s="13"/>
      <c r="AHT877" s="13"/>
      <c r="AHU877" s="13"/>
      <c r="AHV877" s="13"/>
      <c r="AHW877" s="13"/>
      <c r="AHX877" s="13"/>
      <c r="AHY877" s="13"/>
      <c r="AHZ877" s="13"/>
      <c r="AIA877" s="13"/>
      <c r="AIB877" s="13"/>
      <c r="AIC877" s="13"/>
      <c r="AID877" s="13"/>
      <c r="AIE877" s="13"/>
      <c r="AIF877" s="13"/>
      <c r="AIG877" s="13"/>
      <c r="AIH877" s="13"/>
      <c r="AII877" s="13"/>
      <c r="AIJ877" s="13"/>
      <c r="AIK877" s="13"/>
      <c r="AIL877" s="13"/>
      <c r="AIM877" s="13"/>
      <c r="AIN877" s="13"/>
      <c r="AIO877" s="13"/>
      <c r="AIP877" s="13"/>
      <c r="AIQ877" s="13"/>
      <c r="AIR877" s="13"/>
      <c r="AIS877" s="13"/>
      <c r="AIT877" s="13"/>
      <c r="AIU877" s="13"/>
      <c r="AIV877" s="13"/>
      <c r="AIW877" s="13"/>
      <c r="AIX877" s="13"/>
      <c r="AIY877" s="13"/>
      <c r="AIZ877" s="13"/>
      <c r="AJA877" s="13"/>
      <c r="AJB877" s="13"/>
      <c r="AJC877" s="13"/>
      <c r="AJD877" s="13"/>
      <c r="AJE877" s="13"/>
      <c r="AJF877" s="13"/>
      <c r="AJG877" s="13"/>
      <c r="AJH877" s="13"/>
      <c r="AJI877" s="13"/>
      <c r="AJJ877" s="13"/>
      <c r="AJK877" s="13"/>
      <c r="AJL877" s="13"/>
      <c r="AJM877" s="13"/>
      <c r="AJN877" s="13"/>
      <c r="AJO877" s="13"/>
      <c r="AJP877" s="13"/>
      <c r="AJQ877" s="13"/>
      <c r="AJR877" s="13"/>
      <c r="AJS877" s="13"/>
      <c r="AJT877" s="13"/>
      <c r="AJU877" s="13"/>
      <c r="AJV877" s="13"/>
      <c r="AJW877" s="13"/>
      <c r="AJX877" s="13"/>
      <c r="AJY877" s="13"/>
      <c r="AJZ877" s="13"/>
      <c r="AKA877" s="13"/>
      <c r="AKB877" s="13"/>
      <c r="AKC877" s="13"/>
      <c r="AKD877" s="13"/>
      <c r="AKE877" s="13"/>
      <c r="AKF877" s="13"/>
      <c r="AKG877" s="13"/>
      <c r="AKH877" s="13"/>
      <c r="AKI877" s="13"/>
      <c r="AKJ877" s="13"/>
      <c r="AKK877" s="13"/>
      <c r="AKL877" s="13"/>
      <c r="AKM877" s="13"/>
      <c r="AKN877" s="13"/>
      <c r="AKO877" s="13"/>
      <c r="AKP877" s="13"/>
      <c r="AKQ877" s="13"/>
      <c r="AKR877" s="13"/>
      <c r="AKS877" s="13"/>
      <c r="AKT877" s="13"/>
      <c r="AKU877" s="13"/>
      <c r="AKV877" s="13"/>
      <c r="AKW877" s="13"/>
      <c r="AKX877" s="13"/>
      <c r="AKY877" s="13"/>
      <c r="AKZ877" s="13"/>
      <c r="ALA877" s="13"/>
      <c r="ALB877" s="13"/>
      <c r="ALC877" s="13"/>
      <c r="ALD877" s="13"/>
      <c r="ALE877" s="13"/>
      <c r="ALF877" s="13"/>
      <c r="ALG877" s="13"/>
      <c r="ALH877" s="13"/>
      <c r="ALI877" s="13"/>
      <c r="ALJ877" s="13"/>
    </row>
    <row r="878" spans="1:998" s="24" customFormat="1">
      <c r="A878" s="16">
        <v>873</v>
      </c>
      <c r="B878" s="32" t="s">
        <v>274</v>
      </c>
      <c r="C878" s="32" t="s">
        <v>1606</v>
      </c>
      <c r="D878" s="32" t="s">
        <v>1606</v>
      </c>
      <c r="E878" s="32" t="s">
        <v>1637</v>
      </c>
      <c r="F878" s="32"/>
      <c r="G878" s="74">
        <v>45824</v>
      </c>
      <c r="H878" s="75">
        <v>0.38611111111111113</v>
      </c>
      <c r="I878" s="32" t="s">
        <v>5</v>
      </c>
      <c r="J878" s="32" t="s">
        <v>6</v>
      </c>
      <c r="K878" s="32" t="s">
        <v>265</v>
      </c>
      <c r="L878" s="32" t="s">
        <v>5</v>
      </c>
      <c r="M878" s="32" t="s">
        <v>5</v>
      </c>
      <c r="N878" s="32" t="s">
        <v>6</v>
      </c>
      <c r="O878" s="76">
        <v>1577.8</v>
      </c>
      <c r="P878" s="77">
        <v>1838</v>
      </c>
      <c r="Q878" s="76">
        <v>250000</v>
      </c>
      <c r="R878" s="76">
        <v>5000</v>
      </c>
      <c r="S878" s="85">
        <f t="shared" si="92"/>
        <v>2</v>
      </c>
      <c r="T878" s="85">
        <f t="shared" si="93"/>
        <v>245000</v>
      </c>
      <c r="U878" s="32" t="s">
        <v>6</v>
      </c>
      <c r="V878" s="32" t="s">
        <v>6</v>
      </c>
      <c r="W878" s="32">
        <v>1</v>
      </c>
      <c r="X878" s="80">
        <v>0</v>
      </c>
      <c r="Y878" s="81">
        <f>ROUND((S878/INDICI!$B$2*10),2)</f>
        <v>0.23</v>
      </c>
      <c r="Z878" s="81">
        <f>ROUND((O878/INDICI!$B$1*25),2)</f>
        <v>4.21</v>
      </c>
      <c r="AA878" s="82">
        <f t="shared" si="94"/>
        <v>8</v>
      </c>
      <c r="AB878" s="83">
        <f t="shared" si="95"/>
        <v>12.440000000000001</v>
      </c>
      <c r="AC878" s="84"/>
      <c r="AD878" s="81" t="str">
        <f>VLOOKUP(C878, 'NORD SUD'!A:B, 2, FALSE)</f>
        <v>S</v>
      </c>
      <c r="AE878" s="85"/>
      <c r="AF878" s="85"/>
      <c r="AG878" s="84"/>
      <c r="AH878" s="81"/>
      <c r="AI878" s="169"/>
      <c r="AJ878" s="169"/>
      <c r="AK878" s="194"/>
      <c r="AL878" s="158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  <c r="JX878" s="13"/>
      <c r="JY878" s="13"/>
      <c r="JZ878" s="13"/>
      <c r="KA878" s="13"/>
      <c r="KB878" s="13"/>
      <c r="KC878" s="13"/>
      <c r="KD878" s="13"/>
      <c r="KE878" s="13"/>
      <c r="KF878" s="13"/>
      <c r="KG878" s="13"/>
      <c r="KH878" s="13"/>
      <c r="KI878" s="13"/>
      <c r="KJ878" s="13"/>
      <c r="KK878" s="13"/>
      <c r="KL878" s="13"/>
      <c r="KM878" s="13"/>
      <c r="KN878" s="13"/>
      <c r="KO878" s="13"/>
      <c r="KP878" s="13"/>
      <c r="KQ878" s="13"/>
      <c r="KR878" s="13"/>
      <c r="KS878" s="13"/>
      <c r="KT878" s="13"/>
      <c r="KU878" s="13"/>
      <c r="KV878" s="13"/>
      <c r="KW878" s="13"/>
      <c r="KX878" s="13"/>
      <c r="KY878" s="13"/>
      <c r="KZ878" s="13"/>
      <c r="LA878" s="13"/>
      <c r="LB878" s="13"/>
      <c r="LC878" s="13"/>
      <c r="LD878" s="13"/>
      <c r="LE878" s="13"/>
      <c r="LF878" s="13"/>
      <c r="LG878" s="13"/>
      <c r="LH878" s="13"/>
      <c r="LI878" s="13"/>
      <c r="LJ878" s="13"/>
      <c r="LK878" s="13"/>
      <c r="LL878" s="13"/>
      <c r="LM878" s="13"/>
      <c r="LN878" s="13"/>
      <c r="LO878" s="13"/>
      <c r="LP878" s="13"/>
      <c r="LQ878" s="13"/>
      <c r="LR878" s="13"/>
      <c r="LS878" s="13"/>
      <c r="LT878" s="13"/>
      <c r="LU878" s="13"/>
      <c r="LV878" s="13"/>
      <c r="LW878" s="13"/>
      <c r="LX878" s="13"/>
      <c r="LY878" s="13"/>
      <c r="LZ878" s="13"/>
      <c r="MA878" s="13"/>
      <c r="MB878" s="13"/>
      <c r="MC878" s="13"/>
      <c r="MD878" s="13"/>
      <c r="ME878" s="13"/>
      <c r="MF878" s="13"/>
      <c r="MG878" s="13"/>
      <c r="MH878" s="13"/>
      <c r="MI878" s="13"/>
      <c r="MJ878" s="13"/>
      <c r="MK878" s="13"/>
      <c r="ML878" s="13"/>
      <c r="MM878" s="13"/>
      <c r="MN878" s="13"/>
      <c r="MO878" s="13"/>
      <c r="MP878" s="13"/>
      <c r="MQ878" s="13"/>
      <c r="MR878" s="13"/>
      <c r="MS878" s="13"/>
      <c r="MT878" s="13"/>
      <c r="MU878" s="13"/>
      <c r="MV878" s="13"/>
      <c r="MW878" s="13"/>
      <c r="MX878" s="13"/>
      <c r="MY878" s="13"/>
      <c r="MZ878" s="13"/>
      <c r="NA878" s="13"/>
      <c r="NB878" s="13"/>
      <c r="NC878" s="13"/>
      <c r="ND878" s="13"/>
      <c r="NE878" s="13"/>
      <c r="NF878" s="13"/>
      <c r="NG878" s="13"/>
      <c r="NH878" s="13"/>
      <c r="NI878" s="13"/>
      <c r="NJ878" s="13"/>
      <c r="NK878" s="13"/>
      <c r="NL878" s="13"/>
      <c r="NM878" s="13"/>
      <c r="NN878" s="13"/>
      <c r="NO878" s="13"/>
      <c r="NP878" s="13"/>
      <c r="NQ878" s="13"/>
      <c r="NR878" s="13"/>
      <c r="NS878" s="13"/>
      <c r="NT878" s="13"/>
      <c r="NU878" s="13"/>
      <c r="NV878" s="13"/>
      <c r="NW878" s="13"/>
      <c r="NX878" s="13"/>
      <c r="NY878" s="13"/>
      <c r="NZ878" s="13"/>
      <c r="OA878" s="13"/>
      <c r="OB878" s="13"/>
      <c r="OC878" s="13"/>
      <c r="OD878" s="13"/>
      <c r="OE878" s="13"/>
      <c r="OF878" s="13"/>
      <c r="OG878" s="13"/>
      <c r="OH878" s="13"/>
      <c r="OI878" s="13"/>
      <c r="OJ878" s="13"/>
      <c r="OK878" s="13"/>
      <c r="OL878" s="13"/>
      <c r="OM878" s="13"/>
      <c r="ON878" s="13"/>
      <c r="OO878" s="13"/>
      <c r="OP878" s="13"/>
      <c r="OQ878" s="13"/>
      <c r="OR878" s="13"/>
      <c r="OS878" s="13"/>
      <c r="OT878" s="13"/>
      <c r="OU878" s="13"/>
      <c r="OV878" s="13"/>
      <c r="OW878" s="13"/>
      <c r="OX878" s="13"/>
      <c r="OY878" s="13"/>
      <c r="OZ878" s="13"/>
      <c r="PA878" s="13"/>
      <c r="PB878" s="13"/>
      <c r="PC878" s="13"/>
      <c r="PD878" s="13"/>
      <c r="PE878" s="13"/>
      <c r="PF878" s="13"/>
      <c r="PG878" s="13"/>
      <c r="PH878" s="13"/>
      <c r="PI878" s="13"/>
      <c r="PJ878" s="13"/>
      <c r="PK878" s="13"/>
      <c r="PL878" s="13"/>
      <c r="PM878" s="13"/>
      <c r="PN878" s="13"/>
      <c r="PO878" s="13"/>
      <c r="PP878" s="13"/>
      <c r="PQ878" s="13"/>
      <c r="PR878" s="13"/>
      <c r="PS878" s="13"/>
      <c r="PT878" s="13"/>
      <c r="PU878" s="13"/>
      <c r="PV878" s="13"/>
      <c r="PW878" s="13"/>
      <c r="PX878" s="13"/>
      <c r="PY878" s="13"/>
      <c r="PZ878" s="13"/>
      <c r="QA878" s="13"/>
      <c r="QB878" s="13"/>
      <c r="QC878" s="13"/>
      <c r="QD878" s="13"/>
      <c r="QE878" s="13"/>
      <c r="QF878" s="13"/>
      <c r="QG878" s="13"/>
      <c r="QH878" s="13"/>
      <c r="QI878" s="13"/>
      <c r="QJ878" s="13"/>
      <c r="QK878" s="13"/>
      <c r="QL878" s="13"/>
      <c r="QM878" s="13"/>
      <c r="QN878" s="13"/>
      <c r="QO878" s="13"/>
      <c r="QP878" s="13"/>
      <c r="QQ878" s="13"/>
      <c r="QR878" s="13"/>
      <c r="QS878" s="13"/>
      <c r="QT878" s="13"/>
      <c r="QU878" s="13"/>
      <c r="QV878" s="13"/>
      <c r="QW878" s="13"/>
      <c r="QX878" s="13"/>
      <c r="QY878" s="13"/>
      <c r="QZ878" s="13"/>
      <c r="RA878" s="13"/>
      <c r="RB878" s="13"/>
      <c r="RC878" s="13"/>
      <c r="RD878" s="13"/>
      <c r="RE878" s="13"/>
      <c r="RF878" s="13"/>
      <c r="RG878" s="13"/>
      <c r="RH878" s="13"/>
      <c r="RI878" s="13"/>
      <c r="RJ878" s="13"/>
      <c r="RK878" s="13"/>
      <c r="RL878" s="13"/>
      <c r="RM878" s="13"/>
      <c r="RN878" s="13"/>
      <c r="RO878" s="13"/>
      <c r="RP878" s="13"/>
      <c r="RQ878" s="13"/>
      <c r="RR878" s="13"/>
      <c r="RS878" s="13"/>
      <c r="RT878" s="13"/>
      <c r="RU878" s="13"/>
      <c r="RV878" s="13"/>
      <c r="RW878" s="13"/>
      <c r="RX878" s="13"/>
      <c r="RY878" s="13"/>
      <c r="RZ878" s="13"/>
      <c r="SA878" s="13"/>
      <c r="SB878" s="13"/>
      <c r="SC878" s="13"/>
      <c r="SD878" s="13"/>
      <c r="SE878" s="13"/>
      <c r="SF878" s="13"/>
      <c r="SG878" s="13"/>
      <c r="SH878" s="13"/>
      <c r="SI878" s="13"/>
      <c r="SJ878" s="13"/>
      <c r="SK878" s="13"/>
      <c r="SL878" s="13"/>
      <c r="SM878" s="13"/>
      <c r="SN878" s="13"/>
      <c r="SO878" s="13"/>
      <c r="SP878" s="13"/>
      <c r="SQ878" s="13"/>
      <c r="SR878" s="13"/>
      <c r="SS878" s="13"/>
      <c r="ST878" s="13"/>
      <c r="SU878" s="13"/>
      <c r="SV878" s="13"/>
      <c r="SW878" s="13"/>
      <c r="SX878" s="13"/>
      <c r="SY878" s="13"/>
      <c r="SZ878" s="13"/>
      <c r="TA878" s="13"/>
      <c r="TB878" s="13"/>
      <c r="TC878" s="13"/>
      <c r="TD878" s="13"/>
      <c r="TE878" s="13"/>
      <c r="TF878" s="13"/>
      <c r="TG878" s="13"/>
      <c r="TH878" s="13"/>
      <c r="TI878" s="13"/>
      <c r="TJ878" s="13"/>
      <c r="TK878" s="13"/>
      <c r="TL878" s="13"/>
      <c r="TM878" s="13"/>
      <c r="TN878" s="13"/>
      <c r="TO878" s="13"/>
      <c r="TP878" s="13"/>
      <c r="TQ878" s="13"/>
      <c r="TR878" s="13"/>
      <c r="TS878" s="13"/>
      <c r="TT878" s="13"/>
      <c r="TU878" s="13"/>
      <c r="TV878" s="13"/>
      <c r="TW878" s="13"/>
      <c r="TX878" s="13"/>
      <c r="TY878" s="13"/>
      <c r="TZ878" s="13"/>
      <c r="UA878" s="13"/>
      <c r="UB878" s="13"/>
      <c r="UC878" s="13"/>
      <c r="UD878" s="13"/>
      <c r="UE878" s="13"/>
      <c r="UF878" s="13"/>
      <c r="UG878" s="13"/>
      <c r="UH878" s="13"/>
      <c r="UI878" s="13"/>
      <c r="UJ878" s="13"/>
      <c r="UK878" s="13"/>
      <c r="UL878" s="13"/>
      <c r="UM878" s="13"/>
      <c r="UN878" s="13"/>
      <c r="UO878" s="13"/>
      <c r="UP878" s="13"/>
      <c r="UQ878" s="13"/>
      <c r="UR878" s="13"/>
      <c r="US878" s="13"/>
      <c r="UT878" s="13"/>
      <c r="UU878" s="13"/>
      <c r="UV878" s="13"/>
      <c r="UW878" s="13"/>
      <c r="UX878" s="13"/>
      <c r="UY878" s="13"/>
      <c r="UZ878" s="13"/>
      <c r="VA878" s="13"/>
      <c r="VB878" s="13"/>
      <c r="VC878" s="13"/>
      <c r="VD878" s="13"/>
      <c r="VE878" s="13"/>
      <c r="VF878" s="13"/>
      <c r="VG878" s="13"/>
      <c r="VH878" s="13"/>
      <c r="VI878" s="13"/>
      <c r="VJ878" s="13"/>
      <c r="VK878" s="13"/>
      <c r="VL878" s="13"/>
      <c r="VM878" s="13"/>
      <c r="VN878" s="13"/>
      <c r="VO878" s="13"/>
      <c r="VP878" s="13"/>
      <c r="VQ878" s="13"/>
      <c r="VR878" s="13"/>
      <c r="VS878" s="13"/>
      <c r="VT878" s="13"/>
      <c r="VU878" s="13"/>
      <c r="VV878" s="13"/>
      <c r="VW878" s="13"/>
      <c r="VX878" s="13"/>
      <c r="VY878" s="13"/>
      <c r="VZ878" s="13"/>
      <c r="WA878" s="13"/>
      <c r="WB878" s="13"/>
      <c r="WC878" s="13"/>
      <c r="WD878" s="13"/>
      <c r="WE878" s="13"/>
      <c r="WF878" s="13"/>
      <c r="WG878" s="13"/>
      <c r="WH878" s="13"/>
      <c r="WI878" s="13"/>
      <c r="WJ878" s="13"/>
      <c r="WK878" s="13"/>
      <c r="WL878" s="13"/>
      <c r="WM878" s="13"/>
      <c r="WN878" s="13"/>
      <c r="WO878" s="13"/>
      <c r="WP878" s="13"/>
      <c r="WQ878" s="13"/>
      <c r="WR878" s="13"/>
      <c r="WS878" s="13"/>
      <c r="WT878" s="13"/>
      <c r="WU878" s="13"/>
      <c r="WV878" s="13"/>
      <c r="WW878" s="13"/>
      <c r="WX878" s="13"/>
      <c r="WY878" s="13"/>
      <c r="WZ878" s="13"/>
      <c r="XA878" s="13"/>
      <c r="XB878" s="13"/>
      <c r="XC878" s="13"/>
      <c r="XD878" s="13"/>
      <c r="XE878" s="13"/>
      <c r="XF878" s="13"/>
      <c r="XG878" s="13"/>
      <c r="XH878" s="13"/>
      <c r="XI878" s="13"/>
      <c r="XJ878" s="13"/>
      <c r="XK878" s="13"/>
      <c r="XL878" s="13"/>
      <c r="XM878" s="13"/>
      <c r="XN878" s="13"/>
      <c r="XO878" s="13"/>
      <c r="XP878" s="13"/>
      <c r="XQ878" s="13"/>
      <c r="XR878" s="13"/>
      <c r="XS878" s="13"/>
      <c r="XT878" s="13"/>
      <c r="XU878" s="13"/>
      <c r="XV878" s="13"/>
      <c r="XW878" s="13"/>
      <c r="XX878" s="13"/>
      <c r="XY878" s="13"/>
      <c r="XZ878" s="13"/>
      <c r="YA878" s="13"/>
      <c r="YB878" s="13"/>
      <c r="YC878" s="13"/>
      <c r="YD878" s="13"/>
      <c r="YE878" s="13"/>
      <c r="YF878" s="13"/>
      <c r="YG878" s="13"/>
      <c r="YH878" s="13"/>
      <c r="YI878" s="13"/>
      <c r="YJ878" s="13"/>
      <c r="YK878" s="13"/>
      <c r="YL878" s="13"/>
      <c r="YM878" s="13"/>
      <c r="YN878" s="13"/>
      <c r="YO878" s="13"/>
      <c r="YP878" s="13"/>
      <c r="YQ878" s="13"/>
      <c r="YR878" s="13"/>
      <c r="YS878" s="13"/>
      <c r="YT878" s="13"/>
      <c r="YU878" s="13"/>
      <c r="YV878" s="13"/>
      <c r="YW878" s="13"/>
      <c r="YX878" s="13"/>
      <c r="YY878" s="13"/>
      <c r="YZ878" s="13"/>
      <c r="ZA878" s="13"/>
      <c r="ZB878" s="13"/>
      <c r="ZC878" s="13"/>
      <c r="ZD878" s="13"/>
      <c r="ZE878" s="13"/>
      <c r="ZF878" s="13"/>
      <c r="ZG878" s="13"/>
      <c r="ZH878" s="13"/>
      <c r="ZI878" s="13"/>
      <c r="ZJ878" s="13"/>
      <c r="ZK878" s="13"/>
      <c r="ZL878" s="13"/>
      <c r="ZM878" s="13"/>
      <c r="ZN878" s="13"/>
      <c r="ZO878" s="13"/>
      <c r="ZP878" s="13"/>
      <c r="ZQ878" s="13"/>
      <c r="ZR878" s="13"/>
      <c r="ZS878" s="13"/>
      <c r="ZT878" s="13"/>
      <c r="ZU878" s="13"/>
      <c r="ZV878" s="13"/>
      <c r="ZW878" s="13"/>
      <c r="ZX878" s="13"/>
      <c r="ZY878" s="13"/>
      <c r="ZZ878" s="13"/>
      <c r="AAA878" s="13"/>
      <c r="AAB878" s="13"/>
      <c r="AAC878" s="13"/>
      <c r="AAD878" s="13"/>
      <c r="AAE878" s="13"/>
      <c r="AAF878" s="13"/>
      <c r="AAG878" s="13"/>
      <c r="AAH878" s="13"/>
      <c r="AAI878" s="13"/>
      <c r="AAJ878" s="13"/>
      <c r="AAK878" s="13"/>
      <c r="AAL878" s="13"/>
      <c r="AAM878" s="13"/>
      <c r="AAN878" s="13"/>
      <c r="AAO878" s="13"/>
      <c r="AAP878" s="13"/>
      <c r="AAQ878" s="13"/>
      <c r="AAR878" s="13"/>
      <c r="AAS878" s="13"/>
      <c r="AAT878" s="13"/>
      <c r="AAU878" s="13"/>
      <c r="AAV878" s="13"/>
      <c r="AAW878" s="13"/>
      <c r="AAX878" s="13"/>
      <c r="AAY878" s="13"/>
      <c r="AAZ878" s="13"/>
      <c r="ABA878" s="13"/>
      <c r="ABB878" s="13"/>
      <c r="ABC878" s="13"/>
      <c r="ABD878" s="13"/>
      <c r="ABE878" s="13"/>
      <c r="ABF878" s="13"/>
      <c r="ABG878" s="13"/>
      <c r="ABH878" s="13"/>
      <c r="ABI878" s="13"/>
      <c r="ABJ878" s="13"/>
      <c r="ABK878" s="13"/>
      <c r="ABL878" s="13"/>
      <c r="ABM878" s="13"/>
      <c r="ABN878" s="13"/>
      <c r="ABO878" s="13"/>
      <c r="ABP878" s="13"/>
      <c r="ABQ878" s="13"/>
      <c r="ABR878" s="13"/>
      <c r="ABS878" s="13"/>
      <c r="ABT878" s="13"/>
      <c r="ABU878" s="13"/>
      <c r="ABV878" s="13"/>
      <c r="ABW878" s="13"/>
      <c r="ABX878" s="13"/>
      <c r="ABY878" s="13"/>
      <c r="ABZ878" s="13"/>
      <c r="ACA878" s="13"/>
      <c r="ACB878" s="13"/>
      <c r="ACC878" s="13"/>
      <c r="ACD878" s="13"/>
      <c r="ACE878" s="13"/>
      <c r="ACF878" s="13"/>
      <c r="ACG878" s="13"/>
      <c r="ACH878" s="13"/>
      <c r="ACI878" s="13"/>
      <c r="ACJ878" s="13"/>
      <c r="ACK878" s="13"/>
      <c r="ACL878" s="13"/>
      <c r="ACM878" s="13"/>
      <c r="ACN878" s="13"/>
      <c r="ACO878" s="13"/>
      <c r="ACP878" s="13"/>
      <c r="ACQ878" s="13"/>
      <c r="ACR878" s="13"/>
      <c r="ACS878" s="13"/>
      <c r="ACT878" s="13"/>
      <c r="ACU878" s="13"/>
      <c r="ACV878" s="13"/>
      <c r="ACW878" s="13"/>
      <c r="ACX878" s="13"/>
      <c r="ACY878" s="13"/>
      <c r="ACZ878" s="13"/>
      <c r="ADA878" s="13"/>
      <c r="ADB878" s="13"/>
      <c r="ADC878" s="13"/>
      <c r="ADD878" s="13"/>
      <c r="ADE878" s="13"/>
      <c r="ADF878" s="13"/>
      <c r="ADG878" s="13"/>
      <c r="ADH878" s="13"/>
      <c r="ADI878" s="13"/>
      <c r="ADJ878" s="13"/>
      <c r="ADK878" s="13"/>
      <c r="ADL878" s="13"/>
      <c r="ADM878" s="13"/>
      <c r="ADN878" s="13"/>
      <c r="ADO878" s="13"/>
      <c r="ADP878" s="13"/>
      <c r="ADQ878" s="13"/>
      <c r="ADR878" s="13"/>
      <c r="ADS878" s="13"/>
      <c r="ADT878" s="13"/>
      <c r="ADU878" s="13"/>
      <c r="ADV878" s="13"/>
      <c r="ADW878" s="13"/>
      <c r="ADX878" s="13"/>
      <c r="ADY878" s="13"/>
      <c r="ADZ878" s="13"/>
      <c r="AEA878" s="13"/>
      <c r="AEB878" s="13"/>
      <c r="AEC878" s="13"/>
      <c r="AED878" s="13"/>
      <c r="AEE878" s="13"/>
      <c r="AEF878" s="13"/>
      <c r="AEG878" s="13"/>
      <c r="AEH878" s="13"/>
      <c r="AEI878" s="13"/>
      <c r="AEJ878" s="13"/>
      <c r="AEK878" s="13"/>
      <c r="AEL878" s="13"/>
      <c r="AEM878" s="13"/>
      <c r="AEN878" s="13"/>
      <c r="AEO878" s="13"/>
      <c r="AEP878" s="13"/>
      <c r="AEQ878" s="13"/>
      <c r="AER878" s="13"/>
      <c r="AES878" s="13"/>
      <c r="AET878" s="13"/>
      <c r="AEU878" s="13"/>
      <c r="AEV878" s="13"/>
      <c r="AEW878" s="13"/>
      <c r="AEX878" s="13"/>
      <c r="AEY878" s="13"/>
      <c r="AEZ878" s="13"/>
      <c r="AFA878" s="13"/>
      <c r="AFB878" s="13"/>
      <c r="AFC878" s="13"/>
      <c r="AFD878" s="13"/>
      <c r="AFE878" s="13"/>
      <c r="AFF878" s="13"/>
      <c r="AFG878" s="13"/>
      <c r="AFH878" s="13"/>
      <c r="AFI878" s="13"/>
      <c r="AFJ878" s="13"/>
      <c r="AFK878" s="13"/>
      <c r="AFL878" s="13"/>
      <c r="AFM878" s="13"/>
      <c r="AFN878" s="13"/>
      <c r="AFO878" s="13"/>
      <c r="AFP878" s="13"/>
      <c r="AFQ878" s="13"/>
      <c r="AFR878" s="13"/>
      <c r="AFS878" s="13"/>
      <c r="AFT878" s="13"/>
      <c r="AFU878" s="13"/>
      <c r="AFV878" s="13"/>
      <c r="AFW878" s="13"/>
      <c r="AFX878" s="13"/>
      <c r="AFY878" s="13"/>
      <c r="AFZ878" s="13"/>
      <c r="AGA878" s="13"/>
      <c r="AGB878" s="13"/>
      <c r="AGC878" s="13"/>
      <c r="AGD878" s="13"/>
      <c r="AGE878" s="13"/>
      <c r="AGF878" s="13"/>
      <c r="AGG878" s="13"/>
      <c r="AGH878" s="13"/>
      <c r="AGI878" s="13"/>
      <c r="AGJ878" s="13"/>
      <c r="AGK878" s="13"/>
      <c r="AGL878" s="13"/>
      <c r="AGM878" s="13"/>
      <c r="AGN878" s="13"/>
      <c r="AGO878" s="13"/>
      <c r="AGP878" s="13"/>
      <c r="AGQ878" s="13"/>
      <c r="AGR878" s="13"/>
      <c r="AGS878" s="13"/>
      <c r="AGT878" s="13"/>
      <c r="AGU878" s="13"/>
      <c r="AGV878" s="13"/>
      <c r="AGW878" s="13"/>
      <c r="AGX878" s="13"/>
      <c r="AGY878" s="13"/>
      <c r="AGZ878" s="13"/>
      <c r="AHA878" s="13"/>
      <c r="AHB878" s="13"/>
      <c r="AHC878" s="13"/>
      <c r="AHD878" s="13"/>
      <c r="AHE878" s="13"/>
      <c r="AHF878" s="13"/>
      <c r="AHG878" s="13"/>
      <c r="AHH878" s="13"/>
      <c r="AHI878" s="13"/>
      <c r="AHJ878" s="13"/>
      <c r="AHK878" s="13"/>
      <c r="AHL878" s="13"/>
      <c r="AHM878" s="13"/>
      <c r="AHN878" s="13"/>
      <c r="AHO878" s="13"/>
      <c r="AHP878" s="13"/>
      <c r="AHQ878" s="13"/>
      <c r="AHR878" s="13"/>
      <c r="AHS878" s="13"/>
      <c r="AHT878" s="13"/>
      <c r="AHU878" s="13"/>
      <c r="AHV878" s="13"/>
      <c r="AHW878" s="13"/>
      <c r="AHX878" s="13"/>
      <c r="AHY878" s="13"/>
      <c r="AHZ878" s="13"/>
      <c r="AIA878" s="13"/>
      <c r="AIB878" s="13"/>
      <c r="AIC878" s="13"/>
      <c r="AID878" s="13"/>
      <c r="AIE878" s="13"/>
      <c r="AIF878" s="13"/>
      <c r="AIG878" s="13"/>
      <c r="AIH878" s="13"/>
      <c r="AII878" s="13"/>
      <c r="AIJ878" s="13"/>
      <c r="AIK878" s="13"/>
      <c r="AIL878" s="13"/>
      <c r="AIM878" s="13"/>
      <c r="AIN878" s="13"/>
      <c r="AIO878" s="13"/>
      <c r="AIP878" s="13"/>
      <c r="AIQ878" s="13"/>
      <c r="AIR878" s="13"/>
      <c r="AIS878" s="13"/>
      <c r="AIT878" s="13"/>
      <c r="AIU878" s="13"/>
      <c r="AIV878" s="13"/>
      <c r="AIW878" s="13"/>
      <c r="AIX878" s="13"/>
      <c r="AIY878" s="13"/>
      <c r="AIZ878" s="13"/>
      <c r="AJA878" s="13"/>
      <c r="AJB878" s="13"/>
      <c r="AJC878" s="13"/>
      <c r="AJD878" s="13"/>
      <c r="AJE878" s="13"/>
      <c r="AJF878" s="13"/>
      <c r="AJG878" s="13"/>
      <c r="AJH878" s="13"/>
      <c r="AJI878" s="13"/>
      <c r="AJJ878" s="13"/>
      <c r="AJK878" s="13"/>
      <c r="AJL878" s="13"/>
      <c r="AJM878" s="13"/>
      <c r="AJN878" s="13"/>
      <c r="AJO878" s="13"/>
      <c r="AJP878" s="13"/>
      <c r="AJQ878" s="13"/>
      <c r="AJR878" s="13"/>
      <c r="AJS878" s="13"/>
      <c r="AJT878" s="13"/>
      <c r="AJU878" s="13"/>
      <c r="AJV878" s="13"/>
      <c r="AJW878" s="13"/>
      <c r="AJX878" s="13"/>
      <c r="AJY878" s="13"/>
      <c r="AJZ878" s="13"/>
      <c r="AKA878" s="13"/>
      <c r="AKB878" s="13"/>
      <c r="AKC878" s="13"/>
      <c r="AKD878" s="13"/>
      <c r="AKE878" s="13"/>
      <c r="AKF878" s="13"/>
      <c r="AKG878" s="13"/>
      <c r="AKH878" s="13"/>
      <c r="AKI878" s="13"/>
      <c r="AKJ878" s="13"/>
      <c r="AKK878" s="13"/>
      <c r="AKL878" s="13"/>
      <c r="AKM878" s="13"/>
      <c r="AKN878" s="13"/>
      <c r="AKO878" s="13"/>
      <c r="AKP878" s="13"/>
      <c r="AKQ878" s="13"/>
      <c r="AKR878" s="13"/>
      <c r="AKS878" s="13"/>
      <c r="AKT878" s="13"/>
      <c r="AKU878" s="13"/>
      <c r="AKV878" s="13"/>
      <c r="AKW878" s="13"/>
      <c r="AKX878" s="13"/>
      <c r="AKY878" s="13"/>
      <c r="AKZ878" s="13"/>
      <c r="ALA878" s="13"/>
      <c r="ALB878" s="13"/>
      <c r="ALC878" s="13"/>
      <c r="ALD878" s="13"/>
      <c r="ALE878" s="13"/>
      <c r="ALF878" s="13"/>
      <c r="ALG878" s="13"/>
      <c r="ALH878" s="13"/>
      <c r="ALI878" s="13"/>
      <c r="ALJ878" s="13"/>
    </row>
    <row r="879" spans="1:998" s="24" customFormat="1">
      <c r="A879" s="16">
        <v>874</v>
      </c>
      <c r="B879" s="32" t="s">
        <v>175</v>
      </c>
      <c r="C879" s="32" t="s">
        <v>57</v>
      </c>
      <c r="D879" s="32" t="s">
        <v>57</v>
      </c>
      <c r="E879" s="32" t="s">
        <v>631</v>
      </c>
      <c r="F879" s="32"/>
      <c r="G879" s="74">
        <v>45832</v>
      </c>
      <c r="H879" s="75" t="s">
        <v>632</v>
      </c>
      <c r="I879" s="32" t="s">
        <v>5</v>
      </c>
      <c r="J879" s="32" t="s">
        <v>6</v>
      </c>
      <c r="K879" s="32" t="s">
        <v>5</v>
      </c>
      <c r="L879" s="32" t="s">
        <v>5</v>
      </c>
      <c r="M879" s="32" t="s">
        <v>5</v>
      </c>
      <c r="N879" s="32" t="s">
        <v>6</v>
      </c>
      <c r="O879" s="76">
        <v>814.92</v>
      </c>
      <c r="P879" s="77">
        <v>859</v>
      </c>
      <c r="Q879" s="76">
        <v>70644.3</v>
      </c>
      <c r="R879" s="76">
        <v>14150</v>
      </c>
      <c r="S879" s="85">
        <f t="shared" si="92"/>
        <v>20.029924565746988</v>
      </c>
      <c r="T879" s="85">
        <f t="shared" si="93"/>
        <v>56494.3</v>
      </c>
      <c r="U879" s="32" t="s">
        <v>6</v>
      </c>
      <c r="V879" s="32" t="s">
        <v>6</v>
      </c>
      <c r="W879" s="79">
        <v>1</v>
      </c>
      <c r="X879" s="80">
        <v>0</v>
      </c>
      <c r="Y879" s="81">
        <f>ROUND((S879/INDICI!$B$2*10),2)</f>
        <v>2.2599999999999998</v>
      </c>
      <c r="Z879" s="81">
        <f>ROUND((O879/INDICI!$B$1*25),2)</f>
        <v>2.1800000000000002</v>
      </c>
      <c r="AA879" s="82">
        <f t="shared" si="94"/>
        <v>8</v>
      </c>
      <c r="AB879" s="83">
        <f t="shared" si="95"/>
        <v>12.44</v>
      </c>
      <c r="AC879" s="84"/>
      <c r="AD879" s="81" t="str">
        <f>VLOOKUP(C879, 'NORD SUD'!A:B, 2, FALSE)</f>
        <v>S</v>
      </c>
      <c r="AE879" s="85"/>
      <c r="AF879" s="85"/>
      <c r="AG879" s="84"/>
      <c r="AH879" s="81"/>
      <c r="AI879" s="169"/>
      <c r="AJ879" s="169"/>
      <c r="AK879" s="194"/>
      <c r="AL879" s="158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  <c r="JX879" s="13"/>
      <c r="JY879" s="13"/>
      <c r="JZ879" s="13"/>
      <c r="KA879" s="13"/>
      <c r="KB879" s="13"/>
      <c r="KC879" s="13"/>
      <c r="KD879" s="13"/>
      <c r="KE879" s="13"/>
      <c r="KF879" s="13"/>
      <c r="KG879" s="13"/>
      <c r="KH879" s="13"/>
      <c r="KI879" s="13"/>
      <c r="KJ879" s="13"/>
      <c r="KK879" s="13"/>
      <c r="KL879" s="13"/>
      <c r="KM879" s="13"/>
      <c r="KN879" s="13"/>
      <c r="KO879" s="13"/>
      <c r="KP879" s="13"/>
      <c r="KQ879" s="13"/>
      <c r="KR879" s="13"/>
      <c r="KS879" s="13"/>
      <c r="KT879" s="13"/>
      <c r="KU879" s="13"/>
      <c r="KV879" s="13"/>
      <c r="KW879" s="13"/>
      <c r="KX879" s="13"/>
      <c r="KY879" s="13"/>
      <c r="KZ879" s="13"/>
      <c r="LA879" s="13"/>
      <c r="LB879" s="13"/>
      <c r="LC879" s="13"/>
      <c r="LD879" s="13"/>
      <c r="LE879" s="13"/>
      <c r="LF879" s="13"/>
      <c r="LG879" s="13"/>
      <c r="LH879" s="13"/>
      <c r="LI879" s="13"/>
      <c r="LJ879" s="13"/>
      <c r="LK879" s="13"/>
      <c r="LL879" s="13"/>
      <c r="LM879" s="13"/>
      <c r="LN879" s="13"/>
      <c r="LO879" s="13"/>
      <c r="LP879" s="13"/>
      <c r="LQ879" s="13"/>
      <c r="LR879" s="13"/>
      <c r="LS879" s="13"/>
      <c r="LT879" s="13"/>
      <c r="LU879" s="13"/>
      <c r="LV879" s="13"/>
      <c r="LW879" s="13"/>
      <c r="LX879" s="13"/>
      <c r="LY879" s="13"/>
      <c r="LZ879" s="13"/>
      <c r="MA879" s="13"/>
      <c r="MB879" s="13"/>
      <c r="MC879" s="13"/>
      <c r="MD879" s="13"/>
      <c r="ME879" s="13"/>
      <c r="MF879" s="13"/>
      <c r="MG879" s="13"/>
      <c r="MH879" s="13"/>
      <c r="MI879" s="13"/>
      <c r="MJ879" s="13"/>
      <c r="MK879" s="13"/>
      <c r="ML879" s="13"/>
      <c r="MM879" s="13"/>
      <c r="MN879" s="13"/>
      <c r="MO879" s="13"/>
      <c r="MP879" s="13"/>
      <c r="MQ879" s="13"/>
      <c r="MR879" s="13"/>
      <c r="MS879" s="13"/>
      <c r="MT879" s="13"/>
      <c r="MU879" s="13"/>
      <c r="MV879" s="13"/>
      <c r="MW879" s="13"/>
      <c r="MX879" s="13"/>
      <c r="MY879" s="13"/>
      <c r="MZ879" s="13"/>
      <c r="NA879" s="13"/>
      <c r="NB879" s="13"/>
      <c r="NC879" s="13"/>
      <c r="ND879" s="13"/>
      <c r="NE879" s="13"/>
      <c r="NF879" s="13"/>
      <c r="NG879" s="13"/>
      <c r="NH879" s="13"/>
      <c r="NI879" s="13"/>
      <c r="NJ879" s="13"/>
      <c r="NK879" s="13"/>
      <c r="NL879" s="13"/>
      <c r="NM879" s="13"/>
      <c r="NN879" s="13"/>
      <c r="NO879" s="13"/>
      <c r="NP879" s="13"/>
      <c r="NQ879" s="13"/>
      <c r="NR879" s="13"/>
      <c r="NS879" s="13"/>
      <c r="NT879" s="13"/>
      <c r="NU879" s="13"/>
      <c r="NV879" s="13"/>
      <c r="NW879" s="13"/>
      <c r="NX879" s="13"/>
      <c r="NY879" s="13"/>
      <c r="NZ879" s="13"/>
      <c r="OA879" s="13"/>
      <c r="OB879" s="13"/>
      <c r="OC879" s="13"/>
      <c r="OD879" s="13"/>
      <c r="OE879" s="13"/>
      <c r="OF879" s="13"/>
      <c r="OG879" s="13"/>
      <c r="OH879" s="13"/>
      <c r="OI879" s="13"/>
      <c r="OJ879" s="13"/>
      <c r="OK879" s="13"/>
      <c r="OL879" s="13"/>
      <c r="OM879" s="13"/>
      <c r="ON879" s="13"/>
      <c r="OO879" s="13"/>
      <c r="OP879" s="13"/>
      <c r="OQ879" s="13"/>
      <c r="OR879" s="13"/>
      <c r="OS879" s="13"/>
      <c r="OT879" s="13"/>
      <c r="OU879" s="13"/>
      <c r="OV879" s="13"/>
      <c r="OW879" s="13"/>
      <c r="OX879" s="13"/>
      <c r="OY879" s="13"/>
      <c r="OZ879" s="13"/>
      <c r="PA879" s="13"/>
      <c r="PB879" s="13"/>
      <c r="PC879" s="13"/>
      <c r="PD879" s="13"/>
      <c r="PE879" s="13"/>
      <c r="PF879" s="13"/>
      <c r="PG879" s="13"/>
      <c r="PH879" s="13"/>
      <c r="PI879" s="13"/>
      <c r="PJ879" s="13"/>
      <c r="PK879" s="13"/>
      <c r="PL879" s="13"/>
      <c r="PM879" s="13"/>
      <c r="PN879" s="13"/>
      <c r="PO879" s="13"/>
      <c r="PP879" s="13"/>
      <c r="PQ879" s="13"/>
      <c r="PR879" s="13"/>
      <c r="PS879" s="13"/>
      <c r="PT879" s="13"/>
      <c r="PU879" s="13"/>
      <c r="PV879" s="13"/>
      <c r="PW879" s="13"/>
      <c r="PX879" s="13"/>
      <c r="PY879" s="13"/>
      <c r="PZ879" s="13"/>
      <c r="QA879" s="13"/>
      <c r="QB879" s="13"/>
      <c r="QC879" s="13"/>
      <c r="QD879" s="13"/>
      <c r="QE879" s="13"/>
      <c r="QF879" s="13"/>
      <c r="QG879" s="13"/>
      <c r="QH879" s="13"/>
      <c r="QI879" s="13"/>
      <c r="QJ879" s="13"/>
      <c r="QK879" s="13"/>
      <c r="QL879" s="13"/>
      <c r="QM879" s="13"/>
      <c r="QN879" s="13"/>
      <c r="QO879" s="13"/>
      <c r="QP879" s="13"/>
      <c r="QQ879" s="13"/>
      <c r="QR879" s="13"/>
      <c r="QS879" s="13"/>
      <c r="QT879" s="13"/>
      <c r="QU879" s="13"/>
      <c r="QV879" s="13"/>
      <c r="QW879" s="13"/>
      <c r="QX879" s="13"/>
      <c r="QY879" s="13"/>
      <c r="QZ879" s="13"/>
      <c r="RA879" s="13"/>
      <c r="RB879" s="13"/>
      <c r="RC879" s="13"/>
      <c r="RD879" s="13"/>
      <c r="RE879" s="13"/>
      <c r="RF879" s="13"/>
      <c r="RG879" s="13"/>
      <c r="RH879" s="13"/>
      <c r="RI879" s="13"/>
      <c r="RJ879" s="13"/>
      <c r="RK879" s="13"/>
      <c r="RL879" s="13"/>
      <c r="RM879" s="13"/>
      <c r="RN879" s="13"/>
      <c r="RO879" s="13"/>
      <c r="RP879" s="13"/>
      <c r="RQ879" s="13"/>
      <c r="RR879" s="13"/>
      <c r="RS879" s="13"/>
      <c r="RT879" s="13"/>
      <c r="RU879" s="13"/>
      <c r="RV879" s="13"/>
      <c r="RW879" s="13"/>
      <c r="RX879" s="13"/>
      <c r="RY879" s="13"/>
      <c r="RZ879" s="13"/>
      <c r="SA879" s="13"/>
      <c r="SB879" s="13"/>
      <c r="SC879" s="13"/>
      <c r="SD879" s="13"/>
      <c r="SE879" s="13"/>
      <c r="SF879" s="13"/>
      <c r="SG879" s="13"/>
      <c r="SH879" s="13"/>
      <c r="SI879" s="13"/>
      <c r="SJ879" s="13"/>
      <c r="SK879" s="13"/>
      <c r="SL879" s="13"/>
      <c r="SM879" s="13"/>
      <c r="SN879" s="13"/>
      <c r="SO879" s="13"/>
      <c r="SP879" s="13"/>
      <c r="SQ879" s="13"/>
      <c r="SR879" s="13"/>
      <c r="SS879" s="13"/>
      <c r="ST879" s="13"/>
      <c r="SU879" s="13"/>
      <c r="SV879" s="13"/>
      <c r="SW879" s="13"/>
      <c r="SX879" s="13"/>
      <c r="SY879" s="13"/>
      <c r="SZ879" s="13"/>
      <c r="TA879" s="13"/>
      <c r="TB879" s="13"/>
      <c r="TC879" s="13"/>
      <c r="TD879" s="13"/>
      <c r="TE879" s="13"/>
      <c r="TF879" s="13"/>
      <c r="TG879" s="13"/>
      <c r="TH879" s="13"/>
      <c r="TI879" s="13"/>
      <c r="TJ879" s="13"/>
      <c r="TK879" s="13"/>
      <c r="TL879" s="13"/>
      <c r="TM879" s="13"/>
      <c r="TN879" s="13"/>
      <c r="TO879" s="13"/>
      <c r="TP879" s="13"/>
      <c r="TQ879" s="13"/>
      <c r="TR879" s="13"/>
      <c r="TS879" s="13"/>
      <c r="TT879" s="13"/>
      <c r="TU879" s="13"/>
      <c r="TV879" s="13"/>
      <c r="TW879" s="13"/>
      <c r="TX879" s="13"/>
      <c r="TY879" s="13"/>
      <c r="TZ879" s="13"/>
      <c r="UA879" s="13"/>
      <c r="UB879" s="13"/>
      <c r="UC879" s="13"/>
      <c r="UD879" s="13"/>
      <c r="UE879" s="13"/>
      <c r="UF879" s="13"/>
      <c r="UG879" s="13"/>
      <c r="UH879" s="13"/>
      <c r="UI879" s="13"/>
      <c r="UJ879" s="13"/>
      <c r="UK879" s="13"/>
      <c r="UL879" s="13"/>
      <c r="UM879" s="13"/>
      <c r="UN879" s="13"/>
      <c r="UO879" s="13"/>
      <c r="UP879" s="13"/>
      <c r="UQ879" s="13"/>
      <c r="UR879" s="13"/>
      <c r="US879" s="13"/>
      <c r="UT879" s="13"/>
      <c r="UU879" s="13"/>
      <c r="UV879" s="13"/>
      <c r="UW879" s="13"/>
      <c r="UX879" s="13"/>
      <c r="UY879" s="13"/>
      <c r="UZ879" s="13"/>
      <c r="VA879" s="13"/>
      <c r="VB879" s="13"/>
      <c r="VC879" s="13"/>
      <c r="VD879" s="13"/>
      <c r="VE879" s="13"/>
      <c r="VF879" s="13"/>
      <c r="VG879" s="13"/>
      <c r="VH879" s="13"/>
      <c r="VI879" s="13"/>
      <c r="VJ879" s="13"/>
      <c r="VK879" s="13"/>
      <c r="VL879" s="13"/>
      <c r="VM879" s="13"/>
      <c r="VN879" s="13"/>
      <c r="VO879" s="13"/>
      <c r="VP879" s="13"/>
      <c r="VQ879" s="13"/>
      <c r="VR879" s="13"/>
      <c r="VS879" s="13"/>
      <c r="VT879" s="13"/>
      <c r="VU879" s="13"/>
      <c r="VV879" s="13"/>
      <c r="VW879" s="13"/>
      <c r="VX879" s="13"/>
      <c r="VY879" s="13"/>
      <c r="VZ879" s="13"/>
      <c r="WA879" s="13"/>
      <c r="WB879" s="13"/>
      <c r="WC879" s="13"/>
      <c r="WD879" s="13"/>
      <c r="WE879" s="13"/>
      <c r="WF879" s="13"/>
      <c r="WG879" s="13"/>
      <c r="WH879" s="13"/>
      <c r="WI879" s="13"/>
      <c r="WJ879" s="13"/>
      <c r="WK879" s="13"/>
      <c r="WL879" s="13"/>
      <c r="WM879" s="13"/>
      <c r="WN879" s="13"/>
      <c r="WO879" s="13"/>
      <c r="WP879" s="13"/>
      <c r="WQ879" s="13"/>
      <c r="WR879" s="13"/>
      <c r="WS879" s="13"/>
      <c r="WT879" s="13"/>
      <c r="WU879" s="13"/>
      <c r="WV879" s="13"/>
      <c r="WW879" s="13"/>
      <c r="WX879" s="13"/>
      <c r="WY879" s="13"/>
      <c r="WZ879" s="13"/>
      <c r="XA879" s="13"/>
      <c r="XB879" s="13"/>
      <c r="XC879" s="13"/>
      <c r="XD879" s="13"/>
      <c r="XE879" s="13"/>
      <c r="XF879" s="13"/>
      <c r="XG879" s="13"/>
      <c r="XH879" s="13"/>
      <c r="XI879" s="13"/>
      <c r="XJ879" s="13"/>
      <c r="XK879" s="13"/>
      <c r="XL879" s="13"/>
      <c r="XM879" s="13"/>
      <c r="XN879" s="13"/>
      <c r="XO879" s="13"/>
      <c r="XP879" s="13"/>
      <c r="XQ879" s="13"/>
      <c r="XR879" s="13"/>
      <c r="XS879" s="13"/>
      <c r="XT879" s="13"/>
      <c r="XU879" s="13"/>
      <c r="XV879" s="13"/>
      <c r="XW879" s="13"/>
      <c r="XX879" s="13"/>
      <c r="XY879" s="13"/>
      <c r="XZ879" s="13"/>
      <c r="YA879" s="13"/>
      <c r="YB879" s="13"/>
      <c r="YC879" s="13"/>
      <c r="YD879" s="13"/>
      <c r="YE879" s="13"/>
      <c r="YF879" s="13"/>
      <c r="YG879" s="13"/>
      <c r="YH879" s="13"/>
      <c r="YI879" s="13"/>
      <c r="YJ879" s="13"/>
      <c r="YK879" s="13"/>
      <c r="YL879" s="13"/>
      <c r="YM879" s="13"/>
      <c r="YN879" s="13"/>
      <c r="YO879" s="13"/>
      <c r="YP879" s="13"/>
      <c r="YQ879" s="13"/>
      <c r="YR879" s="13"/>
      <c r="YS879" s="13"/>
      <c r="YT879" s="13"/>
      <c r="YU879" s="13"/>
      <c r="YV879" s="13"/>
      <c r="YW879" s="13"/>
      <c r="YX879" s="13"/>
      <c r="YY879" s="13"/>
      <c r="YZ879" s="13"/>
      <c r="ZA879" s="13"/>
      <c r="ZB879" s="13"/>
      <c r="ZC879" s="13"/>
      <c r="ZD879" s="13"/>
      <c r="ZE879" s="13"/>
      <c r="ZF879" s="13"/>
      <c r="ZG879" s="13"/>
      <c r="ZH879" s="13"/>
      <c r="ZI879" s="13"/>
      <c r="ZJ879" s="13"/>
      <c r="ZK879" s="13"/>
      <c r="ZL879" s="13"/>
      <c r="ZM879" s="13"/>
      <c r="ZN879" s="13"/>
      <c r="ZO879" s="13"/>
      <c r="ZP879" s="13"/>
      <c r="ZQ879" s="13"/>
      <c r="ZR879" s="13"/>
      <c r="ZS879" s="13"/>
      <c r="ZT879" s="13"/>
      <c r="ZU879" s="13"/>
      <c r="ZV879" s="13"/>
      <c r="ZW879" s="13"/>
      <c r="ZX879" s="13"/>
      <c r="ZY879" s="13"/>
      <c r="ZZ879" s="13"/>
      <c r="AAA879" s="13"/>
      <c r="AAB879" s="13"/>
      <c r="AAC879" s="13"/>
      <c r="AAD879" s="13"/>
      <c r="AAE879" s="13"/>
      <c r="AAF879" s="13"/>
      <c r="AAG879" s="13"/>
      <c r="AAH879" s="13"/>
      <c r="AAI879" s="13"/>
      <c r="AAJ879" s="13"/>
      <c r="AAK879" s="13"/>
      <c r="AAL879" s="13"/>
      <c r="AAM879" s="13"/>
      <c r="AAN879" s="13"/>
      <c r="AAO879" s="13"/>
      <c r="AAP879" s="13"/>
      <c r="AAQ879" s="13"/>
      <c r="AAR879" s="13"/>
      <c r="AAS879" s="13"/>
      <c r="AAT879" s="13"/>
      <c r="AAU879" s="13"/>
      <c r="AAV879" s="13"/>
      <c r="AAW879" s="13"/>
      <c r="AAX879" s="13"/>
      <c r="AAY879" s="13"/>
      <c r="AAZ879" s="13"/>
      <c r="ABA879" s="13"/>
      <c r="ABB879" s="13"/>
      <c r="ABC879" s="13"/>
      <c r="ABD879" s="13"/>
      <c r="ABE879" s="13"/>
      <c r="ABF879" s="13"/>
      <c r="ABG879" s="13"/>
      <c r="ABH879" s="13"/>
      <c r="ABI879" s="13"/>
      <c r="ABJ879" s="13"/>
      <c r="ABK879" s="13"/>
      <c r="ABL879" s="13"/>
      <c r="ABM879" s="13"/>
      <c r="ABN879" s="13"/>
      <c r="ABO879" s="13"/>
      <c r="ABP879" s="13"/>
      <c r="ABQ879" s="13"/>
      <c r="ABR879" s="13"/>
      <c r="ABS879" s="13"/>
      <c r="ABT879" s="13"/>
      <c r="ABU879" s="13"/>
      <c r="ABV879" s="13"/>
      <c r="ABW879" s="13"/>
      <c r="ABX879" s="13"/>
      <c r="ABY879" s="13"/>
      <c r="ABZ879" s="13"/>
      <c r="ACA879" s="13"/>
      <c r="ACB879" s="13"/>
      <c r="ACC879" s="13"/>
      <c r="ACD879" s="13"/>
      <c r="ACE879" s="13"/>
      <c r="ACF879" s="13"/>
      <c r="ACG879" s="13"/>
      <c r="ACH879" s="13"/>
      <c r="ACI879" s="13"/>
      <c r="ACJ879" s="13"/>
      <c r="ACK879" s="13"/>
      <c r="ACL879" s="13"/>
      <c r="ACM879" s="13"/>
      <c r="ACN879" s="13"/>
      <c r="ACO879" s="13"/>
      <c r="ACP879" s="13"/>
      <c r="ACQ879" s="13"/>
      <c r="ACR879" s="13"/>
      <c r="ACS879" s="13"/>
      <c r="ACT879" s="13"/>
      <c r="ACU879" s="13"/>
      <c r="ACV879" s="13"/>
      <c r="ACW879" s="13"/>
      <c r="ACX879" s="13"/>
      <c r="ACY879" s="13"/>
      <c r="ACZ879" s="13"/>
      <c r="ADA879" s="13"/>
      <c r="ADB879" s="13"/>
      <c r="ADC879" s="13"/>
      <c r="ADD879" s="13"/>
      <c r="ADE879" s="13"/>
      <c r="ADF879" s="13"/>
      <c r="ADG879" s="13"/>
      <c r="ADH879" s="13"/>
      <c r="ADI879" s="13"/>
      <c r="ADJ879" s="13"/>
      <c r="ADK879" s="13"/>
      <c r="ADL879" s="13"/>
      <c r="ADM879" s="13"/>
      <c r="ADN879" s="13"/>
      <c r="ADO879" s="13"/>
      <c r="ADP879" s="13"/>
      <c r="ADQ879" s="13"/>
      <c r="ADR879" s="13"/>
      <c r="ADS879" s="13"/>
      <c r="ADT879" s="13"/>
      <c r="ADU879" s="13"/>
      <c r="ADV879" s="13"/>
      <c r="ADW879" s="13"/>
      <c r="ADX879" s="13"/>
      <c r="ADY879" s="13"/>
      <c r="ADZ879" s="13"/>
      <c r="AEA879" s="13"/>
      <c r="AEB879" s="13"/>
      <c r="AEC879" s="13"/>
      <c r="AED879" s="13"/>
      <c r="AEE879" s="13"/>
      <c r="AEF879" s="13"/>
      <c r="AEG879" s="13"/>
      <c r="AEH879" s="13"/>
      <c r="AEI879" s="13"/>
      <c r="AEJ879" s="13"/>
      <c r="AEK879" s="13"/>
      <c r="AEL879" s="13"/>
      <c r="AEM879" s="13"/>
      <c r="AEN879" s="13"/>
      <c r="AEO879" s="13"/>
      <c r="AEP879" s="13"/>
      <c r="AEQ879" s="13"/>
      <c r="AER879" s="13"/>
      <c r="AES879" s="13"/>
      <c r="AET879" s="13"/>
      <c r="AEU879" s="13"/>
      <c r="AEV879" s="13"/>
      <c r="AEW879" s="13"/>
      <c r="AEX879" s="13"/>
      <c r="AEY879" s="13"/>
      <c r="AEZ879" s="13"/>
      <c r="AFA879" s="13"/>
      <c r="AFB879" s="13"/>
      <c r="AFC879" s="13"/>
      <c r="AFD879" s="13"/>
      <c r="AFE879" s="13"/>
      <c r="AFF879" s="13"/>
      <c r="AFG879" s="13"/>
      <c r="AFH879" s="13"/>
      <c r="AFI879" s="13"/>
      <c r="AFJ879" s="13"/>
      <c r="AFK879" s="13"/>
      <c r="AFL879" s="13"/>
      <c r="AFM879" s="13"/>
      <c r="AFN879" s="13"/>
      <c r="AFO879" s="13"/>
      <c r="AFP879" s="13"/>
      <c r="AFQ879" s="13"/>
      <c r="AFR879" s="13"/>
      <c r="AFS879" s="13"/>
      <c r="AFT879" s="13"/>
      <c r="AFU879" s="13"/>
      <c r="AFV879" s="13"/>
      <c r="AFW879" s="13"/>
      <c r="AFX879" s="13"/>
      <c r="AFY879" s="13"/>
      <c r="AFZ879" s="13"/>
      <c r="AGA879" s="13"/>
      <c r="AGB879" s="13"/>
      <c r="AGC879" s="13"/>
      <c r="AGD879" s="13"/>
      <c r="AGE879" s="13"/>
      <c r="AGF879" s="13"/>
      <c r="AGG879" s="13"/>
      <c r="AGH879" s="13"/>
      <c r="AGI879" s="13"/>
      <c r="AGJ879" s="13"/>
      <c r="AGK879" s="13"/>
      <c r="AGL879" s="13"/>
      <c r="AGM879" s="13"/>
      <c r="AGN879" s="13"/>
      <c r="AGO879" s="13"/>
      <c r="AGP879" s="13"/>
      <c r="AGQ879" s="13"/>
      <c r="AGR879" s="13"/>
      <c r="AGS879" s="13"/>
      <c r="AGT879" s="13"/>
      <c r="AGU879" s="13"/>
      <c r="AGV879" s="13"/>
      <c r="AGW879" s="13"/>
      <c r="AGX879" s="13"/>
      <c r="AGY879" s="13"/>
      <c r="AGZ879" s="13"/>
      <c r="AHA879" s="13"/>
      <c r="AHB879" s="13"/>
      <c r="AHC879" s="13"/>
      <c r="AHD879" s="13"/>
      <c r="AHE879" s="13"/>
      <c r="AHF879" s="13"/>
      <c r="AHG879" s="13"/>
      <c r="AHH879" s="13"/>
      <c r="AHI879" s="13"/>
      <c r="AHJ879" s="13"/>
      <c r="AHK879" s="13"/>
      <c r="AHL879" s="13"/>
      <c r="AHM879" s="13"/>
      <c r="AHN879" s="13"/>
      <c r="AHO879" s="13"/>
      <c r="AHP879" s="13"/>
      <c r="AHQ879" s="13"/>
      <c r="AHR879" s="13"/>
      <c r="AHS879" s="13"/>
      <c r="AHT879" s="13"/>
      <c r="AHU879" s="13"/>
      <c r="AHV879" s="13"/>
      <c r="AHW879" s="13"/>
      <c r="AHX879" s="13"/>
      <c r="AHY879" s="13"/>
      <c r="AHZ879" s="13"/>
      <c r="AIA879" s="13"/>
      <c r="AIB879" s="13"/>
      <c r="AIC879" s="13"/>
      <c r="AID879" s="13"/>
      <c r="AIE879" s="13"/>
      <c r="AIF879" s="13"/>
      <c r="AIG879" s="13"/>
      <c r="AIH879" s="13"/>
      <c r="AII879" s="13"/>
      <c r="AIJ879" s="13"/>
      <c r="AIK879" s="13"/>
      <c r="AIL879" s="13"/>
      <c r="AIM879" s="13"/>
      <c r="AIN879" s="13"/>
      <c r="AIO879" s="13"/>
      <c r="AIP879" s="13"/>
      <c r="AIQ879" s="13"/>
      <c r="AIR879" s="13"/>
      <c r="AIS879" s="13"/>
      <c r="AIT879" s="13"/>
      <c r="AIU879" s="13"/>
      <c r="AIV879" s="13"/>
      <c r="AIW879" s="13"/>
      <c r="AIX879" s="13"/>
      <c r="AIY879" s="13"/>
      <c r="AIZ879" s="13"/>
      <c r="AJA879" s="13"/>
      <c r="AJB879" s="13"/>
      <c r="AJC879" s="13"/>
      <c r="AJD879" s="13"/>
      <c r="AJE879" s="13"/>
      <c r="AJF879" s="13"/>
      <c r="AJG879" s="13"/>
      <c r="AJH879" s="13"/>
      <c r="AJI879" s="13"/>
      <c r="AJJ879" s="13"/>
      <c r="AJK879" s="13"/>
      <c r="AJL879" s="13"/>
      <c r="AJM879" s="13"/>
      <c r="AJN879" s="13"/>
      <c r="AJO879" s="13"/>
      <c r="AJP879" s="13"/>
      <c r="AJQ879" s="13"/>
      <c r="AJR879" s="13"/>
      <c r="AJS879" s="13"/>
      <c r="AJT879" s="13"/>
      <c r="AJU879" s="13"/>
      <c r="AJV879" s="13"/>
      <c r="AJW879" s="13"/>
      <c r="AJX879" s="13"/>
      <c r="AJY879" s="13"/>
      <c r="AJZ879" s="13"/>
      <c r="AKA879" s="13"/>
      <c r="AKB879" s="13"/>
      <c r="AKC879" s="13"/>
      <c r="AKD879" s="13"/>
      <c r="AKE879" s="13"/>
      <c r="AKF879" s="13"/>
      <c r="AKG879" s="13"/>
      <c r="AKH879" s="13"/>
      <c r="AKI879" s="13"/>
      <c r="AKJ879" s="13"/>
      <c r="AKK879" s="13"/>
      <c r="AKL879" s="13"/>
      <c r="AKM879" s="13"/>
      <c r="AKN879" s="13"/>
      <c r="AKO879" s="13"/>
      <c r="AKP879" s="13"/>
      <c r="AKQ879" s="13"/>
      <c r="AKR879" s="13"/>
      <c r="AKS879" s="13"/>
      <c r="AKT879" s="13"/>
      <c r="AKU879" s="13"/>
      <c r="AKV879" s="13"/>
      <c r="AKW879" s="13"/>
      <c r="AKX879" s="13"/>
      <c r="AKY879" s="13"/>
      <c r="AKZ879" s="13"/>
      <c r="ALA879" s="13"/>
      <c r="ALB879" s="13"/>
      <c r="ALC879" s="13"/>
      <c r="ALD879" s="13"/>
      <c r="ALE879" s="13"/>
      <c r="ALF879" s="13"/>
      <c r="ALG879" s="13"/>
      <c r="ALH879" s="13"/>
      <c r="ALI879" s="13"/>
      <c r="ALJ879" s="13"/>
    </row>
    <row r="880" spans="1:998" s="24" customFormat="1">
      <c r="A880" s="16">
        <v>875</v>
      </c>
      <c r="B880" s="32" t="s">
        <v>357</v>
      </c>
      <c r="C880" s="32" t="s">
        <v>17</v>
      </c>
      <c r="D880" s="32" t="s">
        <v>17</v>
      </c>
      <c r="E880" s="32" t="s">
        <v>358</v>
      </c>
      <c r="F880" s="32"/>
      <c r="G880" s="74">
        <v>45832</v>
      </c>
      <c r="H880" s="75" t="s">
        <v>359</v>
      </c>
      <c r="I880" s="32" t="s">
        <v>5</v>
      </c>
      <c r="J880" s="32" t="s">
        <v>6</v>
      </c>
      <c r="K880" s="32" t="s">
        <v>5</v>
      </c>
      <c r="L880" s="32" t="s">
        <v>5</v>
      </c>
      <c r="M880" s="32" t="s">
        <v>5</v>
      </c>
      <c r="N880" s="32" t="s">
        <v>6</v>
      </c>
      <c r="O880" s="76">
        <v>815.21</v>
      </c>
      <c r="P880" s="77">
        <v>4048</v>
      </c>
      <c r="Q880" s="76">
        <v>110000</v>
      </c>
      <c r="R880" s="76">
        <v>22000</v>
      </c>
      <c r="S880" s="78">
        <f t="shared" si="92"/>
        <v>20</v>
      </c>
      <c r="T880" s="78">
        <f t="shared" si="93"/>
        <v>88000</v>
      </c>
      <c r="U880" s="32" t="s">
        <v>6</v>
      </c>
      <c r="V880" s="32" t="s">
        <v>6</v>
      </c>
      <c r="W880" s="79">
        <v>1</v>
      </c>
      <c r="X880" s="80">
        <v>0</v>
      </c>
      <c r="Y880" s="81">
        <f>ROUND((S880/INDICI!$B$2*10),2)</f>
        <v>2.2599999999999998</v>
      </c>
      <c r="Z880" s="81">
        <f>ROUND((O880/INDICI!$B$1*25),2)</f>
        <v>2.1800000000000002</v>
      </c>
      <c r="AA880" s="82">
        <f t="shared" si="94"/>
        <v>8</v>
      </c>
      <c r="AB880" s="83">
        <f t="shared" si="95"/>
        <v>12.44</v>
      </c>
      <c r="AC880" s="84"/>
      <c r="AD880" s="81" t="str">
        <f>VLOOKUP(C880, 'NORD SUD'!A:B, 2, FALSE)</f>
        <v>N</v>
      </c>
      <c r="AE880" s="85"/>
      <c r="AF880" s="85"/>
      <c r="AG880" s="84"/>
      <c r="AH880" s="81"/>
      <c r="AI880" s="169"/>
      <c r="AJ880" s="169"/>
      <c r="AK880" s="194"/>
      <c r="AL880" s="158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  <c r="JX880" s="13"/>
      <c r="JY880" s="13"/>
      <c r="JZ880" s="13"/>
      <c r="KA880" s="13"/>
      <c r="KB880" s="13"/>
      <c r="KC880" s="13"/>
      <c r="KD880" s="13"/>
      <c r="KE880" s="13"/>
      <c r="KF880" s="13"/>
      <c r="KG880" s="13"/>
      <c r="KH880" s="13"/>
      <c r="KI880" s="13"/>
      <c r="KJ880" s="13"/>
      <c r="KK880" s="13"/>
      <c r="KL880" s="13"/>
      <c r="KM880" s="13"/>
      <c r="KN880" s="13"/>
      <c r="KO880" s="13"/>
      <c r="KP880" s="13"/>
      <c r="KQ880" s="13"/>
      <c r="KR880" s="13"/>
      <c r="KS880" s="13"/>
      <c r="KT880" s="13"/>
      <c r="KU880" s="13"/>
      <c r="KV880" s="13"/>
      <c r="KW880" s="13"/>
      <c r="KX880" s="13"/>
      <c r="KY880" s="13"/>
      <c r="KZ880" s="13"/>
      <c r="LA880" s="13"/>
      <c r="LB880" s="13"/>
      <c r="LC880" s="13"/>
      <c r="LD880" s="13"/>
      <c r="LE880" s="13"/>
      <c r="LF880" s="13"/>
      <c r="LG880" s="13"/>
      <c r="LH880" s="13"/>
      <c r="LI880" s="13"/>
      <c r="LJ880" s="13"/>
      <c r="LK880" s="13"/>
      <c r="LL880" s="13"/>
      <c r="LM880" s="13"/>
      <c r="LN880" s="13"/>
      <c r="LO880" s="13"/>
      <c r="LP880" s="13"/>
      <c r="LQ880" s="13"/>
      <c r="LR880" s="13"/>
      <c r="LS880" s="13"/>
      <c r="LT880" s="13"/>
      <c r="LU880" s="13"/>
      <c r="LV880" s="13"/>
      <c r="LW880" s="13"/>
      <c r="LX880" s="13"/>
      <c r="LY880" s="13"/>
      <c r="LZ880" s="13"/>
      <c r="MA880" s="13"/>
      <c r="MB880" s="13"/>
      <c r="MC880" s="13"/>
      <c r="MD880" s="13"/>
      <c r="ME880" s="13"/>
      <c r="MF880" s="13"/>
      <c r="MG880" s="13"/>
      <c r="MH880" s="13"/>
      <c r="MI880" s="13"/>
      <c r="MJ880" s="13"/>
      <c r="MK880" s="13"/>
      <c r="ML880" s="13"/>
      <c r="MM880" s="13"/>
      <c r="MN880" s="13"/>
      <c r="MO880" s="13"/>
      <c r="MP880" s="13"/>
      <c r="MQ880" s="13"/>
      <c r="MR880" s="13"/>
      <c r="MS880" s="13"/>
      <c r="MT880" s="13"/>
      <c r="MU880" s="13"/>
      <c r="MV880" s="13"/>
      <c r="MW880" s="13"/>
      <c r="MX880" s="13"/>
      <c r="MY880" s="13"/>
      <c r="MZ880" s="13"/>
      <c r="NA880" s="13"/>
      <c r="NB880" s="13"/>
      <c r="NC880" s="13"/>
      <c r="ND880" s="13"/>
      <c r="NE880" s="13"/>
      <c r="NF880" s="13"/>
      <c r="NG880" s="13"/>
      <c r="NH880" s="13"/>
      <c r="NI880" s="13"/>
      <c r="NJ880" s="13"/>
      <c r="NK880" s="13"/>
      <c r="NL880" s="13"/>
      <c r="NM880" s="13"/>
      <c r="NN880" s="13"/>
      <c r="NO880" s="13"/>
      <c r="NP880" s="13"/>
      <c r="NQ880" s="13"/>
      <c r="NR880" s="13"/>
      <c r="NS880" s="13"/>
      <c r="NT880" s="13"/>
      <c r="NU880" s="13"/>
      <c r="NV880" s="13"/>
      <c r="NW880" s="13"/>
      <c r="NX880" s="13"/>
      <c r="NY880" s="13"/>
      <c r="NZ880" s="13"/>
      <c r="OA880" s="13"/>
      <c r="OB880" s="13"/>
      <c r="OC880" s="13"/>
      <c r="OD880" s="13"/>
      <c r="OE880" s="13"/>
      <c r="OF880" s="13"/>
      <c r="OG880" s="13"/>
      <c r="OH880" s="13"/>
      <c r="OI880" s="13"/>
      <c r="OJ880" s="13"/>
      <c r="OK880" s="13"/>
      <c r="OL880" s="13"/>
      <c r="OM880" s="13"/>
      <c r="ON880" s="13"/>
      <c r="OO880" s="13"/>
      <c r="OP880" s="13"/>
      <c r="OQ880" s="13"/>
      <c r="OR880" s="13"/>
      <c r="OS880" s="13"/>
      <c r="OT880" s="13"/>
      <c r="OU880" s="13"/>
      <c r="OV880" s="13"/>
      <c r="OW880" s="13"/>
      <c r="OX880" s="13"/>
      <c r="OY880" s="13"/>
      <c r="OZ880" s="13"/>
      <c r="PA880" s="13"/>
      <c r="PB880" s="13"/>
      <c r="PC880" s="13"/>
      <c r="PD880" s="13"/>
      <c r="PE880" s="13"/>
      <c r="PF880" s="13"/>
      <c r="PG880" s="13"/>
      <c r="PH880" s="13"/>
      <c r="PI880" s="13"/>
      <c r="PJ880" s="13"/>
      <c r="PK880" s="13"/>
      <c r="PL880" s="13"/>
      <c r="PM880" s="13"/>
      <c r="PN880" s="13"/>
      <c r="PO880" s="13"/>
      <c r="PP880" s="13"/>
      <c r="PQ880" s="13"/>
      <c r="PR880" s="13"/>
      <c r="PS880" s="13"/>
      <c r="PT880" s="13"/>
      <c r="PU880" s="13"/>
      <c r="PV880" s="13"/>
      <c r="PW880" s="13"/>
      <c r="PX880" s="13"/>
      <c r="PY880" s="13"/>
      <c r="PZ880" s="13"/>
      <c r="QA880" s="13"/>
      <c r="QB880" s="13"/>
      <c r="QC880" s="13"/>
      <c r="QD880" s="13"/>
      <c r="QE880" s="13"/>
      <c r="QF880" s="13"/>
      <c r="QG880" s="13"/>
      <c r="QH880" s="13"/>
      <c r="QI880" s="13"/>
      <c r="QJ880" s="13"/>
      <c r="QK880" s="13"/>
      <c r="QL880" s="13"/>
      <c r="QM880" s="13"/>
      <c r="QN880" s="13"/>
      <c r="QO880" s="13"/>
      <c r="QP880" s="13"/>
      <c r="QQ880" s="13"/>
      <c r="QR880" s="13"/>
      <c r="QS880" s="13"/>
      <c r="QT880" s="13"/>
      <c r="QU880" s="13"/>
      <c r="QV880" s="13"/>
      <c r="QW880" s="13"/>
      <c r="QX880" s="13"/>
      <c r="QY880" s="13"/>
      <c r="QZ880" s="13"/>
      <c r="RA880" s="13"/>
      <c r="RB880" s="13"/>
      <c r="RC880" s="13"/>
      <c r="RD880" s="13"/>
      <c r="RE880" s="13"/>
      <c r="RF880" s="13"/>
      <c r="RG880" s="13"/>
      <c r="RH880" s="13"/>
      <c r="RI880" s="13"/>
      <c r="RJ880" s="13"/>
      <c r="RK880" s="13"/>
      <c r="RL880" s="13"/>
      <c r="RM880" s="13"/>
      <c r="RN880" s="13"/>
      <c r="RO880" s="13"/>
      <c r="RP880" s="13"/>
      <c r="RQ880" s="13"/>
      <c r="RR880" s="13"/>
      <c r="RS880" s="13"/>
      <c r="RT880" s="13"/>
      <c r="RU880" s="13"/>
      <c r="RV880" s="13"/>
      <c r="RW880" s="13"/>
      <c r="RX880" s="13"/>
      <c r="RY880" s="13"/>
      <c r="RZ880" s="13"/>
      <c r="SA880" s="13"/>
      <c r="SB880" s="13"/>
      <c r="SC880" s="13"/>
      <c r="SD880" s="13"/>
      <c r="SE880" s="13"/>
      <c r="SF880" s="13"/>
      <c r="SG880" s="13"/>
      <c r="SH880" s="13"/>
      <c r="SI880" s="13"/>
      <c r="SJ880" s="13"/>
      <c r="SK880" s="13"/>
      <c r="SL880" s="13"/>
      <c r="SM880" s="13"/>
      <c r="SN880" s="13"/>
      <c r="SO880" s="13"/>
      <c r="SP880" s="13"/>
      <c r="SQ880" s="13"/>
      <c r="SR880" s="13"/>
      <c r="SS880" s="13"/>
      <c r="ST880" s="13"/>
      <c r="SU880" s="13"/>
      <c r="SV880" s="13"/>
      <c r="SW880" s="13"/>
      <c r="SX880" s="13"/>
      <c r="SY880" s="13"/>
      <c r="SZ880" s="13"/>
      <c r="TA880" s="13"/>
      <c r="TB880" s="13"/>
      <c r="TC880" s="13"/>
      <c r="TD880" s="13"/>
      <c r="TE880" s="13"/>
      <c r="TF880" s="13"/>
      <c r="TG880" s="13"/>
      <c r="TH880" s="13"/>
      <c r="TI880" s="13"/>
      <c r="TJ880" s="13"/>
      <c r="TK880" s="13"/>
      <c r="TL880" s="13"/>
      <c r="TM880" s="13"/>
      <c r="TN880" s="13"/>
      <c r="TO880" s="13"/>
      <c r="TP880" s="13"/>
      <c r="TQ880" s="13"/>
      <c r="TR880" s="13"/>
      <c r="TS880" s="13"/>
      <c r="TT880" s="13"/>
      <c r="TU880" s="13"/>
      <c r="TV880" s="13"/>
      <c r="TW880" s="13"/>
      <c r="TX880" s="13"/>
      <c r="TY880" s="13"/>
      <c r="TZ880" s="13"/>
      <c r="UA880" s="13"/>
      <c r="UB880" s="13"/>
      <c r="UC880" s="13"/>
      <c r="UD880" s="13"/>
      <c r="UE880" s="13"/>
      <c r="UF880" s="13"/>
      <c r="UG880" s="13"/>
      <c r="UH880" s="13"/>
      <c r="UI880" s="13"/>
      <c r="UJ880" s="13"/>
      <c r="UK880" s="13"/>
      <c r="UL880" s="13"/>
      <c r="UM880" s="13"/>
      <c r="UN880" s="13"/>
      <c r="UO880" s="13"/>
      <c r="UP880" s="13"/>
      <c r="UQ880" s="13"/>
      <c r="UR880" s="13"/>
      <c r="US880" s="13"/>
      <c r="UT880" s="13"/>
      <c r="UU880" s="13"/>
      <c r="UV880" s="13"/>
      <c r="UW880" s="13"/>
      <c r="UX880" s="13"/>
      <c r="UY880" s="13"/>
      <c r="UZ880" s="13"/>
      <c r="VA880" s="13"/>
      <c r="VB880" s="13"/>
      <c r="VC880" s="13"/>
      <c r="VD880" s="13"/>
      <c r="VE880" s="13"/>
      <c r="VF880" s="13"/>
      <c r="VG880" s="13"/>
      <c r="VH880" s="13"/>
      <c r="VI880" s="13"/>
      <c r="VJ880" s="13"/>
      <c r="VK880" s="13"/>
      <c r="VL880" s="13"/>
      <c r="VM880" s="13"/>
      <c r="VN880" s="13"/>
      <c r="VO880" s="13"/>
      <c r="VP880" s="13"/>
      <c r="VQ880" s="13"/>
      <c r="VR880" s="13"/>
      <c r="VS880" s="13"/>
      <c r="VT880" s="13"/>
      <c r="VU880" s="13"/>
      <c r="VV880" s="13"/>
      <c r="VW880" s="13"/>
      <c r="VX880" s="13"/>
      <c r="VY880" s="13"/>
      <c r="VZ880" s="13"/>
      <c r="WA880" s="13"/>
      <c r="WB880" s="13"/>
      <c r="WC880" s="13"/>
      <c r="WD880" s="13"/>
      <c r="WE880" s="13"/>
      <c r="WF880" s="13"/>
      <c r="WG880" s="13"/>
      <c r="WH880" s="13"/>
      <c r="WI880" s="13"/>
      <c r="WJ880" s="13"/>
      <c r="WK880" s="13"/>
      <c r="WL880" s="13"/>
      <c r="WM880" s="13"/>
      <c r="WN880" s="13"/>
      <c r="WO880" s="13"/>
      <c r="WP880" s="13"/>
      <c r="WQ880" s="13"/>
      <c r="WR880" s="13"/>
      <c r="WS880" s="13"/>
      <c r="WT880" s="13"/>
      <c r="WU880" s="13"/>
      <c r="WV880" s="13"/>
      <c r="WW880" s="13"/>
      <c r="WX880" s="13"/>
      <c r="WY880" s="13"/>
      <c r="WZ880" s="13"/>
      <c r="XA880" s="13"/>
      <c r="XB880" s="13"/>
      <c r="XC880" s="13"/>
      <c r="XD880" s="13"/>
      <c r="XE880" s="13"/>
      <c r="XF880" s="13"/>
      <c r="XG880" s="13"/>
      <c r="XH880" s="13"/>
      <c r="XI880" s="13"/>
      <c r="XJ880" s="13"/>
      <c r="XK880" s="13"/>
      <c r="XL880" s="13"/>
      <c r="XM880" s="13"/>
      <c r="XN880" s="13"/>
      <c r="XO880" s="13"/>
      <c r="XP880" s="13"/>
      <c r="XQ880" s="13"/>
      <c r="XR880" s="13"/>
      <c r="XS880" s="13"/>
      <c r="XT880" s="13"/>
      <c r="XU880" s="13"/>
      <c r="XV880" s="13"/>
      <c r="XW880" s="13"/>
      <c r="XX880" s="13"/>
      <c r="XY880" s="13"/>
      <c r="XZ880" s="13"/>
      <c r="YA880" s="13"/>
      <c r="YB880" s="13"/>
      <c r="YC880" s="13"/>
      <c r="YD880" s="13"/>
      <c r="YE880" s="13"/>
      <c r="YF880" s="13"/>
      <c r="YG880" s="13"/>
      <c r="YH880" s="13"/>
      <c r="YI880" s="13"/>
      <c r="YJ880" s="13"/>
      <c r="YK880" s="13"/>
      <c r="YL880" s="13"/>
      <c r="YM880" s="13"/>
      <c r="YN880" s="13"/>
      <c r="YO880" s="13"/>
      <c r="YP880" s="13"/>
      <c r="YQ880" s="13"/>
      <c r="YR880" s="13"/>
      <c r="YS880" s="13"/>
      <c r="YT880" s="13"/>
      <c r="YU880" s="13"/>
      <c r="YV880" s="13"/>
      <c r="YW880" s="13"/>
      <c r="YX880" s="13"/>
      <c r="YY880" s="13"/>
      <c r="YZ880" s="13"/>
      <c r="ZA880" s="13"/>
      <c r="ZB880" s="13"/>
      <c r="ZC880" s="13"/>
      <c r="ZD880" s="13"/>
      <c r="ZE880" s="13"/>
      <c r="ZF880" s="13"/>
      <c r="ZG880" s="13"/>
      <c r="ZH880" s="13"/>
      <c r="ZI880" s="13"/>
      <c r="ZJ880" s="13"/>
      <c r="ZK880" s="13"/>
      <c r="ZL880" s="13"/>
      <c r="ZM880" s="13"/>
      <c r="ZN880" s="13"/>
      <c r="ZO880" s="13"/>
      <c r="ZP880" s="13"/>
      <c r="ZQ880" s="13"/>
      <c r="ZR880" s="13"/>
      <c r="ZS880" s="13"/>
      <c r="ZT880" s="13"/>
      <c r="ZU880" s="13"/>
      <c r="ZV880" s="13"/>
      <c r="ZW880" s="13"/>
      <c r="ZX880" s="13"/>
      <c r="ZY880" s="13"/>
      <c r="ZZ880" s="13"/>
      <c r="AAA880" s="13"/>
      <c r="AAB880" s="13"/>
      <c r="AAC880" s="13"/>
      <c r="AAD880" s="13"/>
      <c r="AAE880" s="13"/>
      <c r="AAF880" s="13"/>
      <c r="AAG880" s="13"/>
      <c r="AAH880" s="13"/>
      <c r="AAI880" s="13"/>
      <c r="AAJ880" s="13"/>
      <c r="AAK880" s="13"/>
      <c r="AAL880" s="13"/>
      <c r="AAM880" s="13"/>
      <c r="AAN880" s="13"/>
      <c r="AAO880" s="13"/>
      <c r="AAP880" s="13"/>
      <c r="AAQ880" s="13"/>
      <c r="AAR880" s="13"/>
      <c r="AAS880" s="13"/>
      <c r="AAT880" s="13"/>
      <c r="AAU880" s="13"/>
      <c r="AAV880" s="13"/>
      <c r="AAW880" s="13"/>
      <c r="AAX880" s="13"/>
      <c r="AAY880" s="13"/>
      <c r="AAZ880" s="13"/>
      <c r="ABA880" s="13"/>
      <c r="ABB880" s="13"/>
      <c r="ABC880" s="13"/>
      <c r="ABD880" s="13"/>
      <c r="ABE880" s="13"/>
      <c r="ABF880" s="13"/>
      <c r="ABG880" s="13"/>
      <c r="ABH880" s="13"/>
      <c r="ABI880" s="13"/>
      <c r="ABJ880" s="13"/>
      <c r="ABK880" s="13"/>
      <c r="ABL880" s="13"/>
      <c r="ABM880" s="13"/>
      <c r="ABN880" s="13"/>
      <c r="ABO880" s="13"/>
      <c r="ABP880" s="13"/>
      <c r="ABQ880" s="13"/>
      <c r="ABR880" s="13"/>
      <c r="ABS880" s="13"/>
      <c r="ABT880" s="13"/>
      <c r="ABU880" s="13"/>
      <c r="ABV880" s="13"/>
      <c r="ABW880" s="13"/>
      <c r="ABX880" s="13"/>
      <c r="ABY880" s="13"/>
      <c r="ABZ880" s="13"/>
      <c r="ACA880" s="13"/>
      <c r="ACB880" s="13"/>
      <c r="ACC880" s="13"/>
      <c r="ACD880" s="13"/>
      <c r="ACE880" s="13"/>
      <c r="ACF880" s="13"/>
      <c r="ACG880" s="13"/>
      <c r="ACH880" s="13"/>
      <c r="ACI880" s="13"/>
      <c r="ACJ880" s="13"/>
      <c r="ACK880" s="13"/>
      <c r="ACL880" s="13"/>
      <c r="ACM880" s="13"/>
      <c r="ACN880" s="13"/>
      <c r="ACO880" s="13"/>
      <c r="ACP880" s="13"/>
      <c r="ACQ880" s="13"/>
      <c r="ACR880" s="13"/>
      <c r="ACS880" s="13"/>
      <c r="ACT880" s="13"/>
      <c r="ACU880" s="13"/>
      <c r="ACV880" s="13"/>
      <c r="ACW880" s="13"/>
      <c r="ACX880" s="13"/>
      <c r="ACY880" s="13"/>
      <c r="ACZ880" s="13"/>
      <c r="ADA880" s="13"/>
      <c r="ADB880" s="13"/>
      <c r="ADC880" s="13"/>
      <c r="ADD880" s="13"/>
      <c r="ADE880" s="13"/>
      <c r="ADF880" s="13"/>
      <c r="ADG880" s="13"/>
      <c r="ADH880" s="13"/>
      <c r="ADI880" s="13"/>
      <c r="ADJ880" s="13"/>
      <c r="ADK880" s="13"/>
      <c r="ADL880" s="13"/>
      <c r="ADM880" s="13"/>
      <c r="ADN880" s="13"/>
      <c r="ADO880" s="13"/>
      <c r="ADP880" s="13"/>
      <c r="ADQ880" s="13"/>
      <c r="ADR880" s="13"/>
      <c r="ADS880" s="13"/>
      <c r="ADT880" s="13"/>
      <c r="ADU880" s="13"/>
      <c r="ADV880" s="13"/>
      <c r="ADW880" s="13"/>
      <c r="ADX880" s="13"/>
      <c r="ADY880" s="13"/>
      <c r="ADZ880" s="13"/>
      <c r="AEA880" s="13"/>
      <c r="AEB880" s="13"/>
      <c r="AEC880" s="13"/>
      <c r="AED880" s="13"/>
      <c r="AEE880" s="13"/>
      <c r="AEF880" s="13"/>
      <c r="AEG880" s="13"/>
      <c r="AEH880" s="13"/>
      <c r="AEI880" s="13"/>
      <c r="AEJ880" s="13"/>
      <c r="AEK880" s="13"/>
      <c r="AEL880" s="13"/>
      <c r="AEM880" s="13"/>
      <c r="AEN880" s="13"/>
      <c r="AEO880" s="13"/>
      <c r="AEP880" s="13"/>
      <c r="AEQ880" s="13"/>
      <c r="AER880" s="13"/>
      <c r="AES880" s="13"/>
      <c r="AET880" s="13"/>
      <c r="AEU880" s="13"/>
      <c r="AEV880" s="13"/>
      <c r="AEW880" s="13"/>
      <c r="AEX880" s="13"/>
      <c r="AEY880" s="13"/>
      <c r="AEZ880" s="13"/>
      <c r="AFA880" s="13"/>
      <c r="AFB880" s="13"/>
      <c r="AFC880" s="13"/>
      <c r="AFD880" s="13"/>
      <c r="AFE880" s="13"/>
      <c r="AFF880" s="13"/>
      <c r="AFG880" s="13"/>
      <c r="AFH880" s="13"/>
      <c r="AFI880" s="13"/>
      <c r="AFJ880" s="13"/>
      <c r="AFK880" s="13"/>
      <c r="AFL880" s="13"/>
      <c r="AFM880" s="13"/>
      <c r="AFN880" s="13"/>
      <c r="AFO880" s="13"/>
      <c r="AFP880" s="13"/>
      <c r="AFQ880" s="13"/>
      <c r="AFR880" s="13"/>
      <c r="AFS880" s="13"/>
      <c r="AFT880" s="13"/>
      <c r="AFU880" s="13"/>
      <c r="AFV880" s="13"/>
      <c r="AFW880" s="13"/>
      <c r="AFX880" s="13"/>
      <c r="AFY880" s="13"/>
      <c r="AFZ880" s="13"/>
      <c r="AGA880" s="13"/>
      <c r="AGB880" s="13"/>
      <c r="AGC880" s="13"/>
      <c r="AGD880" s="13"/>
      <c r="AGE880" s="13"/>
      <c r="AGF880" s="13"/>
      <c r="AGG880" s="13"/>
      <c r="AGH880" s="13"/>
      <c r="AGI880" s="13"/>
      <c r="AGJ880" s="13"/>
      <c r="AGK880" s="13"/>
      <c r="AGL880" s="13"/>
      <c r="AGM880" s="13"/>
      <c r="AGN880" s="13"/>
      <c r="AGO880" s="13"/>
      <c r="AGP880" s="13"/>
      <c r="AGQ880" s="13"/>
      <c r="AGR880" s="13"/>
      <c r="AGS880" s="13"/>
      <c r="AGT880" s="13"/>
      <c r="AGU880" s="13"/>
      <c r="AGV880" s="13"/>
      <c r="AGW880" s="13"/>
      <c r="AGX880" s="13"/>
      <c r="AGY880" s="13"/>
      <c r="AGZ880" s="13"/>
      <c r="AHA880" s="13"/>
      <c r="AHB880" s="13"/>
      <c r="AHC880" s="13"/>
      <c r="AHD880" s="13"/>
      <c r="AHE880" s="13"/>
      <c r="AHF880" s="13"/>
      <c r="AHG880" s="13"/>
      <c r="AHH880" s="13"/>
      <c r="AHI880" s="13"/>
      <c r="AHJ880" s="13"/>
      <c r="AHK880" s="13"/>
      <c r="AHL880" s="13"/>
      <c r="AHM880" s="13"/>
      <c r="AHN880" s="13"/>
      <c r="AHO880" s="13"/>
      <c r="AHP880" s="13"/>
      <c r="AHQ880" s="13"/>
      <c r="AHR880" s="13"/>
      <c r="AHS880" s="13"/>
      <c r="AHT880" s="13"/>
      <c r="AHU880" s="13"/>
      <c r="AHV880" s="13"/>
      <c r="AHW880" s="13"/>
      <c r="AHX880" s="13"/>
      <c r="AHY880" s="13"/>
      <c r="AHZ880" s="13"/>
      <c r="AIA880" s="13"/>
      <c r="AIB880" s="13"/>
      <c r="AIC880" s="13"/>
      <c r="AID880" s="13"/>
      <c r="AIE880" s="13"/>
      <c r="AIF880" s="13"/>
      <c r="AIG880" s="13"/>
      <c r="AIH880" s="13"/>
      <c r="AII880" s="13"/>
      <c r="AIJ880" s="13"/>
      <c r="AIK880" s="13"/>
      <c r="AIL880" s="13"/>
      <c r="AIM880" s="13"/>
      <c r="AIN880" s="13"/>
      <c r="AIO880" s="13"/>
      <c r="AIP880" s="13"/>
      <c r="AIQ880" s="13"/>
      <c r="AIR880" s="13"/>
      <c r="AIS880" s="13"/>
      <c r="AIT880" s="13"/>
      <c r="AIU880" s="13"/>
      <c r="AIV880" s="13"/>
      <c r="AIW880" s="13"/>
      <c r="AIX880" s="13"/>
      <c r="AIY880" s="13"/>
      <c r="AIZ880" s="13"/>
      <c r="AJA880" s="13"/>
      <c r="AJB880" s="13"/>
      <c r="AJC880" s="13"/>
      <c r="AJD880" s="13"/>
      <c r="AJE880" s="13"/>
      <c r="AJF880" s="13"/>
      <c r="AJG880" s="13"/>
      <c r="AJH880" s="13"/>
      <c r="AJI880" s="13"/>
      <c r="AJJ880" s="13"/>
      <c r="AJK880" s="13"/>
      <c r="AJL880" s="13"/>
      <c r="AJM880" s="13"/>
      <c r="AJN880" s="13"/>
      <c r="AJO880" s="13"/>
      <c r="AJP880" s="13"/>
      <c r="AJQ880" s="13"/>
      <c r="AJR880" s="13"/>
      <c r="AJS880" s="13"/>
      <c r="AJT880" s="13"/>
      <c r="AJU880" s="13"/>
      <c r="AJV880" s="13"/>
      <c r="AJW880" s="13"/>
      <c r="AJX880" s="13"/>
      <c r="AJY880" s="13"/>
      <c r="AJZ880" s="13"/>
      <c r="AKA880" s="13"/>
      <c r="AKB880" s="13"/>
      <c r="AKC880" s="13"/>
      <c r="AKD880" s="13"/>
      <c r="AKE880" s="13"/>
      <c r="AKF880" s="13"/>
      <c r="AKG880" s="13"/>
      <c r="AKH880" s="13"/>
      <c r="AKI880" s="13"/>
      <c r="AKJ880" s="13"/>
      <c r="AKK880" s="13"/>
      <c r="AKL880" s="13"/>
      <c r="AKM880" s="13"/>
      <c r="AKN880" s="13"/>
      <c r="AKO880" s="13"/>
      <c r="AKP880" s="13"/>
      <c r="AKQ880" s="13"/>
      <c r="AKR880" s="13"/>
      <c r="AKS880" s="13"/>
      <c r="AKT880" s="13"/>
      <c r="AKU880" s="13"/>
      <c r="AKV880" s="13"/>
      <c r="AKW880" s="13"/>
      <c r="AKX880" s="13"/>
      <c r="AKY880" s="13"/>
      <c r="AKZ880" s="13"/>
      <c r="ALA880" s="13"/>
      <c r="ALB880" s="13"/>
      <c r="ALC880" s="13"/>
      <c r="ALD880" s="13"/>
      <c r="ALE880" s="13"/>
      <c r="ALF880" s="13"/>
      <c r="ALG880" s="13"/>
      <c r="ALH880" s="13"/>
      <c r="ALI880" s="13"/>
      <c r="ALJ880" s="13"/>
    </row>
    <row r="881" spans="1:998" s="24" customFormat="1">
      <c r="A881" s="16">
        <v>876</v>
      </c>
      <c r="B881" s="32" t="s">
        <v>250</v>
      </c>
      <c r="C881" s="32" t="s">
        <v>41</v>
      </c>
      <c r="D881" s="32" t="s">
        <v>41</v>
      </c>
      <c r="E881" s="32" t="s">
        <v>1287</v>
      </c>
      <c r="F881" s="32"/>
      <c r="G881" s="74">
        <v>45821</v>
      </c>
      <c r="H881" s="75">
        <v>0.59930555555555554</v>
      </c>
      <c r="I881" s="32" t="s">
        <v>265</v>
      </c>
      <c r="J881" s="32" t="s">
        <v>6</v>
      </c>
      <c r="K881" s="32" t="s">
        <v>265</v>
      </c>
      <c r="L881" s="32" t="s">
        <v>5</v>
      </c>
      <c r="M881" s="76" t="s">
        <v>5</v>
      </c>
      <c r="N881" s="32" t="s">
        <v>6</v>
      </c>
      <c r="O881" s="76">
        <v>812.68</v>
      </c>
      <c r="P881" s="77">
        <v>2461</v>
      </c>
      <c r="Q881" s="76">
        <v>103631.09</v>
      </c>
      <c r="R881" s="76">
        <v>20726.22</v>
      </c>
      <c r="S881" s="85">
        <f t="shared" si="92"/>
        <v>20.000001929922771</v>
      </c>
      <c r="T881" s="85">
        <f t="shared" si="93"/>
        <v>82904.87</v>
      </c>
      <c r="U881" s="32" t="s">
        <v>6</v>
      </c>
      <c r="V881" s="32" t="s">
        <v>6</v>
      </c>
      <c r="W881" s="79">
        <v>1</v>
      </c>
      <c r="X881" s="80">
        <v>0</v>
      </c>
      <c r="Y881" s="81">
        <f>ROUND((S881/INDICI!$B$2*10),2)</f>
        <v>2.2599999999999998</v>
      </c>
      <c r="Z881" s="81">
        <f>ROUND((O881/INDICI!$B$1*25),2)</f>
        <v>2.17</v>
      </c>
      <c r="AA881" s="82">
        <f t="shared" si="94"/>
        <v>8</v>
      </c>
      <c r="AB881" s="83">
        <f t="shared" si="95"/>
        <v>12.43</v>
      </c>
      <c r="AC881" s="84"/>
      <c r="AD881" s="81" t="str">
        <f>VLOOKUP(C881, 'NORD SUD'!A:B, 2, FALSE)</f>
        <v>N</v>
      </c>
      <c r="AE881" s="85"/>
      <c r="AF881" s="85"/>
      <c r="AG881" s="84"/>
      <c r="AH881" s="81"/>
      <c r="AI881" s="169"/>
      <c r="AJ881" s="169"/>
      <c r="AK881" s="194"/>
      <c r="AL881" s="158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  <c r="JX881" s="13"/>
      <c r="JY881" s="13"/>
      <c r="JZ881" s="13"/>
      <c r="KA881" s="13"/>
      <c r="KB881" s="13"/>
      <c r="KC881" s="13"/>
      <c r="KD881" s="13"/>
      <c r="KE881" s="13"/>
      <c r="KF881" s="13"/>
      <c r="KG881" s="13"/>
      <c r="KH881" s="13"/>
      <c r="KI881" s="13"/>
      <c r="KJ881" s="13"/>
      <c r="KK881" s="13"/>
      <c r="KL881" s="13"/>
      <c r="KM881" s="13"/>
      <c r="KN881" s="13"/>
      <c r="KO881" s="13"/>
      <c r="KP881" s="13"/>
      <c r="KQ881" s="13"/>
      <c r="KR881" s="13"/>
      <c r="KS881" s="13"/>
      <c r="KT881" s="13"/>
      <c r="KU881" s="13"/>
      <c r="KV881" s="13"/>
      <c r="KW881" s="13"/>
      <c r="KX881" s="13"/>
      <c r="KY881" s="13"/>
      <c r="KZ881" s="13"/>
      <c r="LA881" s="13"/>
      <c r="LB881" s="13"/>
      <c r="LC881" s="13"/>
      <c r="LD881" s="13"/>
      <c r="LE881" s="13"/>
      <c r="LF881" s="13"/>
      <c r="LG881" s="13"/>
      <c r="LH881" s="13"/>
      <c r="LI881" s="13"/>
      <c r="LJ881" s="13"/>
      <c r="LK881" s="13"/>
      <c r="LL881" s="13"/>
      <c r="LM881" s="13"/>
      <c r="LN881" s="13"/>
      <c r="LO881" s="13"/>
      <c r="LP881" s="13"/>
      <c r="LQ881" s="13"/>
      <c r="LR881" s="13"/>
      <c r="LS881" s="13"/>
      <c r="LT881" s="13"/>
      <c r="LU881" s="13"/>
      <c r="LV881" s="13"/>
      <c r="LW881" s="13"/>
      <c r="LX881" s="13"/>
      <c r="LY881" s="13"/>
      <c r="LZ881" s="13"/>
      <c r="MA881" s="13"/>
      <c r="MB881" s="13"/>
      <c r="MC881" s="13"/>
      <c r="MD881" s="13"/>
      <c r="ME881" s="13"/>
      <c r="MF881" s="13"/>
      <c r="MG881" s="13"/>
      <c r="MH881" s="13"/>
      <c r="MI881" s="13"/>
      <c r="MJ881" s="13"/>
      <c r="MK881" s="13"/>
      <c r="ML881" s="13"/>
      <c r="MM881" s="13"/>
      <c r="MN881" s="13"/>
      <c r="MO881" s="13"/>
      <c r="MP881" s="13"/>
      <c r="MQ881" s="13"/>
      <c r="MR881" s="13"/>
      <c r="MS881" s="13"/>
      <c r="MT881" s="13"/>
      <c r="MU881" s="13"/>
      <c r="MV881" s="13"/>
      <c r="MW881" s="13"/>
      <c r="MX881" s="13"/>
      <c r="MY881" s="13"/>
      <c r="MZ881" s="13"/>
      <c r="NA881" s="13"/>
      <c r="NB881" s="13"/>
      <c r="NC881" s="13"/>
      <c r="ND881" s="13"/>
      <c r="NE881" s="13"/>
      <c r="NF881" s="13"/>
      <c r="NG881" s="13"/>
      <c r="NH881" s="13"/>
      <c r="NI881" s="13"/>
      <c r="NJ881" s="13"/>
      <c r="NK881" s="13"/>
      <c r="NL881" s="13"/>
      <c r="NM881" s="13"/>
      <c r="NN881" s="13"/>
      <c r="NO881" s="13"/>
      <c r="NP881" s="13"/>
      <c r="NQ881" s="13"/>
      <c r="NR881" s="13"/>
      <c r="NS881" s="13"/>
      <c r="NT881" s="13"/>
      <c r="NU881" s="13"/>
      <c r="NV881" s="13"/>
      <c r="NW881" s="13"/>
      <c r="NX881" s="13"/>
      <c r="NY881" s="13"/>
      <c r="NZ881" s="13"/>
      <c r="OA881" s="13"/>
      <c r="OB881" s="13"/>
      <c r="OC881" s="13"/>
      <c r="OD881" s="13"/>
      <c r="OE881" s="13"/>
      <c r="OF881" s="13"/>
      <c r="OG881" s="13"/>
      <c r="OH881" s="13"/>
      <c r="OI881" s="13"/>
      <c r="OJ881" s="13"/>
      <c r="OK881" s="13"/>
      <c r="OL881" s="13"/>
      <c r="OM881" s="13"/>
      <c r="ON881" s="13"/>
      <c r="OO881" s="13"/>
      <c r="OP881" s="13"/>
      <c r="OQ881" s="13"/>
      <c r="OR881" s="13"/>
      <c r="OS881" s="13"/>
      <c r="OT881" s="13"/>
      <c r="OU881" s="13"/>
      <c r="OV881" s="13"/>
      <c r="OW881" s="13"/>
      <c r="OX881" s="13"/>
      <c r="OY881" s="13"/>
      <c r="OZ881" s="13"/>
      <c r="PA881" s="13"/>
      <c r="PB881" s="13"/>
      <c r="PC881" s="13"/>
      <c r="PD881" s="13"/>
      <c r="PE881" s="13"/>
      <c r="PF881" s="13"/>
      <c r="PG881" s="13"/>
      <c r="PH881" s="13"/>
      <c r="PI881" s="13"/>
      <c r="PJ881" s="13"/>
      <c r="PK881" s="13"/>
      <c r="PL881" s="13"/>
      <c r="PM881" s="13"/>
      <c r="PN881" s="13"/>
      <c r="PO881" s="13"/>
      <c r="PP881" s="13"/>
      <c r="PQ881" s="13"/>
      <c r="PR881" s="13"/>
      <c r="PS881" s="13"/>
      <c r="PT881" s="13"/>
      <c r="PU881" s="13"/>
      <c r="PV881" s="13"/>
      <c r="PW881" s="13"/>
      <c r="PX881" s="13"/>
      <c r="PY881" s="13"/>
      <c r="PZ881" s="13"/>
      <c r="QA881" s="13"/>
      <c r="QB881" s="13"/>
      <c r="QC881" s="13"/>
      <c r="QD881" s="13"/>
      <c r="QE881" s="13"/>
      <c r="QF881" s="13"/>
      <c r="QG881" s="13"/>
      <c r="QH881" s="13"/>
      <c r="QI881" s="13"/>
      <c r="QJ881" s="13"/>
      <c r="QK881" s="13"/>
      <c r="QL881" s="13"/>
      <c r="QM881" s="13"/>
      <c r="QN881" s="13"/>
      <c r="QO881" s="13"/>
      <c r="QP881" s="13"/>
      <c r="QQ881" s="13"/>
      <c r="QR881" s="13"/>
      <c r="QS881" s="13"/>
      <c r="QT881" s="13"/>
      <c r="QU881" s="13"/>
      <c r="QV881" s="13"/>
      <c r="QW881" s="13"/>
      <c r="QX881" s="13"/>
      <c r="QY881" s="13"/>
      <c r="QZ881" s="13"/>
      <c r="RA881" s="13"/>
      <c r="RB881" s="13"/>
      <c r="RC881" s="13"/>
      <c r="RD881" s="13"/>
      <c r="RE881" s="13"/>
      <c r="RF881" s="13"/>
      <c r="RG881" s="13"/>
      <c r="RH881" s="13"/>
      <c r="RI881" s="13"/>
      <c r="RJ881" s="13"/>
      <c r="RK881" s="13"/>
      <c r="RL881" s="13"/>
      <c r="RM881" s="13"/>
      <c r="RN881" s="13"/>
      <c r="RO881" s="13"/>
      <c r="RP881" s="13"/>
      <c r="RQ881" s="13"/>
      <c r="RR881" s="13"/>
      <c r="RS881" s="13"/>
      <c r="RT881" s="13"/>
      <c r="RU881" s="13"/>
      <c r="RV881" s="13"/>
      <c r="RW881" s="13"/>
      <c r="RX881" s="13"/>
      <c r="RY881" s="13"/>
      <c r="RZ881" s="13"/>
      <c r="SA881" s="13"/>
      <c r="SB881" s="13"/>
      <c r="SC881" s="13"/>
      <c r="SD881" s="13"/>
      <c r="SE881" s="13"/>
      <c r="SF881" s="13"/>
      <c r="SG881" s="13"/>
      <c r="SH881" s="13"/>
      <c r="SI881" s="13"/>
      <c r="SJ881" s="13"/>
      <c r="SK881" s="13"/>
      <c r="SL881" s="13"/>
      <c r="SM881" s="13"/>
      <c r="SN881" s="13"/>
      <c r="SO881" s="13"/>
      <c r="SP881" s="13"/>
      <c r="SQ881" s="13"/>
      <c r="SR881" s="13"/>
      <c r="SS881" s="13"/>
      <c r="ST881" s="13"/>
      <c r="SU881" s="13"/>
      <c r="SV881" s="13"/>
      <c r="SW881" s="13"/>
      <c r="SX881" s="13"/>
      <c r="SY881" s="13"/>
      <c r="SZ881" s="13"/>
      <c r="TA881" s="13"/>
      <c r="TB881" s="13"/>
      <c r="TC881" s="13"/>
      <c r="TD881" s="13"/>
      <c r="TE881" s="13"/>
      <c r="TF881" s="13"/>
      <c r="TG881" s="13"/>
      <c r="TH881" s="13"/>
      <c r="TI881" s="13"/>
      <c r="TJ881" s="13"/>
      <c r="TK881" s="13"/>
      <c r="TL881" s="13"/>
      <c r="TM881" s="13"/>
      <c r="TN881" s="13"/>
      <c r="TO881" s="13"/>
      <c r="TP881" s="13"/>
      <c r="TQ881" s="13"/>
      <c r="TR881" s="13"/>
      <c r="TS881" s="13"/>
      <c r="TT881" s="13"/>
      <c r="TU881" s="13"/>
      <c r="TV881" s="13"/>
      <c r="TW881" s="13"/>
      <c r="TX881" s="13"/>
      <c r="TY881" s="13"/>
      <c r="TZ881" s="13"/>
      <c r="UA881" s="13"/>
      <c r="UB881" s="13"/>
      <c r="UC881" s="13"/>
      <c r="UD881" s="13"/>
      <c r="UE881" s="13"/>
      <c r="UF881" s="13"/>
      <c r="UG881" s="13"/>
      <c r="UH881" s="13"/>
      <c r="UI881" s="13"/>
      <c r="UJ881" s="13"/>
      <c r="UK881" s="13"/>
      <c r="UL881" s="13"/>
      <c r="UM881" s="13"/>
      <c r="UN881" s="13"/>
      <c r="UO881" s="13"/>
      <c r="UP881" s="13"/>
      <c r="UQ881" s="13"/>
      <c r="UR881" s="13"/>
      <c r="US881" s="13"/>
      <c r="UT881" s="13"/>
      <c r="UU881" s="13"/>
      <c r="UV881" s="13"/>
      <c r="UW881" s="13"/>
      <c r="UX881" s="13"/>
      <c r="UY881" s="13"/>
      <c r="UZ881" s="13"/>
      <c r="VA881" s="13"/>
      <c r="VB881" s="13"/>
      <c r="VC881" s="13"/>
      <c r="VD881" s="13"/>
      <c r="VE881" s="13"/>
      <c r="VF881" s="13"/>
      <c r="VG881" s="13"/>
      <c r="VH881" s="13"/>
      <c r="VI881" s="13"/>
      <c r="VJ881" s="13"/>
      <c r="VK881" s="13"/>
      <c r="VL881" s="13"/>
      <c r="VM881" s="13"/>
      <c r="VN881" s="13"/>
      <c r="VO881" s="13"/>
      <c r="VP881" s="13"/>
      <c r="VQ881" s="13"/>
      <c r="VR881" s="13"/>
      <c r="VS881" s="13"/>
      <c r="VT881" s="13"/>
      <c r="VU881" s="13"/>
      <c r="VV881" s="13"/>
      <c r="VW881" s="13"/>
      <c r="VX881" s="13"/>
      <c r="VY881" s="13"/>
      <c r="VZ881" s="13"/>
      <c r="WA881" s="13"/>
      <c r="WB881" s="13"/>
      <c r="WC881" s="13"/>
      <c r="WD881" s="13"/>
      <c r="WE881" s="13"/>
      <c r="WF881" s="13"/>
      <c r="WG881" s="13"/>
      <c r="WH881" s="13"/>
      <c r="WI881" s="13"/>
      <c r="WJ881" s="13"/>
      <c r="WK881" s="13"/>
      <c r="WL881" s="13"/>
      <c r="WM881" s="13"/>
      <c r="WN881" s="13"/>
      <c r="WO881" s="13"/>
      <c r="WP881" s="13"/>
      <c r="WQ881" s="13"/>
      <c r="WR881" s="13"/>
      <c r="WS881" s="13"/>
      <c r="WT881" s="13"/>
      <c r="WU881" s="13"/>
      <c r="WV881" s="13"/>
      <c r="WW881" s="13"/>
      <c r="WX881" s="13"/>
      <c r="WY881" s="13"/>
      <c r="WZ881" s="13"/>
      <c r="XA881" s="13"/>
      <c r="XB881" s="13"/>
      <c r="XC881" s="13"/>
      <c r="XD881" s="13"/>
      <c r="XE881" s="13"/>
      <c r="XF881" s="13"/>
      <c r="XG881" s="13"/>
      <c r="XH881" s="13"/>
      <c r="XI881" s="13"/>
      <c r="XJ881" s="13"/>
      <c r="XK881" s="13"/>
      <c r="XL881" s="13"/>
      <c r="XM881" s="13"/>
      <c r="XN881" s="13"/>
      <c r="XO881" s="13"/>
      <c r="XP881" s="13"/>
      <c r="XQ881" s="13"/>
      <c r="XR881" s="13"/>
      <c r="XS881" s="13"/>
      <c r="XT881" s="13"/>
      <c r="XU881" s="13"/>
      <c r="XV881" s="13"/>
      <c r="XW881" s="13"/>
      <c r="XX881" s="13"/>
      <c r="XY881" s="13"/>
      <c r="XZ881" s="13"/>
      <c r="YA881" s="13"/>
      <c r="YB881" s="13"/>
      <c r="YC881" s="13"/>
      <c r="YD881" s="13"/>
      <c r="YE881" s="13"/>
      <c r="YF881" s="13"/>
      <c r="YG881" s="13"/>
      <c r="YH881" s="13"/>
      <c r="YI881" s="13"/>
      <c r="YJ881" s="13"/>
      <c r="YK881" s="13"/>
      <c r="YL881" s="13"/>
      <c r="YM881" s="13"/>
      <c r="YN881" s="13"/>
      <c r="YO881" s="13"/>
      <c r="YP881" s="13"/>
      <c r="YQ881" s="13"/>
      <c r="YR881" s="13"/>
      <c r="YS881" s="13"/>
      <c r="YT881" s="13"/>
      <c r="YU881" s="13"/>
      <c r="YV881" s="13"/>
      <c r="YW881" s="13"/>
      <c r="YX881" s="13"/>
      <c r="YY881" s="13"/>
      <c r="YZ881" s="13"/>
      <c r="ZA881" s="13"/>
      <c r="ZB881" s="13"/>
      <c r="ZC881" s="13"/>
      <c r="ZD881" s="13"/>
      <c r="ZE881" s="13"/>
      <c r="ZF881" s="13"/>
      <c r="ZG881" s="13"/>
      <c r="ZH881" s="13"/>
      <c r="ZI881" s="13"/>
      <c r="ZJ881" s="13"/>
      <c r="ZK881" s="13"/>
      <c r="ZL881" s="13"/>
      <c r="ZM881" s="13"/>
      <c r="ZN881" s="13"/>
      <c r="ZO881" s="13"/>
      <c r="ZP881" s="13"/>
      <c r="ZQ881" s="13"/>
      <c r="ZR881" s="13"/>
      <c r="ZS881" s="13"/>
      <c r="ZT881" s="13"/>
      <c r="ZU881" s="13"/>
      <c r="ZV881" s="13"/>
      <c r="ZW881" s="13"/>
      <c r="ZX881" s="13"/>
      <c r="ZY881" s="13"/>
      <c r="ZZ881" s="13"/>
      <c r="AAA881" s="13"/>
      <c r="AAB881" s="13"/>
      <c r="AAC881" s="13"/>
      <c r="AAD881" s="13"/>
      <c r="AAE881" s="13"/>
      <c r="AAF881" s="13"/>
      <c r="AAG881" s="13"/>
      <c r="AAH881" s="13"/>
      <c r="AAI881" s="13"/>
      <c r="AAJ881" s="13"/>
      <c r="AAK881" s="13"/>
      <c r="AAL881" s="13"/>
      <c r="AAM881" s="13"/>
      <c r="AAN881" s="13"/>
      <c r="AAO881" s="13"/>
      <c r="AAP881" s="13"/>
      <c r="AAQ881" s="13"/>
      <c r="AAR881" s="13"/>
      <c r="AAS881" s="13"/>
      <c r="AAT881" s="13"/>
      <c r="AAU881" s="13"/>
      <c r="AAV881" s="13"/>
      <c r="AAW881" s="13"/>
      <c r="AAX881" s="13"/>
      <c r="AAY881" s="13"/>
      <c r="AAZ881" s="13"/>
      <c r="ABA881" s="13"/>
      <c r="ABB881" s="13"/>
      <c r="ABC881" s="13"/>
      <c r="ABD881" s="13"/>
      <c r="ABE881" s="13"/>
      <c r="ABF881" s="13"/>
      <c r="ABG881" s="13"/>
      <c r="ABH881" s="13"/>
      <c r="ABI881" s="13"/>
      <c r="ABJ881" s="13"/>
      <c r="ABK881" s="13"/>
      <c r="ABL881" s="13"/>
      <c r="ABM881" s="13"/>
      <c r="ABN881" s="13"/>
      <c r="ABO881" s="13"/>
      <c r="ABP881" s="13"/>
      <c r="ABQ881" s="13"/>
      <c r="ABR881" s="13"/>
      <c r="ABS881" s="13"/>
      <c r="ABT881" s="13"/>
      <c r="ABU881" s="13"/>
      <c r="ABV881" s="13"/>
      <c r="ABW881" s="13"/>
      <c r="ABX881" s="13"/>
      <c r="ABY881" s="13"/>
      <c r="ABZ881" s="13"/>
      <c r="ACA881" s="13"/>
      <c r="ACB881" s="13"/>
      <c r="ACC881" s="13"/>
      <c r="ACD881" s="13"/>
      <c r="ACE881" s="13"/>
      <c r="ACF881" s="13"/>
      <c r="ACG881" s="13"/>
      <c r="ACH881" s="13"/>
      <c r="ACI881" s="13"/>
      <c r="ACJ881" s="13"/>
      <c r="ACK881" s="13"/>
      <c r="ACL881" s="13"/>
      <c r="ACM881" s="13"/>
      <c r="ACN881" s="13"/>
      <c r="ACO881" s="13"/>
      <c r="ACP881" s="13"/>
      <c r="ACQ881" s="13"/>
      <c r="ACR881" s="13"/>
      <c r="ACS881" s="13"/>
      <c r="ACT881" s="13"/>
      <c r="ACU881" s="13"/>
      <c r="ACV881" s="13"/>
      <c r="ACW881" s="13"/>
      <c r="ACX881" s="13"/>
      <c r="ACY881" s="13"/>
      <c r="ACZ881" s="13"/>
      <c r="ADA881" s="13"/>
      <c r="ADB881" s="13"/>
      <c r="ADC881" s="13"/>
      <c r="ADD881" s="13"/>
      <c r="ADE881" s="13"/>
      <c r="ADF881" s="13"/>
      <c r="ADG881" s="13"/>
      <c r="ADH881" s="13"/>
      <c r="ADI881" s="13"/>
      <c r="ADJ881" s="13"/>
      <c r="ADK881" s="13"/>
      <c r="ADL881" s="13"/>
      <c r="ADM881" s="13"/>
      <c r="ADN881" s="13"/>
      <c r="ADO881" s="13"/>
      <c r="ADP881" s="13"/>
      <c r="ADQ881" s="13"/>
      <c r="ADR881" s="13"/>
      <c r="ADS881" s="13"/>
      <c r="ADT881" s="13"/>
      <c r="ADU881" s="13"/>
      <c r="ADV881" s="13"/>
      <c r="ADW881" s="13"/>
      <c r="ADX881" s="13"/>
      <c r="ADY881" s="13"/>
      <c r="ADZ881" s="13"/>
      <c r="AEA881" s="13"/>
      <c r="AEB881" s="13"/>
      <c r="AEC881" s="13"/>
      <c r="AED881" s="13"/>
      <c r="AEE881" s="13"/>
      <c r="AEF881" s="13"/>
      <c r="AEG881" s="13"/>
      <c r="AEH881" s="13"/>
      <c r="AEI881" s="13"/>
      <c r="AEJ881" s="13"/>
      <c r="AEK881" s="13"/>
      <c r="AEL881" s="13"/>
      <c r="AEM881" s="13"/>
      <c r="AEN881" s="13"/>
      <c r="AEO881" s="13"/>
      <c r="AEP881" s="13"/>
      <c r="AEQ881" s="13"/>
      <c r="AER881" s="13"/>
      <c r="AES881" s="13"/>
      <c r="AET881" s="13"/>
      <c r="AEU881" s="13"/>
      <c r="AEV881" s="13"/>
      <c r="AEW881" s="13"/>
      <c r="AEX881" s="13"/>
      <c r="AEY881" s="13"/>
      <c r="AEZ881" s="13"/>
      <c r="AFA881" s="13"/>
      <c r="AFB881" s="13"/>
      <c r="AFC881" s="13"/>
      <c r="AFD881" s="13"/>
      <c r="AFE881" s="13"/>
      <c r="AFF881" s="13"/>
      <c r="AFG881" s="13"/>
      <c r="AFH881" s="13"/>
      <c r="AFI881" s="13"/>
      <c r="AFJ881" s="13"/>
      <c r="AFK881" s="13"/>
      <c r="AFL881" s="13"/>
      <c r="AFM881" s="13"/>
      <c r="AFN881" s="13"/>
      <c r="AFO881" s="13"/>
      <c r="AFP881" s="13"/>
      <c r="AFQ881" s="13"/>
      <c r="AFR881" s="13"/>
      <c r="AFS881" s="13"/>
      <c r="AFT881" s="13"/>
      <c r="AFU881" s="13"/>
      <c r="AFV881" s="13"/>
      <c r="AFW881" s="13"/>
      <c r="AFX881" s="13"/>
      <c r="AFY881" s="13"/>
      <c r="AFZ881" s="13"/>
      <c r="AGA881" s="13"/>
      <c r="AGB881" s="13"/>
      <c r="AGC881" s="13"/>
      <c r="AGD881" s="13"/>
      <c r="AGE881" s="13"/>
      <c r="AGF881" s="13"/>
      <c r="AGG881" s="13"/>
      <c r="AGH881" s="13"/>
      <c r="AGI881" s="13"/>
      <c r="AGJ881" s="13"/>
      <c r="AGK881" s="13"/>
      <c r="AGL881" s="13"/>
      <c r="AGM881" s="13"/>
      <c r="AGN881" s="13"/>
      <c r="AGO881" s="13"/>
      <c r="AGP881" s="13"/>
      <c r="AGQ881" s="13"/>
      <c r="AGR881" s="13"/>
      <c r="AGS881" s="13"/>
      <c r="AGT881" s="13"/>
      <c r="AGU881" s="13"/>
      <c r="AGV881" s="13"/>
      <c r="AGW881" s="13"/>
      <c r="AGX881" s="13"/>
      <c r="AGY881" s="13"/>
      <c r="AGZ881" s="13"/>
      <c r="AHA881" s="13"/>
      <c r="AHB881" s="13"/>
      <c r="AHC881" s="13"/>
      <c r="AHD881" s="13"/>
      <c r="AHE881" s="13"/>
      <c r="AHF881" s="13"/>
      <c r="AHG881" s="13"/>
      <c r="AHH881" s="13"/>
      <c r="AHI881" s="13"/>
      <c r="AHJ881" s="13"/>
      <c r="AHK881" s="13"/>
      <c r="AHL881" s="13"/>
      <c r="AHM881" s="13"/>
      <c r="AHN881" s="13"/>
      <c r="AHO881" s="13"/>
      <c r="AHP881" s="13"/>
      <c r="AHQ881" s="13"/>
      <c r="AHR881" s="13"/>
      <c r="AHS881" s="13"/>
      <c r="AHT881" s="13"/>
      <c r="AHU881" s="13"/>
      <c r="AHV881" s="13"/>
      <c r="AHW881" s="13"/>
      <c r="AHX881" s="13"/>
      <c r="AHY881" s="13"/>
      <c r="AHZ881" s="13"/>
      <c r="AIA881" s="13"/>
      <c r="AIB881" s="13"/>
      <c r="AIC881" s="13"/>
      <c r="AID881" s="13"/>
      <c r="AIE881" s="13"/>
      <c r="AIF881" s="13"/>
      <c r="AIG881" s="13"/>
      <c r="AIH881" s="13"/>
      <c r="AII881" s="13"/>
      <c r="AIJ881" s="13"/>
      <c r="AIK881" s="13"/>
      <c r="AIL881" s="13"/>
      <c r="AIM881" s="13"/>
      <c r="AIN881" s="13"/>
      <c r="AIO881" s="13"/>
      <c r="AIP881" s="13"/>
      <c r="AIQ881" s="13"/>
      <c r="AIR881" s="13"/>
      <c r="AIS881" s="13"/>
      <c r="AIT881" s="13"/>
      <c r="AIU881" s="13"/>
      <c r="AIV881" s="13"/>
      <c r="AIW881" s="13"/>
      <c r="AIX881" s="13"/>
      <c r="AIY881" s="13"/>
      <c r="AIZ881" s="13"/>
      <c r="AJA881" s="13"/>
      <c r="AJB881" s="13"/>
      <c r="AJC881" s="13"/>
      <c r="AJD881" s="13"/>
      <c r="AJE881" s="13"/>
      <c r="AJF881" s="13"/>
      <c r="AJG881" s="13"/>
      <c r="AJH881" s="13"/>
      <c r="AJI881" s="13"/>
      <c r="AJJ881" s="13"/>
      <c r="AJK881" s="13"/>
      <c r="AJL881" s="13"/>
      <c r="AJM881" s="13"/>
      <c r="AJN881" s="13"/>
      <c r="AJO881" s="13"/>
      <c r="AJP881" s="13"/>
      <c r="AJQ881" s="13"/>
      <c r="AJR881" s="13"/>
      <c r="AJS881" s="13"/>
      <c r="AJT881" s="13"/>
      <c r="AJU881" s="13"/>
      <c r="AJV881" s="13"/>
      <c r="AJW881" s="13"/>
      <c r="AJX881" s="13"/>
      <c r="AJY881" s="13"/>
      <c r="AJZ881" s="13"/>
      <c r="AKA881" s="13"/>
      <c r="AKB881" s="13"/>
      <c r="AKC881" s="13"/>
      <c r="AKD881" s="13"/>
      <c r="AKE881" s="13"/>
      <c r="AKF881" s="13"/>
      <c r="AKG881" s="13"/>
      <c r="AKH881" s="13"/>
      <c r="AKI881" s="13"/>
      <c r="AKJ881" s="13"/>
      <c r="AKK881" s="13"/>
      <c r="AKL881" s="13"/>
      <c r="AKM881" s="13"/>
      <c r="AKN881" s="13"/>
      <c r="AKO881" s="13"/>
      <c r="AKP881" s="13"/>
      <c r="AKQ881" s="13"/>
      <c r="AKR881" s="13"/>
      <c r="AKS881" s="13"/>
      <c r="AKT881" s="13"/>
      <c r="AKU881" s="13"/>
      <c r="AKV881" s="13"/>
      <c r="AKW881" s="13"/>
      <c r="AKX881" s="13"/>
      <c r="AKY881" s="13"/>
      <c r="AKZ881" s="13"/>
      <c r="ALA881" s="13"/>
      <c r="ALB881" s="13"/>
      <c r="ALC881" s="13"/>
      <c r="ALD881" s="13"/>
      <c r="ALE881" s="13"/>
      <c r="ALF881" s="13"/>
      <c r="ALG881" s="13"/>
      <c r="ALH881" s="13"/>
      <c r="ALI881" s="13"/>
      <c r="ALJ881" s="13"/>
    </row>
    <row r="882" spans="1:998" s="24" customFormat="1">
      <c r="A882" s="16">
        <v>877</v>
      </c>
      <c r="B882" s="32" t="s">
        <v>692</v>
      </c>
      <c r="C882" s="32" t="s">
        <v>89</v>
      </c>
      <c r="D882" s="32" t="s">
        <v>89</v>
      </c>
      <c r="E882" s="32" t="s">
        <v>696</v>
      </c>
      <c r="F882" s="32"/>
      <c r="G882" s="74">
        <v>45833</v>
      </c>
      <c r="H882" s="75">
        <v>0.34513888888888899</v>
      </c>
      <c r="I882" s="32" t="s">
        <v>5</v>
      </c>
      <c r="J882" s="32" t="s">
        <v>6</v>
      </c>
      <c r="K882" s="32" t="s">
        <v>5</v>
      </c>
      <c r="L882" s="32" t="s">
        <v>5</v>
      </c>
      <c r="M882" s="32" t="s">
        <v>5</v>
      </c>
      <c r="N882" s="32" t="s">
        <v>6</v>
      </c>
      <c r="O882" s="76">
        <v>604.69000000000005</v>
      </c>
      <c r="P882" s="77">
        <v>2646</v>
      </c>
      <c r="Q882" s="76">
        <v>194000</v>
      </c>
      <c r="R882" s="76">
        <v>48500</v>
      </c>
      <c r="S882" s="86">
        <f t="shared" si="92"/>
        <v>25</v>
      </c>
      <c r="T882" s="86">
        <f t="shared" si="93"/>
        <v>145500</v>
      </c>
      <c r="U882" s="32" t="s">
        <v>6</v>
      </c>
      <c r="V882" s="32" t="s">
        <v>6</v>
      </c>
      <c r="W882" s="32">
        <v>1</v>
      </c>
      <c r="X882" s="80">
        <v>0</v>
      </c>
      <c r="Y882" s="81">
        <f>ROUND((S882/INDICI!$B$2*10),2)</f>
        <v>2.82</v>
      </c>
      <c r="Z882" s="81">
        <f>ROUND((O882/INDICI!$B$1*25),2)</f>
        <v>1.61</v>
      </c>
      <c r="AA882" s="82">
        <f t="shared" si="94"/>
        <v>8</v>
      </c>
      <c r="AB882" s="83">
        <f t="shared" si="95"/>
        <v>12.43</v>
      </c>
      <c r="AC882" s="84"/>
      <c r="AD882" s="81" t="str">
        <f>VLOOKUP(C882, 'NORD SUD'!A:B, 2, FALSE)</f>
        <v>N</v>
      </c>
      <c r="AE882" s="85"/>
      <c r="AF882" s="85"/>
      <c r="AG882" s="84"/>
      <c r="AH882" s="81"/>
      <c r="AI882" s="169"/>
      <c r="AJ882" s="169"/>
      <c r="AK882" s="194"/>
      <c r="AL882" s="158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  <c r="JX882" s="13"/>
      <c r="JY882" s="13"/>
      <c r="JZ882" s="13"/>
      <c r="KA882" s="13"/>
      <c r="KB882" s="13"/>
      <c r="KC882" s="13"/>
      <c r="KD882" s="13"/>
      <c r="KE882" s="13"/>
      <c r="KF882" s="13"/>
      <c r="KG882" s="13"/>
      <c r="KH882" s="13"/>
      <c r="KI882" s="13"/>
      <c r="KJ882" s="13"/>
      <c r="KK882" s="13"/>
      <c r="KL882" s="13"/>
      <c r="KM882" s="13"/>
      <c r="KN882" s="13"/>
      <c r="KO882" s="13"/>
      <c r="KP882" s="13"/>
      <c r="KQ882" s="13"/>
      <c r="KR882" s="13"/>
      <c r="KS882" s="13"/>
      <c r="KT882" s="13"/>
      <c r="KU882" s="13"/>
      <c r="KV882" s="13"/>
      <c r="KW882" s="13"/>
      <c r="KX882" s="13"/>
      <c r="KY882" s="13"/>
      <c r="KZ882" s="13"/>
      <c r="LA882" s="13"/>
      <c r="LB882" s="13"/>
      <c r="LC882" s="13"/>
      <c r="LD882" s="13"/>
      <c r="LE882" s="13"/>
      <c r="LF882" s="13"/>
      <c r="LG882" s="13"/>
      <c r="LH882" s="13"/>
      <c r="LI882" s="13"/>
      <c r="LJ882" s="13"/>
      <c r="LK882" s="13"/>
      <c r="LL882" s="13"/>
      <c r="LM882" s="13"/>
      <c r="LN882" s="13"/>
      <c r="LO882" s="13"/>
      <c r="LP882" s="13"/>
      <c r="LQ882" s="13"/>
      <c r="LR882" s="13"/>
      <c r="LS882" s="13"/>
      <c r="LT882" s="13"/>
      <c r="LU882" s="13"/>
      <c r="LV882" s="13"/>
      <c r="LW882" s="13"/>
      <c r="LX882" s="13"/>
      <c r="LY882" s="13"/>
      <c r="LZ882" s="13"/>
      <c r="MA882" s="13"/>
      <c r="MB882" s="13"/>
      <c r="MC882" s="13"/>
      <c r="MD882" s="13"/>
      <c r="ME882" s="13"/>
      <c r="MF882" s="13"/>
      <c r="MG882" s="13"/>
      <c r="MH882" s="13"/>
      <c r="MI882" s="13"/>
      <c r="MJ882" s="13"/>
      <c r="MK882" s="13"/>
      <c r="ML882" s="13"/>
      <c r="MM882" s="13"/>
      <c r="MN882" s="13"/>
      <c r="MO882" s="13"/>
      <c r="MP882" s="13"/>
      <c r="MQ882" s="13"/>
      <c r="MR882" s="13"/>
      <c r="MS882" s="13"/>
      <c r="MT882" s="13"/>
      <c r="MU882" s="13"/>
      <c r="MV882" s="13"/>
      <c r="MW882" s="13"/>
      <c r="MX882" s="13"/>
      <c r="MY882" s="13"/>
      <c r="MZ882" s="13"/>
      <c r="NA882" s="13"/>
      <c r="NB882" s="13"/>
      <c r="NC882" s="13"/>
      <c r="ND882" s="13"/>
      <c r="NE882" s="13"/>
      <c r="NF882" s="13"/>
      <c r="NG882" s="13"/>
      <c r="NH882" s="13"/>
      <c r="NI882" s="13"/>
      <c r="NJ882" s="13"/>
      <c r="NK882" s="13"/>
      <c r="NL882" s="13"/>
      <c r="NM882" s="13"/>
      <c r="NN882" s="13"/>
      <c r="NO882" s="13"/>
      <c r="NP882" s="13"/>
      <c r="NQ882" s="13"/>
      <c r="NR882" s="13"/>
      <c r="NS882" s="13"/>
      <c r="NT882" s="13"/>
      <c r="NU882" s="13"/>
      <c r="NV882" s="13"/>
      <c r="NW882" s="13"/>
      <c r="NX882" s="13"/>
      <c r="NY882" s="13"/>
      <c r="NZ882" s="13"/>
      <c r="OA882" s="13"/>
      <c r="OB882" s="13"/>
      <c r="OC882" s="13"/>
      <c r="OD882" s="13"/>
      <c r="OE882" s="13"/>
      <c r="OF882" s="13"/>
      <c r="OG882" s="13"/>
      <c r="OH882" s="13"/>
      <c r="OI882" s="13"/>
      <c r="OJ882" s="13"/>
      <c r="OK882" s="13"/>
      <c r="OL882" s="13"/>
      <c r="OM882" s="13"/>
      <c r="ON882" s="13"/>
      <c r="OO882" s="13"/>
      <c r="OP882" s="13"/>
      <c r="OQ882" s="13"/>
      <c r="OR882" s="13"/>
      <c r="OS882" s="13"/>
      <c r="OT882" s="13"/>
      <c r="OU882" s="13"/>
      <c r="OV882" s="13"/>
      <c r="OW882" s="13"/>
      <c r="OX882" s="13"/>
      <c r="OY882" s="13"/>
      <c r="OZ882" s="13"/>
      <c r="PA882" s="13"/>
      <c r="PB882" s="13"/>
      <c r="PC882" s="13"/>
      <c r="PD882" s="13"/>
      <c r="PE882" s="13"/>
      <c r="PF882" s="13"/>
      <c r="PG882" s="13"/>
      <c r="PH882" s="13"/>
      <c r="PI882" s="13"/>
      <c r="PJ882" s="13"/>
      <c r="PK882" s="13"/>
      <c r="PL882" s="13"/>
      <c r="PM882" s="13"/>
      <c r="PN882" s="13"/>
      <c r="PO882" s="13"/>
      <c r="PP882" s="13"/>
      <c r="PQ882" s="13"/>
      <c r="PR882" s="13"/>
      <c r="PS882" s="13"/>
      <c r="PT882" s="13"/>
      <c r="PU882" s="13"/>
      <c r="PV882" s="13"/>
      <c r="PW882" s="13"/>
      <c r="PX882" s="13"/>
      <c r="PY882" s="13"/>
      <c r="PZ882" s="13"/>
      <c r="QA882" s="13"/>
      <c r="QB882" s="13"/>
      <c r="QC882" s="13"/>
      <c r="QD882" s="13"/>
      <c r="QE882" s="13"/>
      <c r="QF882" s="13"/>
      <c r="QG882" s="13"/>
      <c r="QH882" s="13"/>
      <c r="QI882" s="13"/>
      <c r="QJ882" s="13"/>
      <c r="QK882" s="13"/>
      <c r="QL882" s="13"/>
      <c r="QM882" s="13"/>
      <c r="QN882" s="13"/>
      <c r="QO882" s="13"/>
      <c r="QP882" s="13"/>
      <c r="QQ882" s="13"/>
      <c r="QR882" s="13"/>
      <c r="QS882" s="13"/>
      <c r="QT882" s="13"/>
      <c r="QU882" s="13"/>
      <c r="QV882" s="13"/>
      <c r="QW882" s="13"/>
      <c r="QX882" s="13"/>
      <c r="QY882" s="13"/>
      <c r="QZ882" s="13"/>
      <c r="RA882" s="13"/>
      <c r="RB882" s="13"/>
      <c r="RC882" s="13"/>
      <c r="RD882" s="13"/>
      <c r="RE882" s="13"/>
      <c r="RF882" s="13"/>
      <c r="RG882" s="13"/>
      <c r="RH882" s="13"/>
      <c r="RI882" s="13"/>
      <c r="RJ882" s="13"/>
      <c r="RK882" s="13"/>
      <c r="RL882" s="13"/>
      <c r="RM882" s="13"/>
      <c r="RN882" s="13"/>
      <c r="RO882" s="13"/>
      <c r="RP882" s="13"/>
      <c r="RQ882" s="13"/>
      <c r="RR882" s="13"/>
      <c r="RS882" s="13"/>
      <c r="RT882" s="13"/>
      <c r="RU882" s="13"/>
      <c r="RV882" s="13"/>
      <c r="RW882" s="13"/>
      <c r="RX882" s="13"/>
      <c r="RY882" s="13"/>
      <c r="RZ882" s="13"/>
      <c r="SA882" s="13"/>
      <c r="SB882" s="13"/>
      <c r="SC882" s="13"/>
      <c r="SD882" s="13"/>
      <c r="SE882" s="13"/>
      <c r="SF882" s="13"/>
      <c r="SG882" s="13"/>
      <c r="SH882" s="13"/>
      <c r="SI882" s="13"/>
      <c r="SJ882" s="13"/>
      <c r="SK882" s="13"/>
      <c r="SL882" s="13"/>
      <c r="SM882" s="13"/>
      <c r="SN882" s="13"/>
      <c r="SO882" s="13"/>
      <c r="SP882" s="13"/>
      <c r="SQ882" s="13"/>
      <c r="SR882" s="13"/>
      <c r="SS882" s="13"/>
      <c r="ST882" s="13"/>
      <c r="SU882" s="13"/>
      <c r="SV882" s="13"/>
      <c r="SW882" s="13"/>
      <c r="SX882" s="13"/>
      <c r="SY882" s="13"/>
      <c r="SZ882" s="13"/>
      <c r="TA882" s="13"/>
      <c r="TB882" s="13"/>
      <c r="TC882" s="13"/>
      <c r="TD882" s="13"/>
      <c r="TE882" s="13"/>
      <c r="TF882" s="13"/>
      <c r="TG882" s="13"/>
      <c r="TH882" s="13"/>
      <c r="TI882" s="13"/>
      <c r="TJ882" s="13"/>
      <c r="TK882" s="13"/>
      <c r="TL882" s="13"/>
      <c r="TM882" s="13"/>
      <c r="TN882" s="13"/>
      <c r="TO882" s="13"/>
      <c r="TP882" s="13"/>
      <c r="TQ882" s="13"/>
      <c r="TR882" s="13"/>
      <c r="TS882" s="13"/>
      <c r="TT882" s="13"/>
      <c r="TU882" s="13"/>
      <c r="TV882" s="13"/>
      <c r="TW882" s="13"/>
      <c r="TX882" s="13"/>
      <c r="TY882" s="13"/>
      <c r="TZ882" s="13"/>
      <c r="UA882" s="13"/>
      <c r="UB882" s="13"/>
      <c r="UC882" s="13"/>
      <c r="UD882" s="13"/>
      <c r="UE882" s="13"/>
      <c r="UF882" s="13"/>
      <c r="UG882" s="13"/>
      <c r="UH882" s="13"/>
      <c r="UI882" s="13"/>
      <c r="UJ882" s="13"/>
      <c r="UK882" s="13"/>
      <c r="UL882" s="13"/>
      <c r="UM882" s="13"/>
      <c r="UN882" s="13"/>
      <c r="UO882" s="13"/>
      <c r="UP882" s="13"/>
      <c r="UQ882" s="13"/>
      <c r="UR882" s="13"/>
      <c r="US882" s="13"/>
      <c r="UT882" s="13"/>
      <c r="UU882" s="13"/>
      <c r="UV882" s="13"/>
      <c r="UW882" s="13"/>
      <c r="UX882" s="13"/>
      <c r="UY882" s="13"/>
      <c r="UZ882" s="13"/>
      <c r="VA882" s="13"/>
      <c r="VB882" s="13"/>
      <c r="VC882" s="13"/>
      <c r="VD882" s="13"/>
      <c r="VE882" s="13"/>
      <c r="VF882" s="13"/>
      <c r="VG882" s="13"/>
      <c r="VH882" s="13"/>
      <c r="VI882" s="13"/>
      <c r="VJ882" s="13"/>
      <c r="VK882" s="13"/>
      <c r="VL882" s="13"/>
      <c r="VM882" s="13"/>
      <c r="VN882" s="13"/>
      <c r="VO882" s="13"/>
      <c r="VP882" s="13"/>
      <c r="VQ882" s="13"/>
      <c r="VR882" s="13"/>
      <c r="VS882" s="13"/>
      <c r="VT882" s="13"/>
      <c r="VU882" s="13"/>
      <c r="VV882" s="13"/>
      <c r="VW882" s="13"/>
      <c r="VX882" s="13"/>
      <c r="VY882" s="13"/>
      <c r="VZ882" s="13"/>
      <c r="WA882" s="13"/>
      <c r="WB882" s="13"/>
      <c r="WC882" s="13"/>
      <c r="WD882" s="13"/>
      <c r="WE882" s="13"/>
      <c r="WF882" s="13"/>
      <c r="WG882" s="13"/>
      <c r="WH882" s="13"/>
      <c r="WI882" s="13"/>
      <c r="WJ882" s="13"/>
      <c r="WK882" s="13"/>
      <c r="WL882" s="13"/>
      <c r="WM882" s="13"/>
      <c r="WN882" s="13"/>
      <c r="WO882" s="13"/>
      <c r="WP882" s="13"/>
      <c r="WQ882" s="13"/>
      <c r="WR882" s="13"/>
      <c r="WS882" s="13"/>
      <c r="WT882" s="13"/>
      <c r="WU882" s="13"/>
      <c r="WV882" s="13"/>
      <c r="WW882" s="13"/>
      <c r="WX882" s="13"/>
      <c r="WY882" s="13"/>
      <c r="WZ882" s="13"/>
      <c r="XA882" s="13"/>
      <c r="XB882" s="13"/>
      <c r="XC882" s="13"/>
      <c r="XD882" s="13"/>
      <c r="XE882" s="13"/>
      <c r="XF882" s="13"/>
      <c r="XG882" s="13"/>
      <c r="XH882" s="13"/>
      <c r="XI882" s="13"/>
      <c r="XJ882" s="13"/>
      <c r="XK882" s="13"/>
      <c r="XL882" s="13"/>
      <c r="XM882" s="13"/>
      <c r="XN882" s="13"/>
      <c r="XO882" s="13"/>
      <c r="XP882" s="13"/>
      <c r="XQ882" s="13"/>
      <c r="XR882" s="13"/>
      <c r="XS882" s="13"/>
      <c r="XT882" s="13"/>
      <c r="XU882" s="13"/>
      <c r="XV882" s="13"/>
      <c r="XW882" s="13"/>
      <c r="XX882" s="13"/>
      <c r="XY882" s="13"/>
      <c r="XZ882" s="13"/>
      <c r="YA882" s="13"/>
      <c r="YB882" s="13"/>
      <c r="YC882" s="13"/>
      <c r="YD882" s="13"/>
      <c r="YE882" s="13"/>
      <c r="YF882" s="13"/>
      <c r="YG882" s="13"/>
      <c r="YH882" s="13"/>
      <c r="YI882" s="13"/>
      <c r="YJ882" s="13"/>
      <c r="YK882" s="13"/>
      <c r="YL882" s="13"/>
      <c r="YM882" s="13"/>
      <c r="YN882" s="13"/>
      <c r="YO882" s="13"/>
      <c r="YP882" s="13"/>
      <c r="YQ882" s="13"/>
      <c r="YR882" s="13"/>
      <c r="YS882" s="13"/>
      <c r="YT882" s="13"/>
      <c r="YU882" s="13"/>
      <c r="YV882" s="13"/>
      <c r="YW882" s="13"/>
      <c r="YX882" s="13"/>
      <c r="YY882" s="13"/>
      <c r="YZ882" s="13"/>
      <c r="ZA882" s="13"/>
      <c r="ZB882" s="13"/>
      <c r="ZC882" s="13"/>
      <c r="ZD882" s="13"/>
      <c r="ZE882" s="13"/>
      <c r="ZF882" s="13"/>
      <c r="ZG882" s="13"/>
      <c r="ZH882" s="13"/>
      <c r="ZI882" s="13"/>
      <c r="ZJ882" s="13"/>
      <c r="ZK882" s="13"/>
      <c r="ZL882" s="13"/>
      <c r="ZM882" s="13"/>
      <c r="ZN882" s="13"/>
      <c r="ZO882" s="13"/>
      <c r="ZP882" s="13"/>
      <c r="ZQ882" s="13"/>
      <c r="ZR882" s="13"/>
      <c r="ZS882" s="13"/>
      <c r="ZT882" s="13"/>
      <c r="ZU882" s="13"/>
      <c r="ZV882" s="13"/>
      <c r="ZW882" s="13"/>
      <c r="ZX882" s="13"/>
      <c r="ZY882" s="13"/>
      <c r="ZZ882" s="13"/>
      <c r="AAA882" s="13"/>
      <c r="AAB882" s="13"/>
      <c r="AAC882" s="13"/>
      <c r="AAD882" s="13"/>
      <c r="AAE882" s="13"/>
      <c r="AAF882" s="13"/>
      <c r="AAG882" s="13"/>
      <c r="AAH882" s="13"/>
      <c r="AAI882" s="13"/>
      <c r="AAJ882" s="13"/>
      <c r="AAK882" s="13"/>
      <c r="AAL882" s="13"/>
      <c r="AAM882" s="13"/>
      <c r="AAN882" s="13"/>
      <c r="AAO882" s="13"/>
      <c r="AAP882" s="13"/>
      <c r="AAQ882" s="13"/>
      <c r="AAR882" s="13"/>
      <c r="AAS882" s="13"/>
      <c r="AAT882" s="13"/>
      <c r="AAU882" s="13"/>
      <c r="AAV882" s="13"/>
      <c r="AAW882" s="13"/>
      <c r="AAX882" s="13"/>
      <c r="AAY882" s="13"/>
      <c r="AAZ882" s="13"/>
      <c r="ABA882" s="13"/>
      <c r="ABB882" s="13"/>
      <c r="ABC882" s="13"/>
      <c r="ABD882" s="13"/>
      <c r="ABE882" s="13"/>
      <c r="ABF882" s="13"/>
      <c r="ABG882" s="13"/>
      <c r="ABH882" s="13"/>
      <c r="ABI882" s="13"/>
      <c r="ABJ882" s="13"/>
      <c r="ABK882" s="13"/>
      <c r="ABL882" s="13"/>
      <c r="ABM882" s="13"/>
      <c r="ABN882" s="13"/>
      <c r="ABO882" s="13"/>
      <c r="ABP882" s="13"/>
      <c r="ABQ882" s="13"/>
      <c r="ABR882" s="13"/>
      <c r="ABS882" s="13"/>
      <c r="ABT882" s="13"/>
      <c r="ABU882" s="13"/>
      <c r="ABV882" s="13"/>
      <c r="ABW882" s="13"/>
      <c r="ABX882" s="13"/>
      <c r="ABY882" s="13"/>
      <c r="ABZ882" s="13"/>
      <c r="ACA882" s="13"/>
      <c r="ACB882" s="13"/>
      <c r="ACC882" s="13"/>
      <c r="ACD882" s="13"/>
      <c r="ACE882" s="13"/>
      <c r="ACF882" s="13"/>
      <c r="ACG882" s="13"/>
      <c r="ACH882" s="13"/>
      <c r="ACI882" s="13"/>
      <c r="ACJ882" s="13"/>
      <c r="ACK882" s="13"/>
      <c r="ACL882" s="13"/>
      <c r="ACM882" s="13"/>
      <c r="ACN882" s="13"/>
      <c r="ACO882" s="13"/>
      <c r="ACP882" s="13"/>
      <c r="ACQ882" s="13"/>
      <c r="ACR882" s="13"/>
      <c r="ACS882" s="13"/>
      <c r="ACT882" s="13"/>
      <c r="ACU882" s="13"/>
      <c r="ACV882" s="13"/>
      <c r="ACW882" s="13"/>
      <c r="ACX882" s="13"/>
      <c r="ACY882" s="13"/>
      <c r="ACZ882" s="13"/>
      <c r="ADA882" s="13"/>
      <c r="ADB882" s="13"/>
      <c r="ADC882" s="13"/>
      <c r="ADD882" s="13"/>
      <c r="ADE882" s="13"/>
      <c r="ADF882" s="13"/>
      <c r="ADG882" s="13"/>
      <c r="ADH882" s="13"/>
      <c r="ADI882" s="13"/>
      <c r="ADJ882" s="13"/>
      <c r="ADK882" s="13"/>
      <c r="ADL882" s="13"/>
      <c r="ADM882" s="13"/>
      <c r="ADN882" s="13"/>
      <c r="ADO882" s="13"/>
      <c r="ADP882" s="13"/>
      <c r="ADQ882" s="13"/>
      <c r="ADR882" s="13"/>
      <c r="ADS882" s="13"/>
      <c r="ADT882" s="13"/>
      <c r="ADU882" s="13"/>
      <c r="ADV882" s="13"/>
      <c r="ADW882" s="13"/>
      <c r="ADX882" s="13"/>
      <c r="ADY882" s="13"/>
      <c r="ADZ882" s="13"/>
      <c r="AEA882" s="13"/>
      <c r="AEB882" s="13"/>
      <c r="AEC882" s="13"/>
      <c r="AED882" s="13"/>
      <c r="AEE882" s="13"/>
      <c r="AEF882" s="13"/>
      <c r="AEG882" s="13"/>
      <c r="AEH882" s="13"/>
      <c r="AEI882" s="13"/>
      <c r="AEJ882" s="13"/>
      <c r="AEK882" s="13"/>
      <c r="AEL882" s="13"/>
      <c r="AEM882" s="13"/>
      <c r="AEN882" s="13"/>
      <c r="AEO882" s="13"/>
      <c r="AEP882" s="13"/>
      <c r="AEQ882" s="13"/>
      <c r="AER882" s="13"/>
      <c r="AES882" s="13"/>
      <c r="AET882" s="13"/>
      <c r="AEU882" s="13"/>
      <c r="AEV882" s="13"/>
      <c r="AEW882" s="13"/>
      <c r="AEX882" s="13"/>
      <c r="AEY882" s="13"/>
      <c r="AEZ882" s="13"/>
      <c r="AFA882" s="13"/>
      <c r="AFB882" s="13"/>
      <c r="AFC882" s="13"/>
      <c r="AFD882" s="13"/>
      <c r="AFE882" s="13"/>
      <c r="AFF882" s="13"/>
      <c r="AFG882" s="13"/>
      <c r="AFH882" s="13"/>
      <c r="AFI882" s="13"/>
      <c r="AFJ882" s="13"/>
      <c r="AFK882" s="13"/>
      <c r="AFL882" s="13"/>
      <c r="AFM882" s="13"/>
      <c r="AFN882" s="13"/>
      <c r="AFO882" s="13"/>
      <c r="AFP882" s="13"/>
      <c r="AFQ882" s="13"/>
      <c r="AFR882" s="13"/>
      <c r="AFS882" s="13"/>
      <c r="AFT882" s="13"/>
      <c r="AFU882" s="13"/>
      <c r="AFV882" s="13"/>
      <c r="AFW882" s="13"/>
      <c r="AFX882" s="13"/>
      <c r="AFY882" s="13"/>
      <c r="AFZ882" s="13"/>
      <c r="AGA882" s="13"/>
      <c r="AGB882" s="13"/>
      <c r="AGC882" s="13"/>
      <c r="AGD882" s="13"/>
      <c r="AGE882" s="13"/>
      <c r="AGF882" s="13"/>
      <c r="AGG882" s="13"/>
      <c r="AGH882" s="13"/>
      <c r="AGI882" s="13"/>
      <c r="AGJ882" s="13"/>
      <c r="AGK882" s="13"/>
      <c r="AGL882" s="13"/>
      <c r="AGM882" s="13"/>
      <c r="AGN882" s="13"/>
      <c r="AGO882" s="13"/>
      <c r="AGP882" s="13"/>
      <c r="AGQ882" s="13"/>
      <c r="AGR882" s="13"/>
      <c r="AGS882" s="13"/>
      <c r="AGT882" s="13"/>
      <c r="AGU882" s="13"/>
      <c r="AGV882" s="13"/>
      <c r="AGW882" s="13"/>
      <c r="AGX882" s="13"/>
      <c r="AGY882" s="13"/>
      <c r="AGZ882" s="13"/>
      <c r="AHA882" s="13"/>
      <c r="AHB882" s="13"/>
      <c r="AHC882" s="13"/>
      <c r="AHD882" s="13"/>
      <c r="AHE882" s="13"/>
      <c r="AHF882" s="13"/>
      <c r="AHG882" s="13"/>
      <c r="AHH882" s="13"/>
      <c r="AHI882" s="13"/>
      <c r="AHJ882" s="13"/>
      <c r="AHK882" s="13"/>
      <c r="AHL882" s="13"/>
      <c r="AHM882" s="13"/>
      <c r="AHN882" s="13"/>
      <c r="AHO882" s="13"/>
      <c r="AHP882" s="13"/>
      <c r="AHQ882" s="13"/>
      <c r="AHR882" s="13"/>
      <c r="AHS882" s="13"/>
      <c r="AHT882" s="13"/>
      <c r="AHU882" s="13"/>
      <c r="AHV882" s="13"/>
      <c r="AHW882" s="13"/>
      <c r="AHX882" s="13"/>
      <c r="AHY882" s="13"/>
      <c r="AHZ882" s="13"/>
      <c r="AIA882" s="13"/>
      <c r="AIB882" s="13"/>
      <c r="AIC882" s="13"/>
      <c r="AID882" s="13"/>
      <c r="AIE882" s="13"/>
      <c r="AIF882" s="13"/>
      <c r="AIG882" s="13"/>
      <c r="AIH882" s="13"/>
      <c r="AII882" s="13"/>
      <c r="AIJ882" s="13"/>
      <c r="AIK882" s="13"/>
      <c r="AIL882" s="13"/>
      <c r="AIM882" s="13"/>
      <c r="AIN882" s="13"/>
      <c r="AIO882" s="13"/>
      <c r="AIP882" s="13"/>
      <c r="AIQ882" s="13"/>
      <c r="AIR882" s="13"/>
      <c r="AIS882" s="13"/>
      <c r="AIT882" s="13"/>
      <c r="AIU882" s="13"/>
      <c r="AIV882" s="13"/>
      <c r="AIW882" s="13"/>
      <c r="AIX882" s="13"/>
      <c r="AIY882" s="13"/>
      <c r="AIZ882" s="13"/>
      <c r="AJA882" s="13"/>
      <c r="AJB882" s="13"/>
      <c r="AJC882" s="13"/>
      <c r="AJD882" s="13"/>
      <c r="AJE882" s="13"/>
      <c r="AJF882" s="13"/>
      <c r="AJG882" s="13"/>
      <c r="AJH882" s="13"/>
      <c r="AJI882" s="13"/>
      <c r="AJJ882" s="13"/>
      <c r="AJK882" s="13"/>
      <c r="AJL882" s="13"/>
      <c r="AJM882" s="13"/>
      <c r="AJN882" s="13"/>
      <c r="AJO882" s="13"/>
      <c r="AJP882" s="13"/>
      <c r="AJQ882" s="13"/>
      <c r="AJR882" s="13"/>
      <c r="AJS882" s="13"/>
      <c r="AJT882" s="13"/>
      <c r="AJU882" s="13"/>
      <c r="AJV882" s="13"/>
      <c r="AJW882" s="13"/>
      <c r="AJX882" s="13"/>
      <c r="AJY882" s="13"/>
      <c r="AJZ882" s="13"/>
      <c r="AKA882" s="13"/>
      <c r="AKB882" s="13"/>
      <c r="AKC882" s="13"/>
      <c r="AKD882" s="13"/>
      <c r="AKE882" s="13"/>
      <c r="AKF882" s="13"/>
      <c r="AKG882" s="13"/>
      <c r="AKH882" s="13"/>
      <c r="AKI882" s="13"/>
      <c r="AKJ882" s="13"/>
      <c r="AKK882" s="13"/>
      <c r="AKL882" s="13"/>
      <c r="AKM882" s="13"/>
      <c r="AKN882" s="13"/>
      <c r="AKO882" s="13"/>
      <c r="AKP882" s="13"/>
      <c r="AKQ882" s="13"/>
      <c r="AKR882" s="13"/>
      <c r="AKS882" s="13"/>
      <c r="AKT882" s="13"/>
      <c r="AKU882" s="13"/>
      <c r="AKV882" s="13"/>
      <c r="AKW882" s="13"/>
      <c r="AKX882" s="13"/>
      <c r="AKY882" s="13"/>
      <c r="AKZ882" s="13"/>
      <c r="ALA882" s="13"/>
      <c r="ALB882" s="13"/>
      <c r="ALC882" s="13"/>
      <c r="ALD882" s="13"/>
      <c r="ALE882" s="13"/>
      <c r="ALF882" s="13"/>
      <c r="ALG882" s="13"/>
      <c r="ALH882" s="13"/>
      <c r="ALI882" s="13"/>
      <c r="ALJ882" s="13"/>
    </row>
    <row r="883" spans="1:998" s="24" customFormat="1">
      <c r="A883" s="16">
        <v>878</v>
      </c>
      <c r="B883" s="32" t="s">
        <v>556</v>
      </c>
      <c r="C883" s="32" t="s">
        <v>47</v>
      </c>
      <c r="D883" s="32" t="s">
        <v>47</v>
      </c>
      <c r="E883" s="32" t="s">
        <v>946</v>
      </c>
      <c r="F883" s="32"/>
      <c r="G883" s="74">
        <v>45833</v>
      </c>
      <c r="H883" s="75">
        <v>0.42569444444444443</v>
      </c>
      <c r="I883" s="32" t="s">
        <v>5</v>
      </c>
      <c r="J883" s="32" t="s">
        <v>6</v>
      </c>
      <c r="K883" s="32" t="s">
        <v>5</v>
      </c>
      <c r="L883" s="32" t="s">
        <v>5</v>
      </c>
      <c r="M883" s="32" t="s">
        <v>5</v>
      </c>
      <c r="N883" s="32" t="s">
        <v>6</v>
      </c>
      <c r="O883" s="76">
        <v>1658.9861751152073</v>
      </c>
      <c r="P883" s="77">
        <v>1085</v>
      </c>
      <c r="Q883" s="76">
        <v>189000</v>
      </c>
      <c r="R883" s="76">
        <v>0</v>
      </c>
      <c r="S883" s="85">
        <f t="shared" si="92"/>
        <v>0</v>
      </c>
      <c r="T883" s="85">
        <f t="shared" si="93"/>
        <v>189000</v>
      </c>
      <c r="U883" s="32" t="s">
        <v>6</v>
      </c>
      <c r="V883" s="32" t="s">
        <v>6</v>
      </c>
      <c r="W883" s="79">
        <v>1</v>
      </c>
      <c r="X883" s="80">
        <v>0</v>
      </c>
      <c r="Y883" s="81">
        <f>ROUND((S883/INDICI!$B$2*10),2)</f>
        <v>0</v>
      </c>
      <c r="Z883" s="81">
        <f>ROUND((O883/INDICI!$B$1*25),2)</f>
        <v>4.43</v>
      </c>
      <c r="AA883" s="82">
        <f t="shared" si="94"/>
        <v>8</v>
      </c>
      <c r="AB883" s="83">
        <f t="shared" si="95"/>
        <v>12.43</v>
      </c>
      <c r="AC883" s="84"/>
      <c r="AD883" s="81" t="str">
        <f>VLOOKUP(C883, 'NORD SUD'!A:B, 2, FALSE)</f>
        <v>S</v>
      </c>
      <c r="AE883" s="85"/>
      <c r="AF883" s="85"/>
      <c r="AG883" s="84"/>
      <c r="AH883" s="81"/>
      <c r="AI883" s="169"/>
      <c r="AJ883" s="169"/>
      <c r="AK883" s="194"/>
      <c r="AL883" s="161"/>
    </row>
    <row r="884" spans="1:998" s="24" customFormat="1">
      <c r="A884" s="16">
        <v>879</v>
      </c>
      <c r="B884" s="32" t="s">
        <v>138</v>
      </c>
      <c r="C884" s="32" t="s">
        <v>27</v>
      </c>
      <c r="D884" s="32" t="s">
        <v>27</v>
      </c>
      <c r="E884" s="32" t="s">
        <v>1343</v>
      </c>
      <c r="F884" s="32"/>
      <c r="G884" s="74">
        <v>45819</v>
      </c>
      <c r="H884" s="75">
        <v>0.57500000000000007</v>
      </c>
      <c r="I884" s="32" t="s">
        <v>5</v>
      </c>
      <c r="J884" s="32" t="s">
        <v>6</v>
      </c>
      <c r="K884" s="32" t="s">
        <v>5</v>
      </c>
      <c r="L884" s="32" t="s">
        <v>5</v>
      </c>
      <c r="M884" s="32" t="s">
        <v>5</v>
      </c>
      <c r="N884" s="32" t="s">
        <v>6</v>
      </c>
      <c r="O884" s="76">
        <v>1559.94</v>
      </c>
      <c r="P884" s="77">
        <v>6731</v>
      </c>
      <c r="Q884" s="76">
        <v>161211.47</v>
      </c>
      <c r="R884" s="76">
        <v>32242.29</v>
      </c>
      <c r="S884" s="85">
        <f t="shared" si="92"/>
        <v>19.999997518786969</v>
      </c>
      <c r="T884" s="85">
        <f t="shared" si="93"/>
        <v>128969.18</v>
      </c>
      <c r="U884" s="32" t="s">
        <v>6</v>
      </c>
      <c r="V884" s="32" t="s">
        <v>6</v>
      </c>
      <c r="W884" s="79">
        <v>1</v>
      </c>
      <c r="X884" s="80">
        <v>0</v>
      </c>
      <c r="Y884" s="81">
        <f>ROUND((S884/INDICI!$B$2*10),2)</f>
        <v>2.2599999999999998</v>
      </c>
      <c r="Z884" s="81">
        <f>ROUND((O884/INDICI!$B$1*25),2)</f>
        <v>4.16</v>
      </c>
      <c r="AA884" s="82">
        <f t="shared" si="94"/>
        <v>6</v>
      </c>
      <c r="AB884" s="83">
        <f t="shared" si="95"/>
        <v>12.42</v>
      </c>
      <c r="AC884" s="84"/>
      <c r="AD884" s="81" t="str">
        <f>VLOOKUP(C884, 'NORD SUD'!A:B, 2, FALSE)</f>
        <v>S</v>
      </c>
      <c r="AE884" s="85"/>
      <c r="AF884" s="85"/>
      <c r="AG884" s="84"/>
      <c r="AH884" s="90"/>
      <c r="AI884" s="172"/>
      <c r="AJ884" s="172"/>
      <c r="AK884" s="197"/>
      <c r="AL884" s="158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  <c r="JX884" s="13"/>
      <c r="JY884" s="13"/>
      <c r="JZ884" s="13"/>
      <c r="KA884" s="13"/>
      <c r="KB884" s="13"/>
      <c r="KC884" s="13"/>
      <c r="KD884" s="13"/>
      <c r="KE884" s="13"/>
      <c r="KF884" s="13"/>
      <c r="KG884" s="13"/>
      <c r="KH884" s="13"/>
      <c r="KI884" s="13"/>
      <c r="KJ884" s="13"/>
      <c r="KK884" s="13"/>
      <c r="KL884" s="13"/>
      <c r="KM884" s="13"/>
      <c r="KN884" s="13"/>
      <c r="KO884" s="13"/>
      <c r="KP884" s="13"/>
      <c r="KQ884" s="13"/>
      <c r="KR884" s="13"/>
      <c r="KS884" s="13"/>
      <c r="KT884" s="13"/>
      <c r="KU884" s="13"/>
      <c r="KV884" s="13"/>
      <c r="KW884" s="13"/>
      <c r="KX884" s="13"/>
      <c r="KY884" s="13"/>
      <c r="KZ884" s="13"/>
      <c r="LA884" s="13"/>
      <c r="LB884" s="13"/>
      <c r="LC884" s="13"/>
      <c r="LD884" s="13"/>
      <c r="LE884" s="13"/>
      <c r="LF884" s="13"/>
      <c r="LG884" s="13"/>
      <c r="LH884" s="13"/>
      <c r="LI884" s="13"/>
      <c r="LJ884" s="13"/>
      <c r="LK884" s="13"/>
      <c r="LL884" s="13"/>
      <c r="LM884" s="13"/>
      <c r="LN884" s="13"/>
      <c r="LO884" s="13"/>
      <c r="LP884" s="13"/>
      <c r="LQ884" s="13"/>
      <c r="LR884" s="13"/>
      <c r="LS884" s="13"/>
      <c r="LT884" s="13"/>
      <c r="LU884" s="13"/>
      <c r="LV884" s="13"/>
      <c r="LW884" s="13"/>
      <c r="LX884" s="13"/>
      <c r="LY884" s="13"/>
      <c r="LZ884" s="13"/>
      <c r="MA884" s="13"/>
      <c r="MB884" s="13"/>
      <c r="MC884" s="13"/>
      <c r="MD884" s="13"/>
      <c r="ME884" s="13"/>
      <c r="MF884" s="13"/>
      <c r="MG884" s="13"/>
      <c r="MH884" s="13"/>
      <c r="MI884" s="13"/>
      <c r="MJ884" s="13"/>
      <c r="MK884" s="13"/>
      <c r="ML884" s="13"/>
      <c r="MM884" s="13"/>
      <c r="MN884" s="13"/>
      <c r="MO884" s="13"/>
      <c r="MP884" s="13"/>
      <c r="MQ884" s="13"/>
      <c r="MR884" s="13"/>
      <c r="MS884" s="13"/>
      <c r="MT884" s="13"/>
      <c r="MU884" s="13"/>
      <c r="MV884" s="13"/>
      <c r="MW884" s="13"/>
      <c r="MX884" s="13"/>
      <c r="MY884" s="13"/>
      <c r="MZ884" s="13"/>
      <c r="NA884" s="13"/>
      <c r="NB884" s="13"/>
      <c r="NC884" s="13"/>
      <c r="ND884" s="13"/>
      <c r="NE884" s="13"/>
      <c r="NF884" s="13"/>
      <c r="NG884" s="13"/>
      <c r="NH884" s="13"/>
      <c r="NI884" s="13"/>
      <c r="NJ884" s="13"/>
      <c r="NK884" s="13"/>
      <c r="NL884" s="13"/>
      <c r="NM884" s="13"/>
      <c r="NN884" s="13"/>
      <c r="NO884" s="13"/>
      <c r="NP884" s="13"/>
      <c r="NQ884" s="13"/>
      <c r="NR884" s="13"/>
      <c r="NS884" s="13"/>
      <c r="NT884" s="13"/>
      <c r="NU884" s="13"/>
      <c r="NV884" s="13"/>
      <c r="NW884" s="13"/>
      <c r="NX884" s="13"/>
      <c r="NY884" s="13"/>
      <c r="NZ884" s="13"/>
      <c r="OA884" s="13"/>
      <c r="OB884" s="13"/>
      <c r="OC884" s="13"/>
      <c r="OD884" s="13"/>
      <c r="OE884" s="13"/>
      <c r="OF884" s="13"/>
      <c r="OG884" s="13"/>
      <c r="OH884" s="13"/>
      <c r="OI884" s="13"/>
      <c r="OJ884" s="13"/>
      <c r="OK884" s="13"/>
      <c r="OL884" s="13"/>
      <c r="OM884" s="13"/>
      <c r="ON884" s="13"/>
      <c r="OO884" s="13"/>
      <c r="OP884" s="13"/>
      <c r="OQ884" s="13"/>
      <c r="OR884" s="13"/>
      <c r="OS884" s="13"/>
      <c r="OT884" s="13"/>
      <c r="OU884" s="13"/>
      <c r="OV884" s="13"/>
      <c r="OW884" s="13"/>
      <c r="OX884" s="13"/>
      <c r="OY884" s="13"/>
      <c r="OZ884" s="13"/>
      <c r="PA884" s="13"/>
      <c r="PB884" s="13"/>
      <c r="PC884" s="13"/>
      <c r="PD884" s="13"/>
      <c r="PE884" s="13"/>
      <c r="PF884" s="13"/>
      <c r="PG884" s="13"/>
      <c r="PH884" s="13"/>
      <c r="PI884" s="13"/>
      <c r="PJ884" s="13"/>
      <c r="PK884" s="13"/>
      <c r="PL884" s="13"/>
      <c r="PM884" s="13"/>
      <c r="PN884" s="13"/>
      <c r="PO884" s="13"/>
      <c r="PP884" s="13"/>
      <c r="PQ884" s="13"/>
      <c r="PR884" s="13"/>
      <c r="PS884" s="13"/>
      <c r="PT884" s="13"/>
      <c r="PU884" s="13"/>
      <c r="PV884" s="13"/>
      <c r="PW884" s="13"/>
      <c r="PX884" s="13"/>
      <c r="PY884" s="13"/>
      <c r="PZ884" s="13"/>
      <c r="QA884" s="13"/>
      <c r="QB884" s="13"/>
      <c r="QC884" s="13"/>
      <c r="QD884" s="13"/>
      <c r="QE884" s="13"/>
      <c r="QF884" s="13"/>
      <c r="QG884" s="13"/>
      <c r="QH884" s="13"/>
      <c r="QI884" s="13"/>
      <c r="QJ884" s="13"/>
      <c r="QK884" s="13"/>
      <c r="QL884" s="13"/>
      <c r="QM884" s="13"/>
      <c r="QN884" s="13"/>
      <c r="QO884" s="13"/>
      <c r="QP884" s="13"/>
      <c r="QQ884" s="13"/>
      <c r="QR884" s="13"/>
      <c r="QS884" s="13"/>
      <c r="QT884" s="13"/>
      <c r="QU884" s="13"/>
      <c r="QV884" s="13"/>
      <c r="QW884" s="13"/>
      <c r="QX884" s="13"/>
      <c r="QY884" s="13"/>
      <c r="QZ884" s="13"/>
      <c r="RA884" s="13"/>
      <c r="RB884" s="13"/>
      <c r="RC884" s="13"/>
      <c r="RD884" s="13"/>
      <c r="RE884" s="13"/>
      <c r="RF884" s="13"/>
      <c r="RG884" s="13"/>
      <c r="RH884" s="13"/>
      <c r="RI884" s="13"/>
      <c r="RJ884" s="13"/>
      <c r="RK884" s="13"/>
      <c r="RL884" s="13"/>
      <c r="RM884" s="13"/>
      <c r="RN884" s="13"/>
      <c r="RO884" s="13"/>
      <c r="RP884" s="13"/>
      <c r="RQ884" s="13"/>
      <c r="RR884" s="13"/>
      <c r="RS884" s="13"/>
      <c r="RT884" s="13"/>
      <c r="RU884" s="13"/>
      <c r="RV884" s="13"/>
      <c r="RW884" s="13"/>
      <c r="RX884" s="13"/>
      <c r="RY884" s="13"/>
      <c r="RZ884" s="13"/>
      <c r="SA884" s="13"/>
      <c r="SB884" s="13"/>
      <c r="SC884" s="13"/>
      <c r="SD884" s="13"/>
      <c r="SE884" s="13"/>
      <c r="SF884" s="13"/>
      <c r="SG884" s="13"/>
      <c r="SH884" s="13"/>
      <c r="SI884" s="13"/>
      <c r="SJ884" s="13"/>
      <c r="SK884" s="13"/>
      <c r="SL884" s="13"/>
      <c r="SM884" s="13"/>
      <c r="SN884" s="13"/>
      <c r="SO884" s="13"/>
      <c r="SP884" s="13"/>
      <c r="SQ884" s="13"/>
      <c r="SR884" s="13"/>
      <c r="SS884" s="13"/>
      <c r="ST884" s="13"/>
      <c r="SU884" s="13"/>
      <c r="SV884" s="13"/>
      <c r="SW884" s="13"/>
      <c r="SX884" s="13"/>
      <c r="SY884" s="13"/>
      <c r="SZ884" s="13"/>
      <c r="TA884" s="13"/>
      <c r="TB884" s="13"/>
      <c r="TC884" s="13"/>
      <c r="TD884" s="13"/>
      <c r="TE884" s="13"/>
      <c r="TF884" s="13"/>
      <c r="TG884" s="13"/>
      <c r="TH884" s="13"/>
      <c r="TI884" s="13"/>
      <c r="TJ884" s="13"/>
      <c r="TK884" s="13"/>
      <c r="TL884" s="13"/>
      <c r="TM884" s="13"/>
      <c r="TN884" s="13"/>
      <c r="TO884" s="13"/>
      <c r="TP884" s="13"/>
      <c r="TQ884" s="13"/>
      <c r="TR884" s="13"/>
      <c r="TS884" s="13"/>
      <c r="TT884" s="13"/>
      <c r="TU884" s="13"/>
      <c r="TV884" s="13"/>
      <c r="TW884" s="13"/>
      <c r="TX884" s="13"/>
      <c r="TY884" s="13"/>
      <c r="TZ884" s="13"/>
      <c r="UA884" s="13"/>
      <c r="UB884" s="13"/>
      <c r="UC884" s="13"/>
      <c r="UD884" s="13"/>
      <c r="UE884" s="13"/>
      <c r="UF884" s="13"/>
      <c r="UG884" s="13"/>
      <c r="UH884" s="13"/>
      <c r="UI884" s="13"/>
      <c r="UJ884" s="13"/>
      <c r="UK884" s="13"/>
      <c r="UL884" s="13"/>
      <c r="UM884" s="13"/>
      <c r="UN884" s="13"/>
      <c r="UO884" s="13"/>
      <c r="UP884" s="13"/>
      <c r="UQ884" s="13"/>
      <c r="UR884" s="13"/>
      <c r="US884" s="13"/>
      <c r="UT884" s="13"/>
      <c r="UU884" s="13"/>
      <c r="UV884" s="13"/>
      <c r="UW884" s="13"/>
      <c r="UX884" s="13"/>
      <c r="UY884" s="13"/>
      <c r="UZ884" s="13"/>
      <c r="VA884" s="13"/>
      <c r="VB884" s="13"/>
      <c r="VC884" s="13"/>
      <c r="VD884" s="13"/>
      <c r="VE884" s="13"/>
      <c r="VF884" s="13"/>
      <c r="VG884" s="13"/>
      <c r="VH884" s="13"/>
      <c r="VI884" s="13"/>
      <c r="VJ884" s="13"/>
      <c r="VK884" s="13"/>
      <c r="VL884" s="13"/>
      <c r="VM884" s="13"/>
      <c r="VN884" s="13"/>
      <c r="VO884" s="13"/>
      <c r="VP884" s="13"/>
      <c r="VQ884" s="13"/>
      <c r="VR884" s="13"/>
      <c r="VS884" s="13"/>
      <c r="VT884" s="13"/>
      <c r="VU884" s="13"/>
      <c r="VV884" s="13"/>
      <c r="VW884" s="13"/>
      <c r="VX884" s="13"/>
      <c r="VY884" s="13"/>
      <c r="VZ884" s="13"/>
      <c r="WA884" s="13"/>
      <c r="WB884" s="13"/>
      <c r="WC884" s="13"/>
      <c r="WD884" s="13"/>
      <c r="WE884" s="13"/>
      <c r="WF884" s="13"/>
      <c r="WG884" s="13"/>
      <c r="WH884" s="13"/>
      <c r="WI884" s="13"/>
      <c r="WJ884" s="13"/>
      <c r="WK884" s="13"/>
      <c r="WL884" s="13"/>
      <c r="WM884" s="13"/>
      <c r="WN884" s="13"/>
      <c r="WO884" s="13"/>
      <c r="WP884" s="13"/>
      <c r="WQ884" s="13"/>
      <c r="WR884" s="13"/>
      <c r="WS884" s="13"/>
      <c r="WT884" s="13"/>
      <c r="WU884" s="13"/>
      <c r="WV884" s="13"/>
      <c r="WW884" s="13"/>
      <c r="WX884" s="13"/>
      <c r="WY884" s="13"/>
      <c r="WZ884" s="13"/>
      <c r="XA884" s="13"/>
      <c r="XB884" s="13"/>
      <c r="XC884" s="13"/>
      <c r="XD884" s="13"/>
      <c r="XE884" s="13"/>
      <c r="XF884" s="13"/>
      <c r="XG884" s="13"/>
      <c r="XH884" s="13"/>
      <c r="XI884" s="13"/>
      <c r="XJ884" s="13"/>
      <c r="XK884" s="13"/>
      <c r="XL884" s="13"/>
      <c r="XM884" s="13"/>
      <c r="XN884" s="13"/>
      <c r="XO884" s="13"/>
      <c r="XP884" s="13"/>
      <c r="XQ884" s="13"/>
      <c r="XR884" s="13"/>
      <c r="XS884" s="13"/>
      <c r="XT884" s="13"/>
      <c r="XU884" s="13"/>
      <c r="XV884" s="13"/>
      <c r="XW884" s="13"/>
      <c r="XX884" s="13"/>
      <c r="XY884" s="13"/>
      <c r="XZ884" s="13"/>
      <c r="YA884" s="13"/>
      <c r="YB884" s="13"/>
      <c r="YC884" s="13"/>
      <c r="YD884" s="13"/>
      <c r="YE884" s="13"/>
      <c r="YF884" s="13"/>
      <c r="YG884" s="13"/>
      <c r="YH884" s="13"/>
      <c r="YI884" s="13"/>
      <c r="YJ884" s="13"/>
      <c r="YK884" s="13"/>
      <c r="YL884" s="13"/>
      <c r="YM884" s="13"/>
      <c r="YN884" s="13"/>
      <c r="YO884" s="13"/>
      <c r="YP884" s="13"/>
      <c r="YQ884" s="13"/>
      <c r="YR884" s="13"/>
      <c r="YS884" s="13"/>
      <c r="YT884" s="13"/>
      <c r="YU884" s="13"/>
      <c r="YV884" s="13"/>
      <c r="YW884" s="13"/>
      <c r="YX884" s="13"/>
      <c r="YY884" s="13"/>
      <c r="YZ884" s="13"/>
      <c r="ZA884" s="13"/>
      <c r="ZB884" s="13"/>
      <c r="ZC884" s="13"/>
      <c r="ZD884" s="13"/>
      <c r="ZE884" s="13"/>
      <c r="ZF884" s="13"/>
      <c r="ZG884" s="13"/>
      <c r="ZH884" s="13"/>
      <c r="ZI884" s="13"/>
      <c r="ZJ884" s="13"/>
      <c r="ZK884" s="13"/>
      <c r="ZL884" s="13"/>
      <c r="ZM884" s="13"/>
      <c r="ZN884" s="13"/>
      <c r="ZO884" s="13"/>
      <c r="ZP884" s="13"/>
      <c r="ZQ884" s="13"/>
      <c r="ZR884" s="13"/>
      <c r="ZS884" s="13"/>
      <c r="ZT884" s="13"/>
      <c r="ZU884" s="13"/>
      <c r="ZV884" s="13"/>
      <c r="ZW884" s="13"/>
      <c r="ZX884" s="13"/>
      <c r="ZY884" s="13"/>
      <c r="ZZ884" s="13"/>
      <c r="AAA884" s="13"/>
      <c r="AAB884" s="13"/>
      <c r="AAC884" s="13"/>
      <c r="AAD884" s="13"/>
      <c r="AAE884" s="13"/>
      <c r="AAF884" s="13"/>
      <c r="AAG884" s="13"/>
      <c r="AAH884" s="13"/>
      <c r="AAI884" s="13"/>
      <c r="AAJ884" s="13"/>
      <c r="AAK884" s="13"/>
      <c r="AAL884" s="13"/>
      <c r="AAM884" s="13"/>
      <c r="AAN884" s="13"/>
      <c r="AAO884" s="13"/>
      <c r="AAP884" s="13"/>
      <c r="AAQ884" s="13"/>
      <c r="AAR884" s="13"/>
      <c r="AAS884" s="13"/>
      <c r="AAT884" s="13"/>
      <c r="AAU884" s="13"/>
      <c r="AAV884" s="13"/>
      <c r="AAW884" s="13"/>
      <c r="AAX884" s="13"/>
      <c r="AAY884" s="13"/>
      <c r="AAZ884" s="13"/>
      <c r="ABA884" s="13"/>
      <c r="ABB884" s="13"/>
      <c r="ABC884" s="13"/>
      <c r="ABD884" s="13"/>
      <c r="ABE884" s="13"/>
      <c r="ABF884" s="13"/>
      <c r="ABG884" s="13"/>
      <c r="ABH884" s="13"/>
      <c r="ABI884" s="13"/>
      <c r="ABJ884" s="13"/>
      <c r="ABK884" s="13"/>
      <c r="ABL884" s="13"/>
      <c r="ABM884" s="13"/>
      <c r="ABN884" s="13"/>
      <c r="ABO884" s="13"/>
      <c r="ABP884" s="13"/>
      <c r="ABQ884" s="13"/>
      <c r="ABR884" s="13"/>
      <c r="ABS884" s="13"/>
      <c r="ABT884" s="13"/>
      <c r="ABU884" s="13"/>
      <c r="ABV884" s="13"/>
      <c r="ABW884" s="13"/>
      <c r="ABX884" s="13"/>
      <c r="ABY884" s="13"/>
      <c r="ABZ884" s="13"/>
      <c r="ACA884" s="13"/>
      <c r="ACB884" s="13"/>
      <c r="ACC884" s="13"/>
      <c r="ACD884" s="13"/>
      <c r="ACE884" s="13"/>
      <c r="ACF884" s="13"/>
      <c r="ACG884" s="13"/>
      <c r="ACH884" s="13"/>
      <c r="ACI884" s="13"/>
      <c r="ACJ884" s="13"/>
      <c r="ACK884" s="13"/>
      <c r="ACL884" s="13"/>
      <c r="ACM884" s="13"/>
      <c r="ACN884" s="13"/>
      <c r="ACO884" s="13"/>
      <c r="ACP884" s="13"/>
      <c r="ACQ884" s="13"/>
      <c r="ACR884" s="13"/>
      <c r="ACS884" s="13"/>
      <c r="ACT884" s="13"/>
      <c r="ACU884" s="13"/>
      <c r="ACV884" s="13"/>
      <c r="ACW884" s="13"/>
      <c r="ACX884" s="13"/>
      <c r="ACY884" s="13"/>
      <c r="ACZ884" s="13"/>
      <c r="ADA884" s="13"/>
      <c r="ADB884" s="13"/>
      <c r="ADC884" s="13"/>
      <c r="ADD884" s="13"/>
      <c r="ADE884" s="13"/>
      <c r="ADF884" s="13"/>
      <c r="ADG884" s="13"/>
      <c r="ADH884" s="13"/>
      <c r="ADI884" s="13"/>
      <c r="ADJ884" s="13"/>
      <c r="ADK884" s="13"/>
      <c r="ADL884" s="13"/>
      <c r="ADM884" s="13"/>
      <c r="ADN884" s="13"/>
      <c r="ADO884" s="13"/>
      <c r="ADP884" s="13"/>
      <c r="ADQ884" s="13"/>
      <c r="ADR884" s="13"/>
      <c r="ADS884" s="13"/>
      <c r="ADT884" s="13"/>
      <c r="ADU884" s="13"/>
      <c r="ADV884" s="13"/>
      <c r="ADW884" s="13"/>
      <c r="ADX884" s="13"/>
      <c r="ADY884" s="13"/>
      <c r="ADZ884" s="13"/>
      <c r="AEA884" s="13"/>
      <c r="AEB884" s="13"/>
      <c r="AEC884" s="13"/>
      <c r="AED884" s="13"/>
      <c r="AEE884" s="13"/>
      <c r="AEF884" s="13"/>
      <c r="AEG884" s="13"/>
      <c r="AEH884" s="13"/>
      <c r="AEI884" s="13"/>
      <c r="AEJ884" s="13"/>
      <c r="AEK884" s="13"/>
      <c r="AEL884" s="13"/>
      <c r="AEM884" s="13"/>
      <c r="AEN884" s="13"/>
      <c r="AEO884" s="13"/>
      <c r="AEP884" s="13"/>
      <c r="AEQ884" s="13"/>
      <c r="AER884" s="13"/>
      <c r="AES884" s="13"/>
      <c r="AET884" s="13"/>
      <c r="AEU884" s="13"/>
      <c r="AEV884" s="13"/>
      <c r="AEW884" s="13"/>
      <c r="AEX884" s="13"/>
      <c r="AEY884" s="13"/>
      <c r="AEZ884" s="13"/>
      <c r="AFA884" s="13"/>
      <c r="AFB884" s="13"/>
      <c r="AFC884" s="13"/>
      <c r="AFD884" s="13"/>
      <c r="AFE884" s="13"/>
      <c r="AFF884" s="13"/>
      <c r="AFG884" s="13"/>
      <c r="AFH884" s="13"/>
      <c r="AFI884" s="13"/>
      <c r="AFJ884" s="13"/>
      <c r="AFK884" s="13"/>
      <c r="AFL884" s="13"/>
      <c r="AFM884" s="13"/>
      <c r="AFN884" s="13"/>
      <c r="AFO884" s="13"/>
      <c r="AFP884" s="13"/>
      <c r="AFQ884" s="13"/>
      <c r="AFR884" s="13"/>
      <c r="AFS884" s="13"/>
      <c r="AFT884" s="13"/>
      <c r="AFU884" s="13"/>
      <c r="AFV884" s="13"/>
      <c r="AFW884" s="13"/>
      <c r="AFX884" s="13"/>
      <c r="AFY884" s="13"/>
      <c r="AFZ884" s="13"/>
      <c r="AGA884" s="13"/>
      <c r="AGB884" s="13"/>
      <c r="AGC884" s="13"/>
      <c r="AGD884" s="13"/>
      <c r="AGE884" s="13"/>
      <c r="AGF884" s="13"/>
      <c r="AGG884" s="13"/>
      <c r="AGH884" s="13"/>
      <c r="AGI884" s="13"/>
      <c r="AGJ884" s="13"/>
      <c r="AGK884" s="13"/>
      <c r="AGL884" s="13"/>
      <c r="AGM884" s="13"/>
      <c r="AGN884" s="13"/>
      <c r="AGO884" s="13"/>
      <c r="AGP884" s="13"/>
      <c r="AGQ884" s="13"/>
      <c r="AGR884" s="13"/>
      <c r="AGS884" s="13"/>
      <c r="AGT884" s="13"/>
      <c r="AGU884" s="13"/>
      <c r="AGV884" s="13"/>
      <c r="AGW884" s="13"/>
      <c r="AGX884" s="13"/>
      <c r="AGY884" s="13"/>
      <c r="AGZ884" s="13"/>
      <c r="AHA884" s="13"/>
      <c r="AHB884" s="13"/>
      <c r="AHC884" s="13"/>
      <c r="AHD884" s="13"/>
      <c r="AHE884" s="13"/>
      <c r="AHF884" s="13"/>
      <c r="AHG884" s="13"/>
      <c r="AHH884" s="13"/>
      <c r="AHI884" s="13"/>
      <c r="AHJ884" s="13"/>
      <c r="AHK884" s="13"/>
      <c r="AHL884" s="13"/>
      <c r="AHM884" s="13"/>
      <c r="AHN884" s="13"/>
      <c r="AHO884" s="13"/>
      <c r="AHP884" s="13"/>
      <c r="AHQ884" s="13"/>
      <c r="AHR884" s="13"/>
      <c r="AHS884" s="13"/>
      <c r="AHT884" s="13"/>
      <c r="AHU884" s="13"/>
      <c r="AHV884" s="13"/>
      <c r="AHW884" s="13"/>
      <c r="AHX884" s="13"/>
      <c r="AHY884" s="13"/>
      <c r="AHZ884" s="13"/>
      <c r="AIA884" s="13"/>
      <c r="AIB884" s="13"/>
      <c r="AIC884" s="13"/>
      <c r="AID884" s="13"/>
      <c r="AIE884" s="13"/>
      <c r="AIF884" s="13"/>
      <c r="AIG884" s="13"/>
      <c r="AIH884" s="13"/>
      <c r="AII884" s="13"/>
      <c r="AIJ884" s="13"/>
      <c r="AIK884" s="13"/>
      <c r="AIL884" s="13"/>
      <c r="AIM884" s="13"/>
      <c r="AIN884" s="13"/>
      <c r="AIO884" s="13"/>
      <c r="AIP884" s="13"/>
      <c r="AIQ884" s="13"/>
      <c r="AIR884" s="13"/>
      <c r="AIS884" s="13"/>
      <c r="AIT884" s="13"/>
      <c r="AIU884" s="13"/>
      <c r="AIV884" s="13"/>
      <c r="AIW884" s="13"/>
      <c r="AIX884" s="13"/>
      <c r="AIY884" s="13"/>
      <c r="AIZ884" s="13"/>
      <c r="AJA884" s="13"/>
      <c r="AJB884" s="13"/>
      <c r="AJC884" s="13"/>
      <c r="AJD884" s="13"/>
      <c r="AJE884" s="13"/>
      <c r="AJF884" s="13"/>
      <c r="AJG884" s="13"/>
      <c r="AJH884" s="13"/>
      <c r="AJI884" s="13"/>
      <c r="AJJ884" s="13"/>
      <c r="AJK884" s="13"/>
      <c r="AJL884" s="13"/>
      <c r="AJM884" s="13"/>
      <c r="AJN884" s="13"/>
      <c r="AJO884" s="13"/>
      <c r="AJP884" s="13"/>
      <c r="AJQ884" s="13"/>
      <c r="AJR884" s="13"/>
      <c r="AJS884" s="13"/>
      <c r="AJT884" s="13"/>
      <c r="AJU884" s="13"/>
      <c r="AJV884" s="13"/>
      <c r="AJW884" s="13"/>
      <c r="AJX884" s="13"/>
      <c r="AJY884" s="13"/>
      <c r="AJZ884" s="13"/>
      <c r="AKA884" s="13"/>
      <c r="AKB884" s="13"/>
      <c r="AKC884" s="13"/>
      <c r="AKD884" s="13"/>
      <c r="AKE884" s="13"/>
      <c r="AKF884" s="13"/>
      <c r="AKG884" s="13"/>
      <c r="AKH884" s="13"/>
      <c r="AKI884" s="13"/>
      <c r="AKJ884" s="13"/>
      <c r="AKK884" s="13"/>
      <c r="AKL884" s="13"/>
      <c r="AKM884" s="13"/>
      <c r="AKN884" s="13"/>
      <c r="AKO884" s="13"/>
      <c r="AKP884" s="13"/>
      <c r="AKQ884" s="13"/>
      <c r="AKR884" s="13"/>
      <c r="AKS884" s="13"/>
      <c r="AKT884" s="13"/>
      <c r="AKU884" s="13"/>
      <c r="AKV884" s="13"/>
      <c r="AKW884" s="13"/>
      <c r="AKX884" s="13"/>
      <c r="AKY884" s="13"/>
      <c r="AKZ884" s="13"/>
      <c r="ALA884" s="13"/>
      <c r="ALB884" s="13"/>
      <c r="ALC884" s="13"/>
      <c r="ALD884" s="13"/>
      <c r="ALE884" s="13"/>
      <c r="ALF884" s="13"/>
      <c r="ALG884" s="13"/>
      <c r="ALH884" s="13"/>
      <c r="ALI884" s="13"/>
      <c r="ALJ884" s="13"/>
    </row>
    <row r="885" spans="1:998" s="24" customFormat="1">
      <c r="A885" s="16">
        <v>880</v>
      </c>
      <c r="B885" s="32" t="s">
        <v>175</v>
      </c>
      <c r="C885" s="32" t="s">
        <v>25</v>
      </c>
      <c r="D885" s="32" t="s">
        <v>25</v>
      </c>
      <c r="E885" s="32" t="s">
        <v>886</v>
      </c>
      <c r="F885" s="32"/>
      <c r="G885" s="74">
        <v>45827</v>
      </c>
      <c r="H885" s="75">
        <v>0.42708333333333298</v>
      </c>
      <c r="I885" s="32" t="s">
        <v>5</v>
      </c>
      <c r="J885" s="32" t="s">
        <v>6</v>
      </c>
      <c r="K885" s="32" t="s">
        <v>5</v>
      </c>
      <c r="L885" s="32" t="s">
        <v>5</v>
      </c>
      <c r="M885" s="32" t="s">
        <v>5</v>
      </c>
      <c r="N885" s="32" t="s">
        <v>6</v>
      </c>
      <c r="O885" s="76">
        <v>442.67374944665784</v>
      </c>
      <c r="P885" s="77">
        <v>4518</v>
      </c>
      <c r="Q885" s="76">
        <v>85000</v>
      </c>
      <c r="R885" s="76">
        <v>24400</v>
      </c>
      <c r="S885" s="85">
        <f t="shared" si="92"/>
        <v>28.705882352941174</v>
      </c>
      <c r="T885" s="85">
        <f t="shared" si="93"/>
        <v>60600</v>
      </c>
      <c r="U885" s="32" t="s">
        <v>6</v>
      </c>
      <c r="V885" s="32" t="s">
        <v>6</v>
      </c>
      <c r="W885" s="79">
        <v>1</v>
      </c>
      <c r="X885" s="80">
        <v>0</v>
      </c>
      <c r="Y885" s="81">
        <f>ROUND((S885/INDICI!$B$2*10),2)</f>
        <v>3.24</v>
      </c>
      <c r="Z885" s="81">
        <f>ROUND((O885/INDICI!$B$1*25),2)</f>
        <v>1.18</v>
      </c>
      <c r="AA885" s="82">
        <f t="shared" si="94"/>
        <v>8</v>
      </c>
      <c r="AB885" s="83">
        <f t="shared" si="95"/>
        <v>12.42</v>
      </c>
      <c r="AC885" s="84"/>
      <c r="AD885" s="81" t="str">
        <f>VLOOKUP(C885, 'NORD SUD'!A:B, 2, FALSE)</f>
        <v>S</v>
      </c>
      <c r="AE885" s="85"/>
      <c r="AF885" s="85"/>
      <c r="AG885" s="84"/>
      <c r="AH885" s="81"/>
      <c r="AI885" s="169"/>
      <c r="AJ885" s="169"/>
      <c r="AK885" s="194"/>
      <c r="AL885" s="158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  <c r="JX885" s="13"/>
      <c r="JY885" s="13"/>
      <c r="JZ885" s="13"/>
      <c r="KA885" s="13"/>
      <c r="KB885" s="13"/>
      <c r="KC885" s="13"/>
      <c r="KD885" s="13"/>
      <c r="KE885" s="13"/>
      <c r="KF885" s="13"/>
      <c r="KG885" s="13"/>
      <c r="KH885" s="13"/>
      <c r="KI885" s="13"/>
      <c r="KJ885" s="13"/>
      <c r="KK885" s="13"/>
      <c r="KL885" s="13"/>
      <c r="KM885" s="13"/>
      <c r="KN885" s="13"/>
      <c r="KO885" s="13"/>
      <c r="KP885" s="13"/>
      <c r="KQ885" s="13"/>
      <c r="KR885" s="13"/>
      <c r="KS885" s="13"/>
      <c r="KT885" s="13"/>
      <c r="KU885" s="13"/>
      <c r="KV885" s="13"/>
      <c r="KW885" s="13"/>
      <c r="KX885" s="13"/>
      <c r="KY885" s="13"/>
      <c r="KZ885" s="13"/>
      <c r="LA885" s="13"/>
      <c r="LB885" s="13"/>
      <c r="LC885" s="13"/>
      <c r="LD885" s="13"/>
      <c r="LE885" s="13"/>
      <c r="LF885" s="13"/>
      <c r="LG885" s="13"/>
      <c r="LH885" s="13"/>
      <c r="LI885" s="13"/>
      <c r="LJ885" s="13"/>
      <c r="LK885" s="13"/>
      <c r="LL885" s="13"/>
      <c r="LM885" s="13"/>
      <c r="LN885" s="13"/>
      <c r="LO885" s="13"/>
      <c r="LP885" s="13"/>
      <c r="LQ885" s="13"/>
      <c r="LR885" s="13"/>
      <c r="LS885" s="13"/>
      <c r="LT885" s="13"/>
      <c r="LU885" s="13"/>
      <c r="LV885" s="13"/>
      <c r="LW885" s="13"/>
      <c r="LX885" s="13"/>
      <c r="LY885" s="13"/>
      <c r="LZ885" s="13"/>
      <c r="MA885" s="13"/>
      <c r="MB885" s="13"/>
      <c r="MC885" s="13"/>
      <c r="MD885" s="13"/>
      <c r="ME885" s="13"/>
      <c r="MF885" s="13"/>
      <c r="MG885" s="13"/>
      <c r="MH885" s="13"/>
      <c r="MI885" s="13"/>
      <c r="MJ885" s="13"/>
      <c r="MK885" s="13"/>
      <c r="ML885" s="13"/>
      <c r="MM885" s="13"/>
      <c r="MN885" s="13"/>
      <c r="MO885" s="13"/>
      <c r="MP885" s="13"/>
      <c r="MQ885" s="13"/>
      <c r="MR885" s="13"/>
      <c r="MS885" s="13"/>
      <c r="MT885" s="13"/>
      <c r="MU885" s="13"/>
      <c r="MV885" s="13"/>
      <c r="MW885" s="13"/>
      <c r="MX885" s="13"/>
      <c r="MY885" s="13"/>
      <c r="MZ885" s="13"/>
      <c r="NA885" s="13"/>
      <c r="NB885" s="13"/>
      <c r="NC885" s="13"/>
      <c r="ND885" s="13"/>
      <c r="NE885" s="13"/>
      <c r="NF885" s="13"/>
      <c r="NG885" s="13"/>
      <c r="NH885" s="13"/>
      <c r="NI885" s="13"/>
      <c r="NJ885" s="13"/>
      <c r="NK885" s="13"/>
      <c r="NL885" s="13"/>
      <c r="NM885" s="13"/>
      <c r="NN885" s="13"/>
      <c r="NO885" s="13"/>
      <c r="NP885" s="13"/>
      <c r="NQ885" s="13"/>
      <c r="NR885" s="13"/>
      <c r="NS885" s="13"/>
      <c r="NT885" s="13"/>
      <c r="NU885" s="13"/>
      <c r="NV885" s="13"/>
      <c r="NW885" s="13"/>
      <c r="NX885" s="13"/>
      <c r="NY885" s="13"/>
      <c r="NZ885" s="13"/>
      <c r="OA885" s="13"/>
      <c r="OB885" s="13"/>
      <c r="OC885" s="13"/>
      <c r="OD885" s="13"/>
      <c r="OE885" s="13"/>
      <c r="OF885" s="13"/>
      <c r="OG885" s="13"/>
      <c r="OH885" s="13"/>
      <c r="OI885" s="13"/>
      <c r="OJ885" s="13"/>
      <c r="OK885" s="13"/>
      <c r="OL885" s="13"/>
      <c r="OM885" s="13"/>
      <c r="ON885" s="13"/>
      <c r="OO885" s="13"/>
      <c r="OP885" s="13"/>
      <c r="OQ885" s="13"/>
      <c r="OR885" s="13"/>
      <c r="OS885" s="13"/>
      <c r="OT885" s="13"/>
      <c r="OU885" s="13"/>
      <c r="OV885" s="13"/>
      <c r="OW885" s="13"/>
      <c r="OX885" s="13"/>
      <c r="OY885" s="13"/>
      <c r="OZ885" s="13"/>
      <c r="PA885" s="13"/>
      <c r="PB885" s="13"/>
      <c r="PC885" s="13"/>
      <c r="PD885" s="13"/>
      <c r="PE885" s="13"/>
      <c r="PF885" s="13"/>
      <c r="PG885" s="13"/>
      <c r="PH885" s="13"/>
      <c r="PI885" s="13"/>
      <c r="PJ885" s="13"/>
      <c r="PK885" s="13"/>
      <c r="PL885" s="13"/>
      <c r="PM885" s="13"/>
      <c r="PN885" s="13"/>
      <c r="PO885" s="13"/>
      <c r="PP885" s="13"/>
      <c r="PQ885" s="13"/>
      <c r="PR885" s="13"/>
      <c r="PS885" s="13"/>
      <c r="PT885" s="13"/>
      <c r="PU885" s="13"/>
      <c r="PV885" s="13"/>
      <c r="PW885" s="13"/>
      <c r="PX885" s="13"/>
      <c r="PY885" s="13"/>
      <c r="PZ885" s="13"/>
      <c r="QA885" s="13"/>
      <c r="QB885" s="13"/>
      <c r="QC885" s="13"/>
      <c r="QD885" s="13"/>
      <c r="QE885" s="13"/>
      <c r="QF885" s="13"/>
      <c r="QG885" s="13"/>
      <c r="QH885" s="13"/>
      <c r="QI885" s="13"/>
      <c r="QJ885" s="13"/>
      <c r="QK885" s="13"/>
      <c r="QL885" s="13"/>
      <c r="QM885" s="13"/>
      <c r="QN885" s="13"/>
      <c r="QO885" s="13"/>
      <c r="QP885" s="13"/>
      <c r="QQ885" s="13"/>
      <c r="QR885" s="13"/>
      <c r="QS885" s="13"/>
      <c r="QT885" s="13"/>
      <c r="QU885" s="13"/>
      <c r="QV885" s="13"/>
      <c r="QW885" s="13"/>
      <c r="QX885" s="13"/>
      <c r="QY885" s="13"/>
      <c r="QZ885" s="13"/>
      <c r="RA885" s="13"/>
      <c r="RB885" s="13"/>
      <c r="RC885" s="13"/>
      <c r="RD885" s="13"/>
      <c r="RE885" s="13"/>
      <c r="RF885" s="13"/>
      <c r="RG885" s="13"/>
      <c r="RH885" s="13"/>
      <c r="RI885" s="13"/>
      <c r="RJ885" s="13"/>
      <c r="RK885" s="13"/>
      <c r="RL885" s="13"/>
      <c r="RM885" s="13"/>
      <c r="RN885" s="13"/>
      <c r="RO885" s="13"/>
      <c r="RP885" s="13"/>
      <c r="RQ885" s="13"/>
      <c r="RR885" s="13"/>
      <c r="RS885" s="13"/>
      <c r="RT885" s="13"/>
      <c r="RU885" s="13"/>
      <c r="RV885" s="13"/>
      <c r="RW885" s="13"/>
      <c r="RX885" s="13"/>
      <c r="RY885" s="13"/>
      <c r="RZ885" s="13"/>
      <c r="SA885" s="13"/>
      <c r="SB885" s="13"/>
      <c r="SC885" s="13"/>
      <c r="SD885" s="13"/>
      <c r="SE885" s="13"/>
      <c r="SF885" s="13"/>
      <c r="SG885" s="13"/>
      <c r="SH885" s="13"/>
      <c r="SI885" s="13"/>
      <c r="SJ885" s="13"/>
      <c r="SK885" s="13"/>
      <c r="SL885" s="13"/>
      <c r="SM885" s="13"/>
      <c r="SN885" s="13"/>
      <c r="SO885" s="13"/>
      <c r="SP885" s="13"/>
      <c r="SQ885" s="13"/>
      <c r="SR885" s="13"/>
      <c r="SS885" s="13"/>
      <c r="ST885" s="13"/>
      <c r="SU885" s="13"/>
      <c r="SV885" s="13"/>
      <c r="SW885" s="13"/>
      <c r="SX885" s="13"/>
      <c r="SY885" s="13"/>
      <c r="SZ885" s="13"/>
      <c r="TA885" s="13"/>
      <c r="TB885" s="13"/>
      <c r="TC885" s="13"/>
      <c r="TD885" s="13"/>
      <c r="TE885" s="13"/>
      <c r="TF885" s="13"/>
      <c r="TG885" s="13"/>
      <c r="TH885" s="13"/>
      <c r="TI885" s="13"/>
      <c r="TJ885" s="13"/>
      <c r="TK885" s="13"/>
      <c r="TL885" s="13"/>
      <c r="TM885" s="13"/>
      <c r="TN885" s="13"/>
      <c r="TO885" s="13"/>
      <c r="TP885" s="13"/>
      <c r="TQ885" s="13"/>
      <c r="TR885" s="13"/>
      <c r="TS885" s="13"/>
      <c r="TT885" s="13"/>
      <c r="TU885" s="13"/>
      <c r="TV885" s="13"/>
      <c r="TW885" s="13"/>
      <c r="TX885" s="13"/>
      <c r="TY885" s="13"/>
      <c r="TZ885" s="13"/>
      <c r="UA885" s="13"/>
      <c r="UB885" s="13"/>
      <c r="UC885" s="13"/>
      <c r="UD885" s="13"/>
      <c r="UE885" s="13"/>
      <c r="UF885" s="13"/>
      <c r="UG885" s="13"/>
      <c r="UH885" s="13"/>
      <c r="UI885" s="13"/>
      <c r="UJ885" s="13"/>
      <c r="UK885" s="13"/>
      <c r="UL885" s="13"/>
      <c r="UM885" s="13"/>
      <c r="UN885" s="13"/>
      <c r="UO885" s="13"/>
      <c r="UP885" s="13"/>
      <c r="UQ885" s="13"/>
      <c r="UR885" s="13"/>
      <c r="US885" s="13"/>
      <c r="UT885" s="13"/>
      <c r="UU885" s="13"/>
      <c r="UV885" s="13"/>
      <c r="UW885" s="13"/>
      <c r="UX885" s="13"/>
      <c r="UY885" s="13"/>
      <c r="UZ885" s="13"/>
      <c r="VA885" s="13"/>
      <c r="VB885" s="13"/>
      <c r="VC885" s="13"/>
      <c r="VD885" s="13"/>
      <c r="VE885" s="13"/>
      <c r="VF885" s="13"/>
      <c r="VG885" s="13"/>
      <c r="VH885" s="13"/>
      <c r="VI885" s="13"/>
      <c r="VJ885" s="13"/>
      <c r="VK885" s="13"/>
      <c r="VL885" s="13"/>
      <c r="VM885" s="13"/>
      <c r="VN885" s="13"/>
      <c r="VO885" s="13"/>
      <c r="VP885" s="13"/>
      <c r="VQ885" s="13"/>
      <c r="VR885" s="13"/>
      <c r="VS885" s="13"/>
      <c r="VT885" s="13"/>
      <c r="VU885" s="13"/>
      <c r="VV885" s="13"/>
      <c r="VW885" s="13"/>
      <c r="VX885" s="13"/>
      <c r="VY885" s="13"/>
      <c r="VZ885" s="13"/>
      <c r="WA885" s="13"/>
      <c r="WB885" s="13"/>
      <c r="WC885" s="13"/>
      <c r="WD885" s="13"/>
      <c r="WE885" s="13"/>
      <c r="WF885" s="13"/>
      <c r="WG885" s="13"/>
      <c r="WH885" s="13"/>
      <c r="WI885" s="13"/>
      <c r="WJ885" s="13"/>
      <c r="WK885" s="13"/>
      <c r="WL885" s="13"/>
      <c r="WM885" s="13"/>
      <c r="WN885" s="13"/>
      <c r="WO885" s="13"/>
      <c r="WP885" s="13"/>
      <c r="WQ885" s="13"/>
      <c r="WR885" s="13"/>
      <c r="WS885" s="13"/>
      <c r="WT885" s="13"/>
      <c r="WU885" s="13"/>
      <c r="WV885" s="13"/>
      <c r="WW885" s="13"/>
      <c r="WX885" s="13"/>
      <c r="WY885" s="13"/>
      <c r="WZ885" s="13"/>
      <c r="XA885" s="13"/>
      <c r="XB885" s="13"/>
      <c r="XC885" s="13"/>
      <c r="XD885" s="13"/>
      <c r="XE885" s="13"/>
      <c r="XF885" s="13"/>
      <c r="XG885" s="13"/>
      <c r="XH885" s="13"/>
      <c r="XI885" s="13"/>
      <c r="XJ885" s="13"/>
      <c r="XK885" s="13"/>
      <c r="XL885" s="13"/>
      <c r="XM885" s="13"/>
      <c r="XN885" s="13"/>
      <c r="XO885" s="13"/>
      <c r="XP885" s="13"/>
      <c r="XQ885" s="13"/>
      <c r="XR885" s="13"/>
      <c r="XS885" s="13"/>
      <c r="XT885" s="13"/>
      <c r="XU885" s="13"/>
      <c r="XV885" s="13"/>
      <c r="XW885" s="13"/>
      <c r="XX885" s="13"/>
      <c r="XY885" s="13"/>
      <c r="XZ885" s="13"/>
      <c r="YA885" s="13"/>
      <c r="YB885" s="13"/>
      <c r="YC885" s="13"/>
      <c r="YD885" s="13"/>
      <c r="YE885" s="13"/>
      <c r="YF885" s="13"/>
      <c r="YG885" s="13"/>
      <c r="YH885" s="13"/>
      <c r="YI885" s="13"/>
      <c r="YJ885" s="13"/>
      <c r="YK885" s="13"/>
      <c r="YL885" s="13"/>
      <c r="YM885" s="13"/>
      <c r="YN885" s="13"/>
      <c r="YO885" s="13"/>
      <c r="YP885" s="13"/>
      <c r="YQ885" s="13"/>
      <c r="YR885" s="13"/>
      <c r="YS885" s="13"/>
      <c r="YT885" s="13"/>
      <c r="YU885" s="13"/>
      <c r="YV885" s="13"/>
      <c r="YW885" s="13"/>
      <c r="YX885" s="13"/>
      <c r="YY885" s="13"/>
      <c r="YZ885" s="13"/>
      <c r="ZA885" s="13"/>
      <c r="ZB885" s="13"/>
      <c r="ZC885" s="13"/>
      <c r="ZD885" s="13"/>
      <c r="ZE885" s="13"/>
      <c r="ZF885" s="13"/>
      <c r="ZG885" s="13"/>
      <c r="ZH885" s="13"/>
      <c r="ZI885" s="13"/>
      <c r="ZJ885" s="13"/>
      <c r="ZK885" s="13"/>
      <c r="ZL885" s="13"/>
      <c r="ZM885" s="13"/>
      <c r="ZN885" s="13"/>
      <c r="ZO885" s="13"/>
      <c r="ZP885" s="13"/>
      <c r="ZQ885" s="13"/>
      <c r="ZR885" s="13"/>
      <c r="ZS885" s="13"/>
      <c r="ZT885" s="13"/>
      <c r="ZU885" s="13"/>
      <c r="ZV885" s="13"/>
      <c r="ZW885" s="13"/>
      <c r="ZX885" s="13"/>
      <c r="ZY885" s="13"/>
      <c r="ZZ885" s="13"/>
      <c r="AAA885" s="13"/>
      <c r="AAB885" s="13"/>
      <c r="AAC885" s="13"/>
      <c r="AAD885" s="13"/>
      <c r="AAE885" s="13"/>
      <c r="AAF885" s="13"/>
      <c r="AAG885" s="13"/>
      <c r="AAH885" s="13"/>
      <c r="AAI885" s="13"/>
      <c r="AAJ885" s="13"/>
      <c r="AAK885" s="13"/>
      <c r="AAL885" s="13"/>
      <c r="AAM885" s="13"/>
      <c r="AAN885" s="13"/>
      <c r="AAO885" s="13"/>
      <c r="AAP885" s="13"/>
      <c r="AAQ885" s="13"/>
      <c r="AAR885" s="13"/>
      <c r="AAS885" s="13"/>
      <c r="AAT885" s="13"/>
      <c r="AAU885" s="13"/>
      <c r="AAV885" s="13"/>
      <c r="AAW885" s="13"/>
      <c r="AAX885" s="13"/>
      <c r="AAY885" s="13"/>
      <c r="AAZ885" s="13"/>
      <c r="ABA885" s="13"/>
      <c r="ABB885" s="13"/>
      <c r="ABC885" s="13"/>
      <c r="ABD885" s="13"/>
      <c r="ABE885" s="13"/>
      <c r="ABF885" s="13"/>
      <c r="ABG885" s="13"/>
      <c r="ABH885" s="13"/>
      <c r="ABI885" s="13"/>
      <c r="ABJ885" s="13"/>
      <c r="ABK885" s="13"/>
      <c r="ABL885" s="13"/>
      <c r="ABM885" s="13"/>
      <c r="ABN885" s="13"/>
      <c r="ABO885" s="13"/>
      <c r="ABP885" s="13"/>
      <c r="ABQ885" s="13"/>
      <c r="ABR885" s="13"/>
      <c r="ABS885" s="13"/>
      <c r="ABT885" s="13"/>
      <c r="ABU885" s="13"/>
      <c r="ABV885" s="13"/>
      <c r="ABW885" s="13"/>
      <c r="ABX885" s="13"/>
      <c r="ABY885" s="13"/>
      <c r="ABZ885" s="13"/>
      <c r="ACA885" s="13"/>
      <c r="ACB885" s="13"/>
      <c r="ACC885" s="13"/>
      <c r="ACD885" s="13"/>
      <c r="ACE885" s="13"/>
      <c r="ACF885" s="13"/>
      <c r="ACG885" s="13"/>
      <c r="ACH885" s="13"/>
      <c r="ACI885" s="13"/>
      <c r="ACJ885" s="13"/>
      <c r="ACK885" s="13"/>
      <c r="ACL885" s="13"/>
      <c r="ACM885" s="13"/>
      <c r="ACN885" s="13"/>
      <c r="ACO885" s="13"/>
      <c r="ACP885" s="13"/>
      <c r="ACQ885" s="13"/>
      <c r="ACR885" s="13"/>
      <c r="ACS885" s="13"/>
      <c r="ACT885" s="13"/>
      <c r="ACU885" s="13"/>
      <c r="ACV885" s="13"/>
      <c r="ACW885" s="13"/>
      <c r="ACX885" s="13"/>
      <c r="ACY885" s="13"/>
      <c r="ACZ885" s="13"/>
      <c r="ADA885" s="13"/>
      <c r="ADB885" s="13"/>
      <c r="ADC885" s="13"/>
      <c r="ADD885" s="13"/>
      <c r="ADE885" s="13"/>
      <c r="ADF885" s="13"/>
      <c r="ADG885" s="13"/>
      <c r="ADH885" s="13"/>
      <c r="ADI885" s="13"/>
      <c r="ADJ885" s="13"/>
      <c r="ADK885" s="13"/>
      <c r="ADL885" s="13"/>
      <c r="ADM885" s="13"/>
      <c r="ADN885" s="13"/>
      <c r="ADO885" s="13"/>
      <c r="ADP885" s="13"/>
      <c r="ADQ885" s="13"/>
      <c r="ADR885" s="13"/>
      <c r="ADS885" s="13"/>
      <c r="ADT885" s="13"/>
      <c r="ADU885" s="13"/>
      <c r="ADV885" s="13"/>
      <c r="ADW885" s="13"/>
      <c r="ADX885" s="13"/>
      <c r="ADY885" s="13"/>
      <c r="ADZ885" s="13"/>
      <c r="AEA885" s="13"/>
      <c r="AEB885" s="13"/>
      <c r="AEC885" s="13"/>
      <c r="AED885" s="13"/>
      <c r="AEE885" s="13"/>
      <c r="AEF885" s="13"/>
      <c r="AEG885" s="13"/>
      <c r="AEH885" s="13"/>
      <c r="AEI885" s="13"/>
      <c r="AEJ885" s="13"/>
      <c r="AEK885" s="13"/>
      <c r="AEL885" s="13"/>
      <c r="AEM885" s="13"/>
      <c r="AEN885" s="13"/>
      <c r="AEO885" s="13"/>
      <c r="AEP885" s="13"/>
      <c r="AEQ885" s="13"/>
      <c r="AER885" s="13"/>
      <c r="AES885" s="13"/>
      <c r="AET885" s="13"/>
      <c r="AEU885" s="13"/>
      <c r="AEV885" s="13"/>
      <c r="AEW885" s="13"/>
      <c r="AEX885" s="13"/>
      <c r="AEY885" s="13"/>
      <c r="AEZ885" s="13"/>
      <c r="AFA885" s="13"/>
      <c r="AFB885" s="13"/>
      <c r="AFC885" s="13"/>
      <c r="AFD885" s="13"/>
      <c r="AFE885" s="13"/>
      <c r="AFF885" s="13"/>
      <c r="AFG885" s="13"/>
      <c r="AFH885" s="13"/>
      <c r="AFI885" s="13"/>
      <c r="AFJ885" s="13"/>
      <c r="AFK885" s="13"/>
      <c r="AFL885" s="13"/>
      <c r="AFM885" s="13"/>
      <c r="AFN885" s="13"/>
      <c r="AFO885" s="13"/>
      <c r="AFP885" s="13"/>
      <c r="AFQ885" s="13"/>
      <c r="AFR885" s="13"/>
      <c r="AFS885" s="13"/>
      <c r="AFT885" s="13"/>
      <c r="AFU885" s="13"/>
      <c r="AFV885" s="13"/>
      <c r="AFW885" s="13"/>
      <c r="AFX885" s="13"/>
      <c r="AFY885" s="13"/>
      <c r="AFZ885" s="13"/>
      <c r="AGA885" s="13"/>
      <c r="AGB885" s="13"/>
      <c r="AGC885" s="13"/>
      <c r="AGD885" s="13"/>
      <c r="AGE885" s="13"/>
      <c r="AGF885" s="13"/>
      <c r="AGG885" s="13"/>
      <c r="AGH885" s="13"/>
      <c r="AGI885" s="13"/>
      <c r="AGJ885" s="13"/>
      <c r="AGK885" s="13"/>
      <c r="AGL885" s="13"/>
      <c r="AGM885" s="13"/>
      <c r="AGN885" s="13"/>
      <c r="AGO885" s="13"/>
      <c r="AGP885" s="13"/>
      <c r="AGQ885" s="13"/>
      <c r="AGR885" s="13"/>
      <c r="AGS885" s="13"/>
      <c r="AGT885" s="13"/>
      <c r="AGU885" s="13"/>
      <c r="AGV885" s="13"/>
      <c r="AGW885" s="13"/>
      <c r="AGX885" s="13"/>
      <c r="AGY885" s="13"/>
      <c r="AGZ885" s="13"/>
      <c r="AHA885" s="13"/>
      <c r="AHB885" s="13"/>
      <c r="AHC885" s="13"/>
      <c r="AHD885" s="13"/>
      <c r="AHE885" s="13"/>
      <c r="AHF885" s="13"/>
      <c r="AHG885" s="13"/>
      <c r="AHH885" s="13"/>
      <c r="AHI885" s="13"/>
      <c r="AHJ885" s="13"/>
      <c r="AHK885" s="13"/>
      <c r="AHL885" s="13"/>
      <c r="AHM885" s="13"/>
      <c r="AHN885" s="13"/>
      <c r="AHO885" s="13"/>
      <c r="AHP885" s="13"/>
      <c r="AHQ885" s="13"/>
      <c r="AHR885" s="13"/>
      <c r="AHS885" s="13"/>
      <c r="AHT885" s="13"/>
      <c r="AHU885" s="13"/>
      <c r="AHV885" s="13"/>
      <c r="AHW885" s="13"/>
      <c r="AHX885" s="13"/>
      <c r="AHY885" s="13"/>
      <c r="AHZ885" s="13"/>
      <c r="AIA885" s="13"/>
      <c r="AIB885" s="13"/>
      <c r="AIC885" s="13"/>
      <c r="AID885" s="13"/>
      <c r="AIE885" s="13"/>
      <c r="AIF885" s="13"/>
      <c r="AIG885" s="13"/>
      <c r="AIH885" s="13"/>
      <c r="AII885" s="13"/>
      <c r="AIJ885" s="13"/>
      <c r="AIK885" s="13"/>
      <c r="AIL885" s="13"/>
      <c r="AIM885" s="13"/>
      <c r="AIN885" s="13"/>
      <c r="AIO885" s="13"/>
      <c r="AIP885" s="13"/>
      <c r="AIQ885" s="13"/>
      <c r="AIR885" s="13"/>
      <c r="AIS885" s="13"/>
      <c r="AIT885" s="13"/>
      <c r="AIU885" s="13"/>
      <c r="AIV885" s="13"/>
      <c r="AIW885" s="13"/>
      <c r="AIX885" s="13"/>
      <c r="AIY885" s="13"/>
      <c r="AIZ885" s="13"/>
      <c r="AJA885" s="13"/>
      <c r="AJB885" s="13"/>
      <c r="AJC885" s="13"/>
      <c r="AJD885" s="13"/>
      <c r="AJE885" s="13"/>
      <c r="AJF885" s="13"/>
      <c r="AJG885" s="13"/>
      <c r="AJH885" s="13"/>
      <c r="AJI885" s="13"/>
      <c r="AJJ885" s="13"/>
      <c r="AJK885" s="13"/>
      <c r="AJL885" s="13"/>
      <c r="AJM885" s="13"/>
      <c r="AJN885" s="13"/>
      <c r="AJO885" s="13"/>
      <c r="AJP885" s="13"/>
      <c r="AJQ885" s="13"/>
      <c r="AJR885" s="13"/>
      <c r="AJS885" s="13"/>
      <c r="AJT885" s="13"/>
      <c r="AJU885" s="13"/>
      <c r="AJV885" s="13"/>
      <c r="AJW885" s="13"/>
      <c r="AJX885" s="13"/>
      <c r="AJY885" s="13"/>
      <c r="AJZ885" s="13"/>
      <c r="AKA885" s="13"/>
      <c r="AKB885" s="13"/>
      <c r="AKC885" s="13"/>
      <c r="AKD885" s="13"/>
      <c r="AKE885" s="13"/>
      <c r="AKF885" s="13"/>
      <c r="AKG885" s="13"/>
      <c r="AKH885" s="13"/>
      <c r="AKI885" s="13"/>
      <c r="AKJ885" s="13"/>
      <c r="AKK885" s="13"/>
      <c r="AKL885" s="13"/>
      <c r="AKM885" s="13"/>
      <c r="AKN885" s="13"/>
      <c r="AKO885" s="13"/>
      <c r="AKP885" s="13"/>
      <c r="AKQ885" s="13"/>
      <c r="AKR885" s="13"/>
      <c r="AKS885" s="13"/>
      <c r="AKT885" s="13"/>
      <c r="AKU885" s="13"/>
      <c r="AKV885" s="13"/>
      <c r="AKW885" s="13"/>
      <c r="AKX885" s="13"/>
      <c r="AKY885" s="13"/>
      <c r="AKZ885" s="13"/>
      <c r="ALA885" s="13"/>
      <c r="ALB885" s="13"/>
      <c r="ALC885" s="13"/>
      <c r="ALD885" s="13"/>
      <c r="ALE885" s="13"/>
      <c r="ALF885" s="13"/>
      <c r="ALG885" s="13"/>
      <c r="ALH885" s="13"/>
      <c r="ALI885" s="13"/>
      <c r="ALJ885" s="13"/>
    </row>
    <row r="886" spans="1:998" s="13" customFormat="1">
      <c r="A886" s="16">
        <v>881</v>
      </c>
      <c r="B886" s="32" t="s">
        <v>236</v>
      </c>
      <c r="C886" s="32" t="s">
        <v>24</v>
      </c>
      <c r="D886" s="32" t="s">
        <v>24</v>
      </c>
      <c r="E886" s="32" t="s">
        <v>1448</v>
      </c>
      <c r="F886" s="32"/>
      <c r="G886" s="74">
        <v>45834</v>
      </c>
      <c r="H886" s="75">
        <v>0.6777777777777777</v>
      </c>
      <c r="I886" s="32" t="s">
        <v>5</v>
      </c>
      <c r="J886" s="32" t="s">
        <v>6</v>
      </c>
      <c r="K886" s="32" t="s">
        <v>5</v>
      </c>
      <c r="L886" s="32" t="s">
        <v>5</v>
      </c>
      <c r="M886" s="76" t="s">
        <v>5</v>
      </c>
      <c r="N886" s="32" t="s">
        <v>6</v>
      </c>
      <c r="O886" s="76">
        <v>1444.32</v>
      </c>
      <c r="P886" s="77">
        <v>2631</v>
      </c>
      <c r="Q886" s="76">
        <v>250000</v>
      </c>
      <c r="R886" s="76">
        <v>12500</v>
      </c>
      <c r="S886" s="85">
        <f t="shared" si="92"/>
        <v>5</v>
      </c>
      <c r="T886" s="85">
        <f t="shared" si="93"/>
        <v>237500</v>
      </c>
      <c r="U886" s="32" t="s">
        <v>6</v>
      </c>
      <c r="V886" s="32" t="s">
        <v>6</v>
      </c>
      <c r="W886" s="79">
        <v>1</v>
      </c>
      <c r="X886" s="80">
        <v>0</v>
      </c>
      <c r="Y886" s="81">
        <f>ROUND((S886/INDICI!$B$2*10),2)</f>
        <v>0.56000000000000005</v>
      </c>
      <c r="Z886" s="81">
        <f>ROUND((O886/INDICI!$B$1*25),2)</f>
        <v>3.86</v>
      </c>
      <c r="AA886" s="82">
        <f t="shared" si="94"/>
        <v>8</v>
      </c>
      <c r="AB886" s="83">
        <f t="shared" si="95"/>
        <v>12.42</v>
      </c>
      <c r="AC886" s="84"/>
      <c r="AD886" s="81" t="str">
        <f>VLOOKUP(C886, 'NORD SUD'!A:B, 2, FALSE)</f>
        <v>S</v>
      </c>
      <c r="AE886" s="85"/>
      <c r="AF886" s="85"/>
      <c r="AG886" s="84"/>
      <c r="AH886" s="81"/>
      <c r="AI886" s="169"/>
      <c r="AJ886" s="169"/>
      <c r="AK886" s="194"/>
      <c r="AL886" s="158"/>
    </row>
    <row r="887" spans="1:998" s="13" customFormat="1">
      <c r="A887" s="16">
        <v>882</v>
      </c>
      <c r="B887" s="32" t="s">
        <v>357</v>
      </c>
      <c r="C887" s="32" t="s">
        <v>101</v>
      </c>
      <c r="D887" s="32" t="s">
        <v>101</v>
      </c>
      <c r="E887" s="32" t="s">
        <v>898</v>
      </c>
      <c r="F887" s="32"/>
      <c r="G887" s="74">
        <v>45834</v>
      </c>
      <c r="H887" s="75">
        <v>0.37222222222222223</v>
      </c>
      <c r="I887" s="32" t="s">
        <v>5</v>
      </c>
      <c r="J887" s="32" t="s">
        <v>6</v>
      </c>
      <c r="K887" s="32" t="s">
        <v>5</v>
      </c>
      <c r="L887" s="32" t="s">
        <v>5</v>
      </c>
      <c r="M887" s="32" t="s">
        <v>5</v>
      </c>
      <c r="N887" s="32" t="s">
        <v>6</v>
      </c>
      <c r="O887" s="76">
        <v>1127.25</v>
      </c>
      <c r="P887" s="77">
        <v>9226</v>
      </c>
      <c r="Q887" s="76">
        <v>72757.240000000005</v>
      </c>
      <c r="R887" s="76">
        <v>21827.17</v>
      </c>
      <c r="S887" s="85">
        <f t="shared" si="92"/>
        <v>29.999997251132665</v>
      </c>
      <c r="T887" s="85">
        <f t="shared" si="93"/>
        <v>50930.070000000007</v>
      </c>
      <c r="U887" s="32" t="s">
        <v>6</v>
      </c>
      <c r="V887" s="32" t="s">
        <v>6</v>
      </c>
      <c r="W887" s="79">
        <v>1</v>
      </c>
      <c r="X887" s="80">
        <v>0</v>
      </c>
      <c r="Y887" s="81">
        <f>ROUND((S887/INDICI!$B$2*10),2)</f>
        <v>3.39</v>
      </c>
      <c r="Z887" s="81">
        <f>ROUND((O887/INDICI!$B$1*25),2)</f>
        <v>3.01</v>
      </c>
      <c r="AA887" s="82">
        <f t="shared" si="94"/>
        <v>6</v>
      </c>
      <c r="AB887" s="83">
        <f t="shared" si="95"/>
        <v>12.4</v>
      </c>
      <c r="AC887" s="84"/>
      <c r="AD887" s="81" t="str">
        <f>VLOOKUP(C887, 'NORD SUD'!A:B, 2, FALSE)</f>
        <v>N</v>
      </c>
      <c r="AE887" s="85"/>
      <c r="AF887" s="85"/>
      <c r="AG887" s="84"/>
      <c r="AH887" s="81"/>
      <c r="AI887" s="169"/>
      <c r="AJ887" s="169"/>
      <c r="AK887" s="194"/>
      <c r="AL887" s="158"/>
    </row>
    <row r="888" spans="1:998" s="13" customFormat="1">
      <c r="A888" s="16">
        <v>883</v>
      </c>
      <c r="B888" s="32" t="s">
        <v>175</v>
      </c>
      <c r="C888" s="32" t="s">
        <v>1685</v>
      </c>
      <c r="D888" s="32" t="s">
        <v>1685</v>
      </c>
      <c r="E888" s="32" t="s">
        <v>1687</v>
      </c>
      <c r="F888" s="32"/>
      <c r="G888" s="74">
        <v>45834</v>
      </c>
      <c r="H888" s="75">
        <v>0.78749999999999998</v>
      </c>
      <c r="I888" s="32" t="s">
        <v>5</v>
      </c>
      <c r="J888" s="32" t="s">
        <v>6</v>
      </c>
      <c r="K888" s="32" t="s">
        <v>5</v>
      </c>
      <c r="L888" s="32" t="s">
        <v>5</v>
      </c>
      <c r="M888" s="32" t="s">
        <v>5</v>
      </c>
      <c r="N888" s="32" t="s">
        <v>6</v>
      </c>
      <c r="O888" s="76">
        <v>705.72</v>
      </c>
      <c r="P888" s="77">
        <v>8927</v>
      </c>
      <c r="Q888" s="76">
        <v>125000</v>
      </c>
      <c r="R888" s="76">
        <v>50000</v>
      </c>
      <c r="S888" s="85">
        <f t="shared" si="92"/>
        <v>40</v>
      </c>
      <c r="T888" s="85">
        <f t="shared" si="93"/>
        <v>75000</v>
      </c>
      <c r="U888" s="32" t="s">
        <v>6</v>
      </c>
      <c r="V888" s="32" t="s">
        <v>6</v>
      </c>
      <c r="W888" s="79">
        <v>1</v>
      </c>
      <c r="X888" s="80">
        <v>0</v>
      </c>
      <c r="Y888" s="81">
        <f>ROUND((S888/INDICI!$B$2*10),2)</f>
        <v>4.5199999999999996</v>
      </c>
      <c r="Z888" s="81">
        <f>ROUND((O888/INDICI!$B$1*25),2)</f>
        <v>1.88</v>
      </c>
      <c r="AA888" s="82">
        <f t="shared" si="94"/>
        <v>6</v>
      </c>
      <c r="AB888" s="83">
        <f t="shared" si="95"/>
        <v>12.399999999999999</v>
      </c>
      <c r="AC888" s="84"/>
      <c r="AD888" s="81" t="str">
        <f>VLOOKUP(C888, 'NORD SUD'!A:B, 2, FALSE)</f>
        <v>S</v>
      </c>
      <c r="AE888" s="85"/>
      <c r="AF888" s="85"/>
      <c r="AG888" s="84"/>
      <c r="AH888" s="81"/>
      <c r="AI888" s="169"/>
      <c r="AJ888" s="169"/>
      <c r="AK888" s="194"/>
      <c r="AL888" s="158"/>
    </row>
    <row r="889" spans="1:998" s="13" customFormat="1">
      <c r="A889" s="16">
        <v>884</v>
      </c>
      <c r="B889" s="32" t="s">
        <v>692</v>
      </c>
      <c r="C889" s="32" t="s">
        <v>1391</v>
      </c>
      <c r="D889" s="32" t="s">
        <v>1391</v>
      </c>
      <c r="E889" s="32" t="s">
        <v>1415</v>
      </c>
      <c r="F889" s="32"/>
      <c r="G889" s="74">
        <v>45832</v>
      </c>
      <c r="H889" s="75">
        <v>0.5229166666666667</v>
      </c>
      <c r="I889" s="32" t="s">
        <v>5</v>
      </c>
      <c r="J889" s="32" t="s">
        <v>6</v>
      </c>
      <c r="K889" s="32" t="s">
        <v>5</v>
      </c>
      <c r="L889" s="32" t="s">
        <v>5</v>
      </c>
      <c r="M889" s="76" t="s">
        <v>5</v>
      </c>
      <c r="N889" s="32" t="s">
        <v>6</v>
      </c>
      <c r="O889" s="76">
        <v>1451.1</v>
      </c>
      <c r="P889" s="77">
        <v>7925</v>
      </c>
      <c r="Q889" s="76">
        <v>67200</v>
      </c>
      <c r="R889" s="76">
        <v>15000</v>
      </c>
      <c r="S889" s="85">
        <f t="shared" si="92"/>
        <v>22.321428571428573</v>
      </c>
      <c r="T889" s="85">
        <f t="shared" si="93"/>
        <v>52200</v>
      </c>
      <c r="U889" s="32" t="s">
        <v>6</v>
      </c>
      <c r="V889" s="32" t="s">
        <v>6</v>
      </c>
      <c r="W889" s="79">
        <v>2</v>
      </c>
      <c r="X889" s="80">
        <v>0</v>
      </c>
      <c r="Y889" s="81">
        <f>ROUND((S889/INDICI!$B$2*10),2)</f>
        <v>2.52</v>
      </c>
      <c r="Z889" s="81">
        <f>ROUND((O889/INDICI!$B$1*25),2)</f>
        <v>3.87</v>
      </c>
      <c r="AA889" s="82">
        <f t="shared" si="94"/>
        <v>6</v>
      </c>
      <c r="AB889" s="83">
        <f t="shared" si="95"/>
        <v>12.39</v>
      </c>
      <c r="AC889" s="84"/>
      <c r="AD889" s="81" t="str">
        <f>VLOOKUP(C889, 'NORD SUD'!A:B, 2, FALSE)</f>
        <v>N</v>
      </c>
      <c r="AE889" s="85"/>
      <c r="AF889" s="85"/>
      <c r="AG889" s="84"/>
      <c r="AH889" s="81"/>
      <c r="AI889" s="169"/>
      <c r="AJ889" s="169"/>
      <c r="AK889" s="194"/>
      <c r="AL889" s="158"/>
    </row>
    <row r="890" spans="1:998" s="13" customFormat="1">
      <c r="A890" s="16">
        <v>885</v>
      </c>
      <c r="B890" s="32" t="s">
        <v>294</v>
      </c>
      <c r="C890" s="32" t="s">
        <v>84</v>
      </c>
      <c r="D890" s="32" t="s">
        <v>84</v>
      </c>
      <c r="E890" s="32" t="s">
        <v>84</v>
      </c>
      <c r="F890" s="32"/>
      <c r="G890" s="74">
        <v>45828</v>
      </c>
      <c r="H890" s="75">
        <v>0.59444444444444444</v>
      </c>
      <c r="I890" s="32" t="s">
        <v>5</v>
      </c>
      <c r="J890" s="32" t="s">
        <v>6</v>
      </c>
      <c r="K890" s="32" t="s">
        <v>5</v>
      </c>
      <c r="L890" s="32" t="s">
        <v>5</v>
      </c>
      <c r="M890" s="32" t="s">
        <v>5</v>
      </c>
      <c r="N890" s="32" t="s">
        <v>6</v>
      </c>
      <c r="O890" s="76">
        <v>2107.91</v>
      </c>
      <c r="P890" s="77">
        <v>52991</v>
      </c>
      <c r="Q890" s="76">
        <v>132300</v>
      </c>
      <c r="R890" s="76">
        <v>32300</v>
      </c>
      <c r="S890" s="85">
        <f t="shared" si="92"/>
        <v>24.414210128495842</v>
      </c>
      <c r="T890" s="85">
        <f t="shared" si="93"/>
        <v>100000</v>
      </c>
      <c r="U890" s="32" t="s">
        <v>6</v>
      </c>
      <c r="V890" s="32" t="s">
        <v>6</v>
      </c>
      <c r="W890" s="79">
        <v>1</v>
      </c>
      <c r="X890" s="80">
        <v>0</v>
      </c>
      <c r="Y890" s="81">
        <f>ROUND((S890/INDICI!$B$2*10),2)</f>
        <v>2.76</v>
      </c>
      <c r="Z890" s="81">
        <f>ROUND((O890/INDICI!$B$1*25),2)</f>
        <v>5.63</v>
      </c>
      <c r="AA890" s="82">
        <f t="shared" si="94"/>
        <v>4</v>
      </c>
      <c r="AB890" s="83">
        <f t="shared" si="95"/>
        <v>12.39</v>
      </c>
      <c r="AC890" s="84"/>
      <c r="AD890" s="81" t="str">
        <f>VLOOKUP(C890, 'NORD SUD'!A:B, 2, FALSE)</f>
        <v>N</v>
      </c>
      <c r="AE890" s="85"/>
      <c r="AF890" s="85"/>
      <c r="AG890" s="84"/>
      <c r="AH890" s="81"/>
      <c r="AI890" s="169"/>
      <c r="AJ890" s="169"/>
      <c r="AK890" s="194"/>
      <c r="AL890" s="158"/>
    </row>
    <row r="891" spans="1:998" s="13" customFormat="1">
      <c r="A891" s="16">
        <v>886</v>
      </c>
      <c r="B891" s="32" t="s">
        <v>344</v>
      </c>
      <c r="C891" s="32" t="s">
        <v>33</v>
      </c>
      <c r="D891" s="32" t="s">
        <v>33</v>
      </c>
      <c r="E891" s="32" t="s">
        <v>1275</v>
      </c>
      <c r="F891" s="32"/>
      <c r="G891" s="74">
        <v>45833</v>
      </c>
      <c r="H891" s="75">
        <v>0.62569444444444444</v>
      </c>
      <c r="I891" s="32" t="s">
        <v>5</v>
      </c>
      <c r="J891" s="32" t="s">
        <v>6</v>
      </c>
      <c r="K891" s="32" t="s">
        <v>5</v>
      </c>
      <c r="L891" s="32" t="s">
        <v>5</v>
      </c>
      <c r="M891" s="32" t="s">
        <v>5</v>
      </c>
      <c r="N891" s="32" t="s">
        <v>6</v>
      </c>
      <c r="O891" s="32">
        <v>1475.89</v>
      </c>
      <c r="P891" s="77">
        <v>14974</v>
      </c>
      <c r="Q891" s="32">
        <v>46075.14</v>
      </c>
      <c r="R891" s="32">
        <v>10000</v>
      </c>
      <c r="S891" s="85">
        <f t="shared" si="92"/>
        <v>21.703677948672539</v>
      </c>
      <c r="T891" s="85">
        <f t="shared" si="93"/>
        <v>36075.14</v>
      </c>
      <c r="U891" s="32" t="s">
        <v>6</v>
      </c>
      <c r="V891" s="32" t="s">
        <v>6</v>
      </c>
      <c r="W891" s="79">
        <v>1</v>
      </c>
      <c r="X891" s="80">
        <v>0</v>
      </c>
      <c r="Y891" s="81">
        <f>ROUND((S891/INDICI!$B$2*10),2)</f>
        <v>2.4500000000000002</v>
      </c>
      <c r="Z891" s="81">
        <f>ROUND((O891/INDICI!$B$1*25),2)</f>
        <v>3.94</v>
      </c>
      <c r="AA891" s="82">
        <f t="shared" si="94"/>
        <v>6</v>
      </c>
      <c r="AB891" s="83">
        <f t="shared" si="95"/>
        <v>12.39</v>
      </c>
      <c r="AC891" s="84"/>
      <c r="AD891" s="81" t="str">
        <f>VLOOKUP(C891, 'NORD SUD'!A:B, 2, FALSE)</f>
        <v>N</v>
      </c>
      <c r="AE891" s="85"/>
      <c r="AF891" s="85"/>
      <c r="AG891" s="84"/>
      <c r="AH891" s="81"/>
      <c r="AI891" s="169"/>
      <c r="AJ891" s="169"/>
      <c r="AK891" s="194"/>
      <c r="AL891" s="158"/>
    </row>
    <row r="892" spans="1:998" s="13" customFormat="1">
      <c r="A892" s="16">
        <v>887</v>
      </c>
      <c r="B892" s="32" t="s">
        <v>857</v>
      </c>
      <c r="C892" s="32" t="s">
        <v>32</v>
      </c>
      <c r="D892" s="32" t="s">
        <v>32</v>
      </c>
      <c r="E892" s="32" t="s">
        <v>1247</v>
      </c>
      <c r="F892" s="32"/>
      <c r="G892" s="74">
        <v>45834</v>
      </c>
      <c r="H892" s="75">
        <v>0.76250000000000007</v>
      </c>
      <c r="I892" s="32" t="s">
        <v>5</v>
      </c>
      <c r="J892" s="32" t="s">
        <v>6</v>
      </c>
      <c r="K892" s="32" t="s">
        <v>5</v>
      </c>
      <c r="L892" s="32" t="s">
        <v>5</v>
      </c>
      <c r="M892" s="32" t="s">
        <v>5</v>
      </c>
      <c r="N892" s="32" t="s">
        <v>6</v>
      </c>
      <c r="O892" s="76">
        <v>788.95</v>
      </c>
      <c r="P892" s="77">
        <v>1521</v>
      </c>
      <c r="Q892" s="76">
        <v>250000</v>
      </c>
      <c r="R892" s="76">
        <v>50000</v>
      </c>
      <c r="S892" s="85">
        <f t="shared" si="92"/>
        <v>20</v>
      </c>
      <c r="T892" s="85">
        <f t="shared" si="93"/>
        <v>200000</v>
      </c>
      <c r="U892" s="32" t="s">
        <v>6</v>
      </c>
      <c r="V892" s="32" t="s">
        <v>6</v>
      </c>
      <c r="W892" s="79">
        <v>1</v>
      </c>
      <c r="X892" s="80">
        <v>0</v>
      </c>
      <c r="Y892" s="81">
        <f>ROUND((S892/INDICI!$B$2*10),2)</f>
        <v>2.2599999999999998</v>
      </c>
      <c r="Z892" s="81">
        <f>ROUND((O892/INDICI!$B$1*25),2)</f>
        <v>2.11</v>
      </c>
      <c r="AA892" s="82">
        <f t="shared" si="94"/>
        <v>8</v>
      </c>
      <c r="AB892" s="83">
        <f t="shared" si="95"/>
        <v>12.37</v>
      </c>
      <c r="AC892" s="84"/>
      <c r="AD892" s="81" t="str">
        <f>VLOOKUP(C892, 'NORD SUD'!A:B, 2, FALSE)</f>
        <v>S</v>
      </c>
      <c r="AE892" s="85"/>
      <c r="AF892" s="85"/>
      <c r="AG892" s="84"/>
      <c r="AH892" s="81"/>
      <c r="AI892" s="169"/>
      <c r="AJ892" s="169"/>
      <c r="AK892" s="194"/>
      <c r="AL892" s="158"/>
    </row>
    <row r="893" spans="1:998" s="13" customFormat="1">
      <c r="A893" s="16">
        <v>888</v>
      </c>
      <c r="B893" s="32" t="s">
        <v>357</v>
      </c>
      <c r="C893" s="32" t="s">
        <v>99</v>
      </c>
      <c r="D893" s="32" t="s">
        <v>99</v>
      </c>
      <c r="E893" s="32" t="s">
        <v>1799</v>
      </c>
      <c r="F893" s="32"/>
      <c r="G893" s="74">
        <v>45820</v>
      </c>
      <c r="H893" s="75">
        <v>0.75138888888888899</v>
      </c>
      <c r="I893" s="32" t="s">
        <v>5</v>
      </c>
      <c r="J893" s="32" t="s">
        <v>6</v>
      </c>
      <c r="K893" s="32" t="s">
        <v>5</v>
      </c>
      <c r="L893" s="32" t="s">
        <v>5</v>
      </c>
      <c r="M893" s="32" t="s">
        <v>5</v>
      </c>
      <c r="N893" s="32" t="s">
        <v>6</v>
      </c>
      <c r="O893" s="76">
        <v>1208.79</v>
      </c>
      <c r="P893" s="77">
        <v>910</v>
      </c>
      <c r="Q893" s="76">
        <v>35346</v>
      </c>
      <c r="R893" s="76">
        <v>3534.6</v>
      </c>
      <c r="S893" s="85">
        <f t="shared" si="92"/>
        <v>10</v>
      </c>
      <c r="T893" s="85">
        <f t="shared" si="93"/>
        <v>31811.4</v>
      </c>
      <c r="U893" s="32" t="s">
        <v>6</v>
      </c>
      <c r="V893" s="32" t="s">
        <v>6</v>
      </c>
      <c r="W893" s="79">
        <v>1</v>
      </c>
      <c r="X893" s="80">
        <v>0</v>
      </c>
      <c r="Y893" s="81">
        <f>ROUND((S893/INDICI!$B$2*10),2)</f>
        <v>1.1299999999999999</v>
      </c>
      <c r="Z893" s="81">
        <f>ROUND((O893/INDICI!$B$1*25),2)</f>
        <v>3.23</v>
      </c>
      <c r="AA893" s="82">
        <f t="shared" si="94"/>
        <v>8</v>
      </c>
      <c r="AB893" s="83">
        <f t="shared" si="95"/>
        <v>12.36</v>
      </c>
      <c r="AC893" s="84"/>
      <c r="AD893" s="81" t="str">
        <f>VLOOKUP(C893, 'NORD SUD'!A:B, 2, FALSE)</f>
        <v>N</v>
      </c>
      <c r="AE893" s="85"/>
      <c r="AF893" s="85"/>
      <c r="AG893" s="84"/>
      <c r="AH893" s="81"/>
      <c r="AI893" s="169"/>
      <c r="AJ893" s="169"/>
      <c r="AK893" s="194"/>
      <c r="AL893" s="158"/>
    </row>
    <row r="894" spans="1:998" s="13" customFormat="1">
      <c r="A894" s="16">
        <v>889</v>
      </c>
      <c r="B894" s="32" t="s">
        <v>188</v>
      </c>
      <c r="C894" s="32" t="s">
        <v>7</v>
      </c>
      <c r="D894" s="32" t="s">
        <v>7</v>
      </c>
      <c r="E894" s="32" t="s">
        <v>764</v>
      </c>
      <c r="F894" s="32"/>
      <c r="G894" s="74">
        <v>45828</v>
      </c>
      <c r="H894" s="75">
        <v>0.63680555555555551</v>
      </c>
      <c r="I894" s="32" t="s">
        <v>5</v>
      </c>
      <c r="J894" s="32" t="s">
        <v>6</v>
      </c>
      <c r="K894" s="32" t="s">
        <v>5</v>
      </c>
      <c r="L894" s="32" t="s">
        <v>5</v>
      </c>
      <c r="M894" s="32" t="s">
        <v>5</v>
      </c>
      <c r="N894" s="32" t="s">
        <v>6</v>
      </c>
      <c r="O894" s="76">
        <v>363.64</v>
      </c>
      <c r="P894" s="77">
        <v>275</v>
      </c>
      <c r="Q894" s="76">
        <v>10819.86</v>
      </c>
      <c r="R894" s="76">
        <v>3245.96</v>
      </c>
      <c r="S894" s="85">
        <f t="shared" si="92"/>
        <v>30.000018484527523</v>
      </c>
      <c r="T894" s="85">
        <f t="shared" si="93"/>
        <v>7573.9000000000005</v>
      </c>
      <c r="U894" s="32" t="s">
        <v>6</v>
      </c>
      <c r="V894" s="32" t="s">
        <v>6</v>
      </c>
      <c r="W894" s="79">
        <v>1</v>
      </c>
      <c r="X894" s="80">
        <v>0</v>
      </c>
      <c r="Y894" s="81">
        <f>ROUND((S894/INDICI!$B$2*10),2)</f>
        <v>3.39</v>
      </c>
      <c r="Z894" s="81">
        <f>ROUND((O894/INDICI!$B$1*25),2)</f>
        <v>0.97</v>
      </c>
      <c r="AA894" s="82">
        <f t="shared" si="94"/>
        <v>8</v>
      </c>
      <c r="AB894" s="83">
        <f t="shared" si="95"/>
        <v>12.36</v>
      </c>
      <c r="AC894" s="84"/>
      <c r="AD894" s="81" t="str">
        <f>VLOOKUP(C894, 'NORD SUD'!A:B, 2, FALSE)</f>
        <v>N</v>
      </c>
      <c r="AE894" s="85"/>
      <c r="AF894" s="85"/>
      <c r="AG894" s="84"/>
      <c r="AH894" s="81"/>
      <c r="AI894" s="169"/>
      <c r="AJ894" s="169"/>
      <c r="AK894" s="194"/>
      <c r="AL894" s="161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  <c r="HF894" s="24"/>
      <c r="HG894" s="24"/>
      <c r="HH894" s="24"/>
      <c r="HI894" s="24"/>
      <c r="HJ894" s="24"/>
      <c r="HK894" s="24"/>
      <c r="HL894" s="24"/>
      <c r="HM894" s="24"/>
      <c r="HN894" s="24"/>
      <c r="HO894" s="24"/>
      <c r="HP894" s="24"/>
      <c r="HQ894" s="24"/>
      <c r="HR894" s="24"/>
      <c r="HS894" s="24"/>
      <c r="HT894" s="24"/>
      <c r="HU894" s="24"/>
      <c r="HV894" s="24"/>
      <c r="HW894" s="24"/>
      <c r="HX894" s="24"/>
      <c r="HY894" s="24"/>
      <c r="HZ894" s="24"/>
      <c r="IA894" s="24"/>
      <c r="IB894" s="24"/>
      <c r="IC894" s="24"/>
      <c r="ID894" s="24"/>
      <c r="IE894" s="24"/>
      <c r="IF894" s="24"/>
      <c r="IG894" s="24"/>
      <c r="IH894" s="24"/>
      <c r="II894" s="24"/>
      <c r="IJ894" s="24"/>
      <c r="IK894" s="24"/>
      <c r="IL894" s="24"/>
      <c r="IM894" s="24"/>
      <c r="IN894" s="24"/>
      <c r="IO894" s="24"/>
      <c r="IP894" s="24"/>
      <c r="IQ894" s="24"/>
      <c r="IR894" s="24"/>
      <c r="IS894" s="24"/>
      <c r="IT894" s="24"/>
      <c r="IU894" s="24"/>
      <c r="IV894" s="24"/>
      <c r="IW894" s="24"/>
      <c r="IX894" s="24"/>
      <c r="IY894" s="24"/>
      <c r="IZ894" s="24"/>
      <c r="JA894" s="24"/>
      <c r="JB894" s="24"/>
      <c r="JC894" s="24"/>
      <c r="JD894" s="24"/>
      <c r="JE894" s="24"/>
      <c r="JF894" s="24"/>
      <c r="JG894" s="24"/>
      <c r="JH894" s="24"/>
      <c r="JI894" s="24"/>
      <c r="JJ894" s="24"/>
      <c r="JK894" s="24"/>
      <c r="JL894" s="24"/>
      <c r="JM894" s="24"/>
      <c r="JN894" s="24"/>
      <c r="JO894" s="24"/>
      <c r="JP894" s="24"/>
      <c r="JQ894" s="24"/>
      <c r="JR894" s="24"/>
      <c r="JS894" s="24"/>
      <c r="JT894" s="24"/>
      <c r="JU894" s="24"/>
      <c r="JV894" s="24"/>
      <c r="JW894" s="24"/>
      <c r="JX894" s="24"/>
      <c r="JY894" s="24"/>
      <c r="JZ894" s="24"/>
      <c r="KA894" s="24"/>
      <c r="KB894" s="24"/>
      <c r="KC894" s="24"/>
      <c r="KD894" s="24"/>
      <c r="KE894" s="24"/>
      <c r="KF894" s="24"/>
      <c r="KG894" s="24"/>
      <c r="KH894" s="24"/>
      <c r="KI894" s="24"/>
      <c r="KJ894" s="24"/>
      <c r="KK894" s="24"/>
      <c r="KL894" s="24"/>
      <c r="KM894" s="24"/>
      <c r="KN894" s="24"/>
      <c r="KO894" s="24"/>
      <c r="KP894" s="24"/>
      <c r="KQ894" s="24"/>
      <c r="KR894" s="24"/>
      <c r="KS894" s="24"/>
      <c r="KT894" s="24"/>
      <c r="KU894" s="24"/>
      <c r="KV894" s="24"/>
      <c r="KW894" s="24"/>
      <c r="KX894" s="24"/>
      <c r="KY894" s="24"/>
      <c r="KZ894" s="24"/>
      <c r="LA894" s="24"/>
      <c r="LB894" s="24"/>
      <c r="LC894" s="24"/>
      <c r="LD894" s="24"/>
      <c r="LE894" s="24"/>
      <c r="LF894" s="24"/>
      <c r="LG894" s="24"/>
      <c r="LH894" s="24"/>
      <c r="LI894" s="24"/>
      <c r="LJ894" s="24"/>
      <c r="LK894" s="24"/>
      <c r="LL894" s="24"/>
      <c r="LM894" s="24"/>
      <c r="LN894" s="24"/>
      <c r="LO894" s="24"/>
      <c r="LP894" s="24"/>
      <c r="LQ894" s="24"/>
      <c r="LR894" s="24"/>
      <c r="LS894" s="24"/>
      <c r="LT894" s="24"/>
      <c r="LU894" s="24"/>
      <c r="LV894" s="24"/>
      <c r="LW894" s="24"/>
      <c r="LX894" s="24"/>
      <c r="LY894" s="24"/>
      <c r="LZ894" s="24"/>
      <c r="MA894" s="24"/>
      <c r="MB894" s="24"/>
      <c r="MC894" s="24"/>
      <c r="MD894" s="24"/>
      <c r="ME894" s="24"/>
      <c r="MF894" s="24"/>
      <c r="MG894" s="24"/>
      <c r="MH894" s="24"/>
      <c r="MI894" s="24"/>
      <c r="MJ894" s="24"/>
      <c r="MK894" s="24"/>
      <c r="ML894" s="24"/>
      <c r="MM894" s="24"/>
      <c r="MN894" s="24"/>
      <c r="MO894" s="24"/>
      <c r="MP894" s="24"/>
      <c r="MQ894" s="24"/>
      <c r="MR894" s="24"/>
      <c r="MS894" s="24"/>
      <c r="MT894" s="24"/>
      <c r="MU894" s="24"/>
      <c r="MV894" s="24"/>
      <c r="MW894" s="24"/>
      <c r="MX894" s="24"/>
      <c r="MY894" s="24"/>
      <c r="MZ894" s="24"/>
      <c r="NA894" s="24"/>
      <c r="NB894" s="24"/>
      <c r="NC894" s="24"/>
      <c r="ND894" s="24"/>
      <c r="NE894" s="24"/>
      <c r="NF894" s="24"/>
      <c r="NG894" s="24"/>
      <c r="NH894" s="24"/>
      <c r="NI894" s="24"/>
      <c r="NJ894" s="24"/>
      <c r="NK894" s="24"/>
      <c r="NL894" s="24"/>
      <c r="NM894" s="24"/>
      <c r="NN894" s="24"/>
      <c r="NO894" s="24"/>
      <c r="NP894" s="24"/>
      <c r="NQ894" s="24"/>
      <c r="NR894" s="24"/>
      <c r="NS894" s="24"/>
      <c r="NT894" s="24"/>
      <c r="NU894" s="24"/>
      <c r="NV894" s="24"/>
      <c r="NW894" s="24"/>
      <c r="NX894" s="24"/>
      <c r="NY894" s="24"/>
      <c r="NZ894" s="24"/>
      <c r="OA894" s="24"/>
      <c r="OB894" s="24"/>
      <c r="OC894" s="24"/>
      <c r="OD894" s="24"/>
      <c r="OE894" s="24"/>
      <c r="OF894" s="24"/>
      <c r="OG894" s="24"/>
      <c r="OH894" s="24"/>
      <c r="OI894" s="24"/>
      <c r="OJ894" s="24"/>
      <c r="OK894" s="24"/>
      <c r="OL894" s="24"/>
      <c r="OM894" s="24"/>
      <c r="ON894" s="24"/>
      <c r="OO894" s="24"/>
      <c r="OP894" s="24"/>
      <c r="OQ894" s="24"/>
      <c r="OR894" s="24"/>
      <c r="OS894" s="24"/>
      <c r="OT894" s="24"/>
      <c r="OU894" s="24"/>
      <c r="OV894" s="24"/>
      <c r="OW894" s="24"/>
      <c r="OX894" s="24"/>
      <c r="OY894" s="24"/>
      <c r="OZ894" s="24"/>
      <c r="PA894" s="24"/>
      <c r="PB894" s="24"/>
      <c r="PC894" s="24"/>
      <c r="PD894" s="24"/>
      <c r="PE894" s="24"/>
      <c r="PF894" s="24"/>
      <c r="PG894" s="24"/>
      <c r="PH894" s="24"/>
      <c r="PI894" s="24"/>
      <c r="PJ894" s="24"/>
      <c r="PK894" s="24"/>
      <c r="PL894" s="24"/>
      <c r="PM894" s="24"/>
      <c r="PN894" s="24"/>
      <c r="PO894" s="24"/>
      <c r="PP894" s="24"/>
      <c r="PQ894" s="24"/>
      <c r="PR894" s="24"/>
      <c r="PS894" s="24"/>
      <c r="PT894" s="24"/>
      <c r="PU894" s="24"/>
      <c r="PV894" s="24"/>
      <c r="PW894" s="24"/>
      <c r="PX894" s="24"/>
      <c r="PY894" s="24"/>
      <c r="PZ894" s="24"/>
      <c r="QA894" s="24"/>
      <c r="QB894" s="24"/>
      <c r="QC894" s="24"/>
      <c r="QD894" s="24"/>
      <c r="QE894" s="24"/>
      <c r="QF894" s="24"/>
      <c r="QG894" s="24"/>
      <c r="QH894" s="24"/>
      <c r="QI894" s="24"/>
      <c r="QJ894" s="24"/>
      <c r="QK894" s="24"/>
      <c r="QL894" s="24"/>
      <c r="QM894" s="24"/>
      <c r="QN894" s="24"/>
      <c r="QO894" s="24"/>
      <c r="QP894" s="24"/>
      <c r="QQ894" s="24"/>
      <c r="QR894" s="24"/>
      <c r="QS894" s="24"/>
      <c r="QT894" s="24"/>
      <c r="QU894" s="24"/>
      <c r="QV894" s="24"/>
      <c r="QW894" s="24"/>
      <c r="QX894" s="24"/>
      <c r="QY894" s="24"/>
      <c r="QZ894" s="24"/>
      <c r="RA894" s="24"/>
      <c r="RB894" s="24"/>
      <c r="RC894" s="24"/>
      <c r="RD894" s="24"/>
      <c r="RE894" s="24"/>
      <c r="RF894" s="24"/>
      <c r="RG894" s="24"/>
      <c r="RH894" s="24"/>
      <c r="RI894" s="24"/>
      <c r="RJ894" s="24"/>
      <c r="RK894" s="24"/>
      <c r="RL894" s="24"/>
      <c r="RM894" s="24"/>
      <c r="RN894" s="24"/>
      <c r="RO894" s="24"/>
      <c r="RP894" s="24"/>
      <c r="RQ894" s="24"/>
      <c r="RR894" s="24"/>
      <c r="RS894" s="24"/>
      <c r="RT894" s="24"/>
      <c r="RU894" s="24"/>
      <c r="RV894" s="24"/>
      <c r="RW894" s="24"/>
      <c r="RX894" s="24"/>
      <c r="RY894" s="24"/>
      <c r="RZ894" s="24"/>
      <c r="SA894" s="24"/>
      <c r="SB894" s="24"/>
      <c r="SC894" s="24"/>
      <c r="SD894" s="24"/>
      <c r="SE894" s="24"/>
      <c r="SF894" s="24"/>
      <c r="SG894" s="24"/>
      <c r="SH894" s="24"/>
      <c r="SI894" s="24"/>
      <c r="SJ894" s="24"/>
      <c r="SK894" s="24"/>
      <c r="SL894" s="24"/>
      <c r="SM894" s="24"/>
      <c r="SN894" s="24"/>
      <c r="SO894" s="24"/>
      <c r="SP894" s="24"/>
      <c r="SQ894" s="24"/>
      <c r="SR894" s="24"/>
      <c r="SS894" s="24"/>
      <c r="ST894" s="24"/>
      <c r="SU894" s="24"/>
      <c r="SV894" s="24"/>
      <c r="SW894" s="24"/>
      <c r="SX894" s="24"/>
      <c r="SY894" s="24"/>
      <c r="SZ894" s="24"/>
      <c r="TA894" s="24"/>
      <c r="TB894" s="24"/>
      <c r="TC894" s="24"/>
      <c r="TD894" s="24"/>
      <c r="TE894" s="24"/>
      <c r="TF894" s="24"/>
      <c r="TG894" s="24"/>
      <c r="TH894" s="24"/>
      <c r="TI894" s="24"/>
      <c r="TJ894" s="24"/>
      <c r="TK894" s="24"/>
      <c r="TL894" s="24"/>
      <c r="TM894" s="24"/>
      <c r="TN894" s="24"/>
      <c r="TO894" s="24"/>
      <c r="TP894" s="24"/>
      <c r="TQ894" s="24"/>
      <c r="TR894" s="24"/>
      <c r="TS894" s="24"/>
      <c r="TT894" s="24"/>
      <c r="TU894" s="24"/>
      <c r="TV894" s="24"/>
      <c r="TW894" s="24"/>
      <c r="TX894" s="24"/>
      <c r="TY894" s="24"/>
      <c r="TZ894" s="24"/>
      <c r="UA894" s="24"/>
      <c r="UB894" s="24"/>
      <c r="UC894" s="24"/>
      <c r="UD894" s="24"/>
      <c r="UE894" s="24"/>
      <c r="UF894" s="24"/>
      <c r="UG894" s="24"/>
      <c r="UH894" s="24"/>
      <c r="UI894" s="24"/>
      <c r="UJ894" s="24"/>
      <c r="UK894" s="24"/>
      <c r="UL894" s="24"/>
      <c r="UM894" s="24"/>
      <c r="UN894" s="24"/>
      <c r="UO894" s="24"/>
      <c r="UP894" s="24"/>
      <c r="UQ894" s="24"/>
      <c r="UR894" s="24"/>
      <c r="US894" s="24"/>
      <c r="UT894" s="24"/>
      <c r="UU894" s="24"/>
      <c r="UV894" s="24"/>
      <c r="UW894" s="24"/>
      <c r="UX894" s="24"/>
      <c r="UY894" s="24"/>
      <c r="UZ894" s="24"/>
      <c r="VA894" s="24"/>
      <c r="VB894" s="24"/>
      <c r="VC894" s="24"/>
      <c r="VD894" s="24"/>
      <c r="VE894" s="24"/>
      <c r="VF894" s="24"/>
      <c r="VG894" s="24"/>
      <c r="VH894" s="24"/>
      <c r="VI894" s="24"/>
      <c r="VJ894" s="24"/>
      <c r="VK894" s="24"/>
      <c r="VL894" s="24"/>
      <c r="VM894" s="24"/>
      <c r="VN894" s="24"/>
      <c r="VO894" s="24"/>
      <c r="VP894" s="24"/>
      <c r="VQ894" s="24"/>
      <c r="VR894" s="24"/>
      <c r="VS894" s="24"/>
      <c r="VT894" s="24"/>
      <c r="VU894" s="24"/>
      <c r="VV894" s="24"/>
      <c r="VW894" s="24"/>
      <c r="VX894" s="24"/>
      <c r="VY894" s="24"/>
      <c r="VZ894" s="24"/>
      <c r="WA894" s="24"/>
      <c r="WB894" s="24"/>
      <c r="WC894" s="24"/>
      <c r="WD894" s="24"/>
      <c r="WE894" s="24"/>
      <c r="WF894" s="24"/>
      <c r="WG894" s="24"/>
      <c r="WH894" s="24"/>
      <c r="WI894" s="24"/>
      <c r="WJ894" s="24"/>
      <c r="WK894" s="24"/>
      <c r="WL894" s="24"/>
      <c r="WM894" s="24"/>
      <c r="WN894" s="24"/>
      <c r="WO894" s="24"/>
      <c r="WP894" s="24"/>
      <c r="WQ894" s="24"/>
      <c r="WR894" s="24"/>
      <c r="WS894" s="24"/>
      <c r="WT894" s="24"/>
      <c r="WU894" s="24"/>
      <c r="WV894" s="24"/>
      <c r="WW894" s="24"/>
      <c r="WX894" s="24"/>
      <c r="WY894" s="24"/>
      <c r="WZ894" s="24"/>
      <c r="XA894" s="24"/>
      <c r="XB894" s="24"/>
      <c r="XC894" s="24"/>
      <c r="XD894" s="24"/>
      <c r="XE894" s="24"/>
      <c r="XF894" s="24"/>
      <c r="XG894" s="24"/>
      <c r="XH894" s="24"/>
      <c r="XI894" s="24"/>
      <c r="XJ894" s="24"/>
      <c r="XK894" s="24"/>
      <c r="XL894" s="24"/>
      <c r="XM894" s="24"/>
      <c r="XN894" s="24"/>
      <c r="XO894" s="24"/>
      <c r="XP894" s="24"/>
      <c r="XQ894" s="24"/>
      <c r="XR894" s="24"/>
      <c r="XS894" s="24"/>
      <c r="XT894" s="24"/>
      <c r="XU894" s="24"/>
      <c r="XV894" s="24"/>
      <c r="XW894" s="24"/>
      <c r="XX894" s="24"/>
      <c r="XY894" s="24"/>
      <c r="XZ894" s="24"/>
      <c r="YA894" s="24"/>
      <c r="YB894" s="24"/>
      <c r="YC894" s="24"/>
      <c r="YD894" s="24"/>
      <c r="YE894" s="24"/>
      <c r="YF894" s="24"/>
      <c r="YG894" s="24"/>
      <c r="YH894" s="24"/>
      <c r="YI894" s="24"/>
      <c r="YJ894" s="24"/>
      <c r="YK894" s="24"/>
      <c r="YL894" s="24"/>
      <c r="YM894" s="24"/>
      <c r="YN894" s="24"/>
      <c r="YO894" s="24"/>
      <c r="YP894" s="24"/>
      <c r="YQ894" s="24"/>
      <c r="YR894" s="24"/>
      <c r="YS894" s="24"/>
      <c r="YT894" s="24"/>
      <c r="YU894" s="24"/>
      <c r="YV894" s="24"/>
      <c r="YW894" s="24"/>
      <c r="YX894" s="24"/>
      <c r="YY894" s="24"/>
      <c r="YZ894" s="24"/>
      <c r="ZA894" s="24"/>
      <c r="ZB894" s="24"/>
      <c r="ZC894" s="24"/>
      <c r="ZD894" s="24"/>
      <c r="ZE894" s="24"/>
      <c r="ZF894" s="24"/>
      <c r="ZG894" s="24"/>
      <c r="ZH894" s="24"/>
      <c r="ZI894" s="24"/>
      <c r="ZJ894" s="24"/>
      <c r="ZK894" s="24"/>
      <c r="ZL894" s="24"/>
      <c r="ZM894" s="24"/>
      <c r="ZN894" s="24"/>
      <c r="ZO894" s="24"/>
      <c r="ZP894" s="24"/>
      <c r="ZQ894" s="24"/>
      <c r="ZR894" s="24"/>
      <c r="ZS894" s="24"/>
      <c r="ZT894" s="24"/>
      <c r="ZU894" s="24"/>
      <c r="ZV894" s="24"/>
      <c r="ZW894" s="24"/>
      <c r="ZX894" s="24"/>
      <c r="ZY894" s="24"/>
      <c r="ZZ894" s="24"/>
      <c r="AAA894" s="24"/>
      <c r="AAB894" s="24"/>
      <c r="AAC894" s="24"/>
      <c r="AAD894" s="24"/>
      <c r="AAE894" s="24"/>
      <c r="AAF894" s="24"/>
      <c r="AAG894" s="24"/>
      <c r="AAH894" s="24"/>
      <c r="AAI894" s="24"/>
      <c r="AAJ894" s="24"/>
      <c r="AAK894" s="24"/>
      <c r="AAL894" s="24"/>
      <c r="AAM894" s="24"/>
      <c r="AAN894" s="24"/>
      <c r="AAO894" s="24"/>
      <c r="AAP894" s="24"/>
      <c r="AAQ894" s="24"/>
      <c r="AAR894" s="24"/>
      <c r="AAS894" s="24"/>
      <c r="AAT894" s="24"/>
      <c r="AAU894" s="24"/>
      <c r="AAV894" s="24"/>
      <c r="AAW894" s="24"/>
      <c r="AAX894" s="24"/>
      <c r="AAY894" s="24"/>
      <c r="AAZ894" s="24"/>
      <c r="ABA894" s="24"/>
      <c r="ABB894" s="24"/>
      <c r="ABC894" s="24"/>
      <c r="ABD894" s="24"/>
      <c r="ABE894" s="24"/>
      <c r="ABF894" s="24"/>
      <c r="ABG894" s="24"/>
      <c r="ABH894" s="24"/>
      <c r="ABI894" s="24"/>
      <c r="ABJ894" s="24"/>
      <c r="ABK894" s="24"/>
      <c r="ABL894" s="24"/>
      <c r="ABM894" s="24"/>
      <c r="ABN894" s="24"/>
      <c r="ABO894" s="24"/>
      <c r="ABP894" s="24"/>
      <c r="ABQ894" s="24"/>
      <c r="ABR894" s="24"/>
      <c r="ABS894" s="24"/>
      <c r="ABT894" s="24"/>
      <c r="ABU894" s="24"/>
      <c r="ABV894" s="24"/>
      <c r="ABW894" s="24"/>
      <c r="ABX894" s="24"/>
      <c r="ABY894" s="24"/>
      <c r="ABZ894" s="24"/>
      <c r="ACA894" s="24"/>
      <c r="ACB894" s="24"/>
      <c r="ACC894" s="24"/>
      <c r="ACD894" s="24"/>
      <c r="ACE894" s="24"/>
      <c r="ACF894" s="24"/>
      <c r="ACG894" s="24"/>
      <c r="ACH894" s="24"/>
      <c r="ACI894" s="24"/>
      <c r="ACJ894" s="24"/>
      <c r="ACK894" s="24"/>
      <c r="ACL894" s="24"/>
      <c r="ACM894" s="24"/>
      <c r="ACN894" s="24"/>
      <c r="ACO894" s="24"/>
      <c r="ACP894" s="24"/>
      <c r="ACQ894" s="24"/>
      <c r="ACR894" s="24"/>
      <c r="ACS894" s="24"/>
      <c r="ACT894" s="24"/>
      <c r="ACU894" s="24"/>
      <c r="ACV894" s="24"/>
      <c r="ACW894" s="24"/>
      <c r="ACX894" s="24"/>
      <c r="ACY894" s="24"/>
      <c r="ACZ894" s="24"/>
      <c r="ADA894" s="24"/>
      <c r="ADB894" s="24"/>
      <c r="ADC894" s="24"/>
      <c r="ADD894" s="24"/>
      <c r="ADE894" s="24"/>
      <c r="ADF894" s="24"/>
      <c r="ADG894" s="24"/>
      <c r="ADH894" s="24"/>
      <c r="ADI894" s="24"/>
      <c r="ADJ894" s="24"/>
      <c r="ADK894" s="24"/>
      <c r="ADL894" s="24"/>
      <c r="ADM894" s="24"/>
      <c r="ADN894" s="24"/>
      <c r="ADO894" s="24"/>
      <c r="ADP894" s="24"/>
      <c r="ADQ894" s="24"/>
      <c r="ADR894" s="24"/>
      <c r="ADS894" s="24"/>
      <c r="ADT894" s="24"/>
      <c r="ADU894" s="24"/>
      <c r="ADV894" s="24"/>
      <c r="ADW894" s="24"/>
      <c r="ADX894" s="24"/>
      <c r="ADY894" s="24"/>
      <c r="ADZ894" s="24"/>
      <c r="AEA894" s="24"/>
      <c r="AEB894" s="24"/>
      <c r="AEC894" s="24"/>
      <c r="AED894" s="24"/>
      <c r="AEE894" s="24"/>
      <c r="AEF894" s="24"/>
      <c r="AEG894" s="24"/>
      <c r="AEH894" s="24"/>
      <c r="AEI894" s="24"/>
      <c r="AEJ894" s="24"/>
      <c r="AEK894" s="24"/>
      <c r="AEL894" s="24"/>
      <c r="AEM894" s="24"/>
      <c r="AEN894" s="24"/>
      <c r="AEO894" s="24"/>
      <c r="AEP894" s="24"/>
      <c r="AEQ894" s="24"/>
      <c r="AER894" s="24"/>
      <c r="AES894" s="24"/>
      <c r="AET894" s="24"/>
      <c r="AEU894" s="24"/>
      <c r="AEV894" s="24"/>
      <c r="AEW894" s="24"/>
      <c r="AEX894" s="24"/>
      <c r="AEY894" s="24"/>
      <c r="AEZ894" s="24"/>
      <c r="AFA894" s="24"/>
      <c r="AFB894" s="24"/>
      <c r="AFC894" s="24"/>
      <c r="AFD894" s="24"/>
      <c r="AFE894" s="24"/>
      <c r="AFF894" s="24"/>
      <c r="AFG894" s="24"/>
      <c r="AFH894" s="24"/>
      <c r="AFI894" s="24"/>
      <c r="AFJ894" s="24"/>
      <c r="AFK894" s="24"/>
      <c r="AFL894" s="24"/>
      <c r="AFM894" s="24"/>
      <c r="AFN894" s="24"/>
      <c r="AFO894" s="24"/>
      <c r="AFP894" s="24"/>
      <c r="AFQ894" s="24"/>
      <c r="AFR894" s="24"/>
      <c r="AFS894" s="24"/>
      <c r="AFT894" s="24"/>
      <c r="AFU894" s="24"/>
      <c r="AFV894" s="24"/>
      <c r="AFW894" s="24"/>
      <c r="AFX894" s="24"/>
      <c r="AFY894" s="24"/>
      <c r="AFZ894" s="24"/>
      <c r="AGA894" s="24"/>
      <c r="AGB894" s="24"/>
      <c r="AGC894" s="24"/>
      <c r="AGD894" s="24"/>
      <c r="AGE894" s="24"/>
      <c r="AGF894" s="24"/>
      <c r="AGG894" s="24"/>
      <c r="AGH894" s="24"/>
      <c r="AGI894" s="24"/>
      <c r="AGJ894" s="24"/>
      <c r="AGK894" s="24"/>
      <c r="AGL894" s="24"/>
      <c r="AGM894" s="24"/>
      <c r="AGN894" s="24"/>
      <c r="AGO894" s="24"/>
      <c r="AGP894" s="24"/>
      <c r="AGQ894" s="24"/>
      <c r="AGR894" s="24"/>
      <c r="AGS894" s="24"/>
      <c r="AGT894" s="24"/>
      <c r="AGU894" s="24"/>
      <c r="AGV894" s="24"/>
      <c r="AGW894" s="24"/>
      <c r="AGX894" s="24"/>
      <c r="AGY894" s="24"/>
      <c r="AGZ894" s="24"/>
      <c r="AHA894" s="24"/>
      <c r="AHB894" s="24"/>
      <c r="AHC894" s="24"/>
      <c r="AHD894" s="24"/>
      <c r="AHE894" s="24"/>
      <c r="AHF894" s="24"/>
      <c r="AHG894" s="24"/>
      <c r="AHH894" s="24"/>
      <c r="AHI894" s="24"/>
      <c r="AHJ894" s="24"/>
      <c r="AHK894" s="24"/>
      <c r="AHL894" s="24"/>
      <c r="AHM894" s="24"/>
      <c r="AHN894" s="24"/>
      <c r="AHO894" s="24"/>
      <c r="AHP894" s="24"/>
      <c r="AHQ894" s="24"/>
      <c r="AHR894" s="24"/>
      <c r="AHS894" s="24"/>
      <c r="AHT894" s="24"/>
      <c r="AHU894" s="24"/>
      <c r="AHV894" s="24"/>
      <c r="AHW894" s="24"/>
      <c r="AHX894" s="24"/>
      <c r="AHY894" s="24"/>
      <c r="AHZ894" s="24"/>
      <c r="AIA894" s="24"/>
      <c r="AIB894" s="24"/>
      <c r="AIC894" s="24"/>
      <c r="AID894" s="24"/>
      <c r="AIE894" s="24"/>
      <c r="AIF894" s="24"/>
      <c r="AIG894" s="24"/>
      <c r="AIH894" s="24"/>
      <c r="AII894" s="24"/>
      <c r="AIJ894" s="24"/>
      <c r="AIK894" s="24"/>
      <c r="AIL894" s="24"/>
      <c r="AIM894" s="24"/>
      <c r="AIN894" s="24"/>
      <c r="AIO894" s="24"/>
      <c r="AIP894" s="24"/>
      <c r="AIQ894" s="24"/>
      <c r="AIR894" s="24"/>
      <c r="AIS894" s="24"/>
      <c r="AIT894" s="24"/>
      <c r="AIU894" s="24"/>
      <c r="AIV894" s="24"/>
      <c r="AIW894" s="24"/>
      <c r="AIX894" s="24"/>
      <c r="AIY894" s="24"/>
      <c r="AIZ894" s="24"/>
      <c r="AJA894" s="24"/>
      <c r="AJB894" s="24"/>
      <c r="AJC894" s="24"/>
      <c r="AJD894" s="24"/>
      <c r="AJE894" s="24"/>
      <c r="AJF894" s="24"/>
      <c r="AJG894" s="24"/>
      <c r="AJH894" s="24"/>
      <c r="AJI894" s="24"/>
      <c r="AJJ894" s="24"/>
      <c r="AJK894" s="24"/>
      <c r="AJL894" s="24"/>
      <c r="AJM894" s="24"/>
      <c r="AJN894" s="24"/>
      <c r="AJO894" s="24"/>
      <c r="AJP894" s="24"/>
      <c r="AJQ894" s="24"/>
      <c r="AJR894" s="24"/>
      <c r="AJS894" s="24"/>
      <c r="AJT894" s="24"/>
      <c r="AJU894" s="24"/>
      <c r="AJV894" s="24"/>
      <c r="AJW894" s="24"/>
      <c r="AJX894" s="24"/>
      <c r="AJY894" s="24"/>
      <c r="AJZ894" s="24"/>
      <c r="AKA894" s="24"/>
      <c r="AKB894" s="24"/>
      <c r="AKC894" s="24"/>
      <c r="AKD894" s="24"/>
      <c r="AKE894" s="24"/>
      <c r="AKF894" s="24"/>
      <c r="AKG894" s="24"/>
      <c r="AKH894" s="24"/>
      <c r="AKI894" s="24"/>
      <c r="AKJ894" s="24"/>
      <c r="AKK894" s="24"/>
      <c r="AKL894" s="24"/>
      <c r="AKM894" s="24"/>
      <c r="AKN894" s="24"/>
      <c r="AKO894" s="24"/>
      <c r="AKP894" s="24"/>
      <c r="AKQ894" s="24"/>
      <c r="AKR894" s="24"/>
      <c r="AKS894" s="24"/>
      <c r="AKT894" s="24"/>
      <c r="AKU894" s="24"/>
      <c r="AKV894" s="24"/>
      <c r="AKW894" s="24"/>
      <c r="AKX894" s="24"/>
      <c r="AKY894" s="24"/>
      <c r="AKZ894" s="24"/>
      <c r="ALA894" s="24"/>
      <c r="ALB894" s="24"/>
      <c r="ALC894" s="24"/>
      <c r="ALD894" s="24"/>
      <c r="ALE894" s="24"/>
      <c r="ALF894" s="24"/>
      <c r="ALG894" s="24"/>
      <c r="ALH894" s="24"/>
      <c r="ALI894" s="24"/>
      <c r="ALJ894" s="24"/>
    </row>
    <row r="895" spans="1:998" s="13" customFormat="1">
      <c r="A895" s="16">
        <v>890</v>
      </c>
      <c r="B895" s="32" t="s">
        <v>556</v>
      </c>
      <c r="C895" s="32" t="s">
        <v>1454</v>
      </c>
      <c r="D895" s="32" t="s">
        <v>1454</v>
      </c>
      <c r="E895" s="32" t="s">
        <v>1478</v>
      </c>
      <c r="F895" s="32"/>
      <c r="G895" s="74">
        <v>45832</v>
      </c>
      <c r="H895" s="75">
        <v>0.53819444444444442</v>
      </c>
      <c r="I895" s="32" t="s">
        <v>5</v>
      </c>
      <c r="J895" s="32" t="s">
        <v>6</v>
      </c>
      <c r="K895" s="32" t="s">
        <v>5</v>
      </c>
      <c r="L895" s="32" t="s">
        <v>5</v>
      </c>
      <c r="M895" s="32" t="s">
        <v>5</v>
      </c>
      <c r="N895" s="32" t="s">
        <v>6</v>
      </c>
      <c r="O895" s="76">
        <v>781.25</v>
      </c>
      <c r="P895" s="77">
        <v>384</v>
      </c>
      <c r="Q895" s="76">
        <v>16500</v>
      </c>
      <c r="R895" s="76">
        <v>3300</v>
      </c>
      <c r="S895" s="85">
        <f t="shared" si="92"/>
        <v>20</v>
      </c>
      <c r="T895" s="85">
        <f t="shared" si="93"/>
        <v>13200</v>
      </c>
      <c r="U895" s="32" t="s">
        <v>6</v>
      </c>
      <c r="V895" s="32" t="s">
        <v>6</v>
      </c>
      <c r="W895" s="79">
        <v>1</v>
      </c>
      <c r="X895" s="80">
        <v>0</v>
      </c>
      <c r="Y895" s="81">
        <f>ROUND((S895/INDICI!$B$2*10),2)</f>
        <v>2.2599999999999998</v>
      </c>
      <c r="Z895" s="81">
        <f>ROUND((O895/INDICI!$B$1*25),2)</f>
        <v>2.09</v>
      </c>
      <c r="AA895" s="82">
        <f t="shared" si="94"/>
        <v>8</v>
      </c>
      <c r="AB895" s="83">
        <f t="shared" si="95"/>
        <v>12.35</v>
      </c>
      <c r="AC895" s="84"/>
      <c r="AD895" s="81" t="str">
        <f>VLOOKUP(C895, 'NORD SUD'!A:B, 2, FALSE)</f>
        <v>S</v>
      </c>
      <c r="AE895" s="85"/>
      <c r="AF895" s="85"/>
      <c r="AG895" s="84"/>
      <c r="AH895" s="90"/>
      <c r="AI895" s="172"/>
      <c r="AJ895" s="172"/>
      <c r="AK895" s="197"/>
      <c r="AL895" s="158"/>
    </row>
    <row r="896" spans="1:998" s="13" customFormat="1">
      <c r="A896" s="16">
        <v>891</v>
      </c>
      <c r="B896" s="32" t="s">
        <v>857</v>
      </c>
      <c r="C896" s="32" t="s">
        <v>100</v>
      </c>
      <c r="D896" s="32" t="s">
        <v>100</v>
      </c>
      <c r="E896" s="32" t="s">
        <v>868</v>
      </c>
      <c r="F896" s="32"/>
      <c r="G896" s="74">
        <v>45834</v>
      </c>
      <c r="H896" s="75">
        <v>0.78472222222222221</v>
      </c>
      <c r="I896" s="32" t="s">
        <v>5</v>
      </c>
      <c r="J896" s="32" t="s">
        <v>6</v>
      </c>
      <c r="K896" s="32" t="s">
        <v>5</v>
      </c>
      <c r="L896" s="32" t="s">
        <v>5</v>
      </c>
      <c r="M896" s="32" t="s">
        <v>5</v>
      </c>
      <c r="N896" s="32" t="s">
        <v>6</v>
      </c>
      <c r="O896" s="76">
        <v>1272.9844413012729</v>
      </c>
      <c r="P896" s="77">
        <v>2121</v>
      </c>
      <c r="Q896" s="76">
        <v>178400</v>
      </c>
      <c r="R896" s="76">
        <v>15000</v>
      </c>
      <c r="S896" s="85">
        <f t="shared" si="92"/>
        <v>8.4080717488789247</v>
      </c>
      <c r="T896" s="85">
        <f t="shared" si="93"/>
        <v>163400</v>
      </c>
      <c r="U896" s="32" t="s">
        <v>6</v>
      </c>
      <c r="V896" s="32" t="s">
        <v>6</v>
      </c>
      <c r="W896" s="79">
        <v>1</v>
      </c>
      <c r="X896" s="80">
        <v>0</v>
      </c>
      <c r="Y896" s="81">
        <f>ROUND((S896/INDICI!$B$2*10),2)</f>
        <v>0.95</v>
      </c>
      <c r="Z896" s="81">
        <f>ROUND((O896/INDICI!$B$1*25),2)</f>
        <v>3.4</v>
      </c>
      <c r="AA896" s="82">
        <f t="shared" si="94"/>
        <v>8</v>
      </c>
      <c r="AB896" s="83">
        <f t="shared" si="95"/>
        <v>12.35</v>
      </c>
      <c r="AC896" s="84"/>
      <c r="AD896" s="81" t="str">
        <f>VLOOKUP(C896, 'NORD SUD'!A:B, 2, FALSE)</f>
        <v>S</v>
      </c>
      <c r="AE896" s="85"/>
      <c r="AF896" s="85"/>
      <c r="AG896" s="84"/>
      <c r="AH896" s="81"/>
      <c r="AI896" s="169"/>
      <c r="AJ896" s="169"/>
      <c r="AK896" s="194"/>
      <c r="AL896" s="162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27"/>
      <c r="ED896" s="27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27"/>
      <c r="GS896" s="27"/>
      <c r="GT896" s="27"/>
      <c r="GU896" s="27"/>
      <c r="GV896" s="27"/>
      <c r="GW896" s="27"/>
      <c r="GX896" s="27"/>
      <c r="GY896" s="27"/>
      <c r="GZ896" s="27"/>
      <c r="HA896" s="27"/>
      <c r="HB896" s="27"/>
      <c r="HC896" s="27"/>
      <c r="HD896" s="27"/>
      <c r="HE896" s="27"/>
      <c r="HF896" s="27"/>
      <c r="HG896" s="27"/>
      <c r="HH896" s="27"/>
      <c r="HI896" s="27"/>
      <c r="HJ896" s="27"/>
      <c r="HK896" s="27"/>
      <c r="HL896" s="27"/>
      <c r="HM896" s="27"/>
      <c r="HN896" s="27"/>
      <c r="HO896" s="27"/>
      <c r="HP896" s="27"/>
      <c r="HQ896" s="27"/>
      <c r="HR896" s="27"/>
      <c r="HS896" s="27"/>
      <c r="HT896" s="27"/>
      <c r="HU896" s="27"/>
      <c r="HV896" s="27"/>
      <c r="HW896" s="27"/>
      <c r="HX896" s="27"/>
      <c r="HY896" s="27"/>
      <c r="HZ896" s="27"/>
      <c r="IA896" s="27"/>
      <c r="IB896" s="27"/>
      <c r="IC896" s="27"/>
      <c r="ID896" s="27"/>
      <c r="IE896" s="27"/>
      <c r="IF896" s="27"/>
      <c r="IG896" s="27"/>
      <c r="IH896" s="27"/>
      <c r="II896" s="27"/>
      <c r="IJ896" s="27"/>
      <c r="IK896" s="27"/>
      <c r="IL896" s="27"/>
      <c r="IM896" s="27"/>
      <c r="IN896" s="27"/>
      <c r="IO896" s="27"/>
      <c r="IP896" s="27"/>
      <c r="IQ896" s="27"/>
      <c r="IR896" s="27"/>
      <c r="IS896" s="27"/>
      <c r="IT896" s="27"/>
      <c r="IU896" s="27"/>
      <c r="IV896" s="27"/>
      <c r="IW896" s="27"/>
      <c r="IX896" s="27"/>
      <c r="IY896" s="27"/>
      <c r="IZ896" s="27"/>
      <c r="JA896" s="27"/>
      <c r="JB896" s="27"/>
      <c r="JC896" s="27"/>
      <c r="JD896" s="27"/>
      <c r="JE896" s="27"/>
      <c r="JF896" s="27"/>
      <c r="JG896" s="27"/>
      <c r="JH896" s="27"/>
      <c r="JI896" s="27"/>
      <c r="JJ896" s="27"/>
      <c r="JK896" s="27"/>
      <c r="JL896" s="27"/>
      <c r="JM896" s="27"/>
      <c r="JN896" s="27"/>
      <c r="JO896" s="27"/>
      <c r="JP896" s="27"/>
      <c r="JQ896" s="27"/>
      <c r="JR896" s="27"/>
      <c r="JS896" s="27"/>
      <c r="JT896" s="27"/>
      <c r="JU896" s="27"/>
      <c r="JV896" s="27"/>
      <c r="JW896" s="27"/>
      <c r="JX896" s="27"/>
      <c r="JY896" s="27"/>
      <c r="JZ896" s="27"/>
      <c r="KA896" s="27"/>
      <c r="KB896" s="27"/>
      <c r="KC896" s="27"/>
      <c r="KD896" s="27"/>
      <c r="KE896" s="27"/>
      <c r="KF896" s="27"/>
      <c r="KG896" s="27"/>
      <c r="KH896" s="27"/>
      <c r="KI896" s="27"/>
      <c r="KJ896" s="27"/>
      <c r="KK896" s="27"/>
      <c r="KL896" s="27"/>
      <c r="KM896" s="27"/>
      <c r="KN896" s="27"/>
      <c r="KO896" s="27"/>
      <c r="KP896" s="27"/>
      <c r="KQ896" s="27"/>
      <c r="KR896" s="27"/>
      <c r="KS896" s="27"/>
      <c r="KT896" s="27"/>
      <c r="KU896" s="27"/>
      <c r="KV896" s="27"/>
      <c r="KW896" s="27"/>
      <c r="KX896" s="27"/>
      <c r="KY896" s="27"/>
      <c r="KZ896" s="27"/>
      <c r="LA896" s="27"/>
      <c r="LB896" s="27"/>
      <c r="LC896" s="27"/>
      <c r="LD896" s="27"/>
      <c r="LE896" s="27"/>
      <c r="LF896" s="27"/>
      <c r="LG896" s="27"/>
      <c r="LH896" s="27"/>
      <c r="LI896" s="27"/>
      <c r="LJ896" s="27"/>
      <c r="LK896" s="27"/>
      <c r="LL896" s="27"/>
      <c r="LM896" s="27"/>
      <c r="LN896" s="27"/>
      <c r="LO896" s="27"/>
      <c r="LP896" s="27"/>
      <c r="LQ896" s="27"/>
      <c r="LR896" s="27"/>
      <c r="LS896" s="27"/>
      <c r="LT896" s="27"/>
      <c r="LU896" s="27"/>
      <c r="LV896" s="27"/>
      <c r="LW896" s="27"/>
      <c r="LX896" s="27"/>
      <c r="LY896" s="27"/>
      <c r="LZ896" s="27"/>
      <c r="MA896" s="27"/>
      <c r="MB896" s="27"/>
      <c r="MC896" s="27"/>
      <c r="MD896" s="27"/>
      <c r="ME896" s="27"/>
      <c r="MF896" s="27"/>
      <c r="MG896" s="27"/>
      <c r="MH896" s="27"/>
      <c r="MI896" s="27"/>
      <c r="MJ896" s="27"/>
      <c r="MK896" s="27"/>
      <c r="ML896" s="27"/>
      <c r="MM896" s="27"/>
      <c r="MN896" s="27"/>
      <c r="MO896" s="27"/>
      <c r="MP896" s="27"/>
      <c r="MQ896" s="27"/>
      <c r="MR896" s="27"/>
      <c r="MS896" s="27"/>
      <c r="MT896" s="27"/>
      <c r="MU896" s="27"/>
      <c r="MV896" s="27"/>
      <c r="MW896" s="27"/>
      <c r="MX896" s="27"/>
      <c r="MY896" s="27"/>
      <c r="MZ896" s="27"/>
      <c r="NA896" s="27"/>
      <c r="NB896" s="27"/>
      <c r="NC896" s="27"/>
      <c r="ND896" s="27"/>
      <c r="NE896" s="27"/>
      <c r="NF896" s="27"/>
      <c r="NG896" s="27"/>
      <c r="NH896" s="27"/>
      <c r="NI896" s="27"/>
      <c r="NJ896" s="27"/>
      <c r="NK896" s="27"/>
      <c r="NL896" s="27"/>
      <c r="NM896" s="27"/>
      <c r="NN896" s="27"/>
      <c r="NO896" s="27"/>
      <c r="NP896" s="27"/>
      <c r="NQ896" s="27"/>
      <c r="NR896" s="27"/>
      <c r="NS896" s="27"/>
      <c r="NT896" s="27"/>
      <c r="NU896" s="27"/>
      <c r="NV896" s="27"/>
      <c r="NW896" s="27"/>
      <c r="NX896" s="27"/>
      <c r="NY896" s="27"/>
      <c r="NZ896" s="27"/>
      <c r="OA896" s="27"/>
      <c r="OB896" s="27"/>
      <c r="OC896" s="27"/>
      <c r="OD896" s="27"/>
      <c r="OE896" s="27"/>
      <c r="OF896" s="27"/>
      <c r="OG896" s="27"/>
      <c r="OH896" s="27"/>
      <c r="OI896" s="27"/>
      <c r="OJ896" s="27"/>
      <c r="OK896" s="27"/>
      <c r="OL896" s="27"/>
      <c r="OM896" s="27"/>
      <c r="ON896" s="27"/>
      <c r="OO896" s="27"/>
      <c r="OP896" s="27"/>
      <c r="OQ896" s="27"/>
      <c r="OR896" s="27"/>
      <c r="OS896" s="27"/>
      <c r="OT896" s="27"/>
      <c r="OU896" s="27"/>
      <c r="OV896" s="27"/>
      <c r="OW896" s="27"/>
      <c r="OX896" s="27"/>
      <c r="OY896" s="27"/>
      <c r="OZ896" s="27"/>
      <c r="PA896" s="27"/>
      <c r="PB896" s="27"/>
      <c r="PC896" s="27"/>
      <c r="PD896" s="27"/>
      <c r="PE896" s="27"/>
      <c r="PF896" s="27"/>
      <c r="PG896" s="27"/>
      <c r="PH896" s="27"/>
      <c r="PI896" s="27"/>
      <c r="PJ896" s="27"/>
      <c r="PK896" s="27"/>
      <c r="PL896" s="27"/>
      <c r="PM896" s="27"/>
      <c r="PN896" s="27"/>
      <c r="PO896" s="27"/>
      <c r="PP896" s="27"/>
      <c r="PQ896" s="27"/>
      <c r="PR896" s="27"/>
      <c r="PS896" s="27"/>
      <c r="PT896" s="27"/>
      <c r="PU896" s="27"/>
      <c r="PV896" s="27"/>
      <c r="PW896" s="27"/>
      <c r="PX896" s="27"/>
      <c r="PY896" s="27"/>
      <c r="PZ896" s="27"/>
      <c r="QA896" s="27"/>
      <c r="QB896" s="27"/>
      <c r="QC896" s="27"/>
      <c r="QD896" s="27"/>
      <c r="QE896" s="27"/>
      <c r="QF896" s="27"/>
      <c r="QG896" s="27"/>
      <c r="QH896" s="27"/>
      <c r="QI896" s="27"/>
      <c r="QJ896" s="27"/>
      <c r="QK896" s="27"/>
      <c r="QL896" s="27"/>
      <c r="QM896" s="27"/>
      <c r="QN896" s="27"/>
      <c r="QO896" s="27"/>
      <c r="QP896" s="27"/>
      <c r="QQ896" s="27"/>
      <c r="QR896" s="27"/>
      <c r="QS896" s="27"/>
      <c r="QT896" s="27"/>
      <c r="QU896" s="27"/>
      <c r="QV896" s="27"/>
      <c r="QW896" s="27"/>
      <c r="QX896" s="27"/>
      <c r="QY896" s="27"/>
      <c r="QZ896" s="27"/>
      <c r="RA896" s="27"/>
      <c r="RB896" s="27"/>
      <c r="RC896" s="27"/>
      <c r="RD896" s="27"/>
      <c r="RE896" s="27"/>
      <c r="RF896" s="27"/>
      <c r="RG896" s="27"/>
      <c r="RH896" s="27"/>
      <c r="RI896" s="27"/>
      <c r="RJ896" s="27"/>
      <c r="RK896" s="27"/>
      <c r="RL896" s="27"/>
      <c r="RM896" s="27"/>
      <c r="RN896" s="27"/>
      <c r="RO896" s="27"/>
      <c r="RP896" s="27"/>
      <c r="RQ896" s="27"/>
      <c r="RR896" s="27"/>
      <c r="RS896" s="27"/>
      <c r="RT896" s="27"/>
      <c r="RU896" s="27"/>
      <c r="RV896" s="27"/>
      <c r="RW896" s="27"/>
      <c r="RX896" s="27"/>
      <c r="RY896" s="27"/>
      <c r="RZ896" s="27"/>
      <c r="SA896" s="27"/>
      <c r="SB896" s="27"/>
      <c r="SC896" s="27"/>
      <c r="SD896" s="27"/>
      <c r="SE896" s="27"/>
      <c r="SF896" s="27"/>
      <c r="SG896" s="27"/>
      <c r="SH896" s="27"/>
      <c r="SI896" s="27"/>
      <c r="SJ896" s="27"/>
      <c r="SK896" s="27"/>
      <c r="SL896" s="27"/>
      <c r="SM896" s="27"/>
      <c r="SN896" s="27"/>
      <c r="SO896" s="27"/>
      <c r="SP896" s="27"/>
      <c r="SQ896" s="27"/>
      <c r="SR896" s="27"/>
      <c r="SS896" s="27"/>
      <c r="ST896" s="27"/>
      <c r="SU896" s="27"/>
      <c r="SV896" s="27"/>
      <c r="SW896" s="27"/>
      <c r="SX896" s="27"/>
      <c r="SY896" s="27"/>
      <c r="SZ896" s="27"/>
      <c r="TA896" s="27"/>
      <c r="TB896" s="27"/>
      <c r="TC896" s="27"/>
      <c r="TD896" s="27"/>
      <c r="TE896" s="27"/>
      <c r="TF896" s="27"/>
      <c r="TG896" s="27"/>
      <c r="TH896" s="27"/>
      <c r="TI896" s="27"/>
      <c r="TJ896" s="27"/>
      <c r="TK896" s="27"/>
      <c r="TL896" s="27"/>
      <c r="TM896" s="27"/>
      <c r="TN896" s="27"/>
      <c r="TO896" s="27"/>
      <c r="TP896" s="27"/>
      <c r="TQ896" s="27"/>
      <c r="TR896" s="27"/>
      <c r="TS896" s="27"/>
      <c r="TT896" s="27"/>
      <c r="TU896" s="27"/>
      <c r="TV896" s="27"/>
      <c r="TW896" s="27"/>
      <c r="TX896" s="27"/>
      <c r="TY896" s="27"/>
      <c r="TZ896" s="27"/>
      <c r="UA896" s="27"/>
      <c r="UB896" s="27"/>
      <c r="UC896" s="27"/>
      <c r="UD896" s="27"/>
      <c r="UE896" s="27"/>
      <c r="UF896" s="27"/>
      <c r="UG896" s="27"/>
      <c r="UH896" s="27"/>
      <c r="UI896" s="27"/>
      <c r="UJ896" s="27"/>
      <c r="UK896" s="27"/>
      <c r="UL896" s="27"/>
      <c r="UM896" s="27"/>
      <c r="UN896" s="27"/>
      <c r="UO896" s="27"/>
      <c r="UP896" s="27"/>
      <c r="UQ896" s="27"/>
      <c r="UR896" s="27"/>
      <c r="US896" s="27"/>
      <c r="UT896" s="27"/>
      <c r="UU896" s="27"/>
      <c r="UV896" s="27"/>
      <c r="UW896" s="27"/>
      <c r="UX896" s="27"/>
      <c r="UY896" s="27"/>
      <c r="UZ896" s="27"/>
      <c r="VA896" s="27"/>
      <c r="VB896" s="27"/>
      <c r="VC896" s="27"/>
      <c r="VD896" s="27"/>
      <c r="VE896" s="27"/>
      <c r="VF896" s="27"/>
      <c r="VG896" s="27"/>
      <c r="VH896" s="27"/>
      <c r="VI896" s="27"/>
      <c r="VJ896" s="27"/>
      <c r="VK896" s="27"/>
      <c r="VL896" s="27"/>
      <c r="VM896" s="27"/>
      <c r="VN896" s="27"/>
      <c r="VO896" s="27"/>
      <c r="VP896" s="27"/>
      <c r="VQ896" s="27"/>
      <c r="VR896" s="27"/>
      <c r="VS896" s="27"/>
      <c r="VT896" s="27"/>
      <c r="VU896" s="27"/>
      <c r="VV896" s="27"/>
      <c r="VW896" s="27"/>
      <c r="VX896" s="27"/>
      <c r="VY896" s="27"/>
      <c r="VZ896" s="27"/>
      <c r="WA896" s="27"/>
      <c r="WB896" s="27"/>
      <c r="WC896" s="27"/>
      <c r="WD896" s="27"/>
      <c r="WE896" s="27"/>
      <c r="WF896" s="27"/>
      <c r="WG896" s="27"/>
      <c r="WH896" s="27"/>
      <c r="WI896" s="27"/>
      <c r="WJ896" s="27"/>
      <c r="WK896" s="27"/>
      <c r="WL896" s="27"/>
      <c r="WM896" s="27"/>
      <c r="WN896" s="27"/>
      <c r="WO896" s="27"/>
      <c r="WP896" s="27"/>
      <c r="WQ896" s="27"/>
      <c r="WR896" s="27"/>
      <c r="WS896" s="27"/>
      <c r="WT896" s="27"/>
      <c r="WU896" s="27"/>
      <c r="WV896" s="27"/>
      <c r="WW896" s="27"/>
      <c r="WX896" s="27"/>
      <c r="WY896" s="27"/>
      <c r="WZ896" s="27"/>
      <c r="XA896" s="27"/>
      <c r="XB896" s="27"/>
      <c r="XC896" s="27"/>
      <c r="XD896" s="27"/>
      <c r="XE896" s="27"/>
      <c r="XF896" s="27"/>
      <c r="XG896" s="27"/>
      <c r="XH896" s="27"/>
      <c r="XI896" s="27"/>
      <c r="XJ896" s="27"/>
      <c r="XK896" s="27"/>
      <c r="XL896" s="27"/>
      <c r="XM896" s="27"/>
      <c r="XN896" s="27"/>
      <c r="XO896" s="27"/>
      <c r="XP896" s="27"/>
      <c r="XQ896" s="27"/>
      <c r="XR896" s="27"/>
      <c r="XS896" s="27"/>
      <c r="XT896" s="27"/>
      <c r="XU896" s="27"/>
      <c r="XV896" s="27"/>
      <c r="XW896" s="27"/>
      <c r="XX896" s="27"/>
      <c r="XY896" s="27"/>
      <c r="XZ896" s="27"/>
      <c r="YA896" s="27"/>
      <c r="YB896" s="27"/>
      <c r="YC896" s="27"/>
      <c r="YD896" s="27"/>
      <c r="YE896" s="27"/>
      <c r="YF896" s="27"/>
      <c r="YG896" s="27"/>
      <c r="YH896" s="27"/>
      <c r="YI896" s="27"/>
      <c r="YJ896" s="27"/>
      <c r="YK896" s="27"/>
      <c r="YL896" s="27"/>
      <c r="YM896" s="27"/>
      <c r="YN896" s="27"/>
      <c r="YO896" s="27"/>
      <c r="YP896" s="27"/>
      <c r="YQ896" s="27"/>
      <c r="YR896" s="27"/>
      <c r="YS896" s="27"/>
      <c r="YT896" s="27"/>
      <c r="YU896" s="27"/>
      <c r="YV896" s="27"/>
      <c r="YW896" s="27"/>
      <c r="YX896" s="27"/>
      <c r="YY896" s="27"/>
      <c r="YZ896" s="27"/>
      <c r="ZA896" s="27"/>
      <c r="ZB896" s="27"/>
      <c r="ZC896" s="27"/>
      <c r="ZD896" s="27"/>
      <c r="ZE896" s="27"/>
      <c r="ZF896" s="27"/>
      <c r="ZG896" s="27"/>
      <c r="ZH896" s="27"/>
      <c r="ZI896" s="27"/>
      <c r="ZJ896" s="27"/>
      <c r="ZK896" s="27"/>
      <c r="ZL896" s="27"/>
      <c r="ZM896" s="27"/>
      <c r="ZN896" s="27"/>
      <c r="ZO896" s="27"/>
      <c r="ZP896" s="27"/>
      <c r="ZQ896" s="27"/>
      <c r="ZR896" s="27"/>
      <c r="ZS896" s="27"/>
      <c r="ZT896" s="27"/>
      <c r="ZU896" s="27"/>
      <c r="ZV896" s="27"/>
      <c r="ZW896" s="27"/>
      <c r="ZX896" s="27"/>
      <c r="ZY896" s="27"/>
      <c r="ZZ896" s="27"/>
      <c r="AAA896" s="27"/>
      <c r="AAB896" s="27"/>
      <c r="AAC896" s="27"/>
      <c r="AAD896" s="27"/>
      <c r="AAE896" s="27"/>
      <c r="AAF896" s="27"/>
      <c r="AAG896" s="27"/>
      <c r="AAH896" s="27"/>
      <c r="AAI896" s="27"/>
      <c r="AAJ896" s="27"/>
      <c r="AAK896" s="27"/>
      <c r="AAL896" s="27"/>
      <c r="AAM896" s="27"/>
      <c r="AAN896" s="27"/>
      <c r="AAO896" s="27"/>
      <c r="AAP896" s="27"/>
      <c r="AAQ896" s="27"/>
      <c r="AAR896" s="27"/>
      <c r="AAS896" s="27"/>
      <c r="AAT896" s="27"/>
      <c r="AAU896" s="27"/>
      <c r="AAV896" s="27"/>
      <c r="AAW896" s="27"/>
      <c r="AAX896" s="27"/>
      <c r="AAY896" s="27"/>
      <c r="AAZ896" s="27"/>
      <c r="ABA896" s="27"/>
      <c r="ABB896" s="27"/>
      <c r="ABC896" s="27"/>
      <c r="ABD896" s="27"/>
      <c r="ABE896" s="27"/>
      <c r="ABF896" s="27"/>
      <c r="ABG896" s="27"/>
      <c r="ABH896" s="27"/>
      <c r="ABI896" s="27"/>
      <c r="ABJ896" s="27"/>
      <c r="ABK896" s="27"/>
      <c r="ABL896" s="27"/>
      <c r="ABM896" s="27"/>
      <c r="ABN896" s="27"/>
      <c r="ABO896" s="27"/>
      <c r="ABP896" s="27"/>
      <c r="ABQ896" s="27"/>
      <c r="ABR896" s="27"/>
      <c r="ABS896" s="27"/>
      <c r="ABT896" s="27"/>
      <c r="ABU896" s="27"/>
      <c r="ABV896" s="27"/>
      <c r="ABW896" s="27"/>
      <c r="ABX896" s="27"/>
      <c r="ABY896" s="27"/>
      <c r="ABZ896" s="27"/>
      <c r="ACA896" s="27"/>
      <c r="ACB896" s="27"/>
      <c r="ACC896" s="27"/>
      <c r="ACD896" s="27"/>
      <c r="ACE896" s="27"/>
      <c r="ACF896" s="27"/>
      <c r="ACG896" s="27"/>
      <c r="ACH896" s="27"/>
      <c r="ACI896" s="27"/>
      <c r="ACJ896" s="27"/>
      <c r="ACK896" s="27"/>
      <c r="ACL896" s="27"/>
      <c r="ACM896" s="27"/>
      <c r="ACN896" s="27"/>
      <c r="ACO896" s="27"/>
      <c r="ACP896" s="27"/>
      <c r="ACQ896" s="27"/>
      <c r="ACR896" s="27"/>
      <c r="ACS896" s="27"/>
      <c r="ACT896" s="27"/>
      <c r="ACU896" s="27"/>
      <c r="ACV896" s="27"/>
      <c r="ACW896" s="27"/>
      <c r="ACX896" s="27"/>
      <c r="ACY896" s="27"/>
      <c r="ACZ896" s="27"/>
      <c r="ADA896" s="27"/>
      <c r="ADB896" s="27"/>
      <c r="ADC896" s="27"/>
      <c r="ADD896" s="27"/>
      <c r="ADE896" s="27"/>
      <c r="ADF896" s="27"/>
      <c r="ADG896" s="27"/>
      <c r="ADH896" s="27"/>
      <c r="ADI896" s="27"/>
      <c r="ADJ896" s="27"/>
      <c r="ADK896" s="27"/>
      <c r="ADL896" s="27"/>
      <c r="ADM896" s="27"/>
      <c r="ADN896" s="27"/>
      <c r="ADO896" s="27"/>
      <c r="ADP896" s="27"/>
      <c r="ADQ896" s="27"/>
      <c r="ADR896" s="27"/>
      <c r="ADS896" s="27"/>
      <c r="ADT896" s="27"/>
      <c r="ADU896" s="27"/>
      <c r="ADV896" s="27"/>
      <c r="ADW896" s="27"/>
      <c r="ADX896" s="27"/>
      <c r="ADY896" s="27"/>
      <c r="ADZ896" s="27"/>
      <c r="AEA896" s="27"/>
      <c r="AEB896" s="27"/>
      <c r="AEC896" s="27"/>
      <c r="AED896" s="27"/>
      <c r="AEE896" s="27"/>
      <c r="AEF896" s="27"/>
      <c r="AEG896" s="27"/>
      <c r="AEH896" s="27"/>
      <c r="AEI896" s="27"/>
      <c r="AEJ896" s="27"/>
      <c r="AEK896" s="27"/>
      <c r="AEL896" s="27"/>
      <c r="AEM896" s="27"/>
      <c r="AEN896" s="27"/>
      <c r="AEO896" s="27"/>
      <c r="AEP896" s="27"/>
      <c r="AEQ896" s="27"/>
      <c r="AER896" s="27"/>
      <c r="AES896" s="27"/>
      <c r="AET896" s="27"/>
      <c r="AEU896" s="27"/>
      <c r="AEV896" s="27"/>
      <c r="AEW896" s="27"/>
      <c r="AEX896" s="27"/>
      <c r="AEY896" s="27"/>
      <c r="AEZ896" s="27"/>
      <c r="AFA896" s="27"/>
      <c r="AFB896" s="27"/>
      <c r="AFC896" s="27"/>
      <c r="AFD896" s="27"/>
      <c r="AFE896" s="27"/>
      <c r="AFF896" s="27"/>
      <c r="AFG896" s="27"/>
      <c r="AFH896" s="27"/>
      <c r="AFI896" s="27"/>
      <c r="AFJ896" s="27"/>
      <c r="AFK896" s="27"/>
      <c r="AFL896" s="27"/>
      <c r="AFM896" s="27"/>
      <c r="AFN896" s="27"/>
      <c r="AFO896" s="27"/>
      <c r="AFP896" s="27"/>
      <c r="AFQ896" s="27"/>
      <c r="AFR896" s="27"/>
      <c r="AFS896" s="27"/>
      <c r="AFT896" s="27"/>
      <c r="AFU896" s="27"/>
      <c r="AFV896" s="27"/>
      <c r="AFW896" s="27"/>
      <c r="AFX896" s="27"/>
      <c r="AFY896" s="27"/>
      <c r="AFZ896" s="27"/>
      <c r="AGA896" s="27"/>
      <c r="AGB896" s="27"/>
      <c r="AGC896" s="27"/>
      <c r="AGD896" s="27"/>
      <c r="AGE896" s="27"/>
      <c r="AGF896" s="27"/>
      <c r="AGG896" s="27"/>
      <c r="AGH896" s="27"/>
      <c r="AGI896" s="27"/>
      <c r="AGJ896" s="27"/>
      <c r="AGK896" s="27"/>
      <c r="AGL896" s="27"/>
      <c r="AGM896" s="27"/>
      <c r="AGN896" s="27"/>
      <c r="AGO896" s="27"/>
      <c r="AGP896" s="27"/>
      <c r="AGQ896" s="27"/>
      <c r="AGR896" s="27"/>
      <c r="AGS896" s="27"/>
      <c r="AGT896" s="27"/>
      <c r="AGU896" s="27"/>
      <c r="AGV896" s="27"/>
      <c r="AGW896" s="27"/>
      <c r="AGX896" s="27"/>
      <c r="AGY896" s="27"/>
      <c r="AGZ896" s="27"/>
      <c r="AHA896" s="27"/>
      <c r="AHB896" s="27"/>
      <c r="AHC896" s="27"/>
      <c r="AHD896" s="27"/>
      <c r="AHE896" s="27"/>
      <c r="AHF896" s="27"/>
      <c r="AHG896" s="27"/>
      <c r="AHH896" s="27"/>
      <c r="AHI896" s="27"/>
      <c r="AHJ896" s="27"/>
      <c r="AHK896" s="27"/>
      <c r="AHL896" s="27"/>
      <c r="AHM896" s="27"/>
      <c r="AHN896" s="27"/>
      <c r="AHO896" s="27"/>
      <c r="AHP896" s="27"/>
      <c r="AHQ896" s="27"/>
      <c r="AHR896" s="27"/>
      <c r="AHS896" s="27"/>
      <c r="AHT896" s="27"/>
      <c r="AHU896" s="27"/>
      <c r="AHV896" s="27"/>
      <c r="AHW896" s="27"/>
      <c r="AHX896" s="27"/>
      <c r="AHY896" s="27"/>
      <c r="AHZ896" s="27"/>
      <c r="AIA896" s="27"/>
      <c r="AIB896" s="27"/>
      <c r="AIC896" s="27"/>
      <c r="AID896" s="27"/>
      <c r="AIE896" s="27"/>
      <c r="AIF896" s="27"/>
      <c r="AIG896" s="27"/>
      <c r="AIH896" s="27"/>
      <c r="AII896" s="27"/>
      <c r="AIJ896" s="27"/>
      <c r="AIK896" s="27"/>
      <c r="AIL896" s="27"/>
      <c r="AIM896" s="27"/>
      <c r="AIN896" s="27"/>
      <c r="AIO896" s="27"/>
      <c r="AIP896" s="27"/>
      <c r="AIQ896" s="27"/>
      <c r="AIR896" s="27"/>
      <c r="AIS896" s="27"/>
      <c r="AIT896" s="27"/>
      <c r="AIU896" s="27"/>
      <c r="AIV896" s="27"/>
      <c r="AIW896" s="27"/>
      <c r="AIX896" s="27"/>
      <c r="AIY896" s="27"/>
      <c r="AIZ896" s="27"/>
      <c r="AJA896" s="27"/>
      <c r="AJB896" s="27"/>
      <c r="AJC896" s="27"/>
      <c r="AJD896" s="27"/>
      <c r="AJE896" s="27"/>
      <c r="AJF896" s="27"/>
      <c r="AJG896" s="27"/>
      <c r="AJH896" s="27"/>
      <c r="AJI896" s="27"/>
      <c r="AJJ896" s="27"/>
      <c r="AJK896" s="27"/>
      <c r="AJL896" s="27"/>
      <c r="AJM896" s="27"/>
      <c r="AJN896" s="27"/>
      <c r="AJO896" s="27"/>
      <c r="AJP896" s="27"/>
      <c r="AJQ896" s="27"/>
      <c r="AJR896" s="27"/>
      <c r="AJS896" s="27"/>
      <c r="AJT896" s="27"/>
      <c r="AJU896" s="27"/>
      <c r="AJV896" s="27"/>
      <c r="AJW896" s="27"/>
      <c r="AJX896" s="27"/>
      <c r="AJY896" s="27"/>
      <c r="AJZ896" s="27"/>
      <c r="AKA896" s="27"/>
      <c r="AKB896" s="27"/>
      <c r="AKC896" s="27"/>
      <c r="AKD896" s="27"/>
      <c r="AKE896" s="27"/>
      <c r="AKF896" s="27"/>
      <c r="AKG896" s="27"/>
      <c r="AKH896" s="27"/>
      <c r="AKI896" s="27"/>
      <c r="AKJ896" s="27"/>
      <c r="AKK896" s="27"/>
      <c r="AKL896" s="27"/>
      <c r="AKM896" s="27"/>
      <c r="AKN896" s="27"/>
      <c r="AKO896" s="27"/>
      <c r="AKP896" s="27"/>
      <c r="AKQ896" s="27"/>
      <c r="AKR896" s="27"/>
      <c r="AKS896" s="27"/>
      <c r="AKT896" s="27"/>
      <c r="AKU896" s="27"/>
      <c r="AKV896" s="27"/>
      <c r="AKW896" s="27"/>
      <c r="AKX896" s="27"/>
      <c r="AKY896" s="27"/>
      <c r="AKZ896" s="27"/>
      <c r="ALA896" s="27"/>
      <c r="ALB896" s="27"/>
      <c r="ALC896" s="27"/>
      <c r="ALD896" s="27"/>
      <c r="ALE896" s="27"/>
      <c r="ALF896" s="27"/>
      <c r="ALG896" s="27"/>
      <c r="ALH896" s="27"/>
      <c r="ALI896" s="27"/>
      <c r="ALJ896" s="27"/>
    </row>
    <row r="897" spans="1:998" s="13" customFormat="1">
      <c r="A897" s="16">
        <v>892</v>
      </c>
      <c r="B897" s="32" t="s">
        <v>857</v>
      </c>
      <c r="C897" s="32" t="s">
        <v>32</v>
      </c>
      <c r="D897" s="32" t="s">
        <v>32</v>
      </c>
      <c r="E897" s="32" t="s">
        <v>1218</v>
      </c>
      <c r="F897" s="32"/>
      <c r="G897" s="74">
        <v>45828</v>
      </c>
      <c r="H897" s="75">
        <v>0.58124999999999993</v>
      </c>
      <c r="I897" s="32" t="s">
        <v>5</v>
      </c>
      <c r="J897" s="32" t="s">
        <v>6</v>
      </c>
      <c r="K897" s="32" t="s">
        <v>5</v>
      </c>
      <c r="L897" s="32" t="s">
        <v>5</v>
      </c>
      <c r="M897" s="32" t="s">
        <v>5</v>
      </c>
      <c r="N897" s="32" t="s">
        <v>6</v>
      </c>
      <c r="O897" s="76">
        <v>1203.43</v>
      </c>
      <c r="P897" s="77">
        <v>1745</v>
      </c>
      <c r="Q897" s="76">
        <v>249887.7</v>
      </c>
      <c r="R897" s="76">
        <v>25000</v>
      </c>
      <c r="S897" s="85">
        <f t="shared" si="92"/>
        <v>10.004494018713206</v>
      </c>
      <c r="T897" s="85">
        <f t="shared" si="93"/>
        <v>224887.7</v>
      </c>
      <c r="U897" s="32" t="s">
        <v>5</v>
      </c>
      <c r="V897" s="32" t="s">
        <v>6</v>
      </c>
      <c r="W897" s="79">
        <v>1</v>
      </c>
      <c r="X897" s="80">
        <v>0</v>
      </c>
      <c r="Y897" s="81">
        <f>ROUND((S897/INDICI!$B$2*10),2)</f>
        <v>1.1299999999999999</v>
      </c>
      <c r="Z897" s="81">
        <f>ROUND((O897/INDICI!$B$1*25),2)</f>
        <v>3.21</v>
      </c>
      <c r="AA897" s="82">
        <f t="shared" si="94"/>
        <v>8</v>
      </c>
      <c r="AB897" s="83">
        <f t="shared" si="95"/>
        <v>12.34</v>
      </c>
      <c r="AC897" s="84"/>
      <c r="AD897" s="81" t="str">
        <f>VLOOKUP(C897, 'NORD SUD'!A:B, 2, FALSE)</f>
        <v>S</v>
      </c>
      <c r="AE897" s="85"/>
      <c r="AF897" s="85"/>
      <c r="AG897" s="84"/>
      <c r="AH897" s="174"/>
      <c r="AI897" s="175"/>
      <c r="AJ897" s="175"/>
      <c r="AK897" s="199"/>
      <c r="AL897" s="158"/>
    </row>
    <row r="898" spans="1:998" s="13" customFormat="1">
      <c r="A898" s="16">
        <v>893</v>
      </c>
      <c r="B898" s="32" t="s">
        <v>250</v>
      </c>
      <c r="C898" s="32" t="s">
        <v>103</v>
      </c>
      <c r="D898" s="32" t="s">
        <v>103</v>
      </c>
      <c r="E898" s="32" t="s">
        <v>1794</v>
      </c>
      <c r="F898" s="32"/>
      <c r="G898" s="74">
        <v>45825</v>
      </c>
      <c r="H898" s="75">
        <v>0.36180555555555555</v>
      </c>
      <c r="I898" s="32" t="s">
        <v>5</v>
      </c>
      <c r="J898" s="32" t="s">
        <v>289</v>
      </c>
      <c r="K898" s="32" t="s">
        <v>5</v>
      </c>
      <c r="L898" s="32" t="s">
        <v>5</v>
      </c>
      <c r="M898" s="32" t="s">
        <v>5</v>
      </c>
      <c r="N898" s="32" t="s">
        <v>1765</v>
      </c>
      <c r="O898" s="76">
        <v>902.75</v>
      </c>
      <c r="P898" s="77">
        <v>17945</v>
      </c>
      <c r="Q898" s="76">
        <v>185000</v>
      </c>
      <c r="R898" s="76">
        <v>64406.54</v>
      </c>
      <c r="S898" s="85">
        <f t="shared" si="92"/>
        <v>34.814345945945945</v>
      </c>
      <c r="T898" s="85">
        <f t="shared" si="93"/>
        <v>120593.45999999999</v>
      </c>
      <c r="U898" s="32" t="s">
        <v>289</v>
      </c>
      <c r="V898" s="32" t="s">
        <v>289</v>
      </c>
      <c r="W898" s="79">
        <v>1</v>
      </c>
      <c r="X898" s="80">
        <v>0</v>
      </c>
      <c r="Y898" s="81">
        <f>ROUND((S898/INDICI!$B$2*10),2)</f>
        <v>3.93</v>
      </c>
      <c r="Z898" s="81">
        <f>ROUND((O898/INDICI!$B$1*25),2)</f>
        <v>2.41</v>
      </c>
      <c r="AA898" s="82">
        <f t="shared" si="94"/>
        <v>6</v>
      </c>
      <c r="AB898" s="83">
        <f t="shared" si="95"/>
        <v>12.34</v>
      </c>
      <c r="AC898" s="84"/>
      <c r="AD898" s="81" t="str">
        <f>VLOOKUP(C898, 'NORD SUD'!A:B, 2, FALSE)</f>
        <v>N</v>
      </c>
      <c r="AE898" s="85"/>
      <c r="AF898" s="85"/>
      <c r="AG898" s="84"/>
      <c r="AH898" s="81"/>
      <c r="AI898" s="169"/>
      <c r="AJ898" s="169"/>
      <c r="AK898" s="194"/>
      <c r="AL898" s="158"/>
    </row>
    <row r="899" spans="1:998" s="13" customFormat="1">
      <c r="A899" s="16">
        <v>894</v>
      </c>
      <c r="B899" s="32" t="s">
        <v>138</v>
      </c>
      <c r="C899" s="32" t="s">
        <v>60</v>
      </c>
      <c r="D899" s="32" t="s">
        <v>60</v>
      </c>
      <c r="E899" s="32" t="s">
        <v>735</v>
      </c>
      <c r="F899" s="32"/>
      <c r="G899" s="74">
        <v>45834</v>
      </c>
      <c r="H899" s="75">
        <v>0.65069444444444446</v>
      </c>
      <c r="I899" s="32" t="s">
        <v>5</v>
      </c>
      <c r="J899" s="32" t="s">
        <v>6</v>
      </c>
      <c r="K899" s="32" t="s">
        <v>5</v>
      </c>
      <c r="L899" s="32" t="s">
        <v>5</v>
      </c>
      <c r="M899" s="32" t="s">
        <v>5</v>
      </c>
      <c r="N899" s="32" t="s">
        <v>6</v>
      </c>
      <c r="O899" s="76">
        <v>762.29</v>
      </c>
      <c r="P899" s="77">
        <v>12200</v>
      </c>
      <c r="Q899" s="76">
        <v>92021.32</v>
      </c>
      <c r="R899" s="76">
        <v>35000</v>
      </c>
      <c r="S899" s="85">
        <f t="shared" si="92"/>
        <v>38.034664140875179</v>
      </c>
      <c r="T899" s="85">
        <f t="shared" si="93"/>
        <v>57021.320000000007</v>
      </c>
      <c r="U899" s="32" t="s">
        <v>6</v>
      </c>
      <c r="V899" s="32" t="s">
        <v>6</v>
      </c>
      <c r="W899" s="32">
        <v>2</v>
      </c>
      <c r="X899" s="80">
        <v>0</v>
      </c>
      <c r="Y899" s="81">
        <f>ROUND((S899/INDICI!$B$2*10),2)</f>
        <v>4.3</v>
      </c>
      <c r="Z899" s="81">
        <f>ROUND((O899/INDICI!$B$1*25),2)</f>
        <v>2.04</v>
      </c>
      <c r="AA899" s="82">
        <f t="shared" si="94"/>
        <v>6</v>
      </c>
      <c r="AB899" s="83">
        <f t="shared" si="95"/>
        <v>12.34</v>
      </c>
      <c r="AC899" s="84"/>
      <c r="AD899" s="81" t="str">
        <f>VLOOKUP(C899, 'NORD SUD'!A:B, 2, FALSE)</f>
        <v>S</v>
      </c>
      <c r="AE899" s="85"/>
      <c r="AF899" s="85"/>
      <c r="AG899" s="84"/>
      <c r="AH899" s="81"/>
      <c r="AI899" s="169"/>
      <c r="AJ899" s="169"/>
      <c r="AK899" s="194"/>
      <c r="AL899" s="161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  <c r="HF899" s="24"/>
      <c r="HG899" s="24"/>
      <c r="HH899" s="24"/>
      <c r="HI899" s="24"/>
      <c r="HJ899" s="24"/>
      <c r="HK899" s="24"/>
      <c r="HL899" s="24"/>
      <c r="HM899" s="24"/>
      <c r="HN899" s="24"/>
      <c r="HO899" s="24"/>
      <c r="HP899" s="24"/>
      <c r="HQ899" s="24"/>
      <c r="HR899" s="24"/>
      <c r="HS899" s="24"/>
      <c r="HT899" s="24"/>
      <c r="HU899" s="24"/>
      <c r="HV899" s="24"/>
      <c r="HW899" s="24"/>
      <c r="HX899" s="24"/>
      <c r="HY899" s="24"/>
      <c r="HZ899" s="24"/>
      <c r="IA899" s="24"/>
      <c r="IB899" s="24"/>
      <c r="IC899" s="24"/>
      <c r="ID899" s="24"/>
      <c r="IE899" s="24"/>
      <c r="IF899" s="24"/>
      <c r="IG899" s="24"/>
      <c r="IH899" s="24"/>
      <c r="II899" s="24"/>
      <c r="IJ899" s="24"/>
      <c r="IK899" s="24"/>
      <c r="IL899" s="24"/>
      <c r="IM899" s="24"/>
      <c r="IN899" s="24"/>
      <c r="IO899" s="24"/>
      <c r="IP899" s="24"/>
      <c r="IQ899" s="24"/>
      <c r="IR899" s="24"/>
      <c r="IS899" s="24"/>
      <c r="IT899" s="24"/>
      <c r="IU899" s="24"/>
      <c r="IV899" s="24"/>
      <c r="IW899" s="24"/>
      <c r="IX899" s="24"/>
      <c r="IY899" s="24"/>
      <c r="IZ899" s="24"/>
      <c r="JA899" s="24"/>
      <c r="JB899" s="24"/>
      <c r="JC899" s="24"/>
      <c r="JD899" s="24"/>
      <c r="JE899" s="24"/>
      <c r="JF899" s="24"/>
      <c r="JG899" s="24"/>
      <c r="JH899" s="24"/>
      <c r="JI899" s="24"/>
      <c r="JJ899" s="24"/>
      <c r="JK899" s="24"/>
      <c r="JL899" s="24"/>
      <c r="JM899" s="24"/>
      <c r="JN899" s="24"/>
      <c r="JO899" s="24"/>
      <c r="JP899" s="24"/>
      <c r="JQ899" s="24"/>
      <c r="JR899" s="24"/>
      <c r="JS899" s="24"/>
      <c r="JT899" s="24"/>
      <c r="JU899" s="24"/>
      <c r="JV899" s="24"/>
      <c r="JW899" s="24"/>
      <c r="JX899" s="24"/>
      <c r="JY899" s="24"/>
      <c r="JZ899" s="24"/>
      <c r="KA899" s="24"/>
      <c r="KB899" s="24"/>
      <c r="KC899" s="24"/>
      <c r="KD899" s="24"/>
      <c r="KE899" s="24"/>
      <c r="KF899" s="24"/>
      <c r="KG899" s="24"/>
      <c r="KH899" s="24"/>
      <c r="KI899" s="24"/>
      <c r="KJ899" s="24"/>
      <c r="KK899" s="24"/>
      <c r="KL899" s="24"/>
      <c r="KM899" s="24"/>
      <c r="KN899" s="24"/>
      <c r="KO899" s="24"/>
      <c r="KP899" s="24"/>
      <c r="KQ899" s="24"/>
      <c r="KR899" s="24"/>
      <c r="KS899" s="24"/>
      <c r="KT899" s="24"/>
      <c r="KU899" s="24"/>
      <c r="KV899" s="24"/>
      <c r="KW899" s="24"/>
      <c r="KX899" s="24"/>
      <c r="KY899" s="24"/>
      <c r="KZ899" s="24"/>
      <c r="LA899" s="24"/>
      <c r="LB899" s="24"/>
      <c r="LC899" s="24"/>
      <c r="LD899" s="24"/>
      <c r="LE899" s="24"/>
      <c r="LF899" s="24"/>
      <c r="LG899" s="24"/>
      <c r="LH899" s="24"/>
      <c r="LI899" s="24"/>
      <c r="LJ899" s="24"/>
      <c r="LK899" s="24"/>
      <c r="LL899" s="24"/>
      <c r="LM899" s="24"/>
      <c r="LN899" s="24"/>
      <c r="LO899" s="24"/>
      <c r="LP899" s="24"/>
      <c r="LQ899" s="24"/>
      <c r="LR899" s="24"/>
      <c r="LS899" s="24"/>
      <c r="LT899" s="24"/>
      <c r="LU899" s="24"/>
      <c r="LV899" s="24"/>
      <c r="LW899" s="24"/>
      <c r="LX899" s="24"/>
      <c r="LY899" s="24"/>
      <c r="LZ899" s="24"/>
      <c r="MA899" s="24"/>
      <c r="MB899" s="24"/>
      <c r="MC899" s="24"/>
      <c r="MD899" s="24"/>
      <c r="ME899" s="24"/>
      <c r="MF899" s="24"/>
      <c r="MG899" s="24"/>
      <c r="MH899" s="24"/>
      <c r="MI899" s="24"/>
      <c r="MJ899" s="24"/>
      <c r="MK899" s="24"/>
      <c r="ML899" s="24"/>
      <c r="MM899" s="24"/>
      <c r="MN899" s="24"/>
      <c r="MO899" s="24"/>
      <c r="MP899" s="24"/>
      <c r="MQ899" s="24"/>
      <c r="MR899" s="24"/>
      <c r="MS899" s="24"/>
      <c r="MT899" s="24"/>
      <c r="MU899" s="24"/>
      <c r="MV899" s="24"/>
      <c r="MW899" s="24"/>
      <c r="MX899" s="24"/>
      <c r="MY899" s="24"/>
      <c r="MZ899" s="24"/>
      <c r="NA899" s="24"/>
      <c r="NB899" s="24"/>
      <c r="NC899" s="24"/>
      <c r="ND899" s="24"/>
      <c r="NE899" s="24"/>
      <c r="NF899" s="24"/>
      <c r="NG899" s="24"/>
      <c r="NH899" s="24"/>
      <c r="NI899" s="24"/>
      <c r="NJ899" s="24"/>
      <c r="NK899" s="24"/>
      <c r="NL899" s="24"/>
      <c r="NM899" s="24"/>
      <c r="NN899" s="24"/>
      <c r="NO899" s="24"/>
      <c r="NP899" s="24"/>
      <c r="NQ899" s="24"/>
      <c r="NR899" s="24"/>
      <c r="NS899" s="24"/>
      <c r="NT899" s="24"/>
      <c r="NU899" s="24"/>
      <c r="NV899" s="24"/>
      <c r="NW899" s="24"/>
      <c r="NX899" s="24"/>
      <c r="NY899" s="24"/>
      <c r="NZ899" s="24"/>
      <c r="OA899" s="24"/>
      <c r="OB899" s="24"/>
      <c r="OC899" s="24"/>
      <c r="OD899" s="24"/>
      <c r="OE899" s="24"/>
      <c r="OF899" s="24"/>
      <c r="OG899" s="24"/>
      <c r="OH899" s="24"/>
      <c r="OI899" s="24"/>
      <c r="OJ899" s="24"/>
      <c r="OK899" s="24"/>
      <c r="OL899" s="24"/>
      <c r="OM899" s="24"/>
      <c r="ON899" s="24"/>
      <c r="OO899" s="24"/>
      <c r="OP899" s="24"/>
      <c r="OQ899" s="24"/>
      <c r="OR899" s="24"/>
      <c r="OS899" s="24"/>
      <c r="OT899" s="24"/>
      <c r="OU899" s="24"/>
      <c r="OV899" s="24"/>
      <c r="OW899" s="24"/>
      <c r="OX899" s="24"/>
      <c r="OY899" s="24"/>
      <c r="OZ899" s="24"/>
      <c r="PA899" s="24"/>
      <c r="PB899" s="24"/>
      <c r="PC899" s="24"/>
      <c r="PD899" s="24"/>
      <c r="PE899" s="24"/>
      <c r="PF899" s="24"/>
      <c r="PG899" s="24"/>
      <c r="PH899" s="24"/>
      <c r="PI899" s="24"/>
      <c r="PJ899" s="24"/>
      <c r="PK899" s="24"/>
      <c r="PL899" s="24"/>
      <c r="PM899" s="24"/>
      <c r="PN899" s="24"/>
      <c r="PO899" s="24"/>
      <c r="PP899" s="24"/>
      <c r="PQ899" s="24"/>
      <c r="PR899" s="24"/>
      <c r="PS899" s="24"/>
      <c r="PT899" s="24"/>
      <c r="PU899" s="24"/>
      <c r="PV899" s="24"/>
      <c r="PW899" s="24"/>
      <c r="PX899" s="24"/>
      <c r="PY899" s="24"/>
      <c r="PZ899" s="24"/>
      <c r="QA899" s="24"/>
      <c r="QB899" s="24"/>
      <c r="QC899" s="24"/>
      <c r="QD899" s="24"/>
      <c r="QE899" s="24"/>
      <c r="QF899" s="24"/>
      <c r="QG899" s="24"/>
      <c r="QH899" s="24"/>
      <c r="QI899" s="24"/>
      <c r="QJ899" s="24"/>
      <c r="QK899" s="24"/>
      <c r="QL899" s="24"/>
      <c r="QM899" s="24"/>
      <c r="QN899" s="24"/>
      <c r="QO899" s="24"/>
      <c r="QP899" s="24"/>
      <c r="QQ899" s="24"/>
      <c r="QR899" s="24"/>
      <c r="QS899" s="24"/>
      <c r="QT899" s="24"/>
      <c r="QU899" s="24"/>
      <c r="QV899" s="24"/>
      <c r="QW899" s="24"/>
      <c r="QX899" s="24"/>
      <c r="QY899" s="24"/>
      <c r="QZ899" s="24"/>
      <c r="RA899" s="24"/>
      <c r="RB899" s="24"/>
      <c r="RC899" s="24"/>
      <c r="RD899" s="24"/>
      <c r="RE899" s="24"/>
      <c r="RF899" s="24"/>
      <c r="RG899" s="24"/>
      <c r="RH899" s="24"/>
      <c r="RI899" s="24"/>
      <c r="RJ899" s="24"/>
      <c r="RK899" s="24"/>
      <c r="RL899" s="24"/>
      <c r="RM899" s="24"/>
      <c r="RN899" s="24"/>
      <c r="RO899" s="24"/>
      <c r="RP899" s="24"/>
      <c r="RQ899" s="24"/>
      <c r="RR899" s="24"/>
      <c r="RS899" s="24"/>
      <c r="RT899" s="24"/>
      <c r="RU899" s="24"/>
      <c r="RV899" s="24"/>
      <c r="RW899" s="24"/>
      <c r="RX899" s="24"/>
      <c r="RY899" s="24"/>
      <c r="RZ899" s="24"/>
      <c r="SA899" s="24"/>
      <c r="SB899" s="24"/>
      <c r="SC899" s="24"/>
      <c r="SD899" s="24"/>
      <c r="SE899" s="24"/>
      <c r="SF899" s="24"/>
      <c r="SG899" s="24"/>
      <c r="SH899" s="24"/>
      <c r="SI899" s="24"/>
      <c r="SJ899" s="24"/>
      <c r="SK899" s="24"/>
      <c r="SL899" s="24"/>
      <c r="SM899" s="24"/>
      <c r="SN899" s="24"/>
      <c r="SO899" s="24"/>
      <c r="SP899" s="24"/>
      <c r="SQ899" s="24"/>
      <c r="SR899" s="24"/>
      <c r="SS899" s="24"/>
      <c r="ST899" s="24"/>
      <c r="SU899" s="24"/>
      <c r="SV899" s="24"/>
      <c r="SW899" s="24"/>
      <c r="SX899" s="24"/>
      <c r="SY899" s="24"/>
      <c r="SZ899" s="24"/>
      <c r="TA899" s="24"/>
      <c r="TB899" s="24"/>
      <c r="TC899" s="24"/>
      <c r="TD899" s="24"/>
      <c r="TE899" s="24"/>
      <c r="TF899" s="24"/>
      <c r="TG899" s="24"/>
      <c r="TH899" s="24"/>
      <c r="TI899" s="24"/>
      <c r="TJ899" s="24"/>
      <c r="TK899" s="24"/>
      <c r="TL899" s="24"/>
      <c r="TM899" s="24"/>
      <c r="TN899" s="24"/>
      <c r="TO899" s="24"/>
      <c r="TP899" s="24"/>
      <c r="TQ899" s="24"/>
      <c r="TR899" s="24"/>
      <c r="TS899" s="24"/>
      <c r="TT899" s="24"/>
      <c r="TU899" s="24"/>
      <c r="TV899" s="24"/>
      <c r="TW899" s="24"/>
      <c r="TX899" s="24"/>
      <c r="TY899" s="24"/>
      <c r="TZ899" s="24"/>
      <c r="UA899" s="24"/>
      <c r="UB899" s="24"/>
      <c r="UC899" s="24"/>
      <c r="UD899" s="24"/>
      <c r="UE899" s="24"/>
      <c r="UF899" s="24"/>
      <c r="UG899" s="24"/>
      <c r="UH899" s="24"/>
      <c r="UI899" s="24"/>
      <c r="UJ899" s="24"/>
      <c r="UK899" s="24"/>
      <c r="UL899" s="24"/>
      <c r="UM899" s="24"/>
      <c r="UN899" s="24"/>
      <c r="UO899" s="24"/>
      <c r="UP899" s="24"/>
      <c r="UQ899" s="24"/>
      <c r="UR899" s="24"/>
      <c r="US899" s="24"/>
      <c r="UT899" s="24"/>
      <c r="UU899" s="24"/>
      <c r="UV899" s="24"/>
      <c r="UW899" s="24"/>
      <c r="UX899" s="24"/>
      <c r="UY899" s="24"/>
      <c r="UZ899" s="24"/>
      <c r="VA899" s="24"/>
      <c r="VB899" s="24"/>
      <c r="VC899" s="24"/>
      <c r="VD899" s="24"/>
      <c r="VE899" s="24"/>
      <c r="VF899" s="24"/>
      <c r="VG899" s="24"/>
      <c r="VH899" s="24"/>
      <c r="VI899" s="24"/>
      <c r="VJ899" s="24"/>
      <c r="VK899" s="24"/>
      <c r="VL899" s="24"/>
      <c r="VM899" s="24"/>
      <c r="VN899" s="24"/>
      <c r="VO899" s="24"/>
      <c r="VP899" s="24"/>
      <c r="VQ899" s="24"/>
      <c r="VR899" s="24"/>
      <c r="VS899" s="24"/>
      <c r="VT899" s="24"/>
      <c r="VU899" s="24"/>
      <c r="VV899" s="24"/>
      <c r="VW899" s="24"/>
      <c r="VX899" s="24"/>
      <c r="VY899" s="24"/>
      <c r="VZ899" s="24"/>
      <c r="WA899" s="24"/>
      <c r="WB899" s="24"/>
      <c r="WC899" s="24"/>
      <c r="WD899" s="24"/>
      <c r="WE899" s="24"/>
      <c r="WF899" s="24"/>
      <c r="WG899" s="24"/>
      <c r="WH899" s="24"/>
      <c r="WI899" s="24"/>
      <c r="WJ899" s="24"/>
      <c r="WK899" s="24"/>
      <c r="WL899" s="24"/>
      <c r="WM899" s="24"/>
      <c r="WN899" s="24"/>
      <c r="WO899" s="24"/>
      <c r="WP899" s="24"/>
      <c r="WQ899" s="24"/>
      <c r="WR899" s="24"/>
      <c r="WS899" s="24"/>
      <c r="WT899" s="24"/>
      <c r="WU899" s="24"/>
      <c r="WV899" s="24"/>
      <c r="WW899" s="24"/>
      <c r="WX899" s="24"/>
      <c r="WY899" s="24"/>
      <c r="WZ899" s="24"/>
      <c r="XA899" s="24"/>
      <c r="XB899" s="24"/>
      <c r="XC899" s="24"/>
      <c r="XD899" s="24"/>
      <c r="XE899" s="24"/>
      <c r="XF899" s="24"/>
      <c r="XG899" s="24"/>
      <c r="XH899" s="24"/>
      <c r="XI899" s="24"/>
      <c r="XJ899" s="24"/>
      <c r="XK899" s="24"/>
      <c r="XL899" s="24"/>
      <c r="XM899" s="24"/>
      <c r="XN899" s="24"/>
      <c r="XO899" s="24"/>
      <c r="XP899" s="24"/>
      <c r="XQ899" s="24"/>
      <c r="XR899" s="24"/>
      <c r="XS899" s="24"/>
      <c r="XT899" s="24"/>
      <c r="XU899" s="24"/>
      <c r="XV899" s="24"/>
      <c r="XW899" s="24"/>
      <c r="XX899" s="24"/>
      <c r="XY899" s="24"/>
      <c r="XZ899" s="24"/>
      <c r="YA899" s="24"/>
      <c r="YB899" s="24"/>
      <c r="YC899" s="24"/>
      <c r="YD899" s="24"/>
      <c r="YE899" s="24"/>
      <c r="YF899" s="24"/>
      <c r="YG899" s="24"/>
      <c r="YH899" s="24"/>
      <c r="YI899" s="24"/>
      <c r="YJ899" s="24"/>
      <c r="YK899" s="24"/>
      <c r="YL899" s="24"/>
      <c r="YM899" s="24"/>
      <c r="YN899" s="24"/>
      <c r="YO899" s="24"/>
      <c r="YP899" s="24"/>
      <c r="YQ899" s="24"/>
      <c r="YR899" s="24"/>
      <c r="YS899" s="24"/>
      <c r="YT899" s="24"/>
      <c r="YU899" s="24"/>
      <c r="YV899" s="24"/>
      <c r="YW899" s="24"/>
      <c r="YX899" s="24"/>
      <c r="YY899" s="24"/>
      <c r="YZ899" s="24"/>
      <c r="ZA899" s="24"/>
      <c r="ZB899" s="24"/>
      <c r="ZC899" s="24"/>
      <c r="ZD899" s="24"/>
      <c r="ZE899" s="24"/>
      <c r="ZF899" s="24"/>
      <c r="ZG899" s="24"/>
      <c r="ZH899" s="24"/>
      <c r="ZI899" s="24"/>
      <c r="ZJ899" s="24"/>
      <c r="ZK899" s="24"/>
      <c r="ZL899" s="24"/>
      <c r="ZM899" s="24"/>
      <c r="ZN899" s="24"/>
      <c r="ZO899" s="24"/>
      <c r="ZP899" s="24"/>
      <c r="ZQ899" s="24"/>
      <c r="ZR899" s="24"/>
      <c r="ZS899" s="24"/>
      <c r="ZT899" s="24"/>
      <c r="ZU899" s="24"/>
      <c r="ZV899" s="24"/>
      <c r="ZW899" s="24"/>
      <c r="ZX899" s="24"/>
      <c r="ZY899" s="24"/>
      <c r="ZZ899" s="24"/>
      <c r="AAA899" s="24"/>
      <c r="AAB899" s="24"/>
      <c r="AAC899" s="24"/>
      <c r="AAD899" s="24"/>
      <c r="AAE899" s="24"/>
      <c r="AAF899" s="24"/>
      <c r="AAG899" s="24"/>
      <c r="AAH899" s="24"/>
      <c r="AAI899" s="24"/>
      <c r="AAJ899" s="24"/>
      <c r="AAK899" s="24"/>
      <c r="AAL899" s="24"/>
      <c r="AAM899" s="24"/>
      <c r="AAN899" s="24"/>
      <c r="AAO899" s="24"/>
      <c r="AAP899" s="24"/>
      <c r="AAQ899" s="24"/>
      <c r="AAR899" s="24"/>
      <c r="AAS899" s="24"/>
      <c r="AAT899" s="24"/>
      <c r="AAU899" s="24"/>
      <c r="AAV899" s="24"/>
      <c r="AAW899" s="24"/>
      <c r="AAX899" s="24"/>
      <c r="AAY899" s="24"/>
      <c r="AAZ899" s="24"/>
      <c r="ABA899" s="24"/>
      <c r="ABB899" s="24"/>
      <c r="ABC899" s="24"/>
      <c r="ABD899" s="24"/>
      <c r="ABE899" s="24"/>
      <c r="ABF899" s="24"/>
      <c r="ABG899" s="24"/>
      <c r="ABH899" s="24"/>
      <c r="ABI899" s="24"/>
      <c r="ABJ899" s="24"/>
      <c r="ABK899" s="24"/>
      <c r="ABL899" s="24"/>
      <c r="ABM899" s="24"/>
      <c r="ABN899" s="24"/>
      <c r="ABO899" s="24"/>
      <c r="ABP899" s="24"/>
      <c r="ABQ899" s="24"/>
      <c r="ABR899" s="24"/>
      <c r="ABS899" s="24"/>
      <c r="ABT899" s="24"/>
      <c r="ABU899" s="24"/>
      <c r="ABV899" s="24"/>
      <c r="ABW899" s="24"/>
      <c r="ABX899" s="24"/>
      <c r="ABY899" s="24"/>
      <c r="ABZ899" s="24"/>
      <c r="ACA899" s="24"/>
      <c r="ACB899" s="24"/>
      <c r="ACC899" s="24"/>
      <c r="ACD899" s="24"/>
      <c r="ACE899" s="24"/>
      <c r="ACF899" s="24"/>
      <c r="ACG899" s="24"/>
      <c r="ACH899" s="24"/>
      <c r="ACI899" s="24"/>
      <c r="ACJ899" s="24"/>
      <c r="ACK899" s="24"/>
      <c r="ACL899" s="24"/>
      <c r="ACM899" s="24"/>
      <c r="ACN899" s="24"/>
      <c r="ACO899" s="24"/>
      <c r="ACP899" s="24"/>
      <c r="ACQ899" s="24"/>
      <c r="ACR899" s="24"/>
      <c r="ACS899" s="24"/>
      <c r="ACT899" s="24"/>
      <c r="ACU899" s="24"/>
      <c r="ACV899" s="24"/>
      <c r="ACW899" s="24"/>
      <c r="ACX899" s="24"/>
      <c r="ACY899" s="24"/>
      <c r="ACZ899" s="24"/>
      <c r="ADA899" s="24"/>
      <c r="ADB899" s="24"/>
      <c r="ADC899" s="24"/>
      <c r="ADD899" s="24"/>
      <c r="ADE899" s="24"/>
      <c r="ADF899" s="24"/>
      <c r="ADG899" s="24"/>
      <c r="ADH899" s="24"/>
      <c r="ADI899" s="24"/>
      <c r="ADJ899" s="24"/>
      <c r="ADK899" s="24"/>
      <c r="ADL899" s="24"/>
      <c r="ADM899" s="24"/>
      <c r="ADN899" s="24"/>
      <c r="ADO899" s="24"/>
      <c r="ADP899" s="24"/>
      <c r="ADQ899" s="24"/>
      <c r="ADR899" s="24"/>
      <c r="ADS899" s="24"/>
      <c r="ADT899" s="24"/>
      <c r="ADU899" s="24"/>
      <c r="ADV899" s="24"/>
      <c r="ADW899" s="24"/>
      <c r="ADX899" s="24"/>
      <c r="ADY899" s="24"/>
      <c r="ADZ899" s="24"/>
      <c r="AEA899" s="24"/>
      <c r="AEB899" s="24"/>
      <c r="AEC899" s="24"/>
      <c r="AED899" s="24"/>
      <c r="AEE899" s="24"/>
      <c r="AEF899" s="24"/>
      <c r="AEG899" s="24"/>
      <c r="AEH899" s="24"/>
      <c r="AEI899" s="24"/>
      <c r="AEJ899" s="24"/>
      <c r="AEK899" s="24"/>
      <c r="AEL899" s="24"/>
      <c r="AEM899" s="24"/>
      <c r="AEN899" s="24"/>
      <c r="AEO899" s="24"/>
      <c r="AEP899" s="24"/>
      <c r="AEQ899" s="24"/>
      <c r="AER899" s="24"/>
      <c r="AES899" s="24"/>
      <c r="AET899" s="24"/>
      <c r="AEU899" s="24"/>
      <c r="AEV899" s="24"/>
      <c r="AEW899" s="24"/>
      <c r="AEX899" s="24"/>
      <c r="AEY899" s="24"/>
      <c r="AEZ899" s="24"/>
      <c r="AFA899" s="24"/>
      <c r="AFB899" s="24"/>
      <c r="AFC899" s="24"/>
      <c r="AFD899" s="24"/>
      <c r="AFE899" s="24"/>
      <c r="AFF899" s="24"/>
      <c r="AFG899" s="24"/>
      <c r="AFH899" s="24"/>
      <c r="AFI899" s="24"/>
      <c r="AFJ899" s="24"/>
      <c r="AFK899" s="24"/>
      <c r="AFL899" s="24"/>
      <c r="AFM899" s="24"/>
      <c r="AFN899" s="24"/>
      <c r="AFO899" s="24"/>
      <c r="AFP899" s="24"/>
      <c r="AFQ899" s="24"/>
      <c r="AFR899" s="24"/>
      <c r="AFS899" s="24"/>
      <c r="AFT899" s="24"/>
      <c r="AFU899" s="24"/>
      <c r="AFV899" s="24"/>
      <c r="AFW899" s="24"/>
      <c r="AFX899" s="24"/>
      <c r="AFY899" s="24"/>
      <c r="AFZ899" s="24"/>
      <c r="AGA899" s="24"/>
      <c r="AGB899" s="24"/>
      <c r="AGC899" s="24"/>
      <c r="AGD899" s="24"/>
      <c r="AGE899" s="24"/>
      <c r="AGF899" s="24"/>
      <c r="AGG899" s="24"/>
      <c r="AGH899" s="24"/>
      <c r="AGI899" s="24"/>
      <c r="AGJ899" s="24"/>
      <c r="AGK899" s="24"/>
      <c r="AGL899" s="24"/>
      <c r="AGM899" s="24"/>
      <c r="AGN899" s="24"/>
      <c r="AGO899" s="24"/>
      <c r="AGP899" s="24"/>
      <c r="AGQ899" s="24"/>
      <c r="AGR899" s="24"/>
      <c r="AGS899" s="24"/>
      <c r="AGT899" s="24"/>
      <c r="AGU899" s="24"/>
      <c r="AGV899" s="24"/>
      <c r="AGW899" s="24"/>
      <c r="AGX899" s="24"/>
      <c r="AGY899" s="24"/>
      <c r="AGZ899" s="24"/>
      <c r="AHA899" s="24"/>
      <c r="AHB899" s="24"/>
      <c r="AHC899" s="24"/>
      <c r="AHD899" s="24"/>
      <c r="AHE899" s="24"/>
      <c r="AHF899" s="24"/>
      <c r="AHG899" s="24"/>
      <c r="AHH899" s="24"/>
      <c r="AHI899" s="24"/>
      <c r="AHJ899" s="24"/>
      <c r="AHK899" s="24"/>
      <c r="AHL899" s="24"/>
      <c r="AHM899" s="24"/>
      <c r="AHN899" s="24"/>
      <c r="AHO899" s="24"/>
      <c r="AHP899" s="24"/>
      <c r="AHQ899" s="24"/>
      <c r="AHR899" s="24"/>
      <c r="AHS899" s="24"/>
      <c r="AHT899" s="24"/>
      <c r="AHU899" s="24"/>
      <c r="AHV899" s="24"/>
      <c r="AHW899" s="24"/>
      <c r="AHX899" s="24"/>
      <c r="AHY899" s="24"/>
      <c r="AHZ899" s="24"/>
      <c r="AIA899" s="24"/>
      <c r="AIB899" s="24"/>
      <c r="AIC899" s="24"/>
      <c r="AID899" s="24"/>
      <c r="AIE899" s="24"/>
      <c r="AIF899" s="24"/>
      <c r="AIG899" s="24"/>
      <c r="AIH899" s="24"/>
      <c r="AII899" s="24"/>
      <c r="AIJ899" s="24"/>
      <c r="AIK899" s="24"/>
      <c r="AIL899" s="24"/>
      <c r="AIM899" s="24"/>
      <c r="AIN899" s="24"/>
      <c r="AIO899" s="24"/>
      <c r="AIP899" s="24"/>
      <c r="AIQ899" s="24"/>
      <c r="AIR899" s="24"/>
      <c r="AIS899" s="24"/>
      <c r="AIT899" s="24"/>
      <c r="AIU899" s="24"/>
      <c r="AIV899" s="24"/>
      <c r="AIW899" s="24"/>
      <c r="AIX899" s="24"/>
      <c r="AIY899" s="24"/>
      <c r="AIZ899" s="24"/>
      <c r="AJA899" s="24"/>
      <c r="AJB899" s="24"/>
      <c r="AJC899" s="24"/>
      <c r="AJD899" s="24"/>
      <c r="AJE899" s="24"/>
      <c r="AJF899" s="24"/>
      <c r="AJG899" s="24"/>
      <c r="AJH899" s="24"/>
      <c r="AJI899" s="24"/>
      <c r="AJJ899" s="24"/>
      <c r="AJK899" s="24"/>
      <c r="AJL899" s="24"/>
      <c r="AJM899" s="24"/>
      <c r="AJN899" s="24"/>
      <c r="AJO899" s="24"/>
      <c r="AJP899" s="24"/>
      <c r="AJQ899" s="24"/>
      <c r="AJR899" s="24"/>
      <c r="AJS899" s="24"/>
      <c r="AJT899" s="24"/>
      <c r="AJU899" s="24"/>
      <c r="AJV899" s="24"/>
      <c r="AJW899" s="24"/>
      <c r="AJX899" s="24"/>
      <c r="AJY899" s="24"/>
      <c r="AJZ899" s="24"/>
      <c r="AKA899" s="24"/>
      <c r="AKB899" s="24"/>
      <c r="AKC899" s="24"/>
      <c r="AKD899" s="24"/>
      <c r="AKE899" s="24"/>
      <c r="AKF899" s="24"/>
      <c r="AKG899" s="24"/>
      <c r="AKH899" s="24"/>
      <c r="AKI899" s="24"/>
      <c r="AKJ899" s="24"/>
      <c r="AKK899" s="24"/>
      <c r="AKL899" s="24"/>
      <c r="AKM899" s="24"/>
      <c r="AKN899" s="24"/>
      <c r="AKO899" s="24"/>
      <c r="AKP899" s="24"/>
      <c r="AKQ899" s="24"/>
      <c r="AKR899" s="24"/>
      <c r="AKS899" s="24"/>
      <c r="AKT899" s="24"/>
      <c r="AKU899" s="24"/>
      <c r="AKV899" s="24"/>
      <c r="AKW899" s="24"/>
      <c r="AKX899" s="24"/>
      <c r="AKY899" s="24"/>
      <c r="AKZ899" s="24"/>
      <c r="ALA899" s="24"/>
      <c r="ALB899" s="24"/>
      <c r="ALC899" s="24"/>
      <c r="ALD899" s="24"/>
      <c r="ALE899" s="24"/>
      <c r="ALF899" s="24"/>
      <c r="ALG899" s="24"/>
      <c r="ALH899" s="24"/>
      <c r="ALI899" s="24"/>
      <c r="ALJ899" s="24"/>
    </row>
    <row r="900" spans="1:998" s="13" customFormat="1">
      <c r="A900" s="16">
        <v>895</v>
      </c>
      <c r="B900" s="32" t="s">
        <v>556</v>
      </c>
      <c r="C900" s="32" t="s">
        <v>1454</v>
      </c>
      <c r="D900" s="32" t="s">
        <v>1454</v>
      </c>
      <c r="E900" s="32" t="s">
        <v>1458</v>
      </c>
      <c r="F900" s="32"/>
      <c r="G900" s="74">
        <v>45833</v>
      </c>
      <c r="H900" s="75">
        <v>0.5756944444444444</v>
      </c>
      <c r="I900" s="32" t="s">
        <v>5</v>
      </c>
      <c r="J900" s="32" t="s">
        <v>6</v>
      </c>
      <c r="K900" s="32" t="s">
        <v>5</v>
      </c>
      <c r="L900" s="32" t="s">
        <v>5</v>
      </c>
      <c r="M900" s="32" t="s">
        <v>5</v>
      </c>
      <c r="N900" s="32" t="s">
        <v>6</v>
      </c>
      <c r="O900" s="76">
        <v>1004.58</v>
      </c>
      <c r="P900" s="77">
        <v>5674</v>
      </c>
      <c r="Q900" s="76">
        <v>74277.2</v>
      </c>
      <c r="R900" s="76">
        <v>24000</v>
      </c>
      <c r="S900" s="85">
        <f t="shared" si="92"/>
        <v>32.311395690736859</v>
      </c>
      <c r="T900" s="85">
        <f t="shared" si="93"/>
        <v>50277.2</v>
      </c>
      <c r="U900" s="32" t="s">
        <v>6</v>
      </c>
      <c r="V900" s="32" t="s">
        <v>6</v>
      </c>
      <c r="W900" s="79">
        <v>1</v>
      </c>
      <c r="X900" s="80">
        <v>0</v>
      </c>
      <c r="Y900" s="81">
        <f>ROUND((S900/INDICI!$B$2*10),2)</f>
        <v>3.65</v>
      </c>
      <c r="Z900" s="81">
        <f>ROUND((O900/INDICI!$B$1*25),2)</f>
        <v>2.68</v>
      </c>
      <c r="AA900" s="82">
        <f t="shared" si="94"/>
        <v>6</v>
      </c>
      <c r="AB900" s="83">
        <f t="shared" si="95"/>
        <v>12.33</v>
      </c>
      <c r="AC900" s="84"/>
      <c r="AD900" s="81" t="str">
        <f>VLOOKUP(C900, 'NORD SUD'!A:B, 2, FALSE)</f>
        <v>S</v>
      </c>
      <c r="AE900" s="85"/>
      <c r="AF900" s="85"/>
      <c r="AG900" s="84"/>
      <c r="AH900" s="90"/>
      <c r="AI900" s="172"/>
      <c r="AJ900" s="172"/>
      <c r="AK900" s="197"/>
      <c r="AL900" s="158"/>
    </row>
    <row r="901" spans="1:998" s="13" customFormat="1">
      <c r="A901" s="16">
        <v>896</v>
      </c>
      <c r="B901" s="32" t="s">
        <v>344</v>
      </c>
      <c r="C901" s="32" t="s">
        <v>1122</v>
      </c>
      <c r="D901" s="32" t="s">
        <v>1122</v>
      </c>
      <c r="E901" s="32" t="s">
        <v>1126</v>
      </c>
      <c r="F901" s="32"/>
      <c r="G901" s="74">
        <v>45833</v>
      </c>
      <c r="H901" s="75">
        <v>0.5541666666666667</v>
      </c>
      <c r="I901" s="32" t="s">
        <v>5</v>
      </c>
      <c r="J901" s="32" t="s">
        <v>6</v>
      </c>
      <c r="K901" s="32" t="s">
        <v>5</v>
      </c>
      <c r="L901" s="32" t="s">
        <v>5</v>
      </c>
      <c r="M901" s="32" t="s">
        <v>5</v>
      </c>
      <c r="N901" s="32" t="s">
        <v>6</v>
      </c>
      <c r="O901" s="76">
        <v>1308.8399999999999</v>
      </c>
      <c r="P901" s="77">
        <v>9092</v>
      </c>
      <c r="Q901" s="76">
        <v>79990</v>
      </c>
      <c r="R901" s="76">
        <v>20000</v>
      </c>
      <c r="S901" s="85">
        <f t="shared" si="92"/>
        <v>25.003125390673837</v>
      </c>
      <c r="T901" s="85">
        <f t="shared" si="93"/>
        <v>59990</v>
      </c>
      <c r="U901" s="32" t="s">
        <v>6</v>
      </c>
      <c r="V901" s="32" t="s">
        <v>6</v>
      </c>
      <c r="W901" s="79">
        <v>2</v>
      </c>
      <c r="X901" s="80">
        <v>0</v>
      </c>
      <c r="Y901" s="81">
        <f>ROUND((S901/INDICI!$B$2*10),2)</f>
        <v>2.83</v>
      </c>
      <c r="Z901" s="81">
        <f>ROUND((O901/INDICI!$B$1*25),2)</f>
        <v>3.49</v>
      </c>
      <c r="AA901" s="82">
        <f t="shared" si="94"/>
        <v>6</v>
      </c>
      <c r="AB901" s="83">
        <f t="shared" si="95"/>
        <v>12.32</v>
      </c>
      <c r="AC901" s="84"/>
      <c r="AD901" s="81" t="str">
        <f>VLOOKUP(C901, 'NORD SUD'!A:B, 2, FALSE)</f>
        <v>N</v>
      </c>
      <c r="AE901" s="85"/>
      <c r="AF901" s="85"/>
      <c r="AG901" s="84"/>
      <c r="AH901" s="81"/>
      <c r="AI901" s="169"/>
      <c r="AJ901" s="169"/>
      <c r="AK901" s="194"/>
      <c r="AL901" s="158"/>
    </row>
    <row r="902" spans="1:998" s="13" customFormat="1">
      <c r="A902" s="16">
        <v>897</v>
      </c>
      <c r="B902" s="32" t="s">
        <v>344</v>
      </c>
      <c r="C902" s="32" t="s">
        <v>31</v>
      </c>
      <c r="D902" s="32" t="s">
        <v>31</v>
      </c>
      <c r="E902" s="32" t="s">
        <v>1186</v>
      </c>
      <c r="F902" s="32"/>
      <c r="G902" s="74">
        <v>45833</v>
      </c>
      <c r="H902" s="75">
        <v>0.55208333333333337</v>
      </c>
      <c r="I902" s="32" t="s">
        <v>5</v>
      </c>
      <c r="J902" s="32" t="s">
        <v>6</v>
      </c>
      <c r="K902" s="32" t="s">
        <v>5</v>
      </c>
      <c r="L902" s="32" t="s">
        <v>5</v>
      </c>
      <c r="M902" s="32" t="s">
        <v>5</v>
      </c>
      <c r="N902" s="32" t="s">
        <v>6</v>
      </c>
      <c r="O902" s="76">
        <v>570.34220000000005</v>
      </c>
      <c r="P902" s="77">
        <v>2630</v>
      </c>
      <c r="Q902" s="76">
        <v>111699.27</v>
      </c>
      <c r="R902" s="76">
        <v>27699.27</v>
      </c>
      <c r="S902" s="85">
        <f t="shared" si="92"/>
        <v>24.798076119924509</v>
      </c>
      <c r="T902" s="85">
        <f t="shared" si="93"/>
        <v>84000</v>
      </c>
      <c r="U902" s="32" t="s">
        <v>6</v>
      </c>
      <c r="V902" s="32" t="s">
        <v>6</v>
      </c>
      <c r="W902" s="32">
        <v>1</v>
      </c>
      <c r="X902" s="80">
        <v>0</v>
      </c>
      <c r="Y902" s="81">
        <f>ROUND((S902/INDICI!$B$2*10),2)</f>
        <v>2.8</v>
      </c>
      <c r="Z902" s="81">
        <f>ROUND((O902/INDICI!$B$1*25),2)</f>
        <v>1.52</v>
      </c>
      <c r="AA902" s="82">
        <f t="shared" si="94"/>
        <v>8</v>
      </c>
      <c r="AB902" s="83">
        <f t="shared" si="95"/>
        <v>12.32</v>
      </c>
      <c r="AC902" s="84"/>
      <c r="AD902" s="81" t="str">
        <f>VLOOKUP(C902, 'NORD SUD'!A:B, 2, FALSE)</f>
        <v>N</v>
      </c>
      <c r="AE902" s="85"/>
      <c r="AF902" s="85"/>
      <c r="AG902" s="84"/>
      <c r="AH902" s="81"/>
      <c r="AI902" s="169"/>
      <c r="AJ902" s="169"/>
      <c r="AK902" s="194"/>
      <c r="AL902" s="158"/>
    </row>
    <row r="903" spans="1:998" s="13" customFormat="1">
      <c r="A903" s="16">
        <v>898</v>
      </c>
      <c r="B903" s="32" t="s">
        <v>344</v>
      </c>
      <c r="C903" s="32" t="s">
        <v>55</v>
      </c>
      <c r="D903" s="32" t="s">
        <v>55</v>
      </c>
      <c r="E903" s="32" t="s">
        <v>1732</v>
      </c>
      <c r="F903" s="32"/>
      <c r="G903" s="74">
        <v>45832</v>
      </c>
      <c r="H903" s="75">
        <v>0.67499999999999993</v>
      </c>
      <c r="I903" s="32" t="s">
        <v>5</v>
      </c>
      <c r="J903" s="32" t="s">
        <v>6</v>
      </c>
      <c r="K903" s="32" t="s">
        <v>5</v>
      </c>
      <c r="L903" s="32" t="s">
        <v>5</v>
      </c>
      <c r="M903" s="32" t="s">
        <v>5</v>
      </c>
      <c r="N903" s="32" t="s">
        <v>6</v>
      </c>
      <c r="O903" s="76">
        <v>1301.27</v>
      </c>
      <c r="P903" s="77">
        <v>16676</v>
      </c>
      <c r="Q903" s="76">
        <v>19995.8</v>
      </c>
      <c r="R903" s="76">
        <v>5000</v>
      </c>
      <c r="S903" s="85">
        <f t="shared" si="92"/>
        <v>25.005251102731574</v>
      </c>
      <c r="T903" s="85">
        <f t="shared" si="93"/>
        <v>14995.8</v>
      </c>
      <c r="U903" s="32" t="s">
        <v>6</v>
      </c>
      <c r="V903" s="32" t="s">
        <v>6</v>
      </c>
      <c r="W903" s="79">
        <v>1</v>
      </c>
      <c r="X903" s="80">
        <v>0</v>
      </c>
      <c r="Y903" s="81">
        <f>ROUND((S903/INDICI!$B$2*10),2)</f>
        <v>2.83</v>
      </c>
      <c r="Z903" s="81">
        <f>ROUND((O903/INDICI!$B$1*25),2)</f>
        <v>3.47</v>
      </c>
      <c r="AA903" s="82">
        <f t="shared" si="94"/>
        <v>6</v>
      </c>
      <c r="AB903" s="83">
        <f t="shared" si="95"/>
        <v>12.3</v>
      </c>
      <c r="AC903" s="84"/>
      <c r="AD903" s="81" t="str">
        <f>VLOOKUP(C903, 'NORD SUD'!A:B, 2, FALSE)</f>
        <v>N</v>
      </c>
      <c r="AE903" s="85"/>
      <c r="AF903" s="85"/>
      <c r="AG903" s="84"/>
      <c r="AH903" s="81"/>
      <c r="AI903" s="169"/>
      <c r="AJ903" s="169"/>
      <c r="AK903" s="194"/>
      <c r="AL903" s="158"/>
    </row>
    <row r="904" spans="1:998" s="13" customFormat="1">
      <c r="A904" s="16">
        <v>899</v>
      </c>
      <c r="B904" s="32" t="s">
        <v>344</v>
      </c>
      <c r="C904" s="32" t="s">
        <v>67</v>
      </c>
      <c r="D904" s="32" t="s">
        <v>67</v>
      </c>
      <c r="E904" s="32" t="s">
        <v>674</v>
      </c>
      <c r="F904" s="32"/>
      <c r="G904" s="74">
        <v>45834</v>
      </c>
      <c r="H904" s="75">
        <v>0.4375</v>
      </c>
      <c r="I904" s="32" t="s">
        <v>5</v>
      </c>
      <c r="J904" s="32" t="s">
        <v>6</v>
      </c>
      <c r="K904" s="32" t="s">
        <v>5</v>
      </c>
      <c r="L904" s="32" t="s">
        <v>5</v>
      </c>
      <c r="M904" s="32" t="s">
        <v>5</v>
      </c>
      <c r="N904" s="32" t="s">
        <v>6</v>
      </c>
      <c r="O904" s="76">
        <v>1393.73</v>
      </c>
      <c r="P904" s="77">
        <v>574</v>
      </c>
      <c r="Q904" s="76">
        <v>29652.75</v>
      </c>
      <c r="R904" s="76">
        <v>1500</v>
      </c>
      <c r="S904" s="85">
        <f t="shared" si="92"/>
        <v>5.05855274805878</v>
      </c>
      <c r="T904" s="85">
        <f t="shared" si="93"/>
        <v>28152.75</v>
      </c>
      <c r="U904" s="32" t="s">
        <v>6</v>
      </c>
      <c r="V904" s="32" t="s">
        <v>6</v>
      </c>
      <c r="W904" s="79">
        <v>1</v>
      </c>
      <c r="X904" s="80">
        <v>0</v>
      </c>
      <c r="Y904" s="81">
        <f>ROUND((S904/INDICI!$B$2*10),2)</f>
        <v>0.56999999999999995</v>
      </c>
      <c r="Z904" s="81">
        <f>ROUND((O904/INDICI!$B$1*25),2)</f>
        <v>3.72</v>
      </c>
      <c r="AA904" s="82">
        <f t="shared" si="94"/>
        <v>8</v>
      </c>
      <c r="AB904" s="83">
        <f t="shared" si="95"/>
        <v>12.29</v>
      </c>
      <c r="AC904" s="84"/>
      <c r="AD904" s="81" t="str">
        <f>VLOOKUP(C904, 'NORD SUD'!A:B, 2, FALSE)</f>
        <v>N</v>
      </c>
      <c r="AE904" s="85"/>
      <c r="AF904" s="85"/>
      <c r="AG904" s="84"/>
      <c r="AH904" s="81"/>
      <c r="AI904" s="169"/>
      <c r="AJ904" s="169"/>
      <c r="AK904" s="194"/>
      <c r="AL904" s="158"/>
    </row>
    <row r="905" spans="1:998" s="13" customFormat="1">
      <c r="A905" s="16">
        <v>900</v>
      </c>
      <c r="B905" s="32" t="s">
        <v>556</v>
      </c>
      <c r="C905" s="32" t="s">
        <v>47</v>
      </c>
      <c r="D905" s="32" t="s">
        <v>47</v>
      </c>
      <c r="E905" s="32" t="s">
        <v>949</v>
      </c>
      <c r="F905" s="32"/>
      <c r="G905" s="74">
        <v>45824</v>
      </c>
      <c r="H905" s="75">
        <v>0.48541666666666666</v>
      </c>
      <c r="I905" s="32" t="s">
        <v>5</v>
      </c>
      <c r="J905" s="32" t="s">
        <v>6</v>
      </c>
      <c r="K905" s="32" t="s">
        <v>5</v>
      </c>
      <c r="L905" s="32" t="s">
        <v>5</v>
      </c>
      <c r="M905" s="32" t="s">
        <v>5</v>
      </c>
      <c r="N905" s="32" t="s">
        <v>6</v>
      </c>
      <c r="O905" s="76">
        <v>1602.9593094944512</v>
      </c>
      <c r="P905" s="77">
        <v>811</v>
      </c>
      <c r="Q905" s="76">
        <v>228000</v>
      </c>
      <c r="R905" s="76">
        <v>0</v>
      </c>
      <c r="S905" s="85">
        <f t="shared" si="92"/>
        <v>0</v>
      </c>
      <c r="T905" s="85">
        <f t="shared" si="93"/>
        <v>228000</v>
      </c>
      <c r="U905" s="32" t="s">
        <v>6</v>
      </c>
      <c r="V905" s="32" t="s">
        <v>6</v>
      </c>
      <c r="W905" s="79">
        <v>1</v>
      </c>
      <c r="X905" s="80">
        <v>0</v>
      </c>
      <c r="Y905" s="81">
        <f>ROUND((S905/INDICI!$B$2*10),2)</f>
        <v>0</v>
      </c>
      <c r="Z905" s="81">
        <f>ROUND((O905/INDICI!$B$1*25),2)</f>
        <v>4.28</v>
      </c>
      <c r="AA905" s="82">
        <f t="shared" si="94"/>
        <v>8</v>
      </c>
      <c r="AB905" s="83">
        <f t="shared" si="95"/>
        <v>12.280000000000001</v>
      </c>
      <c r="AC905" s="84"/>
      <c r="AD905" s="81" t="str">
        <f>VLOOKUP(C905, 'NORD SUD'!A:B, 2, FALSE)</f>
        <v>S</v>
      </c>
      <c r="AE905" s="85"/>
      <c r="AF905" s="85"/>
      <c r="AG905" s="84"/>
      <c r="AH905" s="81"/>
      <c r="AI905" s="169"/>
      <c r="AJ905" s="169"/>
      <c r="AK905" s="194"/>
      <c r="AL905" s="158"/>
    </row>
    <row r="906" spans="1:998" s="13" customFormat="1">
      <c r="A906" s="16">
        <v>901</v>
      </c>
      <c r="B906" s="32" t="s">
        <v>857</v>
      </c>
      <c r="C906" s="32" t="s">
        <v>32</v>
      </c>
      <c r="D906" s="32" t="s">
        <v>32</v>
      </c>
      <c r="E906" s="32" t="s">
        <v>1261</v>
      </c>
      <c r="F906" s="32"/>
      <c r="G906" s="74">
        <v>45814</v>
      </c>
      <c r="H906" s="75">
        <v>0.55347222222222225</v>
      </c>
      <c r="I906" s="32" t="s">
        <v>5</v>
      </c>
      <c r="J906" s="32" t="s">
        <v>6</v>
      </c>
      <c r="K906" s="32" t="s">
        <v>5</v>
      </c>
      <c r="L906" s="32" t="s">
        <v>5</v>
      </c>
      <c r="M906" s="32" t="s">
        <v>5</v>
      </c>
      <c r="N906" s="32" t="s">
        <v>6</v>
      </c>
      <c r="O906" s="76">
        <v>733.35</v>
      </c>
      <c r="P906" s="77">
        <v>6818</v>
      </c>
      <c r="Q906" s="76">
        <v>403362.44</v>
      </c>
      <c r="R906" s="76">
        <v>153362.44</v>
      </c>
      <c r="S906" s="85">
        <f t="shared" si="92"/>
        <v>38.021001657962998</v>
      </c>
      <c r="T906" s="85">
        <f t="shared" si="93"/>
        <v>250000</v>
      </c>
      <c r="U906" s="32" t="s">
        <v>6</v>
      </c>
      <c r="V906" s="32" t="s">
        <v>6</v>
      </c>
      <c r="W906" s="79">
        <v>1</v>
      </c>
      <c r="X906" s="80">
        <v>0</v>
      </c>
      <c r="Y906" s="81">
        <f>ROUND((S906/INDICI!$B$2*10),2)</f>
        <v>4.3</v>
      </c>
      <c r="Z906" s="81">
        <f>ROUND((O906/INDICI!$B$1*25),2)</f>
        <v>1.96</v>
      </c>
      <c r="AA906" s="82">
        <f t="shared" si="94"/>
        <v>6</v>
      </c>
      <c r="AB906" s="83">
        <f t="shared" si="95"/>
        <v>12.26</v>
      </c>
      <c r="AC906" s="84"/>
      <c r="AD906" s="81" t="str">
        <f>VLOOKUP(C906, 'NORD SUD'!A:B, 2, FALSE)</f>
        <v>S</v>
      </c>
      <c r="AE906" s="85"/>
      <c r="AF906" s="85"/>
      <c r="AG906" s="84"/>
      <c r="AH906" s="81"/>
      <c r="AI906" s="169"/>
      <c r="AJ906" s="169"/>
      <c r="AK906" s="194"/>
      <c r="AL906" s="158"/>
    </row>
    <row r="907" spans="1:998" s="13" customFormat="1">
      <c r="A907" s="16">
        <v>902</v>
      </c>
      <c r="B907" s="32" t="s">
        <v>174</v>
      </c>
      <c r="C907" s="32" t="s">
        <v>45</v>
      </c>
      <c r="D907" s="32" t="s">
        <v>45</v>
      </c>
      <c r="E907" s="32" t="s">
        <v>1030</v>
      </c>
      <c r="F907" s="32"/>
      <c r="G907" s="74">
        <v>45833</v>
      </c>
      <c r="H907" s="75">
        <v>0.6430555555555556</v>
      </c>
      <c r="I907" s="32" t="s">
        <v>5</v>
      </c>
      <c r="J907" s="32" t="s">
        <v>6</v>
      </c>
      <c r="K907" s="32" t="s">
        <v>5</v>
      </c>
      <c r="L907" s="32" t="s">
        <v>5</v>
      </c>
      <c r="M907" s="32" t="s">
        <v>5</v>
      </c>
      <c r="N907" s="32" t="s">
        <v>6</v>
      </c>
      <c r="O907" s="76">
        <v>784.92</v>
      </c>
      <c r="P907" s="77">
        <v>637</v>
      </c>
      <c r="Q907" s="76">
        <v>45000</v>
      </c>
      <c r="R907" s="76">
        <v>8600</v>
      </c>
      <c r="S907" s="85">
        <f t="shared" si="92"/>
        <v>19.111111111111111</v>
      </c>
      <c r="T907" s="85">
        <f t="shared" si="93"/>
        <v>36400</v>
      </c>
      <c r="U907" s="32" t="s">
        <v>6</v>
      </c>
      <c r="V907" s="32" t="s">
        <v>6</v>
      </c>
      <c r="W907" s="79">
        <v>1</v>
      </c>
      <c r="X907" s="80">
        <v>0</v>
      </c>
      <c r="Y907" s="81">
        <f>ROUND((S907/INDICI!$B$2*10),2)</f>
        <v>2.16</v>
      </c>
      <c r="Z907" s="81">
        <f>ROUND((O907/INDICI!$B$1*25),2)</f>
        <v>2.1</v>
      </c>
      <c r="AA907" s="82">
        <f t="shared" si="94"/>
        <v>8</v>
      </c>
      <c r="AB907" s="83">
        <f t="shared" si="95"/>
        <v>12.26</v>
      </c>
      <c r="AC907" s="84"/>
      <c r="AD907" s="81" t="str">
        <f>VLOOKUP(C907, 'NORD SUD'!A:B, 2, FALSE)</f>
        <v>N</v>
      </c>
      <c r="AE907" s="85"/>
      <c r="AF907" s="85"/>
      <c r="AG907" s="84"/>
      <c r="AH907" s="81"/>
      <c r="AI907" s="169"/>
      <c r="AJ907" s="169"/>
      <c r="AK907" s="194"/>
      <c r="AL907" s="158"/>
    </row>
    <row r="908" spans="1:998" s="13" customFormat="1">
      <c r="A908" s="16">
        <v>903</v>
      </c>
      <c r="B908" s="32" t="s">
        <v>236</v>
      </c>
      <c r="C908" s="32" t="s">
        <v>62</v>
      </c>
      <c r="D908" s="32" t="s">
        <v>62</v>
      </c>
      <c r="E908" s="32" t="s">
        <v>462</v>
      </c>
      <c r="F908" s="32"/>
      <c r="G908" s="74">
        <v>45820</v>
      </c>
      <c r="H908" s="75">
        <v>0.54930555555555605</v>
      </c>
      <c r="I908" s="32" t="s">
        <v>5</v>
      </c>
      <c r="J908" s="32" t="s">
        <v>6</v>
      </c>
      <c r="K908" s="32" t="s">
        <v>5</v>
      </c>
      <c r="L908" s="32" t="s">
        <v>5</v>
      </c>
      <c r="M908" s="32" t="s">
        <v>5</v>
      </c>
      <c r="N908" s="32" t="s">
        <v>6</v>
      </c>
      <c r="O908" s="76">
        <v>1170.3499999999999</v>
      </c>
      <c r="P908" s="77">
        <v>3845</v>
      </c>
      <c r="Q908" s="76">
        <v>190000</v>
      </c>
      <c r="R908" s="76">
        <v>19000</v>
      </c>
      <c r="S908" s="86">
        <f t="shared" si="92"/>
        <v>10</v>
      </c>
      <c r="T908" s="86">
        <f t="shared" si="93"/>
        <v>171000</v>
      </c>
      <c r="U908" s="32" t="s">
        <v>6</v>
      </c>
      <c r="V908" s="32" t="s">
        <v>6</v>
      </c>
      <c r="W908" s="32">
        <v>1</v>
      </c>
      <c r="X908" s="80">
        <v>0</v>
      </c>
      <c r="Y908" s="81">
        <f>ROUND((S908/INDICI!$B$2*10),2)</f>
        <v>1.1299999999999999</v>
      </c>
      <c r="Z908" s="81">
        <f>ROUND((O908/INDICI!$B$1*25),2)</f>
        <v>3.12</v>
      </c>
      <c r="AA908" s="82">
        <f t="shared" si="94"/>
        <v>8</v>
      </c>
      <c r="AB908" s="83">
        <f t="shared" si="95"/>
        <v>12.25</v>
      </c>
      <c r="AC908" s="84"/>
      <c r="AD908" s="81" t="str">
        <f>VLOOKUP(C908, 'NORD SUD'!A:B, 2, FALSE)</f>
        <v>S</v>
      </c>
      <c r="AE908" s="85"/>
      <c r="AF908" s="85"/>
      <c r="AG908" s="84"/>
      <c r="AH908" s="81"/>
      <c r="AI908" s="169"/>
      <c r="AJ908" s="169"/>
      <c r="AK908" s="194"/>
      <c r="AL908" s="158"/>
    </row>
    <row r="909" spans="1:998" s="13" customFormat="1">
      <c r="A909" s="16">
        <v>904</v>
      </c>
      <c r="B909" s="32" t="s">
        <v>357</v>
      </c>
      <c r="C909" s="32" t="s">
        <v>107</v>
      </c>
      <c r="D909" s="32" t="s">
        <v>107</v>
      </c>
      <c r="E909" s="32" t="s">
        <v>788</v>
      </c>
      <c r="F909" s="32"/>
      <c r="G909" s="74">
        <v>45833</v>
      </c>
      <c r="H909" s="75" t="s">
        <v>789</v>
      </c>
      <c r="I909" s="32" t="s">
        <v>5</v>
      </c>
      <c r="J909" s="32" t="s">
        <v>6</v>
      </c>
      <c r="K909" s="32" t="s">
        <v>5</v>
      </c>
      <c r="L909" s="32" t="s">
        <v>5</v>
      </c>
      <c r="M909" s="76" t="s">
        <v>5</v>
      </c>
      <c r="N909" s="32" t="s">
        <v>6</v>
      </c>
      <c r="O909" s="76">
        <v>1247.5</v>
      </c>
      <c r="P909" s="77">
        <v>11943</v>
      </c>
      <c r="Q909" s="76">
        <v>194000</v>
      </c>
      <c r="R909" s="76">
        <v>50000</v>
      </c>
      <c r="S909" s="85">
        <f t="shared" si="92"/>
        <v>25.773195876288657</v>
      </c>
      <c r="T909" s="85">
        <f t="shared" si="93"/>
        <v>144000</v>
      </c>
      <c r="U909" s="32" t="s">
        <v>6</v>
      </c>
      <c r="V909" s="32" t="s">
        <v>6</v>
      </c>
      <c r="W909" s="79">
        <v>1</v>
      </c>
      <c r="X909" s="80">
        <v>0</v>
      </c>
      <c r="Y909" s="81">
        <f>ROUND((S909/INDICI!$B$2*10),2)</f>
        <v>2.91</v>
      </c>
      <c r="Z909" s="81">
        <f>ROUND((O909/INDICI!$B$1*25),2)</f>
        <v>3.33</v>
      </c>
      <c r="AA909" s="82">
        <f t="shared" si="94"/>
        <v>6</v>
      </c>
      <c r="AB909" s="83">
        <f t="shared" si="95"/>
        <v>12.24</v>
      </c>
      <c r="AC909" s="84"/>
      <c r="AD909" s="81" t="str">
        <f>VLOOKUP(C909, 'NORD SUD'!A:B, 2, FALSE)</f>
        <v>N</v>
      </c>
      <c r="AE909" s="85"/>
      <c r="AF909" s="85"/>
      <c r="AG909" s="84"/>
      <c r="AH909" s="81"/>
      <c r="AI909" s="169"/>
      <c r="AJ909" s="169"/>
      <c r="AK909" s="194"/>
      <c r="AL909" s="158"/>
    </row>
    <row r="910" spans="1:998" s="13" customFormat="1">
      <c r="A910" s="16">
        <v>905</v>
      </c>
      <c r="B910" s="32" t="s">
        <v>556</v>
      </c>
      <c r="C910" s="32" t="s">
        <v>47</v>
      </c>
      <c r="D910" s="32" t="s">
        <v>47</v>
      </c>
      <c r="E910" s="32" t="s">
        <v>953</v>
      </c>
      <c r="F910" s="32"/>
      <c r="G910" s="74">
        <v>45834</v>
      </c>
      <c r="H910" s="75">
        <v>0.37083333333333335</v>
      </c>
      <c r="I910" s="32" t="s">
        <v>5</v>
      </c>
      <c r="J910" s="32" t="s">
        <v>6</v>
      </c>
      <c r="K910" s="32" t="s">
        <v>5</v>
      </c>
      <c r="L910" s="32" t="s">
        <v>5</v>
      </c>
      <c r="M910" s="32" t="s">
        <v>5</v>
      </c>
      <c r="N910" s="32" t="s">
        <v>6</v>
      </c>
      <c r="O910" s="76">
        <v>935.55093555093561</v>
      </c>
      <c r="P910" s="77">
        <v>1924</v>
      </c>
      <c r="Q910" s="76">
        <v>65000</v>
      </c>
      <c r="R910" s="76">
        <v>10000</v>
      </c>
      <c r="S910" s="85">
        <f t="shared" si="92"/>
        <v>15.384615384615385</v>
      </c>
      <c r="T910" s="85">
        <f t="shared" si="93"/>
        <v>55000</v>
      </c>
      <c r="U910" s="32" t="s">
        <v>6</v>
      </c>
      <c r="V910" s="32" t="s">
        <v>6</v>
      </c>
      <c r="W910" s="79">
        <v>1</v>
      </c>
      <c r="X910" s="80">
        <v>0</v>
      </c>
      <c r="Y910" s="81">
        <f>ROUND((S910/INDICI!$B$2*10),2)</f>
        <v>1.74</v>
      </c>
      <c r="Z910" s="81">
        <f>ROUND((O910/INDICI!$B$1*25),2)</f>
        <v>2.5</v>
      </c>
      <c r="AA910" s="82">
        <f t="shared" si="94"/>
        <v>8</v>
      </c>
      <c r="AB910" s="83">
        <f t="shared" si="95"/>
        <v>12.24</v>
      </c>
      <c r="AC910" s="84"/>
      <c r="AD910" s="81" t="str">
        <f>VLOOKUP(C910, 'NORD SUD'!A:B, 2, FALSE)</f>
        <v>S</v>
      </c>
      <c r="AE910" s="85"/>
      <c r="AF910" s="85"/>
      <c r="AG910" s="84"/>
      <c r="AH910" s="81"/>
      <c r="AI910" s="169"/>
      <c r="AJ910" s="169"/>
      <c r="AK910" s="194"/>
      <c r="AL910" s="158"/>
    </row>
    <row r="911" spans="1:998" s="13" customFormat="1">
      <c r="A911" s="16">
        <v>906</v>
      </c>
      <c r="B911" s="32" t="s">
        <v>250</v>
      </c>
      <c r="C911" s="32" t="s">
        <v>103</v>
      </c>
      <c r="D911" s="32" t="s">
        <v>103</v>
      </c>
      <c r="E911" s="32" t="s">
        <v>1774</v>
      </c>
      <c r="F911" s="32"/>
      <c r="G911" s="74">
        <v>45814</v>
      </c>
      <c r="H911" s="75">
        <v>0.65972222222222221</v>
      </c>
      <c r="I911" s="32" t="s">
        <v>5</v>
      </c>
      <c r="J911" s="32" t="s">
        <v>289</v>
      </c>
      <c r="K911" s="32" t="s">
        <v>5</v>
      </c>
      <c r="L911" s="32" t="s">
        <v>5</v>
      </c>
      <c r="M911" s="32" t="s">
        <v>5</v>
      </c>
      <c r="N911" s="32" t="s">
        <v>1765</v>
      </c>
      <c r="O911" s="76">
        <v>2130.17</v>
      </c>
      <c r="P911" s="77">
        <v>51639</v>
      </c>
      <c r="Q911" s="76">
        <v>222276</v>
      </c>
      <c r="R911" s="76">
        <v>50000</v>
      </c>
      <c r="S911" s="85">
        <f t="shared" si="92"/>
        <v>22.494556317371195</v>
      </c>
      <c r="T911" s="85">
        <f t="shared" si="93"/>
        <v>172276</v>
      </c>
      <c r="U911" s="32" t="s">
        <v>289</v>
      </c>
      <c r="V911" s="32" t="s">
        <v>289</v>
      </c>
      <c r="W911" s="79">
        <v>1</v>
      </c>
      <c r="X911" s="80">
        <v>0</v>
      </c>
      <c r="Y911" s="81">
        <f>ROUND((S911/INDICI!$B$2*10),2)</f>
        <v>2.54</v>
      </c>
      <c r="Z911" s="81">
        <f>ROUND((O911/INDICI!$B$1*25),2)</f>
        <v>5.69</v>
      </c>
      <c r="AA911" s="82">
        <f t="shared" si="94"/>
        <v>4</v>
      </c>
      <c r="AB911" s="83">
        <f t="shared" si="95"/>
        <v>12.23</v>
      </c>
      <c r="AC911" s="84"/>
      <c r="AD911" s="81" t="str">
        <f>VLOOKUP(C911, 'NORD SUD'!A:B, 2, FALSE)</f>
        <v>N</v>
      </c>
      <c r="AE911" s="85"/>
      <c r="AF911" s="85"/>
      <c r="AG911" s="84"/>
      <c r="AH911" s="81"/>
      <c r="AI911" s="169"/>
      <c r="AJ911" s="169"/>
      <c r="AK911" s="194"/>
      <c r="AL911" s="158"/>
    </row>
    <row r="912" spans="1:998" s="13" customFormat="1">
      <c r="A912" s="16">
        <v>907</v>
      </c>
      <c r="B912" s="32" t="s">
        <v>857</v>
      </c>
      <c r="C912" s="32" t="s">
        <v>34</v>
      </c>
      <c r="D912" s="32" t="s">
        <v>34</v>
      </c>
      <c r="E912" s="32"/>
      <c r="F912" s="32" t="s">
        <v>1282</v>
      </c>
      <c r="G912" s="74">
        <v>45824</v>
      </c>
      <c r="H912" s="75">
        <v>0.4201388888888889</v>
      </c>
      <c r="I912" s="32" t="s">
        <v>5</v>
      </c>
      <c r="J912" s="32" t="s">
        <v>6</v>
      </c>
      <c r="K912" s="32" t="s">
        <v>5</v>
      </c>
      <c r="L912" s="32" t="s">
        <v>5</v>
      </c>
      <c r="M912" s="32" t="s">
        <v>5</v>
      </c>
      <c r="N912" s="32" t="s">
        <v>6</v>
      </c>
      <c r="O912" s="76">
        <v>517.05999999999995</v>
      </c>
      <c r="P912" s="77">
        <v>2901</v>
      </c>
      <c r="Q912" s="76">
        <v>264447.58</v>
      </c>
      <c r="R912" s="76">
        <v>19833.57</v>
      </c>
      <c r="S912" s="85">
        <f t="shared" si="92"/>
        <v>7.5000005672201651</v>
      </c>
      <c r="T912" s="85">
        <f t="shared" si="93"/>
        <v>244614.01</v>
      </c>
      <c r="U912" s="32" t="s">
        <v>6</v>
      </c>
      <c r="V912" s="32" t="s">
        <v>6</v>
      </c>
      <c r="W912" s="79">
        <v>1</v>
      </c>
      <c r="X912" s="80">
        <v>10</v>
      </c>
      <c r="Y912" s="81">
        <f>ROUND((S912/INDICI!$B$2*10),2)</f>
        <v>0.85</v>
      </c>
      <c r="Z912" s="81">
        <f>ROUND((O912/INDICI!$B$1*25),2)</f>
        <v>1.38</v>
      </c>
      <c r="AA912" s="82">
        <f t="shared" si="94"/>
        <v>0</v>
      </c>
      <c r="AB912" s="83">
        <f t="shared" si="95"/>
        <v>12.23</v>
      </c>
      <c r="AC912" s="84"/>
      <c r="AD912" s="81" t="str">
        <f>VLOOKUP(C912, 'NORD SUD'!A:B, 2, FALSE)</f>
        <v>S</v>
      </c>
      <c r="AE912" s="85"/>
      <c r="AF912" s="85"/>
      <c r="AG912" s="84"/>
      <c r="AH912" s="81"/>
      <c r="AI912" s="169"/>
      <c r="AJ912" s="169"/>
      <c r="AK912" s="194"/>
      <c r="AL912" s="158"/>
    </row>
    <row r="913" spans="1:998" s="13" customFormat="1">
      <c r="A913" s="16">
        <v>908</v>
      </c>
      <c r="B913" s="32" t="s">
        <v>294</v>
      </c>
      <c r="C913" s="32" t="s">
        <v>72</v>
      </c>
      <c r="D913" s="32" t="s">
        <v>72</v>
      </c>
      <c r="E913" s="32" t="s">
        <v>296</v>
      </c>
      <c r="F913" s="32"/>
      <c r="G913" s="74">
        <v>45834</v>
      </c>
      <c r="H913" s="75">
        <v>0.54166666666666663</v>
      </c>
      <c r="I913" s="32" t="s">
        <v>5</v>
      </c>
      <c r="J913" s="32" t="s">
        <v>6</v>
      </c>
      <c r="K913" s="32" t="s">
        <v>5</v>
      </c>
      <c r="L913" s="32" t="s">
        <v>5</v>
      </c>
      <c r="M913" s="32" t="s">
        <v>5</v>
      </c>
      <c r="N913" s="32" t="s">
        <v>6</v>
      </c>
      <c r="O913" s="76">
        <v>1863.38</v>
      </c>
      <c r="P913" s="77">
        <v>44811</v>
      </c>
      <c r="Q913" s="76">
        <v>109800</v>
      </c>
      <c r="R913" s="76">
        <v>12200</v>
      </c>
      <c r="S913" s="78">
        <f t="shared" si="92"/>
        <v>11.111111111111111</v>
      </c>
      <c r="T913" s="78">
        <f t="shared" si="93"/>
        <v>97600</v>
      </c>
      <c r="U913" s="32" t="s">
        <v>6</v>
      </c>
      <c r="V913" s="32" t="s">
        <v>6</v>
      </c>
      <c r="W913" s="79">
        <v>1</v>
      </c>
      <c r="X913" s="80">
        <v>0</v>
      </c>
      <c r="Y913" s="81">
        <f>ROUND((S913/INDICI!$B$2*10),2)</f>
        <v>1.26</v>
      </c>
      <c r="Z913" s="81">
        <f>ROUND((O913/INDICI!$B$1*25),2)</f>
        <v>4.97</v>
      </c>
      <c r="AA913" s="82">
        <f t="shared" si="94"/>
        <v>6</v>
      </c>
      <c r="AB913" s="83">
        <f t="shared" si="95"/>
        <v>12.23</v>
      </c>
      <c r="AC913" s="84"/>
      <c r="AD913" s="81" t="str">
        <f>VLOOKUP(C913, 'NORD SUD'!A:B, 2, FALSE)</f>
        <v>N</v>
      </c>
      <c r="AE913" s="85"/>
      <c r="AF913" s="85"/>
      <c r="AG913" s="84"/>
      <c r="AH913" s="81"/>
      <c r="AI913" s="169"/>
      <c r="AJ913" s="169"/>
      <c r="AK913" s="194"/>
      <c r="AL913" s="158"/>
    </row>
    <row r="914" spans="1:998" s="13" customFormat="1">
      <c r="A914" s="16">
        <v>909</v>
      </c>
      <c r="B914" s="32" t="s">
        <v>857</v>
      </c>
      <c r="C914" s="32" t="s">
        <v>76</v>
      </c>
      <c r="D914" s="32" t="s">
        <v>76</v>
      </c>
      <c r="E914" s="32" t="s">
        <v>1162</v>
      </c>
      <c r="F914" s="32"/>
      <c r="G914" s="74">
        <v>45831</v>
      </c>
      <c r="H914" s="75">
        <v>0.60902777777777783</v>
      </c>
      <c r="I914" s="32" t="s">
        <v>5</v>
      </c>
      <c r="J914" s="32" t="s">
        <v>6</v>
      </c>
      <c r="K914" s="32" t="s">
        <v>5</v>
      </c>
      <c r="L914" s="32" t="s">
        <v>5</v>
      </c>
      <c r="M914" s="32" t="s">
        <v>5</v>
      </c>
      <c r="N914" s="32" t="s">
        <v>6</v>
      </c>
      <c r="O914" s="76">
        <v>1406.84</v>
      </c>
      <c r="P914" s="77">
        <v>6113</v>
      </c>
      <c r="Q914" s="76">
        <v>184000</v>
      </c>
      <c r="R914" s="76">
        <v>40000</v>
      </c>
      <c r="S914" s="85">
        <f t="shared" si="92"/>
        <v>21.739130434782609</v>
      </c>
      <c r="T914" s="85">
        <f t="shared" si="93"/>
        <v>144000</v>
      </c>
      <c r="U914" s="32" t="s">
        <v>6</v>
      </c>
      <c r="V914" s="32" t="s">
        <v>6</v>
      </c>
      <c r="W914" s="32">
        <v>1</v>
      </c>
      <c r="X914" s="80">
        <v>0</v>
      </c>
      <c r="Y914" s="81">
        <f>ROUND((S914/INDICI!$B$2*10),2)</f>
        <v>2.46</v>
      </c>
      <c r="Z914" s="81">
        <f>ROUND((O914/INDICI!$B$1*25),2)</f>
        <v>3.76</v>
      </c>
      <c r="AA914" s="82">
        <f t="shared" si="94"/>
        <v>6</v>
      </c>
      <c r="AB914" s="83">
        <f t="shared" si="95"/>
        <v>12.219999999999999</v>
      </c>
      <c r="AC914" s="84"/>
      <c r="AD914" s="81" t="str">
        <f>VLOOKUP(C914, 'NORD SUD'!A:B, 2, FALSE)</f>
        <v>S</v>
      </c>
      <c r="AE914" s="85"/>
      <c r="AF914" s="85"/>
      <c r="AG914" s="84"/>
      <c r="AH914" s="81"/>
      <c r="AI914" s="169"/>
      <c r="AJ914" s="169"/>
      <c r="AK914" s="194"/>
      <c r="AL914" s="158"/>
    </row>
    <row r="915" spans="1:998" s="13" customFormat="1">
      <c r="A915" s="16">
        <v>910</v>
      </c>
      <c r="B915" s="32" t="s">
        <v>556</v>
      </c>
      <c r="C915" s="32" t="s">
        <v>1454</v>
      </c>
      <c r="D915" s="32" t="s">
        <v>1454</v>
      </c>
      <c r="E915" s="32" t="s">
        <v>1479</v>
      </c>
      <c r="F915" s="32"/>
      <c r="G915" s="74">
        <v>45833</v>
      </c>
      <c r="H915" s="75">
        <v>0.44791666666666669</v>
      </c>
      <c r="I915" s="32" t="s">
        <v>5</v>
      </c>
      <c r="J915" s="32" t="s">
        <v>6</v>
      </c>
      <c r="K915" s="32" t="s">
        <v>5</v>
      </c>
      <c r="L915" s="32" t="s">
        <v>5</v>
      </c>
      <c r="M915" s="32" t="s">
        <v>5</v>
      </c>
      <c r="N915" s="32" t="s">
        <v>6</v>
      </c>
      <c r="O915" s="76">
        <v>587.37</v>
      </c>
      <c r="P915" s="77">
        <v>2043</v>
      </c>
      <c r="Q915" s="76">
        <v>41350</v>
      </c>
      <c r="R915" s="76">
        <v>9690</v>
      </c>
      <c r="S915" s="85">
        <f t="shared" si="92"/>
        <v>23.434099153567107</v>
      </c>
      <c r="T915" s="85">
        <f t="shared" si="93"/>
        <v>31660</v>
      </c>
      <c r="U915" s="32" t="s">
        <v>6</v>
      </c>
      <c r="V915" s="32" t="s">
        <v>6</v>
      </c>
      <c r="W915" s="79">
        <v>1</v>
      </c>
      <c r="X915" s="80">
        <v>0</v>
      </c>
      <c r="Y915" s="81">
        <f>ROUND((S915/INDICI!$B$2*10),2)</f>
        <v>2.65</v>
      </c>
      <c r="Z915" s="81">
        <f>ROUND((O915/INDICI!$B$1*25),2)</f>
        <v>1.57</v>
      </c>
      <c r="AA915" s="82">
        <f t="shared" si="94"/>
        <v>8</v>
      </c>
      <c r="AB915" s="83">
        <f t="shared" si="95"/>
        <v>12.219999999999999</v>
      </c>
      <c r="AC915" s="84"/>
      <c r="AD915" s="81" t="str">
        <f>VLOOKUP(C915, 'NORD SUD'!A:B, 2, FALSE)</f>
        <v>S</v>
      </c>
      <c r="AE915" s="85"/>
      <c r="AF915" s="85"/>
      <c r="AG915" s="84"/>
      <c r="AH915" s="81"/>
      <c r="AI915" s="169"/>
      <c r="AJ915" s="169"/>
      <c r="AK915" s="194"/>
      <c r="AL915" s="158"/>
    </row>
    <row r="916" spans="1:998" s="13" customFormat="1">
      <c r="A916" s="16">
        <v>911</v>
      </c>
      <c r="B916" s="32" t="s">
        <v>188</v>
      </c>
      <c r="C916" s="32" t="s">
        <v>7</v>
      </c>
      <c r="D916" s="32" t="s">
        <v>7</v>
      </c>
      <c r="E916" s="32" t="s">
        <v>750</v>
      </c>
      <c r="F916" s="32"/>
      <c r="G916" s="74">
        <v>45834</v>
      </c>
      <c r="H916" s="75">
        <v>0.66388888888888886</v>
      </c>
      <c r="I916" s="32" t="s">
        <v>5</v>
      </c>
      <c r="J916" s="32" t="s">
        <v>6</v>
      </c>
      <c r="K916" s="32" t="s">
        <v>5</v>
      </c>
      <c r="L916" s="32" t="s">
        <v>5</v>
      </c>
      <c r="M916" s="32" t="s">
        <v>5</v>
      </c>
      <c r="N916" s="32" t="s">
        <v>6</v>
      </c>
      <c r="O916" s="76">
        <v>215.05</v>
      </c>
      <c r="P916" s="77">
        <v>465</v>
      </c>
      <c r="Q916" s="76">
        <v>62000</v>
      </c>
      <c r="R916" s="76">
        <v>20000</v>
      </c>
      <c r="S916" s="85">
        <f t="shared" si="92"/>
        <v>32.258064516129032</v>
      </c>
      <c r="T916" s="85">
        <f t="shared" si="93"/>
        <v>42000</v>
      </c>
      <c r="U916" s="32" t="s">
        <v>6</v>
      </c>
      <c r="V916" s="32" t="s">
        <v>6</v>
      </c>
      <c r="W916" s="79">
        <v>1</v>
      </c>
      <c r="X916" s="80">
        <v>0</v>
      </c>
      <c r="Y916" s="81">
        <f>ROUND((S916/INDICI!$B$2*10),2)</f>
        <v>3.65</v>
      </c>
      <c r="Z916" s="81">
        <f>ROUND((O916/INDICI!$B$1*25),2)</f>
        <v>0.56999999999999995</v>
      </c>
      <c r="AA916" s="82">
        <f t="shared" si="94"/>
        <v>8</v>
      </c>
      <c r="AB916" s="83">
        <f t="shared" si="95"/>
        <v>12.219999999999999</v>
      </c>
      <c r="AC916" s="84"/>
      <c r="AD916" s="81" t="str">
        <f>VLOOKUP(C916, 'NORD SUD'!A:B, 2, FALSE)</f>
        <v>N</v>
      </c>
      <c r="AE916" s="85"/>
      <c r="AF916" s="85"/>
      <c r="AG916" s="84"/>
      <c r="AH916" s="81"/>
      <c r="AI916" s="169"/>
      <c r="AJ916" s="169"/>
      <c r="AK916" s="194"/>
      <c r="AL916" s="158"/>
    </row>
    <row r="917" spans="1:998" s="13" customFormat="1">
      <c r="A917" s="16">
        <v>912</v>
      </c>
      <c r="B917" s="32" t="s">
        <v>138</v>
      </c>
      <c r="C917" s="32" t="s">
        <v>14</v>
      </c>
      <c r="D917" s="32" t="s">
        <v>14</v>
      </c>
      <c r="E917" s="32" t="s">
        <v>1663</v>
      </c>
      <c r="F917" s="32"/>
      <c r="G917" s="74">
        <v>45833</v>
      </c>
      <c r="H917" s="75">
        <v>0.41944444444444445</v>
      </c>
      <c r="I917" s="32" t="s">
        <v>5</v>
      </c>
      <c r="J917" s="32" t="s">
        <v>6</v>
      </c>
      <c r="K917" s="32" t="s">
        <v>5</v>
      </c>
      <c r="L917" s="32" t="s">
        <v>5</v>
      </c>
      <c r="M917" s="76" t="s">
        <v>5</v>
      </c>
      <c r="N917" s="32" t="s">
        <v>6</v>
      </c>
      <c r="O917" s="76">
        <v>1028.75</v>
      </c>
      <c r="P917" s="77">
        <v>3791</v>
      </c>
      <c r="Q917" s="76">
        <v>155134.5</v>
      </c>
      <c r="R917" s="76">
        <v>20000</v>
      </c>
      <c r="S917" s="85">
        <f t="shared" ref="S917:S980" si="96">IFERROR(R917/Q917*100,0)</f>
        <v>12.892038843713035</v>
      </c>
      <c r="T917" s="85">
        <f t="shared" ref="T917:T980" si="97">SUM(Q917-R917)</f>
        <v>135134.5</v>
      </c>
      <c r="U917" s="32" t="s">
        <v>6</v>
      </c>
      <c r="V917" s="32" t="s">
        <v>6</v>
      </c>
      <c r="W917" s="79">
        <v>1</v>
      </c>
      <c r="X917" s="80">
        <v>0</v>
      </c>
      <c r="Y917" s="81">
        <f>ROUND((S917/INDICI!$B$2*10),2)</f>
        <v>1.46</v>
      </c>
      <c r="Z917" s="81">
        <f>ROUND((O917/INDICI!$B$1*25),2)</f>
        <v>2.75</v>
      </c>
      <c r="AA917" s="82">
        <f t="shared" ref="AA917:AA980" si="98">IF(X917&gt;1, 0, IF(P917&lt;=5000, 8, IF(P917&lt;=50000, 6, IF(P917&lt;=100000, 4, 2))))</f>
        <v>8</v>
      </c>
      <c r="AB917" s="83">
        <f t="shared" ref="AB917:AB980" si="99">SUM(X917:AA917)</f>
        <v>12.21</v>
      </c>
      <c r="AC917" s="84"/>
      <c r="AD917" s="81" t="str">
        <f>VLOOKUP(C917, 'NORD SUD'!A:B, 2, FALSE)</f>
        <v>S</v>
      </c>
      <c r="AE917" s="85"/>
      <c r="AF917" s="85"/>
      <c r="AG917" s="84"/>
      <c r="AH917" s="81"/>
      <c r="AI917" s="169"/>
      <c r="AJ917" s="169"/>
      <c r="AK917" s="194"/>
      <c r="AL917" s="158"/>
    </row>
    <row r="918" spans="1:998" s="13" customFormat="1">
      <c r="A918" s="16">
        <v>913</v>
      </c>
      <c r="B918" s="80" t="s">
        <v>250</v>
      </c>
      <c r="C918" s="80" t="s">
        <v>48</v>
      </c>
      <c r="D918" s="80" t="s">
        <v>48</v>
      </c>
      <c r="E918" s="80" t="s">
        <v>371</v>
      </c>
      <c r="F918" s="80"/>
      <c r="G918" s="96">
        <v>45828</v>
      </c>
      <c r="H918" s="97" t="s">
        <v>372</v>
      </c>
      <c r="I918" s="80" t="s">
        <v>5</v>
      </c>
      <c r="J918" s="80" t="s">
        <v>6</v>
      </c>
      <c r="K918" s="80" t="s">
        <v>5</v>
      </c>
      <c r="L918" s="80" t="s">
        <v>5</v>
      </c>
      <c r="M918" s="80" t="s">
        <v>5</v>
      </c>
      <c r="N918" s="80" t="s">
        <v>6</v>
      </c>
      <c r="O918" s="76">
        <v>2788.98</v>
      </c>
      <c r="P918" s="77">
        <v>74615</v>
      </c>
      <c r="Q918" s="76">
        <v>75000</v>
      </c>
      <c r="R918" s="76">
        <v>5000</v>
      </c>
      <c r="S918" s="86">
        <f t="shared" si="96"/>
        <v>6.666666666666667</v>
      </c>
      <c r="T918" s="86">
        <f t="shared" si="97"/>
        <v>70000</v>
      </c>
      <c r="U918" s="80" t="s">
        <v>6</v>
      </c>
      <c r="V918" s="80" t="s">
        <v>5</v>
      </c>
      <c r="W918" s="79">
        <v>1</v>
      </c>
      <c r="X918" s="80">
        <v>0</v>
      </c>
      <c r="Y918" s="81">
        <f>ROUND((S918/INDICI!$B$2*10),2)</f>
        <v>0.75</v>
      </c>
      <c r="Z918" s="81">
        <f>ROUND((O918/INDICI!$B$1*25),2)</f>
        <v>7.45</v>
      </c>
      <c r="AA918" s="82">
        <f t="shared" si="98"/>
        <v>4</v>
      </c>
      <c r="AB918" s="83">
        <f t="shared" si="99"/>
        <v>12.2</v>
      </c>
      <c r="AC918" s="84"/>
      <c r="AD918" s="81" t="str">
        <f>VLOOKUP(C918, 'NORD SUD'!A:B, 2, FALSE)</f>
        <v>N</v>
      </c>
      <c r="AE918" s="85"/>
      <c r="AF918" s="85"/>
      <c r="AG918" s="84"/>
      <c r="AH918" s="81"/>
      <c r="AI918" s="169"/>
      <c r="AJ918" s="169"/>
      <c r="AK918" s="194"/>
      <c r="AL918" s="158"/>
    </row>
    <row r="919" spans="1:998" s="13" customFormat="1">
      <c r="A919" s="16">
        <v>914</v>
      </c>
      <c r="B919" s="32" t="s">
        <v>556</v>
      </c>
      <c r="C919" s="32" t="s">
        <v>47</v>
      </c>
      <c r="D919" s="32" t="s">
        <v>47</v>
      </c>
      <c r="E919" s="32" t="s">
        <v>955</v>
      </c>
      <c r="F919" s="32"/>
      <c r="G919" s="74">
        <v>45819</v>
      </c>
      <c r="H919" s="75">
        <v>0.58124999999999993</v>
      </c>
      <c r="I919" s="32" t="s">
        <v>5</v>
      </c>
      <c r="J919" s="32" t="s">
        <v>6</v>
      </c>
      <c r="K919" s="32" t="s">
        <v>5</v>
      </c>
      <c r="L919" s="32" t="s">
        <v>5</v>
      </c>
      <c r="M919" s="32" t="s">
        <v>5</v>
      </c>
      <c r="N919" s="32" t="s">
        <v>6</v>
      </c>
      <c r="O919" s="76">
        <v>1573.0337078651685</v>
      </c>
      <c r="P919" s="77">
        <v>445</v>
      </c>
      <c r="Q919" s="76">
        <v>196428.23</v>
      </c>
      <c r="R919" s="76">
        <v>0</v>
      </c>
      <c r="S919" s="85">
        <f t="shared" si="96"/>
        <v>0</v>
      </c>
      <c r="T919" s="85">
        <f t="shared" si="97"/>
        <v>196428.23</v>
      </c>
      <c r="U919" s="32" t="s">
        <v>6</v>
      </c>
      <c r="V919" s="32" t="s">
        <v>6</v>
      </c>
      <c r="W919" s="79">
        <v>1</v>
      </c>
      <c r="X919" s="80">
        <v>0</v>
      </c>
      <c r="Y919" s="81">
        <f>ROUND((S919/INDICI!$B$2*10),2)</f>
        <v>0</v>
      </c>
      <c r="Z919" s="81">
        <f>ROUND((O919/INDICI!$B$1*25),2)</f>
        <v>4.2</v>
      </c>
      <c r="AA919" s="82">
        <f t="shared" si="98"/>
        <v>8</v>
      </c>
      <c r="AB919" s="83">
        <f t="shared" si="99"/>
        <v>12.2</v>
      </c>
      <c r="AC919" s="84"/>
      <c r="AD919" s="81" t="str">
        <f>VLOOKUP(C919, 'NORD SUD'!A:B, 2, FALSE)</f>
        <v>S</v>
      </c>
      <c r="AE919" s="85"/>
      <c r="AF919" s="85"/>
      <c r="AG919" s="84"/>
      <c r="AH919" s="81"/>
      <c r="AI919" s="169"/>
      <c r="AJ919" s="169"/>
      <c r="AK919" s="194"/>
      <c r="AL919" s="158"/>
    </row>
    <row r="920" spans="1:998" s="13" customFormat="1">
      <c r="A920" s="16">
        <v>915</v>
      </c>
      <c r="B920" s="32" t="s">
        <v>294</v>
      </c>
      <c r="C920" s="32" t="s">
        <v>44</v>
      </c>
      <c r="D920" s="32" t="s">
        <v>44</v>
      </c>
      <c r="E920" s="32" t="s">
        <v>1121</v>
      </c>
      <c r="F920" s="32"/>
      <c r="G920" s="74">
        <v>45834</v>
      </c>
      <c r="H920" s="75">
        <v>0.68333333333333324</v>
      </c>
      <c r="I920" s="32" t="s">
        <v>5</v>
      </c>
      <c r="J920" s="32" t="s">
        <v>6</v>
      </c>
      <c r="K920" s="32" t="s">
        <v>5</v>
      </c>
      <c r="L920" s="32" t="s">
        <v>5</v>
      </c>
      <c r="M920" s="32" t="s">
        <v>5</v>
      </c>
      <c r="N920" s="32" t="s">
        <v>6</v>
      </c>
      <c r="O920" s="76">
        <v>1572.25</v>
      </c>
      <c r="P920" s="77">
        <v>4325</v>
      </c>
      <c r="Q920" s="76">
        <v>180714.72</v>
      </c>
      <c r="R920" s="76">
        <v>0</v>
      </c>
      <c r="S920" s="85">
        <f t="shared" si="96"/>
        <v>0</v>
      </c>
      <c r="T920" s="85">
        <f t="shared" si="97"/>
        <v>180714.72</v>
      </c>
      <c r="U920" s="32" t="s">
        <v>6</v>
      </c>
      <c r="V920" s="32" t="s">
        <v>6</v>
      </c>
      <c r="W920" s="79">
        <v>1</v>
      </c>
      <c r="X920" s="80">
        <v>0</v>
      </c>
      <c r="Y920" s="81">
        <f>ROUND((S920/INDICI!$B$2*10),2)</f>
        <v>0</v>
      </c>
      <c r="Z920" s="81">
        <f>ROUND((O920/INDICI!$B$1*25),2)</f>
        <v>4.2</v>
      </c>
      <c r="AA920" s="82">
        <f t="shared" si="98"/>
        <v>8</v>
      </c>
      <c r="AB920" s="83">
        <f t="shared" si="99"/>
        <v>12.2</v>
      </c>
      <c r="AC920" s="84"/>
      <c r="AD920" s="81" t="str">
        <f>VLOOKUP(C920, 'NORD SUD'!A:B, 2, FALSE)</f>
        <v>N</v>
      </c>
      <c r="AE920" s="85"/>
      <c r="AF920" s="85"/>
      <c r="AG920" s="84"/>
      <c r="AH920" s="81"/>
      <c r="AI920" s="169"/>
      <c r="AJ920" s="169"/>
      <c r="AK920" s="194"/>
      <c r="AL920" s="161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  <c r="II920" s="24"/>
      <c r="IJ920" s="24"/>
      <c r="IK920" s="24"/>
      <c r="IL920" s="24"/>
      <c r="IM920" s="24"/>
      <c r="IN920" s="24"/>
      <c r="IO920" s="24"/>
      <c r="IP920" s="24"/>
      <c r="IQ920" s="24"/>
      <c r="IR920" s="24"/>
      <c r="IS920" s="24"/>
      <c r="IT920" s="24"/>
      <c r="IU920" s="24"/>
      <c r="IV920" s="24"/>
      <c r="IW920" s="24"/>
      <c r="IX920" s="24"/>
      <c r="IY920" s="24"/>
      <c r="IZ920" s="24"/>
      <c r="JA920" s="24"/>
      <c r="JB920" s="24"/>
      <c r="JC920" s="24"/>
      <c r="JD920" s="24"/>
      <c r="JE920" s="24"/>
      <c r="JF920" s="24"/>
      <c r="JG920" s="24"/>
      <c r="JH920" s="24"/>
      <c r="JI920" s="24"/>
      <c r="JJ920" s="24"/>
      <c r="JK920" s="24"/>
      <c r="JL920" s="24"/>
      <c r="JM920" s="24"/>
      <c r="JN920" s="24"/>
      <c r="JO920" s="24"/>
      <c r="JP920" s="24"/>
      <c r="JQ920" s="24"/>
      <c r="JR920" s="24"/>
      <c r="JS920" s="24"/>
      <c r="JT920" s="24"/>
      <c r="JU920" s="24"/>
      <c r="JV920" s="24"/>
      <c r="JW920" s="24"/>
      <c r="JX920" s="24"/>
      <c r="JY920" s="24"/>
      <c r="JZ920" s="24"/>
      <c r="KA920" s="24"/>
      <c r="KB920" s="24"/>
      <c r="KC920" s="24"/>
      <c r="KD920" s="24"/>
      <c r="KE920" s="24"/>
      <c r="KF920" s="24"/>
      <c r="KG920" s="24"/>
      <c r="KH920" s="24"/>
      <c r="KI920" s="24"/>
      <c r="KJ920" s="24"/>
      <c r="KK920" s="24"/>
      <c r="KL920" s="24"/>
      <c r="KM920" s="24"/>
      <c r="KN920" s="24"/>
      <c r="KO920" s="24"/>
      <c r="KP920" s="24"/>
      <c r="KQ920" s="24"/>
      <c r="KR920" s="24"/>
      <c r="KS920" s="24"/>
      <c r="KT920" s="24"/>
      <c r="KU920" s="24"/>
      <c r="KV920" s="24"/>
      <c r="KW920" s="24"/>
      <c r="KX920" s="24"/>
      <c r="KY920" s="24"/>
      <c r="KZ920" s="24"/>
      <c r="LA920" s="24"/>
      <c r="LB920" s="24"/>
      <c r="LC920" s="24"/>
      <c r="LD920" s="24"/>
      <c r="LE920" s="24"/>
      <c r="LF920" s="24"/>
      <c r="LG920" s="24"/>
      <c r="LH920" s="24"/>
      <c r="LI920" s="24"/>
      <c r="LJ920" s="24"/>
      <c r="LK920" s="24"/>
      <c r="LL920" s="24"/>
      <c r="LM920" s="24"/>
      <c r="LN920" s="24"/>
      <c r="LO920" s="24"/>
      <c r="LP920" s="24"/>
      <c r="LQ920" s="24"/>
      <c r="LR920" s="24"/>
      <c r="LS920" s="24"/>
      <c r="LT920" s="24"/>
      <c r="LU920" s="24"/>
      <c r="LV920" s="24"/>
      <c r="LW920" s="24"/>
      <c r="LX920" s="24"/>
      <c r="LY920" s="24"/>
      <c r="LZ920" s="24"/>
      <c r="MA920" s="24"/>
      <c r="MB920" s="24"/>
      <c r="MC920" s="24"/>
      <c r="MD920" s="24"/>
      <c r="ME920" s="24"/>
      <c r="MF920" s="24"/>
      <c r="MG920" s="24"/>
      <c r="MH920" s="24"/>
      <c r="MI920" s="24"/>
      <c r="MJ920" s="24"/>
      <c r="MK920" s="24"/>
      <c r="ML920" s="24"/>
      <c r="MM920" s="24"/>
      <c r="MN920" s="24"/>
      <c r="MO920" s="24"/>
      <c r="MP920" s="24"/>
      <c r="MQ920" s="24"/>
      <c r="MR920" s="24"/>
      <c r="MS920" s="24"/>
      <c r="MT920" s="24"/>
      <c r="MU920" s="24"/>
      <c r="MV920" s="24"/>
      <c r="MW920" s="24"/>
      <c r="MX920" s="24"/>
      <c r="MY920" s="24"/>
      <c r="MZ920" s="24"/>
      <c r="NA920" s="24"/>
      <c r="NB920" s="24"/>
      <c r="NC920" s="24"/>
      <c r="ND920" s="24"/>
      <c r="NE920" s="24"/>
      <c r="NF920" s="24"/>
      <c r="NG920" s="24"/>
      <c r="NH920" s="24"/>
      <c r="NI920" s="24"/>
      <c r="NJ920" s="24"/>
      <c r="NK920" s="24"/>
      <c r="NL920" s="24"/>
      <c r="NM920" s="24"/>
      <c r="NN920" s="24"/>
      <c r="NO920" s="24"/>
      <c r="NP920" s="24"/>
      <c r="NQ920" s="24"/>
      <c r="NR920" s="24"/>
      <c r="NS920" s="24"/>
      <c r="NT920" s="24"/>
      <c r="NU920" s="24"/>
      <c r="NV920" s="24"/>
      <c r="NW920" s="24"/>
      <c r="NX920" s="24"/>
      <c r="NY920" s="24"/>
      <c r="NZ920" s="24"/>
      <c r="OA920" s="24"/>
      <c r="OB920" s="24"/>
      <c r="OC920" s="24"/>
      <c r="OD920" s="24"/>
      <c r="OE920" s="24"/>
      <c r="OF920" s="24"/>
      <c r="OG920" s="24"/>
      <c r="OH920" s="24"/>
      <c r="OI920" s="24"/>
      <c r="OJ920" s="24"/>
      <c r="OK920" s="24"/>
      <c r="OL920" s="24"/>
      <c r="OM920" s="24"/>
      <c r="ON920" s="24"/>
      <c r="OO920" s="24"/>
      <c r="OP920" s="24"/>
      <c r="OQ920" s="24"/>
      <c r="OR920" s="24"/>
      <c r="OS920" s="24"/>
      <c r="OT920" s="24"/>
      <c r="OU920" s="24"/>
      <c r="OV920" s="24"/>
      <c r="OW920" s="24"/>
      <c r="OX920" s="24"/>
      <c r="OY920" s="24"/>
      <c r="OZ920" s="24"/>
      <c r="PA920" s="24"/>
      <c r="PB920" s="24"/>
      <c r="PC920" s="24"/>
      <c r="PD920" s="24"/>
      <c r="PE920" s="24"/>
      <c r="PF920" s="24"/>
      <c r="PG920" s="24"/>
      <c r="PH920" s="24"/>
      <c r="PI920" s="24"/>
      <c r="PJ920" s="24"/>
      <c r="PK920" s="24"/>
      <c r="PL920" s="24"/>
      <c r="PM920" s="24"/>
      <c r="PN920" s="24"/>
      <c r="PO920" s="24"/>
      <c r="PP920" s="24"/>
      <c r="PQ920" s="24"/>
      <c r="PR920" s="24"/>
      <c r="PS920" s="24"/>
      <c r="PT920" s="24"/>
      <c r="PU920" s="24"/>
      <c r="PV920" s="24"/>
      <c r="PW920" s="24"/>
      <c r="PX920" s="24"/>
      <c r="PY920" s="24"/>
      <c r="PZ920" s="24"/>
      <c r="QA920" s="24"/>
      <c r="QB920" s="24"/>
      <c r="QC920" s="24"/>
      <c r="QD920" s="24"/>
      <c r="QE920" s="24"/>
      <c r="QF920" s="24"/>
      <c r="QG920" s="24"/>
      <c r="QH920" s="24"/>
      <c r="QI920" s="24"/>
      <c r="QJ920" s="24"/>
      <c r="QK920" s="24"/>
      <c r="QL920" s="24"/>
      <c r="QM920" s="24"/>
      <c r="QN920" s="24"/>
      <c r="QO920" s="24"/>
      <c r="QP920" s="24"/>
      <c r="QQ920" s="24"/>
      <c r="QR920" s="24"/>
      <c r="QS920" s="24"/>
      <c r="QT920" s="24"/>
      <c r="QU920" s="24"/>
      <c r="QV920" s="24"/>
      <c r="QW920" s="24"/>
      <c r="QX920" s="24"/>
      <c r="QY920" s="24"/>
      <c r="QZ920" s="24"/>
      <c r="RA920" s="24"/>
      <c r="RB920" s="24"/>
      <c r="RC920" s="24"/>
      <c r="RD920" s="24"/>
      <c r="RE920" s="24"/>
      <c r="RF920" s="24"/>
      <c r="RG920" s="24"/>
      <c r="RH920" s="24"/>
      <c r="RI920" s="24"/>
      <c r="RJ920" s="24"/>
      <c r="RK920" s="24"/>
      <c r="RL920" s="24"/>
      <c r="RM920" s="24"/>
      <c r="RN920" s="24"/>
      <c r="RO920" s="24"/>
      <c r="RP920" s="24"/>
      <c r="RQ920" s="24"/>
      <c r="RR920" s="24"/>
      <c r="RS920" s="24"/>
      <c r="RT920" s="24"/>
      <c r="RU920" s="24"/>
      <c r="RV920" s="24"/>
      <c r="RW920" s="24"/>
      <c r="RX920" s="24"/>
      <c r="RY920" s="24"/>
      <c r="RZ920" s="24"/>
      <c r="SA920" s="24"/>
      <c r="SB920" s="24"/>
      <c r="SC920" s="24"/>
      <c r="SD920" s="24"/>
      <c r="SE920" s="24"/>
      <c r="SF920" s="24"/>
      <c r="SG920" s="24"/>
      <c r="SH920" s="24"/>
      <c r="SI920" s="24"/>
      <c r="SJ920" s="24"/>
      <c r="SK920" s="24"/>
      <c r="SL920" s="24"/>
      <c r="SM920" s="24"/>
      <c r="SN920" s="24"/>
      <c r="SO920" s="24"/>
      <c r="SP920" s="24"/>
      <c r="SQ920" s="24"/>
      <c r="SR920" s="24"/>
      <c r="SS920" s="24"/>
      <c r="ST920" s="24"/>
      <c r="SU920" s="24"/>
      <c r="SV920" s="24"/>
      <c r="SW920" s="24"/>
      <c r="SX920" s="24"/>
      <c r="SY920" s="24"/>
      <c r="SZ920" s="24"/>
      <c r="TA920" s="24"/>
      <c r="TB920" s="24"/>
      <c r="TC920" s="24"/>
      <c r="TD920" s="24"/>
      <c r="TE920" s="24"/>
      <c r="TF920" s="24"/>
      <c r="TG920" s="24"/>
      <c r="TH920" s="24"/>
      <c r="TI920" s="24"/>
      <c r="TJ920" s="24"/>
      <c r="TK920" s="24"/>
      <c r="TL920" s="24"/>
      <c r="TM920" s="24"/>
      <c r="TN920" s="24"/>
      <c r="TO920" s="24"/>
      <c r="TP920" s="24"/>
      <c r="TQ920" s="24"/>
      <c r="TR920" s="24"/>
      <c r="TS920" s="24"/>
      <c r="TT920" s="24"/>
      <c r="TU920" s="24"/>
      <c r="TV920" s="24"/>
      <c r="TW920" s="24"/>
      <c r="TX920" s="24"/>
      <c r="TY920" s="24"/>
      <c r="TZ920" s="24"/>
      <c r="UA920" s="24"/>
      <c r="UB920" s="24"/>
      <c r="UC920" s="24"/>
      <c r="UD920" s="24"/>
      <c r="UE920" s="24"/>
      <c r="UF920" s="24"/>
      <c r="UG920" s="24"/>
      <c r="UH920" s="24"/>
      <c r="UI920" s="24"/>
      <c r="UJ920" s="24"/>
      <c r="UK920" s="24"/>
      <c r="UL920" s="24"/>
      <c r="UM920" s="24"/>
      <c r="UN920" s="24"/>
      <c r="UO920" s="24"/>
      <c r="UP920" s="24"/>
      <c r="UQ920" s="24"/>
      <c r="UR920" s="24"/>
      <c r="US920" s="24"/>
      <c r="UT920" s="24"/>
      <c r="UU920" s="24"/>
      <c r="UV920" s="24"/>
      <c r="UW920" s="24"/>
      <c r="UX920" s="24"/>
      <c r="UY920" s="24"/>
      <c r="UZ920" s="24"/>
      <c r="VA920" s="24"/>
      <c r="VB920" s="24"/>
      <c r="VC920" s="24"/>
      <c r="VD920" s="24"/>
      <c r="VE920" s="24"/>
      <c r="VF920" s="24"/>
      <c r="VG920" s="24"/>
      <c r="VH920" s="24"/>
      <c r="VI920" s="24"/>
      <c r="VJ920" s="24"/>
      <c r="VK920" s="24"/>
      <c r="VL920" s="24"/>
      <c r="VM920" s="24"/>
      <c r="VN920" s="24"/>
      <c r="VO920" s="24"/>
      <c r="VP920" s="24"/>
      <c r="VQ920" s="24"/>
      <c r="VR920" s="24"/>
      <c r="VS920" s="24"/>
      <c r="VT920" s="24"/>
      <c r="VU920" s="24"/>
      <c r="VV920" s="24"/>
      <c r="VW920" s="24"/>
      <c r="VX920" s="24"/>
      <c r="VY920" s="24"/>
      <c r="VZ920" s="24"/>
      <c r="WA920" s="24"/>
      <c r="WB920" s="24"/>
      <c r="WC920" s="24"/>
      <c r="WD920" s="24"/>
      <c r="WE920" s="24"/>
      <c r="WF920" s="24"/>
      <c r="WG920" s="24"/>
      <c r="WH920" s="24"/>
      <c r="WI920" s="24"/>
      <c r="WJ920" s="24"/>
      <c r="WK920" s="24"/>
      <c r="WL920" s="24"/>
      <c r="WM920" s="24"/>
      <c r="WN920" s="24"/>
      <c r="WO920" s="24"/>
      <c r="WP920" s="24"/>
      <c r="WQ920" s="24"/>
      <c r="WR920" s="24"/>
      <c r="WS920" s="24"/>
      <c r="WT920" s="24"/>
      <c r="WU920" s="24"/>
      <c r="WV920" s="24"/>
      <c r="WW920" s="24"/>
      <c r="WX920" s="24"/>
      <c r="WY920" s="24"/>
      <c r="WZ920" s="24"/>
      <c r="XA920" s="24"/>
      <c r="XB920" s="24"/>
      <c r="XC920" s="24"/>
      <c r="XD920" s="24"/>
      <c r="XE920" s="24"/>
      <c r="XF920" s="24"/>
      <c r="XG920" s="24"/>
      <c r="XH920" s="24"/>
      <c r="XI920" s="24"/>
      <c r="XJ920" s="24"/>
      <c r="XK920" s="24"/>
      <c r="XL920" s="24"/>
      <c r="XM920" s="24"/>
      <c r="XN920" s="24"/>
      <c r="XO920" s="24"/>
      <c r="XP920" s="24"/>
      <c r="XQ920" s="24"/>
      <c r="XR920" s="24"/>
      <c r="XS920" s="24"/>
      <c r="XT920" s="24"/>
      <c r="XU920" s="24"/>
      <c r="XV920" s="24"/>
      <c r="XW920" s="24"/>
      <c r="XX920" s="24"/>
      <c r="XY920" s="24"/>
      <c r="XZ920" s="24"/>
      <c r="YA920" s="24"/>
      <c r="YB920" s="24"/>
      <c r="YC920" s="24"/>
      <c r="YD920" s="24"/>
      <c r="YE920" s="24"/>
      <c r="YF920" s="24"/>
      <c r="YG920" s="24"/>
      <c r="YH920" s="24"/>
      <c r="YI920" s="24"/>
      <c r="YJ920" s="24"/>
      <c r="YK920" s="24"/>
      <c r="YL920" s="24"/>
      <c r="YM920" s="24"/>
      <c r="YN920" s="24"/>
      <c r="YO920" s="24"/>
      <c r="YP920" s="24"/>
      <c r="YQ920" s="24"/>
      <c r="YR920" s="24"/>
      <c r="YS920" s="24"/>
      <c r="YT920" s="24"/>
      <c r="YU920" s="24"/>
      <c r="YV920" s="24"/>
      <c r="YW920" s="24"/>
      <c r="YX920" s="24"/>
      <c r="YY920" s="24"/>
      <c r="YZ920" s="24"/>
      <c r="ZA920" s="24"/>
      <c r="ZB920" s="24"/>
      <c r="ZC920" s="24"/>
      <c r="ZD920" s="24"/>
      <c r="ZE920" s="24"/>
      <c r="ZF920" s="24"/>
      <c r="ZG920" s="24"/>
      <c r="ZH920" s="24"/>
      <c r="ZI920" s="24"/>
      <c r="ZJ920" s="24"/>
      <c r="ZK920" s="24"/>
      <c r="ZL920" s="24"/>
      <c r="ZM920" s="24"/>
      <c r="ZN920" s="24"/>
      <c r="ZO920" s="24"/>
      <c r="ZP920" s="24"/>
      <c r="ZQ920" s="24"/>
      <c r="ZR920" s="24"/>
      <c r="ZS920" s="24"/>
      <c r="ZT920" s="24"/>
      <c r="ZU920" s="24"/>
      <c r="ZV920" s="24"/>
      <c r="ZW920" s="24"/>
      <c r="ZX920" s="24"/>
      <c r="ZY920" s="24"/>
      <c r="ZZ920" s="24"/>
      <c r="AAA920" s="24"/>
      <c r="AAB920" s="24"/>
      <c r="AAC920" s="24"/>
      <c r="AAD920" s="24"/>
      <c r="AAE920" s="24"/>
      <c r="AAF920" s="24"/>
      <c r="AAG920" s="24"/>
      <c r="AAH920" s="24"/>
      <c r="AAI920" s="24"/>
      <c r="AAJ920" s="24"/>
      <c r="AAK920" s="24"/>
      <c r="AAL920" s="24"/>
      <c r="AAM920" s="24"/>
      <c r="AAN920" s="24"/>
      <c r="AAO920" s="24"/>
      <c r="AAP920" s="24"/>
      <c r="AAQ920" s="24"/>
      <c r="AAR920" s="24"/>
      <c r="AAS920" s="24"/>
      <c r="AAT920" s="24"/>
      <c r="AAU920" s="24"/>
      <c r="AAV920" s="24"/>
      <c r="AAW920" s="24"/>
      <c r="AAX920" s="24"/>
      <c r="AAY920" s="24"/>
      <c r="AAZ920" s="24"/>
      <c r="ABA920" s="24"/>
      <c r="ABB920" s="24"/>
      <c r="ABC920" s="24"/>
      <c r="ABD920" s="24"/>
      <c r="ABE920" s="24"/>
      <c r="ABF920" s="24"/>
      <c r="ABG920" s="24"/>
      <c r="ABH920" s="24"/>
      <c r="ABI920" s="24"/>
      <c r="ABJ920" s="24"/>
      <c r="ABK920" s="24"/>
      <c r="ABL920" s="24"/>
      <c r="ABM920" s="24"/>
      <c r="ABN920" s="24"/>
      <c r="ABO920" s="24"/>
      <c r="ABP920" s="24"/>
      <c r="ABQ920" s="24"/>
      <c r="ABR920" s="24"/>
      <c r="ABS920" s="24"/>
      <c r="ABT920" s="24"/>
      <c r="ABU920" s="24"/>
      <c r="ABV920" s="24"/>
      <c r="ABW920" s="24"/>
      <c r="ABX920" s="24"/>
      <c r="ABY920" s="24"/>
      <c r="ABZ920" s="24"/>
      <c r="ACA920" s="24"/>
      <c r="ACB920" s="24"/>
      <c r="ACC920" s="24"/>
      <c r="ACD920" s="24"/>
      <c r="ACE920" s="24"/>
      <c r="ACF920" s="24"/>
      <c r="ACG920" s="24"/>
      <c r="ACH920" s="24"/>
      <c r="ACI920" s="24"/>
      <c r="ACJ920" s="24"/>
      <c r="ACK920" s="24"/>
      <c r="ACL920" s="24"/>
      <c r="ACM920" s="24"/>
      <c r="ACN920" s="24"/>
      <c r="ACO920" s="24"/>
      <c r="ACP920" s="24"/>
      <c r="ACQ920" s="24"/>
      <c r="ACR920" s="24"/>
      <c r="ACS920" s="24"/>
      <c r="ACT920" s="24"/>
      <c r="ACU920" s="24"/>
      <c r="ACV920" s="24"/>
      <c r="ACW920" s="24"/>
      <c r="ACX920" s="24"/>
      <c r="ACY920" s="24"/>
      <c r="ACZ920" s="24"/>
      <c r="ADA920" s="24"/>
      <c r="ADB920" s="24"/>
      <c r="ADC920" s="24"/>
      <c r="ADD920" s="24"/>
      <c r="ADE920" s="24"/>
      <c r="ADF920" s="24"/>
      <c r="ADG920" s="24"/>
      <c r="ADH920" s="24"/>
      <c r="ADI920" s="24"/>
      <c r="ADJ920" s="24"/>
      <c r="ADK920" s="24"/>
      <c r="ADL920" s="24"/>
      <c r="ADM920" s="24"/>
      <c r="ADN920" s="24"/>
      <c r="ADO920" s="24"/>
      <c r="ADP920" s="24"/>
      <c r="ADQ920" s="24"/>
      <c r="ADR920" s="24"/>
      <c r="ADS920" s="24"/>
      <c r="ADT920" s="24"/>
      <c r="ADU920" s="24"/>
      <c r="ADV920" s="24"/>
      <c r="ADW920" s="24"/>
      <c r="ADX920" s="24"/>
      <c r="ADY920" s="24"/>
      <c r="ADZ920" s="24"/>
      <c r="AEA920" s="24"/>
      <c r="AEB920" s="24"/>
      <c r="AEC920" s="24"/>
      <c r="AED920" s="24"/>
      <c r="AEE920" s="24"/>
      <c r="AEF920" s="24"/>
      <c r="AEG920" s="24"/>
      <c r="AEH920" s="24"/>
      <c r="AEI920" s="24"/>
      <c r="AEJ920" s="24"/>
      <c r="AEK920" s="24"/>
      <c r="AEL920" s="24"/>
      <c r="AEM920" s="24"/>
      <c r="AEN920" s="24"/>
      <c r="AEO920" s="24"/>
      <c r="AEP920" s="24"/>
      <c r="AEQ920" s="24"/>
      <c r="AER920" s="24"/>
      <c r="AES920" s="24"/>
      <c r="AET920" s="24"/>
      <c r="AEU920" s="24"/>
      <c r="AEV920" s="24"/>
      <c r="AEW920" s="24"/>
      <c r="AEX920" s="24"/>
      <c r="AEY920" s="24"/>
      <c r="AEZ920" s="24"/>
      <c r="AFA920" s="24"/>
      <c r="AFB920" s="24"/>
      <c r="AFC920" s="24"/>
      <c r="AFD920" s="24"/>
      <c r="AFE920" s="24"/>
      <c r="AFF920" s="24"/>
      <c r="AFG920" s="24"/>
      <c r="AFH920" s="24"/>
      <c r="AFI920" s="24"/>
      <c r="AFJ920" s="24"/>
      <c r="AFK920" s="24"/>
      <c r="AFL920" s="24"/>
      <c r="AFM920" s="24"/>
      <c r="AFN920" s="24"/>
      <c r="AFO920" s="24"/>
      <c r="AFP920" s="24"/>
      <c r="AFQ920" s="24"/>
      <c r="AFR920" s="24"/>
      <c r="AFS920" s="24"/>
      <c r="AFT920" s="24"/>
      <c r="AFU920" s="24"/>
      <c r="AFV920" s="24"/>
      <c r="AFW920" s="24"/>
      <c r="AFX920" s="24"/>
      <c r="AFY920" s="24"/>
      <c r="AFZ920" s="24"/>
      <c r="AGA920" s="24"/>
      <c r="AGB920" s="24"/>
      <c r="AGC920" s="24"/>
      <c r="AGD920" s="24"/>
      <c r="AGE920" s="24"/>
      <c r="AGF920" s="24"/>
      <c r="AGG920" s="24"/>
      <c r="AGH920" s="24"/>
      <c r="AGI920" s="24"/>
      <c r="AGJ920" s="24"/>
      <c r="AGK920" s="24"/>
      <c r="AGL920" s="24"/>
      <c r="AGM920" s="24"/>
      <c r="AGN920" s="24"/>
      <c r="AGO920" s="24"/>
      <c r="AGP920" s="24"/>
      <c r="AGQ920" s="24"/>
      <c r="AGR920" s="24"/>
      <c r="AGS920" s="24"/>
      <c r="AGT920" s="24"/>
      <c r="AGU920" s="24"/>
      <c r="AGV920" s="24"/>
      <c r="AGW920" s="24"/>
      <c r="AGX920" s="24"/>
      <c r="AGY920" s="24"/>
      <c r="AGZ920" s="24"/>
      <c r="AHA920" s="24"/>
      <c r="AHB920" s="24"/>
      <c r="AHC920" s="24"/>
      <c r="AHD920" s="24"/>
      <c r="AHE920" s="24"/>
      <c r="AHF920" s="24"/>
      <c r="AHG920" s="24"/>
      <c r="AHH920" s="24"/>
      <c r="AHI920" s="24"/>
      <c r="AHJ920" s="24"/>
      <c r="AHK920" s="24"/>
      <c r="AHL920" s="24"/>
      <c r="AHM920" s="24"/>
      <c r="AHN920" s="24"/>
      <c r="AHO920" s="24"/>
      <c r="AHP920" s="24"/>
      <c r="AHQ920" s="24"/>
      <c r="AHR920" s="24"/>
      <c r="AHS920" s="24"/>
      <c r="AHT920" s="24"/>
      <c r="AHU920" s="24"/>
      <c r="AHV920" s="24"/>
      <c r="AHW920" s="24"/>
      <c r="AHX920" s="24"/>
      <c r="AHY920" s="24"/>
      <c r="AHZ920" s="24"/>
      <c r="AIA920" s="24"/>
      <c r="AIB920" s="24"/>
      <c r="AIC920" s="24"/>
      <c r="AID920" s="24"/>
      <c r="AIE920" s="24"/>
      <c r="AIF920" s="24"/>
      <c r="AIG920" s="24"/>
      <c r="AIH920" s="24"/>
      <c r="AII920" s="24"/>
      <c r="AIJ920" s="24"/>
      <c r="AIK920" s="24"/>
      <c r="AIL920" s="24"/>
      <c r="AIM920" s="24"/>
      <c r="AIN920" s="24"/>
      <c r="AIO920" s="24"/>
      <c r="AIP920" s="24"/>
      <c r="AIQ920" s="24"/>
      <c r="AIR920" s="24"/>
      <c r="AIS920" s="24"/>
      <c r="AIT920" s="24"/>
      <c r="AIU920" s="24"/>
      <c r="AIV920" s="24"/>
      <c r="AIW920" s="24"/>
      <c r="AIX920" s="24"/>
      <c r="AIY920" s="24"/>
      <c r="AIZ920" s="24"/>
      <c r="AJA920" s="24"/>
      <c r="AJB920" s="24"/>
      <c r="AJC920" s="24"/>
      <c r="AJD920" s="24"/>
      <c r="AJE920" s="24"/>
      <c r="AJF920" s="24"/>
      <c r="AJG920" s="24"/>
      <c r="AJH920" s="24"/>
      <c r="AJI920" s="24"/>
      <c r="AJJ920" s="24"/>
      <c r="AJK920" s="24"/>
      <c r="AJL920" s="24"/>
      <c r="AJM920" s="24"/>
      <c r="AJN920" s="24"/>
      <c r="AJO920" s="24"/>
      <c r="AJP920" s="24"/>
      <c r="AJQ920" s="24"/>
      <c r="AJR920" s="24"/>
      <c r="AJS920" s="24"/>
      <c r="AJT920" s="24"/>
      <c r="AJU920" s="24"/>
      <c r="AJV920" s="24"/>
      <c r="AJW920" s="24"/>
      <c r="AJX920" s="24"/>
      <c r="AJY920" s="24"/>
      <c r="AJZ920" s="24"/>
      <c r="AKA920" s="24"/>
      <c r="AKB920" s="24"/>
      <c r="AKC920" s="24"/>
      <c r="AKD920" s="24"/>
      <c r="AKE920" s="24"/>
      <c r="AKF920" s="24"/>
      <c r="AKG920" s="24"/>
      <c r="AKH920" s="24"/>
      <c r="AKI920" s="24"/>
      <c r="AKJ920" s="24"/>
      <c r="AKK920" s="24"/>
      <c r="AKL920" s="24"/>
      <c r="AKM920" s="24"/>
      <c r="AKN920" s="24"/>
      <c r="AKO920" s="24"/>
      <c r="AKP920" s="24"/>
      <c r="AKQ920" s="24"/>
      <c r="AKR920" s="24"/>
      <c r="AKS920" s="24"/>
      <c r="AKT920" s="24"/>
      <c r="AKU920" s="24"/>
      <c r="AKV920" s="24"/>
      <c r="AKW920" s="24"/>
      <c r="AKX920" s="24"/>
      <c r="AKY920" s="24"/>
      <c r="AKZ920" s="24"/>
      <c r="ALA920" s="24"/>
      <c r="ALB920" s="24"/>
      <c r="ALC920" s="24"/>
      <c r="ALD920" s="24"/>
      <c r="ALE920" s="24"/>
      <c r="ALF920" s="24"/>
      <c r="ALG920" s="24"/>
      <c r="ALH920" s="24"/>
      <c r="ALI920" s="24"/>
      <c r="ALJ920" s="24"/>
    </row>
    <row r="921" spans="1:998" s="13" customFormat="1">
      <c r="A921" s="16">
        <v>916</v>
      </c>
      <c r="B921" s="32" t="s">
        <v>175</v>
      </c>
      <c r="C921" s="32" t="s">
        <v>36</v>
      </c>
      <c r="D921" s="32" t="s">
        <v>36</v>
      </c>
      <c r="E921" s="32" t="s">
        <v>339</v>
      </c>
      <c r="F921" s="32"/>
      <c r="G921" s="74">
        <v>45833</v>
      </c>
      <c r="H921" s="75">
        <v>0.5395833333333333</v>
      </c>
      <c r="I921" s="32" t="s">
        <v>5</v>
      </c>
      <c r="J921" s="32" t="s">
        <v>6</v>
      </c>
      <c r="K921" s="32" t="s">
        <v>5</v>
      </c>
      <c r="L921" s="32" t="s">
        <v>5</v>
      </c>
      <c r="M921" s="32" t="s">
        <v>5</v>
      </c>
      <c r="N921" s="32" t="s">
        <v>6</v>
      </c>
      <c r="O921" s="76">
        <v>847.86</v>
      </c>
      <c r="P921" s="77">
        <v>6251</v>
      </c>
      <c r="Q921" s="76">
        <v>285000</v>
      </c>
      <c r="R921" s="76">
        <v>99073.38</v>
      </c>
      <c r="S921" s="78">
        <f t="shared" si="96"/>
        <v>34.762589473684216</v>
      </c>
      <c r="T921" s="78">
        <f t="shared" si="97"/>
        <v>185926.62</v>
      </c>
      <c r="U921" s="32" t="s">
        <v>6</v>
      </c>
      <c r="V921" s="32" t="s">
        <v>6</v>
      </c>
      <c r="W921" s="79">
        <v>1</v>
      </c>
      <c r="X921" s="80">
        <v>0</v>
      </c>
      <c r="Y921" s="81">
        <f>ROUND((S921/INDICI!$B$2*10),2)</f>
        <v>3.93</v>
      </c>
      <c r="Z921" s="81">
        <f>ROUND((O921/INDICI!$B$1*25),2)</f>
        <v>2.2599999999999998</v>
      </c>
      <c r="AA921" s="82">
        <f t="shared" si="98"/>
        <v>6</v>
      </c>
      <c r="AB921" s="83">
        <f t="shared" si="99"/>
        <v>12.19</v>
      </c>
      <c r="AC921" s="84"/>
      <c r="AD921" s="81" t="str">
        <f>VLOOKUP(C921, 'NORD SUD'!A:B, 2, FALSE)</f>
        <v>S</v>
      </c>
      <c r="AE921" s="85"/>
      <c r="AF921" s="85"/>
      <c r="AG921" s="84"/>
      <c r="AH921" s="90"/>
      <c r="AI921" s="172"/>
      <c r="AJ921" s="172"/>
      <c r="AK921" s="197"/>
      <c r="AL921" s="158"/>
    </row>
    <row r="922" spans="1:998" s="13" customFormat="1">
      <c r="A922" s="16">
        <v>917</v>
      </c>
      <c r="B922" s="32" t="s">
        <v>138</v>
      </c>
      <c r="C922" s="32" t="s">
        <v>27</v>
      </c>
      <c r="D922" s="32" t="s">
        <v>27</v>
      </c>
      <c r="E922" s="32" t="s">
        <v>1342</v>
      </c>
      <c r="F922" s="32"/>
      <c r="G922" s="74">
        <v>45828</v>
      </c>
      <c r="H922" s="75">
        <v>0.50972222222222219</v>
      </c>
      <c r="I922" s="32" t="s">
        <v>5</v>
      </c>
      <c r="J922" s="32" t="s">
        <v>6</v>
      </c>
      <c r="K922" s="32" t="s">
        <v>5</v>
      </c>
      <c r="L922" s="32" t="s">
        <v>5</v>
      </c>
      <c r="M922" s="32" t="s">
        <v>5</v>
      </c>
      <c r="N922" s="32" t="s">
        <v>6</v>
      </c>
      <c r="O922" s="76">
        <v>1468.79</v>
      </c>
      <c r="P922" s="77">
        <v>7086</v>
      </c>
      <c r="Q922" s="76">
        <v>215878.17</v>
      </c>
      <c r="R922" s="76">
        <v>43175.63</v>
      </c>
      <c r="S922" s="85">
        <f t="shared" si="96"/>
        <v>19.99999814710306</v>
      </c>
      <c r="T922" s="85">
        <f t="shared" si="97"/>
        <v>172702.54</v>
      </c>
      <c r="U922" s="32" t="s">
        <v>5</v>
      </c>
      <c r="V922" s="32" t="s">
        <v>6</v>
      </c>
      <c r="W922" s="79">
        <v>2</v>
      </c>
      <c r="X922" s="80">
        <v>0</v>
      </c>
      <c r="Y922" s="81">
        <f>ROUND((S922/INDICI!$B$2*10),2)</f>
        <v>2.2599999999999998</v>
      </c>
      <c r="Z922" s="81">
        <f>ROUND((O922/INDICI!$B$1*25),2)</f>
        <v>3.92</v>
      </c>
      <c r="AA922" s="82">
        <f t="shared" si="98"/>
        <v>6</v>
      </c>
      <c r="AB922" s="83">
        <f t="shared" si="99"/>
        <v>12.18</v>
      </c>
      <c r="AC922" s="84"/>
      <c r="AD922" s="81" t="str">
        <f>VLOOKUP(C922, 'NORD SUD'!A:B, 2, FALSE)</f>
        <v>S</v>
      </c>
      <c r="AE922" s="85"/>
      <c r="AF922" s="85"/>
      <c r="AG922" s="84"/>
      <c r="AH922" s="81"/>
      <c r="AI922" s="169"/>
      <c r="AJ922" s="169"/>
      <c r="AK922" s="194"/>
      <c r="AL922" s="158"/>
    </row>
    <row r="923" spans="1:998" s="13" customFormat="1">
      <c r="A923" s="16">
        <v>918</v>
      </c>
      <c r="B923" s="32" t="s">
        <v>299</v>
      </c>
      <c r="C923" s="32" t="s">
        <v>72</v>
      </c>
      <c r="D923" s="32" t="s">
        <v>72</v>
      </c>
      <c r="E923" s="32" t="s">
        <v>300</v>
      </c>
      <c r="F923" s="32"/>
      <c r="G923" s="74">
        <v>45832</v>
      </c>
      <c r="H923" s="75">
        <v>0.50347222222222221</v>
      </c>
      <c r="I923" s="32" t="s">
        <v>5</v>
      </c>
      <c r="J923" s="32" t="s">
        <v>6</v>
      </c>
      <c r="K923" s="32" t="s">
        <v>5</v>
      </c>
      <c r="L923" s="32" t="s">
        <v>5</v>
      </c>
      <c r="M923" s="32" t="s">
        <v>5</v>
      </c>
      <c r="N923" s="32" t="s">
        <v>6</v>
      </c>
      <c r="O923" s="76">
        <v>1045.6300000000001</v>
      </c>
      <c r="P923" s="77">
        <v>13389</v>
      </c>
      <c r="Q923" s="76">
        <v>24705</v>
      </c>
      <c r="R923" s="76">
        <v>7411.5</v>
      </c>
      <c r="S923" s="78">
        <f t="shared" si="96"/>
        <v>30</v>
      </c>
      <c r="T923" s="78">
        <f t="shared" si="97"/>
        <v>17293.5</v>
      </c>
      <c r="U923" s="32" t="s">
        <v>6</v>
      </c>
      <c r="V923" s="32" t="s">
        <v>6</v>
      </c>
      <c r="W923" s="79">
        <v>2</v>
      </c>
      <c r="X923" s="80">
        <v>0</v>
      </c>
      <c r="Y923" s="81">
        <f>ROUND((S923/INDICI!$B$2*10),2)</f>
        <v>3.39</v>
      </c>
      <c r="Z923" s="81">
        <f>ROUND((O923/INDICI!$B$1*25),2)</f>
        <v>2.79</v>
      </c>
      <c r="AA923" s="82">
        <f t="shared" si="98"/>
        <v>6</v>
      </c>
      <c r="AB923" s="83">
        <f t="shared" si="99"/>
        <v>12.18</v>
      </c>
      <c r="AC923" s="84"/>
      <c r="AD923" s="81" t="str">
        <f>VLOOKUP(C923, 'NORD SUD'!A:B, 2, FALSE)</f>
        <v>N</v>
      </c>
      <c r="AE923" s="85"/>
      <c r="AF923" s="85"/>
      <c r="AG923" s="84"/>
      <c r="AH923" s="81"/>
      <c r="AI923" s="169"/>
      <c r="AJ923" s="169"/>
      <c r="AK923" s="194"/>
      <c r="AL923" s="158"/>
    </row>
    <row r="924" spans="1:998" s="13" customFormat="1">
      <c r="A924" s="16">
        <v>919</v>
      </c>
      <c r="B924" s="32" t="s">
        <v>138</v>
      </c>
      <c r="C924" s="32" t="s">
        <v>60</v>
      </c>
      <c r="D924" s="32" t="s">
        <v>60</v>
      </c>
      <c r="E924" s="32" t="s">
        <v>732</v>
      </c>
      <c r="F924" s="32"/>
      <c r="G924" s="74">
        <v>45834</v>
      </c>
      <c r="H924" s="75">
        <v>0.49652777777777773</v>
      </c>
      <c r="I924" s="32" t="s">
        <v>5</v>
      </c>
      <c r="J924" s="32" t="s">
        <v>6</v>
      </c>
      <c r="K924" s="32" t="s">
        <v>5</v>
      </c>
      <c r="L924" s="32" t="s">
        <v>5</v>
      </c>
      <c r="M924" s="32" t="s">
        <v>5</v>
      </c>
      <c r="N924" s="32" t="s">
        <v>6</v>
      </c>
      <c r="O924" s="92">
        <v>1889.1690000000001</v>
      </c>
      <c r="P924" s="77">
        <v>7940</v>
      </c>
      <c r="Q924" s="76">
        <v>100000</v>
      </c>
      <c r="R924" s="76">
        <v>10000</v>
      </c>
      <c r="S924" s="85">
        <f t="shared" si="96"/>
        <v>10</v>
      </c>
      <c r="T924" s="85">
        <f t="shared" si="97"/>
        <v>90000</v>
      </c>
      <c r="U924" s="32" t="s">
        <v>5</v>
      </c>
      <c r="V924" s="32" t="s">
        <v>6</v>
      </c>
      <c r="W924" s="32">
        <v>1</v>
      </c>
      <c r="X924" s="80">
        <v>0</v>
      </c>
      <c r="Y924" s="81">
        <f>ROUND((S924/INDICI!$B$2*10),2)</f>
        <v>1.1299999999999999</v>
      </c>
      <c r="Z924" s="81">
        <f>ROUND((O924/INDICI!$B$1*25),2)</f>
        <v>5.04</v>
      </c>
      <c r="AA924" s="82">
        <f t="shared" si="98"/>
        <v>6</v>
      </c>
      <c r="AB924" s="83">
        <f t="shared" si="99"/>
        <v>12.17</v>
      </c>
      <c r="AC924" s="84"/>
      <c r="AD924" s="81" t="str">
        <f>VLOOKUP(C924, 'NORD SUD'!A:B, 2, FALSE)</f>
        <v>S</v>
      </c>
      <c r="AE924" s="85"/>
      <c r="AF924" s="85"/>
      <c r="AG924" s="84"/>
      <c r="AH924" s="81"/>
      <c r="AI924" s="169"/>
      <c r="AJ924" s="169"/>
      <c r="AK924" s="194"/>
      <c r="AL924" s="158"/>
    </row>
    <row r="925" spans="1:998" s="13" customFormat="1">
      <c r="A925" s="16">
        <v>920</v>
      </c>
      <c r="B925" s="32" t="s">
        <v>175</v>
      </c>
      <c r="C925" s="32" t="s">
        <v>1685</v>
      </c>
      <c r="D925" s="32" t="s">
        <v>1685</v>
      </c>
      <c r="E925" s="32" t="s">
        <v>1694</v>
      </c>
      <c r="F925" s="32"/>
      <c r="G925" s="74">
        <v>45834</v>
      </c>
      <c r="H925" s="75">
        <v>0.78611111111111109</v>
      </c>
      <c r="I925" s="32" t="s">
        <v>5</v>
      </c>
      <c r="J925" s="32" t="s">
        <v>6</v>
      </c>
      <c r="K925" s="32" t="s">
        <v>5</v>
      </c>
      <c r="L925" s="32" t="s">
        <v>5</v>
      </c>
      <c r="M925" s="32" t="s">
        <v>5</v>
      </c>
      <c r="N925" s="32" t="s">
        <v>6</v>
      </c>
      <c r="O925" s="76">
        <v>124.38</v>
      </c>
      <c r="P925" s="77">
        <v>4824</v>
      </c>
      <c r="Q925" s="76">
        <v>250000</v>
      </c>
      <c r="R925" s="76">
        <v>85000</v>
      </c>
      <c r="S925" s="85">
        <f t="shared" si="96"/>
        <v>34</v>
      </c>
      <c r="T925" s="85">
        <f t="shared" si="97"/>
        <v>165000</v>
      </c>
      <c r="U925" s="32" t="s">
        <v>5</v>
      </c>
      <c r="V925" s="32" t="s">
        <v>6</v>
      </c>
      <c r="W925" s="79">
        <v>1</v>
      </c>
      <c r="X925" s="80">
        <v>0</v>
      </c>
      <c r="Y925" s="81">
        <f>ROUND((S925/INDICI!$B$2*10),2)</f>
        <v>3.84</v>
      </c>
      <c r="Z925" s="81">
        <f>ROUND((O925/INDICI!$B$1*25),2)</f>
        <v>0.33</v>
      </c>
      <c r="AA925" s="82">
        <f t="shared" si="98"/>
        <v>8</v>
      </c>
      <c r="AB925" s="83">
        <f t="shared" si="99"/>
        <v>12.17</v>
      </c>
      <c r="AC925" s="84"/>
      <c r="AD925" s="81" t="str">
        <f>VLOOKUP(C925, 'NORD SUD'!A:B, 2, FALSE)</f>
        <v>S</v>
      </c>
      <c r="AE925" s="85"/>
      <c r="AF925" s="85"/>
      <c r="AG925" s="84"/>
      <c r="AH925" s="81"/>
      <c r="AI925" s="169"/>
      <c r="AJ925" s="169"/>
      <c r="AK925" s="194"/>
      <c r="AL925" s="158"/>
    </row>
    <row r="926" spans="1:998" s="13" customFormat="1">
      <c r="A926" s="16">
        <v>921</v>
      </c>
      <c r="B926" s="32" t="s">
        <v>236</v>
      </c>
      <c r="C926" s="32" t="s">
        <v>62</v>
      </c>
      <c r="D926" s="32" t="s">
        <v>62</v>
      </c>
      <c r="E926" s="32" t="s">
        <v>461</v>
      </c>
      <c r="F926" s="32"/>
      <c r="G926" s="74">
        <v>45833</v>
      </c>
      <c r="H926" s="75">
        <v>0.7</v>
      </c>
      <c r="I926" s="32" t="s">
        <v>5</v>
      </c>
      <c r="J926" s="32" t="s">
        <v>6</v>
      </c>
      <c r="K926" s="32" t="s">
        <v>5</v>
      </c>
      <c r="L926" s="32" t="s">
        <v>5</v>
      </c>
      <c r="M926" s="32" t="s">
        <v>5</v>
      </c>
      <c r="N926" s="32" t="s">
        <v>6</v>
      </c>
      <c r="O926" s="76">
        <v>692.26</v>
      </c>
      <c r="P926" s="77">
        <v>1589</v>
      </c>
      <c r="Q926" s="76">
        <v>146400</v>
      </c>
      <c r="R926" s="76">
        <v>30000</v>
      </c>
      <c r="S926" s="86">
        <f t="shared" si="96"/>
        <v>20.491803278688526</v>
      </c>
      <c r="T926" s="86">
        <f t="shared" si="97"/>
        <v>116400</v>
      </c>
      <c r="U926" s="32" t="s">
        <v>6</v>
      </c>
      <c r="V926" s="32" t="s">
        <v>6</v>
      </c>
      <c r="W926" s="32">
        <v>1</v>
      </c>
      <c r="X926" s="80">
        <v>0</v>
      </c>
      <c r="Y926" s="81">
        <f>ROUND((S926/INDICI!$B$2*10),2)</f>
        <v>2.3199999999999998</v>
      </c>
      <c r="Z926" s="81">
        <f>ROUND((O926/INDICI!$B$1*25),2)</f>
        <v>1.85</v>
      </c>
      <c r="AA926" s="82">
        <f t="shared" si="98"/>
        <v>8</v>
      </c>
      <c r="AB926" s="83">
        <f t="shared" si="99"/>
        <v>12.17</v>
      </c>
      <c r="AC926" s="84"/>
      <c r="AD926" s="81" t="str">
        <f>VLOOKUP(C926, 'NORD SUD'!A:B, 2, FALSE)</f>
        <v>S</v>
      </c>
      <c r="AE926" s="85"/>
      <c r="AF926" s="85"/>
      <c r="AG926" s="84"/>
      <c r="AH926" s="81"/>
      <c r="AI926" s="169"/>
      <c r="AJ926" s="169"/>
      <c r="AK926" s="194"/>
      <c r="AL926" s="158"/>
    </row>
    <row r="927" spans="1:998" s="13" customFormat="1">
      <c r="A927" s="16">
        <v>922</v>
      </c>
      <c r="B927" s="32" t="s">
        <v>857</v>
      </c>
      <c r="C927" s="32" t="s">
        <v>100</v>
      </c>
      <c r="D927" s="32" t="s">
        <v>100</v>
      </c>
      <c r="E927" s="32" t="s">
        <v>874</v>
      </c>
      <c r="F927" s="32"/>
      <c r="G927" s="74">
        <v>45833</v>
      </c>
      <c r="H927" s="75">
        <v>0.75</v>
      </c>
      <c r="I927" s="32" t="s">
        <v>5</v>
      </c>
      <c r="J927" s="32" t="s">
        <v>6</v>
      </c>
      <c r="K927" s="32" t="s">
        <v>5</v>
      </c>
      <c r="L927" s="32" t="s">
        <v>5</v>
      </c>
      <c r="M927" s="32" t="s">
        <v>5</v>
      </c>
      <c r="N927" s="32" t="s">
        <v>6</v>
      </c>
      <c r="O927" s="76">
        <v>1560.0624024960998</v>
      </c>
      <c r="P927" s="77">
        <v>1282</v>
      </c>
      <c r="Q927" s="76">
        <v>226053.61</v>
      </c>
      <c r="R927" s="76">
        <v>0</v>
      </c>
      <c r="S927" s="85">
        <f t="shared" si="96"/>
        <v>0</v>
      </c>
      <c r="T927" s="85">
        <f t="shared" si="97"/>
        <v>226053.61</v>
      </c>
      <c r="U927" s="32" t="s">
        <v>6</v>
      </c>
      <c r="V927" s="32" t="s">
        <v>6</v>
      </c>
      <c r="W927" s="79">
        <v>1</v>
      </c>
      <c r="X927" s="80">
        <v>0</v>
      </c>
      <c r="Y927" s="81">
        <f>ROUND((S927/INDICI!$B$2*10),2)</f>
        <v>0</v>
      </c>
      <c r="Z927" s="81">
        <f>ROUND((O927/INDICI!$B$1*25),2)</f>
        <v>4.17</v>
      </c>
      <c r="AA927" s="82">
        <f t="shared" si="98"/>
        <v>8</v>
      </c>
      <c r="AB927" s="83">
        <f t="shared" si="99"/>
        <v>12.17</v>
      </c>
      <c r="AC927" s="84"/>
      <c r="AD927" s="81" t="str">
        <f>VLOOKUP(C927, 'NORD SUD'!A:B, 2, FALSE)</f>
        <v>S</v>
      </c>
      <c r="AE927" s="85"/>
      <c r="AF927" s="85"/>
      <c r="AG927" s="84"/>
      <c r="AH927" s="81"/>
      <c r="AI927" s="169"/>
      <c r="AJ927" s="169"/>
      <c r="AK927" s="194"/>
      <c r="AL927" s="158"/>
    </row>
    <row r="928" spans="1:998" s="13" customFormat="1">
      <c r="A928" s="16">
        <v>923</v>
      </c>
      <c r="B928" s="32" t="s">
        <v>138</v>
      </c>
      <c r="C928" s="32" t="s">
        <v>27</v>
      </c>
      <c r="D928" s="32" t="s">
        <v>27</v>
      </c>
      <c r="E928" s="32" t="s">
        <v>1353</v>
      </c>
      <c r="F928" s="32"/>
      <c r="G928" s="74">
        <v>45834</v>
      </c>
      <c r="H928" s="75">
        <v>0.69652777777777775</v>
      </c>
      <c r="I928" s="32" t="s">
        <v>5</v>
      </c>
      <c r="J928" s="32" t="s">
        <v>6</v>
      </c>
      <c r="K928" s="32" t="s">
        <v>5</v>
      </c>
      <c r="L928" s="32" t="s">
        <v>5</v>
      </c>
      <c r="M928" s="32" t="s">
        <v>5</v>
      </c>
      <c r="N928" s="32" t="s">
        <v>6</v>
      </c>
      <c r="O928" s="76">
        <v>1256.0999999999999</v>
      </c>
      <c r="P928" s="77">
        <v>5732</v>
      </c>
      <c r="Q928" s="76">
        <v>249551.82</v>
      </c>
      <c r="R928" s="76">
        <v>62387.95</v>
      </c>
      <c r="S928" s="85">
        <f t="shared" si="96"/>
        <v>24.999997996408119</v>
      </c>
      <c r="T928" s="85">
        <f t="shared" si="97"/>
        <v>187163.87</v>
      </c>
      <c r="U928" s="32" t="s">
        <v>6</v>
      </c>
      <c r="V928" s="32" t="s">
        <v>6</v>
      </c>
      <c r="W928" s="79">
        <v>1</v>
      </c>
      <c r="X928" s="80">
        <v>0</v>
      </c>
      <c r="Y928" s="81">
        <f>ROUND((S928/INDICI!$B$2*10),2)</f>
        <v>2.82</v>
      </c>
      <c r="Z928" s="81">
        <f>ROUND((O928/INDICI!$B$1*25),2)</f>
        <v>3.35</v>
      </c>
      <c r="AA928" s="82">
        <f t="shared" si="98"/>
        <v>6</v>
      </c>
      <c r="AB928" s="83">
        <f t="shared" si="99"/>
        <v>12.17</v>
      </c>
      <c r="AC928" s="84"/>
      <c r="AD928" s="81" t="str">
        <f>VLOOKUP(C928, 'NORD SUD'!A:B, 2, FALSE)</f>
        <v>S</v>
      </c>
      <c r="AE928" s="85"/>
      <c r="AF928" s="85"/>
      <c r="AG928" s="84"/>
      <c r="AH928" s="81"/>
      <c r="AI928" s="169"/>
      <c r="AJ928" s="169"/>
      <c r="AK928" s="194"/>
      <c r="AL928" s="158"/>
    </row>
    <row r="929" spans="1:998" s="13" customFormat="1">
      <c r="A929" s="16">
        <v>924</v>
      </c>
      <c r="B929" s="32" t="s">
        <v>857</v>
      </c>
      <c r="C929" s="32" t="s">
        <v>34</v>
      </c>
      <c r="D929" s="32" t="s">
        <v>34</v>
      </c>
      <c r="E929" s="32" t="s">
        <v>1284</v>
      </c>
      <c r="F929" s="32"/>
      <c r="G929" s="74">
        <v>45834</v>
      </c>
      <c r="H929" s="75">
        <v>0.50902777777777775</v>
      </c>
      <c r="I929" s="32" t="s">
        <v>5</v>
      </c>
      <c r="J929" s="32" t="s">
        <v>6</v>
      </c>
      <c r="K929" s="32" t="s">
        <v>5</v>
      </c>
      <c r="L929" s="32" t="s">
        <v>5</v>
      </c>
      <c r="M929" s="32" t="s">
        <v>5</v>
      </c>
      <c r="N929" s="32" t="s">
        <v>6</v>
      </c>
      <c r="O929" s="76">
        <v>1019.3</v>
      </c>
      <c r="P929" s="77">
        <v>9222</v>
      </c>
      <c r="Q929" s="76">
        <v>185983.75</v>
      </c>
      <c r="R929" s="76">
        <v>56516.1</v>
      </c>
      <c r="S929" s="85">
        <f t="shared" si="96"/>
        <v>30.387654835435889</v>
      </c>
      <c r="T929" s="85">
        <f t="shared" si="97"/>
        <v>129467.65</v>
      </c>
      <c r="U929" s="32" t="s">
        <v>265</v>
      </c>
      <c r="V929" s="32" t="s">
        <v>265</v>
      </c>
      <c r="W929" s="79">
        <v>2</v>
      </c>
      <c r="X929" s="80">
        <v>0</v>
      </c>
      <c r="Y929" s="81">
        <f>ROUND((S929/INDICI!$B$2*10),2)</f>
        <v>3.43</v>
      </c>
      <c r="Z929" s="81">
        <f>ROUND((O929/INDICI!$B$1*25),2)</f>
        <v>2.72</v>
      </c>
      <c r="AA929" s="82">
        <f t="shared" si="98"/>
        <v>6</v>
      </c>
      <c r="AB929" s="83">
        <f t="shared" si="99"/>
        <v>12.15</v>
      </c>
      <c r="AC929" s="84"/>
      <c r="AD929" s="81" t="str">
        <f>VLOOKUP(C929, 'NORD SUD'!A:B, 2, FALSE)</f>
        <v>S</v>
      </c>
      <c r="AE929" s="85"/>
      <c r="AF929" s="85"/>
      <c r="AG929" s="84"/>
      <c r="AH929" s="81"/>
      <c r="AI929" s="169"/>
      <c r="AJ929" s="169"/>
      <c r="AK929" s="194"/>
      <c r="AL929" s="158"/>
    </row>
    <row r="930" spans="1:998" s="13" customFormat="1">
      <c r="A930" s="16">
        <v>925</v>
      </c>
      <c r="B930" s="32" t="s">
        <v>138</v>
      </c>
      <c r="C930" s="32" t="s">
        <v>14</v>
      </c>
      <c r="D930" s="32" t="s">
        <v>14</v>
      </c>
      <c r="E930" s="32" t="s">
        <v>1654</v>
      </c>
      <c r="F930" s="32"/>
      <c r="G930" s="74">
        <v>45833</v>
      </c>
      <c r="H930" s="75">
        <v>0.5625</v>
      </c>
      <c r="I930" s="32" t="s">
        <v>5</v>
      </c>
      <c r="J930" s="32" t="s">
        <v>6</v>
      </c>
      <c r="K930" s="32" t="s">
        <v>5</v>
      </c>
      <c r="L930" s="32" t="s">
        <v>5</v>
      </c>
      <c r="M930" s="76" t="s">
        <v>5</v>
      </c>
      <c r="N930" s="32" t="s">
        <v>6</v>
      </c>
      <c r="O930" s="76">
        <v>1132.08</v>
      </c>
      <c r="P930" s="77">
        <v>1060</v>
      </c>
      <c r="Q930" s="76">
        <v>192000</v>
      </c>
      <c r="R930" s="76">
        <v>19200</v>
      </c>
      <c r="S930" s="85">
        <f t="shared" si="96"/>
        <v>10</v>
      </c>
      <c r="T930" s="85">
        <f t="shared" si="97"/>
        <v>172800</v>
      </c>
      <c r="U930" s="32" t="s">
        <v>5</v>
      </c>
      <c r="V930" s="32" t="s">
        <v>6</v>
      </c>
      <c r="W930" s="79">
        <v>1</v>
      </c>
      <c r="X930" s="80">
        <v>0</v>
      </c>
      <c r="Y930" s="81">
        <f>ROUND((S930/INDICI!$B$2*10),2)</f>
        <v>1.1299999999999999</v>
      </c>
      <c r="Z930" s="81">
        <f>ROUND((O930/INDICI!$B$1*25),2)</f>
        <v>3.02</v>
      </c>
      <c r="AA930" s="82">
        <f t="shared" si="98"/>
        <v>8</v>
      </c>
      <c r="AB930" s="83">
        <f t="shared" si="99"/>
        <v>12.15</v>
      </c>
      <c r="AC930" s="84"/>
      <c r="AD930" s="81" t="str">
        <f>VLOOKUP(C930, 'NORD SUD'!A:B, 2, FALSE)</f>
        <v>S</v>
      </c>
      <c r="AE930" s="85"/>
      <c r="AF930" s="85"/>
      <c r="AG930" s="84"/>
      <c r="AH930" s="81"/>
      <c r="AI930" s="169"/>
      <c r="AJ930" s="169"/>
      <c r="AK930" s="194"/>
      <c r="AL930" s="158"/>
    </row>
    <row r="931" spans="1:998" s="13" customFormat="1">
      <c r="A931" s="16">
        <v>926</v>
      </c>
      <c r="B931" s="32" t="s">
        <v>344</v>
      </c>
      <c r="C931" s="32" t="s">
        <v>19</v>
      </c>
      <c r="D931" s="32" t="s">
        <v>19</v>
      </c>
      <c r="E931" s="32" t="s">
        <v>1550</v>
      </c>
      <c r="F931" s="32"/>
      <c r="G931" s="74">
        <v>45831</v>
      </c>
      <c r="H931" s="75">
        <v>0.59722222222222221</v>
      </c>
      <c r="I931" s="32" t="s">
        <v>5</v>
      </c>
      <c r="J931" s="32" t="s">
        <v>6</v>
      </c>
      <c r="K931" s="32" t="s">
        <v>5</v>
      </c>
      <c r="L931" s="32" t="s">
        <v>5</v>
      </c>
      <c r="M931" s="32" t="s">
        <v>5</v>
      </c>
      <c r="N931" s="32" t="s">
        <v>6</v>
      </c>
      <c r="O931" s="76">
        <v>1457.73</v>
      </c>
      <c r="P931" s="77">
        <v>8575</v>
      </c>
      <c r="Q931" s="76">
        <v>139750</v>
      </c>
      <c r="R931" s="76">
        <v>27950</v>
      </c>
      <c r="S931" s="85">
        <f t="shared" si="96"/>
        <v>20</v>
      </c>
      <c r="T931" s="85">
        <f t="shared" si="97"/>
        <v>111800</v>
      </c>
      <c r="U931" s="32" t="s">
        <v>6</v>
      </c>
      <c r="V931" s="32" t="s">
        <v>6</v>
      </c>
      <c r="W931" s="79">
        <v>1</v>
      </c>
      <c r="X931" s="80">
        <v>0</v>
      </c>
      <c r="Y931" s="81">
        <f>ROUND((S931/INDICI!$B$2*10),2)</f>
        <v>2.2599999999999998</v>
      </c>
      <c r="Z931" s="81">
        <f>ROUND((O931/INDICI!$B$1*25),2)</f>
        <v>3.89</v>
      </c>
      <c r="AA931" s="82">
        <f t="shared" si="98"/>
        <v>6</v>
      </c>
      <c r="AB931" s="83">
        <f t="shared" si="99"/>
        <v>12.15</v>
      </c>
      <c r="AC931" s="84"/>
      <c r="AD931" s="81" t="str">
        <f>VLOOKUP(C931, 'NORD SUD'!A:B, 2, FALSE)</f>
        <v>N</v>
      </c>
      <c r="AE931" s="85"/>
      <c r="AF931" s="85"/>
      <c r="AG931" s="84"/>
      <c r="AH931" s="81"/>
      <c r="AI931" s="169"/>
      <c r="AJ931" s="169"/>
      <c r="AK931" s="194"/>
      <c r="AL931" s="158"/>
    </row>
    <row r="932" spans="1:998" s="13" customFormat="1">
      <c r="A932" s="16">
        <v>927</v>
      </c>
      <c r="B932" s="32" t="s">
        <v>857</v>
      </c>
      <c r="C932" s="32" t="s">
        <v>29</v>
      </c>
      <c r="D932" s="32" t="s">
        <v>29</v>
      </c>
      <c r="E932" s="32" t="s">
        <v>1584</v>
      </c>
      <c r="F932" s="32"/>
      <c r="G932" s="74">
        <v>45831</v>
      </c>
      <c r="H932" s="75">
        <v>0.65763888888888899</v>
      </c>
      <c r="I932" s="32" t="s">
        <v>5</v>
      </c>
      <c r="J932" s="32" t="s">
        <v>6</v>
      </c>
      <c r="K932" s="32" t="s">
        <v>5</v>
      </c>
      <c r="L932" s="32" t="s">
        <v>5</v>
      </c>
      <c r="M932" s="32" t="s">
        <v>5</v>
      </c>
      <c r="N932" s="32" t="s">
        <v>6</v>
      </c>
      <c r="O932" s="76">
        <v>1455.3</v>
      </c>
      <c r="P932" s="77">
        <v>481</v>
      </c>
      <c r="Q932" s="76">
        <v>110000</v>
      </c>
      <c r="R932" s="76">
        <v>2500</v>
      </c>
      <c r="S932" s="86">
        <f t="shared" si="96"/>
        <v>2.2727272727272729</v>
      </c>
      <c r="T932" s="86">
        <f t="shared" si="97"/>
        <v>107500</v>
      </c>
      <c r="U932" s="32" t="s">
        <v>6</v>
      </c>
      <c r="V932" s="32" t="s">
        <v>6</v>
      </c>
      <c r="W932" s="32">
        <v>1</v>
      </c>
      <c r="X932" s="80">
        <v>0</v>
      </c>
      <c r="Y932" s="81">
        <f>ROUND((S932/INDICI!$B$2*10),2)</f>
        <v>0.26</v>
      </c>
      <c r="Z932" s="81">
        <f>ROUND((O932/INDICI!$B$1*25),2)</f>
        <v>3.89</v>
      </c>
      <c r="AA932" s="82">
        <f t="shared" si="98"/>
        <v>8</v>
      </c>
      <c r="AB932" s="83">
        <f t="shared" si="99"/>
        <v>12.15</v>
      </c>
      <c r="AC932" s="84"/>
      <c r="AD932" s="81" t="str">
        <f>VLOOKUP(C932, 'NORD SUD'!A:B, 2, FALSE)</f>
        <v>S</v>
      </c>
      <c r="AE932" s="85"/>
      <c r="AF932" s="85"/>
      <c r="AG932" s="84"/>
      <c r="AH932" s="81"/>
      <c r="AI932" s="169"/>
      <c r="AJ932" s="169"/>
      <c r="AK932" s="194"/>
      <c r="AL932" s="158"/>
    </row>
    <row r="933" spans="1:998" s="13" customFormat="1">
      <c r="A933" s="16">
        <v>928</v>
      </c>
      <c r="B933" s="32" t="s">
        <v>503</v>
      </c>
      <c r="C933" s="32" t="s">
        <v>10</v>
      </c>
      <c r="D933" s="32" t="s">
        <v>503</v>
      </c>
      <c r="E933" s="32" t="s">
        <v>506</v>
      </c>
      <c r="F933" s="32"/>
      <c r="G933" s="74">
        <v>45833</v>
      </c>
      <c r="H933" s="75">
        <v>0.65694444444444444</v>
      </c>
      <c r="I933" s="32" t="s">
        <v>5</v>
      </c>
      <c r="J933" s="32" t="s">
        <v>6</v>
      </c>
      <c r="K933" s="32" t="s">
        <v>5</v>
      </c>
      <c r="L933" s="32" t="s">
        <v>5</v>
      </c>
      <c r="M933" s="32" t="s">
        <v>5</v>
      </c>
      <c r="N933" s="32" t="s">
        <v>6</v>
      </c>
      <c r="O933" s="76">
        <v>1129.6600000000001</v>
      </c>
      <c r="P933" s="77">
        <v>2036</v>
      </c>
      <c r="Q933" s="76">
        <v>214621.24</v>
      </c>
      <c r="R933" s="76">
        <v>21462.12</v>
      </c>
      <c r="S933" s="85">
        <f t="shared" si="96"/>
        <v>9.9999981362515662</v>
      </c>
      <c r="T933" s="85">
        <f t="shared" si="97"/>
        <v>193159.12</v>
      </c>
      <c r="U933" s="32" t="s">
        <v>6</v>
      </c>
      <c r="V933" s="32" t="s">
        <v>6</v>
      </c>
      <c r="W933" s="32">
        <v>1</v>
      </c>
      <c r="X933" s="80">
        <v>0</v>
      </c>
      <c r="Y933" s="81">
        <f>ROUND((S933/INDICI!$B$2*10),2)</f>
        <v>1.1299999999999999</v>
      </c>
      <c r="Z933" s="81">
        <f>ROUND((O933/INDICI!$B$1*25),2)</f>
        <v>3.02</v>
      </c>
      <c r="AA933" s="82">
        <f t="shared" si="98"/>
        <v>8</v>
      </c>
      <c r="AB933" s="83">
        <f t="shared" si="99"/>
        <v>12.15</v>
      </c>
      <c r="AC933" s="84"/>
      <c r="AD933" s="81" t="str">
        <f>VLOOKUP(C933, 'NORD SUD'!A:B, 2, FALSE)</f>
        <v>N</v>
      </c>
      <c r="AE933" s="85"/>
      <c r="AF933" s="85"/>
      <c r="AG933" s="84"/>
      <c r="AH933" s="81"/>
      <c r="AI933" s="169"/>
      <c r="AJ933" s="169"/>
      <c r="AK933" s="194"/>
      <c r="AL933" s="161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  <c r="II933" s="24"/>
      <c r="IJ933" s="24"/>
      <c r="IK933" s="24"/>
      <c r="IL933" s="24"/>
      <c r="IM933" s="24"/>
      <c r="IN933" s="24"/>
      <c r="IO933" s="24"/>
      <c r="IP933" s="24"/>
      <c r="IQ933" s="24"/>
      <c r="IR933" s="24"/>
      <c r="IS933" s="24"/>
      <c r="IT933" s="24"/>
      <c r="IU933" s="24"/>
      <c r="IV933" s="24"/>
      <c r="IW933" s="24"/>
      <c r="IX933" s="24"/>
      <c r="IY933" s="24"/>
      <c r="IZ933" s="24"/>
      <c r="JA933" s="24"/>
      <c r="JB933" s="24"/>
      <c r="JC933" s="24"/>
      <c r="JD933" s="24"/>
      <c r="JE933" s="24"/>
      <c r="JF933" s="24"/>
      <c r="JG933" s="24"/>
      <c r="JH933" s="24"/>
      <c r="JI933" s="24"/>
      <c r="JJ933" s="24"/>
      <c r="JK933" s="24"/>
      <c r="JL933" s="24"/>
      <c r="JM933" s="24"/>
      <c r="JN933" s="24"/>
      <c r="JO933" s="24"/>
      <c r="JP933" s="24"/>
      <c r="JQ933" s="24"/>
      <c r="JR933" s="24"/>
      <c r="JS933" s="24"/>
      <c r="JT933" s="24"/>
      <c r="JU933" s="24"/>
      <c r="JV933" s="24"/>
      <c r="JW933" s="24"/>
      <c r="JX933" s="24"/>
      <c r="JY933" s="24"/>
      <c r="JZ933" s="24"/>
      <c r="KA933" s="24"/>
      <c r="KB933" s="24"/>
      <c r="KC933" s="24"/>
      <c r="KD933" s="24"/>
      <c r="KE933" s="24"/>
      <c r="KF933" s="24"/>
      <c r="KG933" s="24"/>
      <c r="KH933" s="24"/>
      <c r="KI933" s="24"/>
      <c r="KJ933" s="24"/>
      <c r="KK933" s="24"/>
      <c r="KL933" s="24"/>
      <c r="KM933" s="24"/>
      <c r="KN933" s="24"/>
      <c r="KO933" s="24"/>
      <c r="KP933" s="24"/>
      <c r="KQ933" s="24"/>
      <c r="KR933" s="24"/>
      <c r="KS933" s="24"/>
      <c r="KT933" s="24"/>
      <c r="KU933" s="24"/>
      <c r="KV933" s="24"/>
      <c r="KW933" s="24"/>
      <c r="KX933" s="24"/>
      <c r="KY933" s="24"/>
      <c r="KZ933" s="24"/>
      <c r="LA933" s="24"/>
      <c r="LB933" s="24"/>
      <c r="LC933" s="24"/>
      <c r="LD933" s="24"/>
      <c r="LE933" s="24"/>
      <c r="LF933" s="24"/>
      <c r="LG933" s="24"/>
      <c r="LH933" s="24"/>
      <c r="LI933" s="24"/>
      <c r="LJ933" s="24"/>
      <c r="LK933" s="24"/>
      <c r="LL933" s="24"/>
      <c r="LM933" s="24"/>
      <c r="LN933" s="24"/>
      <c r="LO933" s="24"/>
      <c r="LP933" s="24"/>
      <c r="LQ933" s="24"/>
      <c r="LR933" s="24"/>
      <c r="LS933" s="24"/>
      <c r="LT933" s="24"/>
      <c r="LU933" s="24"/>
      <c r="LV933" s="24"/>
      <c r="LW933" s="24"/>
      <c r="LX933" s="24"/>
      <c r="LY933" s="24"/>
      <c r="LZ933" s="24"/>
      <c r="MA933" s="24"/>
      <c r="MB933" s="24"/>
      <c r="MC933" s="24"/>
      <c r="MD933" s="24"/>
      <c r="ME933" s="24"/>
      <c r="MF933" s="24"/>
      <c r="MG933" s="24"/>
      <c r="MH933" s="24"/>
      <c r="MI933" s="24"/>
      <c r="MJ933" s="24"/>
      <c r="MK933" s="24"/>
      <c r="ML933" s="24"/>
      <c r="MM933" s="24"/>
      <c r="MN933" s="24"/>
      <c r="MO933" s="24"/>
      <c r="MP933" s="24"/>
      <c r="MQ933" s="24"/>
      <c r="MR933" s="24"/>
      <c r="MS933" s="24"/>
      <c r="MT933" s="24"/>
      <c r="MU933" s="24"/>
      <c r="MV933" s="24"/>
      <c r="MW933" s="24"/>
      <c r="MX933" s="24"/>
      <c r="MY933" s="24"/>
      <c r="MZ933" s="24"/>
      <c r="NA933" s="24"/>
      <c r="NB933" s="24"/>
      <c r="NC933" s="24"/>
      <c r="ND933" s="24"/>
      <c r="NE933" s="24"/>
      <c r="NF933" s="24"/>
      <c r="NG933" s="24"/>
      <c r="NH933" s="24"/>
      <c r="NI933" s="24"/>
      <c r="NJ933" s="24"/>
      <c r="NK933" s="24"/>
      <c r="NL933" s="24"/>
      <c r="NM933" s="24"/>
      <c r="NN933" s="24"/>
      <c r="NO933" s="24"/>
      <c r="NP933" s="24"/>
      <c r="NQ933" s="24"/>
      <c r="NR933" s="24"/>
      <c r="NS933" s="24"/>
      <c r="NT933" s="24"/>
      <c r="NU933" s="24"/>
      <c r="NV933" s="24"/>
      <c r="NW933" s="24"/>
      <c r="NX933" s="24"/>
      <c r="NY933" s="24"/>
      <c r="NZ933" s="24"/>
      <c r="OA933" s="24"/>
      <c r="OB933" s="24"/>
      <c r="OC933" s="24"/>
      <c r="OD933" s="24"/>
      <c r="OE933" s="24"/>
      <c r="OF933" s="24"/>
      <c r="OG933" s="24"/>
      <c r="OH933" s="24"/>
      <c r="OI933" s="24"/>
      <c r="OJ933" s="24"/>
      <c r="OK933" s="24"/>
      <c r="OL933" s="24"/>
      <c r="OM933" s="24"/>
      <c r="ON933" s="24"/>
      <c r="OO933" s="24"/>
      <c r="OP933" s="24"/>
      <c r="OQ933" s="24"/>
      <c r="OR933" s="24"/>
      <c r="OS933" s="24"/>
      <c r="OT933" s="24"/>
      <c r="OU933" s="24"/>
      <c r="OV933" s="24"/>
      <c r="OW933" s="24"/>
      <c r="OX933" s="24"/>
      <c r="OY933" s="24"/>
      <c r="OZ933" s="24"/>
      <c r="PA933" s="24"/>
      <c r="PB933" s="24"/>
      <c r="PC933" s="24"/>
      <c r="PD933" s="24"/>
      <c r="PE933" s="24"/>
      <c r="PF933" s="24"/>
      <c r="PG933" s="24"/>
      <c r="PH933" s="24"/>
      <c r="PI933" s="24"/>
      <c r="PJ933" s="24"/>
      <c r="PK933" s="24"/>
      <c r="PL933" s="24"/>
      <c r="PM933" s="24"/>
      <c r="PN933" s="24"/>
      <c r="PO933" s="24"/>
      <c r="PP933" s="24"/>
      <c r="PQ933" s="24"/>
      <c r="PR933" s="24"/>
      <c r="PS933" s="24"/>
      <c r="PT933" s="24"/>
      <c r="PU933" s="24"/>
      <c r="PV933" s="24"/>
      <c r="PW933" s="24"/>
      <c r="PX933" s="24"/>
      <c r="PY933" s="24"/>
      <c r="PZ933" s="24"/>
      <c r="QA933" s="24"/>
      <c r="QB933" s="24"/>
      <c r="QC933" s="24"/>
      <c r="QD933" s="24"/>
      <c r="QE933" s="24"/>
      <c r="QF933" s="24"/>
      <c r="QG933" s="24"/>
      <c r="QH933" s="24"/>
      <c r="QI933" s="24"/>
      <c r="QJ933" s="24"/>
      <c r="QK933" s="24"/>
      <c r="QL933" s="24"/>
      <c r="QM933" s="24"/>
      <c r="QN933" s="24"/>
      <c r="QO933" s="24"/>
      <c r="QP933" s="24"/>
      <c r="QQ933" s="24"/>
      <c r="QR933" s="24"/>
      <c r="QS933" s="24"/>
      <c r="QT933" s="24"/>
      <c r="QU933" s="24"/>
      <c r="QV933" s="24"/>
      <c r="QW933" s="24"/>
      <c r="QX933" s="24"/>
      <c r="QY933" s="24"/>
      <c r="QZ933" s="24"/>
      <c r="RA933" s="24"/>
      <c r="RB933" s="24"/>
      <c r="RC933" s="24"/>
      <c r="RD933" s="24"/>
      <c r="RE933" s="24"/>
      <c r="RF933" s="24"/>
      <c r="RG933" s="24"/>
      <c r="RH933" s="24"/>
      <c r="RI933" s="24"/>
      <c r="RJ933" s="24"/>
      <c r="RK933" s="24"/>
      <c r="RL933" s="24"/>
      <c r="RM933" s="24"/>
      <c r="RN933" s="24"/>
      <c r="RO933" s="24"/>
      <c r="RP933" s="24"/>
      <c r="RQ933" s="24"/>
      <c r="RR933" s="24"/>
      <c r="RS933" s="24"/>
      <c r="RT933" s="24"/>
      <c r="RU933" s="24"/>
      <c r="RV933" s="24"/>
      <c r="RW933" s="24"/>
      <c r="RX933" s="24"/>
      <c r="RY933" s="24"/>
      <c r="RZ933" s="24"/>
      <c r="SA933" s="24"/>
      <c r="SB933" s="24"/>
      <c r="SC933" s="24"/>
      <c r="SD933" s="24"/>
      <c r="SE933" s="24"/>
      <c r="SF933" s="24"/>
      <c r="SG933" s="24"/>
      <c r="SH933" s="24"/>
      <c r="SI933" s="24"/>
      <c r="SJ933" s="24"/>
      <c r="SK933" s="24"/>
      <c r="SL933" s="24"/>
      <c r="SM933" s="24"/>
      <c r="SN933" s="24"/>
      <c r="SO933" s="24"/>
      <c r="SP933" s="24"/>
      <c r="SQ933" s="24"/>
      <c r="SR933" s="24"/>
      <c r="SS933" s="24"/>
      <c r="ST933" s="24"/>
      <c r="SU933" s="24"/>
      <c r="SV933" s="24"/>
      <c r="SW933" s="24"/>
      <c r="SX933" s="24"/>
      <c r="SY933" s="24"/>
      <c r="SZ933" s="24"/>
      <c r="TA933" s="24"/>
      <c r="TB933" s="24"/>
      <c r="TC933" s="24"/>
      <c r="TD933" s="24"/>
      <c r="TE933" s="24"/>
      <c r="TF933" s="24"/>
      <c r="TG933" s="24"/>
      <c r="TH933" s="24"/>
      <c r="TI933" s="24"/>
      <c r="TJ933" s="24"/>
      <c r="TK933" s="24"/>
      <c r="TL933" s="24"/>
      <c r="TM933" s="24"/>
      <c r="TN933" s="24"/>
      <c r="TO933" s="24"/>
      <c r="TP933" s="24"/>
      <c r="TQ933" s="24"/>
      <c r="TR933" s="24"/>
      <c r="TS933" s="24"/>
      <c r="TT933" s="24"/>
      <c r="TU933" s="24"/>
      <c r="TV933" s="24"/>
      <c r="TW933" s="24"/>
      <c r="TX933" s="24"/>
      <c r="TY933" s="24"/>
      <c r="TZ933" s="24"/>
      <c r="UA933" s="24"/>
      <c r="UB933" s="24"/>
      <c r="UC933" s="24"/>
      <c r="UD933" s="24"/>
      <c r="UE933" s="24"/>
      <c r="UF933" s="24"/>
      <c r="UG933" s="24"/>
      <c r="UH933" s="24"/>
      <c r="UI933" s="24"/>
      <c r="UJ933" s="24"/>
      <c r="UK933" s="24"/>
      <c r="UL933" s="24"/>
      <c r="UM933" s="24"/>
      <c r="UN933" s="24"/>
      <c r="UO933" s="24"/>
      <c r="UP933" s="24"/>
      <c r="UQ933" s="24"/>
      <c r="UR933" s="24"/>
      <c r="US933" s="24"/>
      <c r="UT933" s="24"/>
      <c r="UU933" s="24"/>
      <c r="UV933" s="24"/>
      <c r="UW933" s="24"/>
      <c r="UX933" s="24"/>
      <c r="UY933" s="24"/>
      <c r="UZ933" s="24"/>
      <c r="VA933" s="24"/>
      <c r="VB933" s="24"/>
      <c r="VC933" s="24"/>
      <c r="VD933" s="24"/>
      <c r="VE933" s="24"/>
      <c r="VF933" s="24"/>
      <c r="VG933" s="24"/>
      <c r="VH933" s="24"/>
      <c r="VI933" s="24"/>
      <c r="VJ933" s="24"/>
      <c r="VK933" s="24"/>
      <c r="VL933" s="24"/>
      <c r="VM933" s="24"/>
      <c r="VN933" s="24"/>
      <c r="VO933" s="24"/>
      <c r="VP933" s="24"/>
      <c r="VQ933" s="24"/>
      <c r="VR933" s="24"/>
      <c r="VS933" s="24"/>
      <c r="VT933" s="24"/>
      <c r="VU933" s="24"/>
      <c r="VV933" s="24"/>
      <c r="VW933" s="24"/>
      <c r="VX933" s="24"/>
      <c r="VY933" s="24"/>
      <c r="VZ933" s="24"/>
      <c r="WA933" s="24"/>
      <c r="WB933" s="24"/>
      <c r="WC933" s="24"/>
      <c r="WD933" s="24"/>
      <c r="WE933" s="24"/>
      <c r="WF933" s="24"/>
      <c r="WG933" s="24"/>
      <c r="WH933" s="24"/>
      <c r="WI933" s="24"/>
      <c r="WJ933" s="24"/>
      <c r="WK933" s="24"/>
      <c r="WL933" s="24"/>
      <c r="WM933" s="24"/>
      <c r="WN933" s="24"/>
      <c r="WO933" s="24"/>
      <c r="WP933" s="24"/>
      <c r="WQ933" s="24"/>
      <c r="WR933" s="24"/>
      <c r="WS933" s="24"/>
      <c r="WT933" s="24"/>
      <c r="WU933" s="24"/>
      <c r="WV933" s="24"/>
      <c r="WW933" s="24"/>
      <c r="WX933" s="24"/>
      <c r="WY933" s="24"/>
      <c r="WZ933" s="24"/>
      <c r="XA933" s="24"/>
      <c r="XB933" s="24"/>
      <c r="XC933" s="24"/>
      <c r="XD933" s="24"/>
      <c r="XE933" s="24"/>
      <c r="XF933" s="24"/>
      <c r="XG933" s="24"/>
      <c r="XH933" s="24"/>
      <c r="XI933" s="24"/>
      <c r="XJ933" s="24"/>
      <c r="XK933" s="24"/>
      <c r="XL933" s="24"/>
      <c r="XM933" s="24"/>
      <c r="XN933" s="24"/>
      <c r="XO933" s="24"/>
      <c r="XP933" s="24"/>
      <c r="XQ933" s="24"/>
      <c r="XR933" s="24"/>
      <c r="XS933" s="24"/>
      <c r="XT933" s="24"/>
      <c r="XU933" s="24"/>
      <c r="XV933" s="24"/>
      <c r="XW933" s="24"/>
      <c r="XX933" s="24"/>
      <c r="XY933" s="24"/>
      <c r="XZ933" s="24"/>
      <c r="YA933" s="24"/>
      <c r="YB933" s="24"/>
      <c r="YC933" s="24"/>
      <c r="YD933" s="24"/>
      <c r="YE933" s="24"/>
      <c r="YF933" s="24"/>
      <c r="YG933" s="24"/>
      <c r="YH933" s="24"/>
      <c r="YI933" s="24"/>
      <c r="YJ933" s="24"/>
      <c r="YK933" s="24"/>
      <c r="YL933" s="24"/>
      <c r="YM933" s="24"/>
      <c r="YN933" s="24"/>
      <c r="YO933" s="24"/>
      <c r="YP933" s="24"/>
      <c r="YQ933" s="24"/>
      <c r="YR933" s="24"/>
      <c r="YS933" s="24"/>
      <c r="YT933" s="24"/>
      <c r="YU933" s="24"/>
      <c r="YV933" s="24"/>
      <c r="YW933" s="24"/>
      <c r="YX933" s="24"/>
      <c r="YY933" s="24"/>
      <c r="YZ933" s="24"/>
      <c r="ZA933" s="24"/>
      <c r="ZB933" s="24"/>
      <c r="ZC933" s="24"/>
      <c r="ZD933" s="24"/>
      <c r="ZE933" s="24"/>
      <c r="ZF933" s="24"/>
      <c r="ZG933" s="24"/>
      <c r="ZH933" s="24"/>
      <c r="ZI933" s="24"/>
      <c r="ZJ933" s="24"/>
      <c r="ZK933" s="24"/>
      <c r="ZL933" s="24"/>
      <c r="ZM933" s="24"/>
      <c r="ZN933" s="24"/>
      <c r="ZO933" s="24"/>
      <c r="ZP933" s="24"/>
      <c r="ZQ933" s="24"/>
      <c r="ZR933" s="24"/>
      <c r="ZS933" s="24"/>
      <c r="ZT933" s="24"/>
      <c r="ZU933" s="24"/>
      <c r="ZV933" s="24"/>
      <c r="ZW933" s="24"/>
      <c r="ZX933" s="24"/>
      <c r="ZY933" s="24"/>
      <c r="ZZ933" s="24"/>
      <c r="AAA933" s="24"/>
      <c r="AAB933" s="24"/>
      <c r="AAC933" s="24"/>
      <c r="AAD933" s="24"/>
      <c r="AAE933" s="24"/>
      <c r="AAF933" s="24"/>
      <c r="AAG933" s="24"/>
      <c r="AAH933" s="24"/>
      <c r="AAI933" s="24"/>
      <c r="AAJ933" s="24"/>
      <c r="AAK933" s="24"/>
      <c r="AAL933" s="24"/>
      <c r="AAM933" s="24"/>
      <c r="AAN933" s="24"/>
      <c r="AAO933" s="24"/>
      <c r="AAP933" s="24"/>
      <c r="AAQ933" s="24"/>
      <c r="AAR933" s="24"/>
      <c r="AAS933" s="24"/>
      <c r="AAT933" s="24"/>
      <c r="AAU933" s="24"/>
      <c r="AAV933" s="24"/>
      <c r="AAW933" s="24"/>
      <c r="AAX933" s="24"/>
      <c r="AAY933" s="24"/>
      <c r="AAZ933" s="24"/>
      <c r="ABA933" s="24"/>
      <c r="ABB933" s="24"/>
      <c r="ABC933" s="24"/>
      <c r="ABD933" s="24"/>
      <c r="ABE933" s="24"/>
      <c r="ABF933" s="24"/>
      <c r="ABG933" s="24"/>
      <c r="ABH933" s="24"/>
      <c r="ABI933" s="24"/>
      <c r="ABJ933" s="24"/>
      <c r="ABK933" s="24"/>
      <c r="ABL933" s="24"/>
      <c r="ABM933" s="24"/>
      <c r="ABN933" s="24"/>
      <c r="ABO933" s="24"/>
      <c r="ABP933" s="24"/>
      <c r="ABQ933" s="24"/>
      <c r="ABR933" s="24"/>
      <c r="ABS933" s="24"/>
      <c r="ABT933" s="24"/>
      <c r="ABU933" s="24"/>
      <c r="ABV933" s="24"/>
      <c r="ABW933" s="24"/>
      <c r="ABX933" s="24"/>
      <c r="ABY933" s="24"/>
      <c r="ABZ933" s="24"/>
      <c r="ACA933" s="24"/>
      <c r="ACB933" s="24"/>
      <c r="ACC933" s="24"/>
      <c r="ACD933" s="24"/>
      <c r="ACE933" s="24"/>
      <c r="ACF933" s="24"/>
      <c r="ACG933" s="24"/>
      <c r="ACH933" s="24"/>
      <c r="ACI933" s="24"/>
      <c r="ACJ933" s="24"/>
      <c r="ACK933" s="24"/>
      <c r="ACL933" s="24"/>
      <c r="ACM933" s="24"/>
      <c r="ACN933" s="24"/>
      <c r="ACO933" s="24"/>
      <c r="ACP933" s="24"/>
      <c r="ACQ933" s="24"/>
      <c r="ACR933" s="24"/>
      <c r="ACS933" s="24"/>
      <c r="ACT933" s="24"/>
      <c r="ACU933" s="24"/>
      <c r="ACV933" s="24"/>
      <c r="ACW933" s="24"/>
      <c r="ACX933" s="24"/>
      <c r="ACY933" s="24"/>
      <c r="ACZ933" s="24"/>
      <c r="ADA933" s="24"/>
      <c r="ADB933" s="24"/>
      <c r="ADC933" s="24"/>
      <c r="ADD933" s="24"/>
      <c r="ADE933" s="24"/>
      <c r="ADF933" s="24"/>
      <c r="ADG933" s="24"/>
      <c r="ADH933" s="24"/>
      <c r="ADI933" s="24"/>
      <c r="ADJ933" s="24"/>
      <c r="ADK933" s="24"/>
      <c r="ADL933" s="24"/>
      <c r="ADM933" s="24"/>
      <c r="ADN933" s="24"/>
      <c r="ADO933" s="24"/>
      <c r="ADP933" s="24"/>
      <c r="ADQ933" s="24"/>
      <c r="ADR933" s="24"/>
      <c r="ADS933" s="24"/>
      <c r="ADT933" s="24"/>
      <c r="ADU933" s="24"/>
      <c r="ADV933" s="24"/>
      <c r="ADW933" s="24"/>
      <c r="ADX933" s="24"/>
      <c r="ADY933" s="24"/>
      <c r="ADZ933" s="24"/>
      <c r="AEA933" s="24"/>
      <c r="AEB933" s="24"/>
      <c r="AEC933" s="24"/>
      <c r="AED933" s="24"/>
      <c r="AEE933" s="24"/>
      <c r="AEF933" s="24"/>
      <c r="AEG933" s="24"/>
      <c r="AEH933" s="24"/>
      <c r="AEI933" s="24"/>
      <c r="AEJ933" s="24"/>
      <c r="AEK933" s="24"/>
      <c r="AEL933" s="24"/>
      <c r="AEM933" s="24"/>
      <c r="AEN933" s="24"/>
      <c r="AEO933" s="24"/>
      <c r="AEP933" s="24"/>
      <c r="AEQ933" s="24"/>
      <c r="AER933" s="24"/>
      <c r="AES933" s="24"/>
      <c r="AET933" s="24"/>
      <c r="AEU933" s="24"/>
      <c r="AEV933" s="24"/>
      <c r="AEW933" s="24"/>
      <c r="AEX933" s="24"/>
      <c r="AEY933" s="24"/>
      <c r="AEZ933" s="24"/>
      <c r="AFA933" s="24"/>
      <c r="AFB933" s="24"/>
      <c r="AFC933" s="24"/>
      <c r="AFD933" s="24"/>
      <c r="AFE933" s="24"/>
      <c r="AFF933" s="24"/>
      <c r="AFG933" s="24"/>
      <c r="AFH933" s="24"/>
      <c r="AFI933" s="24"/>
      <c r="AFJ933" s="24"/>
      <c r="AFK933" s="24"/>
      <c r="AFL933" s="24"/>
      <c r="AFM933" s="24"/>
      <c r="AFN933" s="24"/>
      <c r="AFO933" s="24"/>
      <c r="AFP933" s="24"/>
      <c r="AFQ933" s="24"/>
      <c r="AFR933" s="24"/>
      <c r="AFS933" s="24"/>
      <c r="AFT933" s="24"/>
      <c r="AFU933" s="24"/>
      <c r="AFV933" s="24"/>
      <c r="AFW933" s="24"/>
      <c r="AFX933" s="24"/>
      <c r="AFY933" s="24"/>
      <c r="AFZ933" s="24"/>
      <c r="AGA933" s="24"/>
      <c r="AGB933" s="24"/>
      <c r="AGC933" s="24"/>
      <c r="AGD933" s="24"/>
      <c r="AGE933" s="24"/>
      <c r="AGF933" s="24"/>
      <c r="AGG933" s="24"/>
      <c r="AGH933" s="24"/>
      <c r="AGI933" s="24"/>
      <c r="AGJ933" s="24"/>
      <c r="AGK933" s="24"/>
      <c r="AGL933" s="24"/>
      <c r="AGM933" s="24"/>
      <c r="AGN933" s="24"/>
      <c r="AGO933" s="24"/>
      <c r="AGP933" s="24"/>
      <c r="AGQ933" s="24"/>
      <c r="AGR933" s="24"/>
      <c r="AGS933" s="24"/>
      <c r="AGT933" s="24"/>
      <c r="AGU933" s="24"/>
      <c r="AGV933" s="24"/>
      <c r="AGW933" s="24"/>
      <c r="AGX933" s="24"/>
      <c r="AGY933" s="24"/>
      <c r="AGZ933" s="24"/>
      <c r="AHA933" s="24"/>
      <c r="AHB933" s="24"/>
      <c r="AHC933" s="24"/>
      <c r="AHD933" s="24"/>
      <c r="AHE933" s="24"/>
      <c r="AHF933" s="24"/>
      <c r="AHG933" s="24"/>
      <c r="AHH933" s="24"/>
      <c r="AHI933" s="24"/>
      <c r="AHJ933" s="24"/>
      <c r="AHK933" s="24"/>
      <c r="AHL933" s="24"/>
      <c r="AHM933" s="24"/>
      <c r="AHN933" s="24"/>
      <c r="AHO933" s="24"/>
      <c r="AHP933" s="24"/>
      <c r="AHQ933" s="24"/>
      <c r="AHR933" s="24"/>
      <c r="AHS933" s="24"/>
      <c r="AHT933" s="24"/>
      <c r="AHU933" s="24"/>
      <c r="AHV933" s="24"/>
      <c r="AHW933" s="24"/>
      <c r="AHX933" s="24"/>
      <c r="AHY933" s="24"/>
      <c r="AHZ933" s="24"/>
      <c r="AIA933" s="24"/>
      <c r="AIB933" s="24"/>
      <c r="AIC933" s="24"/>
      <c r="AID933" s="24"/>
      <c r="AIE933" s="24"/>
      <c r="AIF933" s="24"/>
      <c r="AIG933" s="24"/>
      <c r="AIH933" s="24"/>
      <c r="AII933" s="24"/>
      <c r="AIJ933" s="24"/>
      <c r="AIK933" s="24"/>
      <c r="AIL933" s="24"/>
      <c r="AIM933" s="24"/>
      <c r="AIN933" s="24"/>
      <c r="AIO933" s="24"/>
      <c r="AIP933" s="24"/>
      <c r="AIQ933" s="24"/>
      <c r="AIR933" s="24"/>
      <c r="AIS933" s="24"/>
      <c r="AIT933" s="24"/>
      <c r="AIU933" s="24"/>
      <c r="AIV933" s="24"/>
      <c r="AIW933" s="24"/>
      <c r="AIX933" s="24"/>
      <c r="AIY933" s="24"/>
      <c r="AIZ933" s="24"/>
      <c r="AJA933" s="24"/>
      <c r="AJB933" s="24"/>
      <c r="AJC933" s="24"/>
      <c r="AJD933" s="24"/>
      <c r="AJE933" s="24"/>
      <c r="AJF933" s="24"/>
      <c r="AJG933" s="24"/>
      <c r="AJH933" s="24"/>
      <c r="AJI933" s="24"/>
      <c r="AJJ933" s="24"/>
      <c r="AJK933" s="24"/>
      <c r="AJL933" s="24"/>
      <c r="AJM933" s="24"/>
      <c r="AJN933" s="24"/>
      <c r="AJO933" s="24"/>
      <c r="AJP933" s="24"/>
      <c r="AJQ933" s="24"/>
      <c r="AJR933" s="24"/>
      <c r="AJS933" s="24"/>
      <c r="AJT933" s="24"/>
      <c r="AJU933" s="24"/>
      <c r="AJV933" s="24"/>
      <c r="AJW933" s="24"/>
      <c r="AJX933" s="24"/>
      <c r="AJY933" s="24"/>
      <c r="AJZ933" s="24"/>
      <c r="AKA933" s="24"/>
      <c r="AKB933" s="24"/>
      <c r="AKC933" s="24"/>
      <c r="AKD933" s="24"/>
      <c r="AKE933" s="24"/>
      <c r="AKF933" s="24"/>
      <c r="AKG933" s="24"/>
      <c r="AKH933" s="24"/>
      <c r="AKI933" s="24"/>
      <c r="AKJ933" s="24"/>
      <c r="AKK933" s="24"/>
      <c r="AKL933" s="24"/>
      <c r="AKM933" s="24"/>
      <c r="AKN933" s="24"/>
      <c r="AKO933" s="24"/>
      <c r="AKP933" s="24"/>
      <c r="AKQ933" s="24"/>
      <c r="AKR933" s="24"/>
      <c r="AKS933" s="24"/>
      <c r="AKT933" s="24"/>
      <c r="AKU933" s="24"/>
      <c r="AKV933" s="24"/>
      <c r="AKW933" s="24"/>
      <c r="AKX933" s="24"/>
      <c r="AKY933" s="24"/>
      <c r="AKZ933" s="24"/>
      <c r="ALA933" s="24"/>
      <c r="ALB933" s="24"/>
      <c r="ALC933" s="24"/>
      <c r="ALD933" s="24"/>
      <c r="ALE933" s="24"/>
      <c r="ALF933" s="24"/>
      <c r="ALG933" s="24"/>
      <c r="ALH933" s="24"/>
      <c r="ALI933" s="24"/>
      <c r="ALJ933" s="24"/>
    </row>
    <row r="934" spans="1:998" s="13" customFormat="1">
      <c r="A934" s="16">
        <v>929</v>
      </c>
      <c r="B934" s="32" t="s">
        <v>138</v>
      </c>
      <c r="C934" s="32" t="s">
        <v>14</v>
      </c>
      <c r="D934" s="32" t="s">
        <v>14</v>
      </c>
      <c r="E934" s="32" t="s">
        <v>1660</v>
      </c>
      <c r="F934" s="32"/>
      <c r="G934" s="74">
        <v>45834</v>
      </c>
      <c r="H934" s="75">
        <v>0.57013888888888886</v>
      </c>
      <c r="I934" s="32" t="s">
        <v>5</v>
      </c>
      <c r="J934" s="32" t="s">
        <v>6</v>
      </c>
      <c r="K934" s="32" t="s">
        <v>5</v>
      </c>
      <c r="L934" s="32" t="s">
        <v>5</v>
      </c>
      <c r="M934" s="76" t="s">
        <v>5</v>
      </c>
      <c r="N934" s="32" t="s">
        <v>6</v>
      </c>
      <c r="O934" s="76">
        <v>870.06</v>
      </c>
      <c r="P934" s="77">
        <v>19424</v>
      </c>
      <c r="Q934" s="76">
        <v>59074.85</v>
      </c>
      <c r="R934" s="76">
        <v>20000</v>
      </c>
      <c r="S934" s="85">
        <f t="shared" si="96"/>
        <v>33.855354689855325</v>
      </c>
      <c r="T934" s="85">
        <f t="shared" si="97"/>
        <v>39074.85</v>
      </c>
      <c r="U934" s="32" t="s">
        <v>6</v>
      </c>
      <c r="V934" s="32" t="s">
        <v>6</v>
      </c>
      <c r="W934" s="79">
        <v>1</v>
      </c>
      <c r="X934" s="80">
        <v>0</v>
      </c>
      <c r="Y934" s="81">
        <f>ROUND((S934/INDICI!$B$2*10),2)</f>
        <v>3.83</v>
      </c>
      <c r="Z934" s="81">
        <f>ROUND((O934/INDICI!$B$1*25),2)</f>
        <v>2.3199999999999998</v>
      </c>
      <c r="AA934" s="82">
        <f t="shared" si="98"/>
        <v>6</v>
      </c>
      <c r="AB934" s="83">
        <f t="shared" si="99"/>
        <v>12.15</v>
      </c>
      <c r="AC934" s="84"/>
      <c r="AD934" s="81" t="str">
        <f>VLOOKUP(C934, 'NORD SUD'!A:B, 2, FALSE)</f>
        <v>S</v>
      </c>
      <c r="AE934" s="85"/>
      <c r="AF934" s="85"/>
      <c r="AG934" s="84"/>
      <c r="AH934" s="90"/>
      <c r="AI934" s="172"/>
      <c r="AJ934" s="172"/>
      <c r="AK934" s="197"/>
      <c r="AL934" s="158"/>
    </row>
    <row r="935" spans="1:998" s="13" customFormat="1">
      <c r="A935" s="16">
        <v>930</v>
      </c>
      <c r="B935" s="32" t="s">
        <v>294</v>
      </c>
      <c r="C935" s="32" t="s">
        <v>84</v>
      </c>
      <c r="D935" s="32" t="s">
        <v>84</v>
      </c>
      <c r="E935" s="32" t="s">
        <v>1491</v>
      </c>
      <c r="F935" s="32"/>
      <c r="G935" s="74">
        <v>45833</v>
      </c>
      <c r="H935" s="75">
        <v>0.4597222222222222</v>
      </c>
      <c r="I935" s="32" t="s">
        <v>5</v>
      </c>
      <c r="J935" s="32" t="s">
        <v>6</v>
      </c>
      <c r="K935" s="32" t="s">
        <v>5</v>
      </c>
      <c r="L935" s="32" t="s">
        <v>5</v>
      </c>
      <c r="M935" s="32" t="s">
        <v>5</v>
      </c>
      <c r="N935" s="32" t="s">
        <v>6</v>
      </c>
      <c r="O935" s="76">
        <v>1227.1199999999999</v>
      </c>
      <c r="P935" s="77">
        <v>9942</v>
      </c>
      <c r="Q935" s="76">
        <v>62739</v>
      </c>
      <c r="R935" s="76">
        <v>15860</v>
      </c>
      <c r="S935" s="85">
        <f t="shared" si="96"/>
        <v>25.279331835062717</v>
      </c>
      <c r="T935" s="85">
        <f t="shared" si="97"/>
        <v>46879</v>
      </c>
      <c r="U935" s="32" t="s">
        <v>6</v>
      </c>
      <c r="V935" s="32" t="s">
        <v>6</v>
      </c>
      <c r="W935" s="79">
        <v>1</v>
      </c>
      <c r="X935" s="80">
        <v>0</v>
      </c>
      <c r="Y935" s="81">
        <f>ROUND((S935/INDICI!$B$2*10),2)</f>
        <v>2.86</v>
      </c>
      <c r="Z935" s="81">
        <f>ROUND((O935/INDICI!$B$1*25),2)</f>
        <v>3.28</v>
      </c>
      <c r="AA935" s="82">
        <f t="shared" si="98"/>
        <v>6</v>
      </c>
      <c r="AB935" s="83">
        <f t="shared" si="99"/>
        <v>12.14</v>
      </c>
      <c r="AC935" s="84"/>
      <c r="AD935" s="81" t="str">
        <f>VLOOKUP(C935, 'NORD SUD'!A:B, 2, FALSE)</f>
        <v>N</v>
      </c>
      <c r="AE935" s="85"/>
      <c r="AF935" s="85"/>
      <c r="AG935" s="84"/>
      <c r="AH935" s="81"/>
      <c r="AI935" s="169"/>
      <c r="AJ935" s="169"/>
      <c r="AK935" s="194"/>
      <c r="AL935" s="158"/>
      <c r="ALJ935" s="24"/>
    </row>
    <row r="936" spans="1:998" s="13" customFormat="1">
      <c r="A936" s="16">
        <v>931</v>
      </c>
      <c r="B936" s="32" t="s">
        <v>274</v>
      </c>
      <c r="C936" s="32" t="s">
        <v>15</v>
      </c>
      <c r="D936" s="32" t="s">
        <v>15</v>
      </c>
      <c r="E936" s="32" t="s">
        <v>331</v>
      </c>
      <c r="F936" s="32"/>
      <c r="G936" s="74">
        <v>45834</v>
      </c>
      <c r="H936" s="75">
        <v>0.79513888888888884</v>
      </c>
      <c r="I936" s="32" t="s">
        <v>5</v>
      </c>
      <c r="J936" s="32" t="s">
        <v>6</v>
      </c>
      <c r="K936" s="32" t="s">
        <v>5</v>
      </c>
      <c r="L936" s="32" t="s">
        <v>5</v>
      </c>
      <c r="M936" s="32" t="s">
        <v>5</v>
      </c>
      <c r="N936" s="32" t="s">
        <v>6</v>
      </c>
      <c r="O936" s="76">
        <v>2288.7199999999998</v>
      </c>
      <c r="P936" s="77">
        <v>25866</v>
      </c>
      <c r="Q936" s="76">
        <v>172000</v>
      </c>
      <c r="R936" s="76">
        <v>0</v>
      </c>
      <c r="S936" s="78">
        <f t="shared" si="96"/>
        <v>0</v>
      </c>
      <c r="T936" s="78">
        <f t="shared" si="97"/>
        <v>172000</v>
      </c>
      <c r="U936" s="32" t="s">
        <v>6</v>
      </c>
      <c r="V936" s="32" t="s">
        <v>6</v>
      </c>
      <c r="W936" s="79">
        <v>2</v>
      </c>
      <c r="X936" s="80">
        <v>0</v>
      </c>
      <c r="Y936" s="81">
        <f>ROUND((S936/INDICI!$B$2*10),2)</f>
        <v>0</v>
      </c>
      <c r="Z936" s="81">
        <f>ROUND((O936/INDICI!$B$1*25),2)</f>
        <v>6.11</v>
      </c>
      <c r="AA936" s="82">
        <f t="shared" si="98"/>
        <v>6</v>
      </c>
      <c r="AB936" s="83">
        <f t="shared" si="99"/>
        <v>12.11</v>
      </c>
      <c r="AC936" s="84"/>
      <c r="AD936" s="81" t="str">
        <f>VLOOKUP(C936, 'NORD SUD'!A:B, 2, FALSE)</f>
        <v>S</v>
      </c>
      <c r="AE936" s="85"/>
      <c r="AF936" s="85"/>
      <c r="AG936" s="84"/>
      <c r="AH936" s="81"/>
      <c r="AI936" s="169"/>
      <c r="AJ936" s="169"/>
      <c r="AK936" s="194"/>
      <c r="AL936" s="158"/>
    </row>
    <row r="937" spans="1:998" s="13" customFormat="1" ht="28.8">
      <c r="A937" s="16">
        <v>932</v>
      </c>
      <c r="B937" s="32" t="s">
        <v>138</v>
      </c>
      <c r="C937" s="32" t="s">
        <v>27</v>
      </c>
      <c r="D937" s="32" t="s">
        <v>27</v>
      </c>
      <c r="E937" s="32" t="s">
        <v>1348</v>
      </c>
      <c r="F937" s="32" t="s">
        <v>1349</v>
      </c>
      <c r="G937" s="74">
        <v>45825</v>
      </c>
      <c r="H937" s="75">
        <v>0.50486111111111109</v>
      </c>
      <c r="I937" s="32" t="s">
        <v>5</v>
      </c>
      <c r="J937" s="32" t="s">
        <v>6</v>
      </c>
      <c r="K937" s="32" t="s">
        <v>5</v>
      </c>
      <c r="L937" s="32" t="s">
        <v>5</v>
      </c>
      <c r="M937" s="32" t="s">
        <v>5</v>
      </c>
      <c r="N937" s="32" t="s">
        <v>6</v>
      </c>
      <c r="O937" s="76">
        <v>785.26</v>
      </c>
      <c r="P937" s="77">
        <v>10315</v>
      </c>
      <c r="Q937" s="76">
        <v>135000</v>
      </c>
      <c r="R937" s="76">
        <v>0</v>
      </c>
      <c r="S937" s="85">
        <f t="shared" si="96"/>
        <v>0</v>
      </c>
      <c r="T937" s="85">
        <f t="shared" si="97"/>
        <v>135000</v>
      </c>
      <c r="U937" s="32" t="s">
        <v>6</v>
      </c>
      <c r="V937" s="32" t="s">
        <v>6</v>
      </c>
      <c r="W937" s="79">
        <v>1</v>
      </c>
      <c r="X937" s="80">
        <v>10</v>
      </c>
      <c r="Y937" s="81">
        <f>ROUND((S937/INDICI!$B$2*10),2)</f>
        <v>0</v>
      </c>
      <c r="Z937" s="81">
        <f>ROUND((O937/INDICI!$B$1*25),2)</f>
        <v>2.1</v>
      </c>
      <c r="AA937" s="82">
        <f t="shared" si="98"/>
        <v>0</v>
      </c>
      <c r="AB937" s="83">
        <f t="shared" si="99"/>
        <v>12.1</v>
      </c>
      <c r="AC937" s="84"/>
      <c r="AD937" s="81" t="str">
        <f>VLOOKUP(C937, 'NORD SUD'!A:B, 2, FALSE)</f>
        <v>S</v>
      </c>
      <c r="AE937" s="85"/>
      <c r="AF937" s="85"/>
      <c r="AG937" s="84"/>
      <c r="AH937" s="81"/>
      <c r="AI937" s="169"/>
      <c r="AJ937" s="169"/>
      <c r="AK937" s="194"/>
      <c r="AL937" s="162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27"/>
      <c r="DZ937" s="27"/>
      <c r="EA937" s="27"/>
      <c r="EB937" s="27"/>
      <c r="EC937" s="27"/>
      <c r="ED937" s="27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  <c r="HJ937" s="27"/>
      <c r="HK937" s="27"/>
      <c r="HL937" s="27"/>
      <c r="HM937" s="27"/>
      <c r="HN937" s="27"/>
      <c r="HO937" s="27"/>
      <c r="HP937" s="27"/>
      <c r="HQ937" s="27"/>
      <c r="HR937" s="27"/>
      <c r="HS937" s="27"/>
      <c r="HT937" s="27"/>
      <c r="HU937" s="27"/>
      <c r="HV937" s="27"/>
      <c r="HW937" s="27"/>
      <c r="HX937" s="27"/>
      <c r="HY937" s="27"/>
      <c r="HZ937" s="27"/>
      <c r="IA937" s="27"/>
      <c r="IB937" s="27"/>
      <c r="IC937" s="27"/>
      <c r="ID937" s="27"/>
      <c r="IE937" s="27"/>
      <c r="IF937" s="27"/>
      <c r="IG937" s="27"/>
      <c r="IH937" s="27"/>
      <c r="II937" s="27"/>
      <c r="IJ937" s="27"/>
      <c r="IK937" s="27"/>
      <c r="IL937" s="27"/>
      <c r="IM937" s="27"/>
      <c r="IN937" s="27"/>
      <c r="IO937" s="27"/>
      <c r="IP937" s="27"/>
      <c r="IQ937" s="27"/>
      <c r="IR937" s="27"/>
      <c r="IS937" s="27"/>
      <c r="IT937" s="27"/>
      <c r="IU937" s="27"/>
      <c r="IV937" s="27"/>
      <c r="IW937" s="27"/>
      <c r="IX937" s="27"/>
      <c r="IY937" s="27"/>
      <c r="IZ937" s="27"/>
      <c r="JA937" s="27"/>
      <c r="JB937" s="27"/>
      <c r="JC937" s="27"/>
      <c r="JD937" s="27"/>
      <c r="JE937" s="27"/>
      <c r="JF937" s="27"/>
      <c r="JG937" s="27"/>
      <c r="JH937" s="27"/>
      <c r="JI937" s="27"/>
      <c r="JJ937" s="27"/>
      <c r="JK937" s="27"/>
      <c r="JL937" s="27"/>
      <c r="JM937" s="27"/>
      <c r="JN937" s="27"/>
      <c r="JO937" s="27"/>
      <c r="JP937" s="27"/>
      <c r="JQ937" s="27"/>
      <c r="JR937" s="27"/>
      <c r="JS937" s="27"/>
      <c r="JT937" s="27"/>
      <c r="JU937" s="27"/>
      <c r="JV937" s="27"/>
      <c r="JW937" s="27"/>
      <c r="JX937" s="27"/>
      <c r="JY937" s="27"/>
      <c r="JZ937" s="27"/>
      <c r="KA937" s="27"/>
      <c r="KB937" s="27"/>
      <c r="KC937" s="27"/>
      <c r="KD937" s="27"/>
      <c r="KE937" s="27"/>
      <c r="KF937" s="27"/>
      <c r="KG937" s="27"/>
      <c r="KH937" s="27"/>
      <c r="KI937" s="27"/>
      <c r="KJ937" s="27"/>
      <c r="KK937" s="27"/>
      <c r="KL937" s="27"/>
      <c r="KM937" s="27"/>
      <c r="KN937" s="27"/>
      <c r="KO937" s="27"/>
      <c r="KP937" s="27"/>
      <c r="KQ937" s="27"/>
      <c r="KR937" s="27"/>
      <c r="KS937" s="27"/>
      <c r="KT937" s="27"/>
      <c r="KU937" s="27"/>
      <c r="KV937" s="27"/>
      <c r="KW937" s="27"/>
      <c r="KX937" s="27"/>
      <c r="KY937" s="27"/>
      <c r="KZ937" s="27"/>
      <c r="LA937" s="27"/>
      <c r="LB937" s="27"/>
      <c r="LC937" s="27"/>
      <c r="LD937" s="27"/>
      <c r="LE937" s="27"/>
      <c r="LF937" s="27"/>
      <c r="LG937" s="27"/>
      <c r="LH937" s="27"/>
      <c r="LI937" s="27"/>
      <c r="LJ937" s="27"/>
      <c r="LK937" s="27"/>
      <c r="LL937" s="27"/>
      <c r="LM937" s="27"/>
      <c r="LN937" s="27"/>
      <c r="LO937" s="27"/>
      <c r="LP937" s="27"/>
      <c r="LQ937" s="27"/>
      <c r="LR937" s="27"/>
      <c r="LS937" s="27"/>
      <c r="LT937" s="27"/>
      <c r="LU937" s="27"/>
      <c r="LV937" s="27"/>
      <c r="LW937" s="27"/>
      <c r="LX937" s="27"/>
      <c r="LY937" s="27"/>
      <c r="LZ937" s="27"/>
      <c r="MA937" s="27"/>
      <c r="MB937" s="27"/>
      <c r="MC937" s="27"/>
      <c r="MD937" s="27"/>
      <c r="ME937" s="27"/>
      <c r="MF937" s="27"/>
      <c r="MG937" s="27"/>
      <c r="MH937" s="27"/>
      <c r="MI937" s="27"/>
      <c r="MJ937" s="27"/>
      <c r="MK937" s="27"/>
      <c r="ML937" s="27"/>
      <c r="MM937" s="27"/>
      <c r="MN937" s="27"/>
      <c r="MO937" s="27"/>
      <c r="MP937" s="27"/>
      <c r="MQ937" s="27"/>
      <c r="MR937" s="27"/>
      <c r="MS937" s="27"/>
      <c r="MT937" s="27"/>
      <c r="MU937" s="27"/>
      <c r="MV937" s="27"/>
      <c r="MW937" s="27"/>
      <c r="MX937" s="27"/>
      <c r="MY937" s="27"/>
      <c r="MZ937" s="27"/>
      <c r="NA937" s="27"/>
      <c r="NB937" s="27"/>
      <c r="NC937" s="27"/>
      <c r="ND937" s="27"/>
      <c r="NE937" s="27"/>
      <c r="NF937" s="27"/>
      <c r="NG937" s="27"/>
      <c r="NH937" s="27"/>
      <c r="NI937" s="27"/>
      <c r="NJ937" s="27"/>
      <c r="NK937" s="27"/>
      <c r="NL937" s="27"/>
      <c r="NM937" s="27"/>
      <c r="NN937" s="27"/>
      <c r="NO937" s="27"/>
      <c r="NP937" s="27"/>
      <c r="NQ937" s="27"/>
      <c r="NR937" s="27"/>
      <c r="NS937" s="27"/>
      <c r="NT937" s="27"/>
      <c r="NU937" s="27"/>
      <c r="NV937" s="27"/>
      <c r="NW937" s="27"/>
      <c r="NX937" s="27"/>
      <c r="NY937" s="27"/>
      <c r="NZ937" s="27"/>
      <c r="OA937" s="27"/>
      <c r="OB937" s="27"/>
      <c r="OC937" s="27"/>
      <c r="OD937" s="27"/>
      <c r="OE937" s="27"/>
      <c r="OF937" s="27"/>
      <c r="OG937" s="27"/>
      <c r="OH937" s="27"/>
      <c r="OI937" s="27"/>
      <c r="OJ937" s="27"/>
      <c r="OK937" s="27"/>
      <c r="OL937" s="27"/>
      <c r="OM937" s="27"/>
      <c r="ON937" s="27"/>
      <c r="OO937" s="27"/>
      <c r="OP937" s="27"/>
      <c r="OQ937" s="27"/>
      <c r="OR937" s="27"/>
      <c r="OS937" s="27"/>
      <c r="OT937" s="27"/>
      <c r="OU937" s="27"/>
      <c r="OV937" s="27"/>
      <c r="OW937" s="27"/>
      <c r="OX937" s="27"/>
      <c r="OY937" s="27"/>
      <c r="OZ937" s="27"/>
      <c r="PA937" s="27"/>
      <c r="PB937" s="27"/>
      <c r="PC937" s="27"/>
      <c r="PD937" s="27"/>
      <c r="PE937" s="27"/>
      <c r="PF937" s="27"/>
      <c r="PG937" s="27"/>
      <c r="PH937" s="27"/>
      <c r="PI937" s="27"/>
      <c r="PJ937" s="27"/>
      <c r="PK937" s="27"/>
      <c r="PL937" s="27"/>
      <c r="PM937" s="27"/>
      <c r="PN937" s="27"/>
      <c r="PO937" s="27"/>
      <c r="PP937" s="27"/>
      <c r="PQ937" s="27"/>
      <c r="PR937" s="27"/>
      <c r="PS937" s="27"/>
      <c r="PT937" s="27"/>
      <c r="PU937" s="27"/>
      <c r="PV937" s="27"/>
      <c r="PW937" s="27"/>
      <c r="PX937" s="27"/>
      <c r="PY937" s="27"/>
      <c r="PZ937" s="27"/>
      <c r="QA937" s="27"/>
      <c r="QB937" s="27"/>
      <c r="QC937" s="27"/>
      <c r="QD937" s="27"/>
      <c r="QE937" s="27"/>
      <c r="QF937" s="27"/>
      <c r="QG937" s="27"/>
      <c r="QH937" s="27"/>
      <c r="QI937" s="27"/>
      <c r="QJ937" s="27"/>
      <c r="QK937" s="27"/>
      <c r="QL937" s="27"/>
      <c r="QM937" s="27"/>
      <c r="QN937" s="27"/>
      <c r="QO937" s="27"/>
      <c r="QP937" s="27"/>
      <c r="QQ937" s="27"/>
      <c r="QR937" s="27"/>
      <c r="QS937" s="27"/>
      <c r="QT937" s="27"/>
      <c r="QU937" s="27"/>
      <c r="QV937" s="27"/>
      <c r="QW937" s="27"/>
      <c r="QX937" s="27"/>
      <c r="QY937" s="27"/>
      <c r="QZ937" s="27"/>
      <c r="RA937" s="27"/>
      <c r="RB937" s="27"/>
      <c r="RC937" s="27"/>
      <c r="RD937" s="27"/>
      <c r="RE937" s="27"/>
      <c r="RF937" s="27"/>
      <c r="RG937" s="27"/>
      <c r="RH937" s="27"/>
      <c r="RI937" s="27"/>
      <c r="RJ937" s="27"/>
      <c r="RK937" s="27"/>
      <c r="RL937" s="27"/>
      <c r="RM937" s="27"/>
      <c r="RN937" s="27"/>
      <c r="RO937" s="27"/>
      <c r="RP937" s="27"/>
      <c r="RQ937" s="27"/>
      <c r="RR937" s="27"/>
      <c r="RS937" s="27"/>
      <c r="RT937" s="27"/>
      <c r="RU937" s="27"/>
      <c r="RV937" s="27"/>
      <c r="RW937" s="27"/>
      <c r="RX937" s="27"/>
      <c r="RY937" s="27"/>
      <c r="RZ937" s="27"/>
      <c r="SA937" s="27"/>
      <c r="SB937" s="27"/>
      <c r="SC937" s="27"/>
      <c r="SD937" s="27"/>
      <c r="SE937" s="27"/>
      <c r="SF937" s="27"/>
      <c r="SG937" s="27"/>
      <c r="SH937" s="27"/>
      <c r="SI937" s="27"/>
      <c r="SJ937" s="27"/>
      <c r="SK937" s="27"/>
      <c r="SL937" s="27"/>
      <c r="SM937" s="27"/>
      <c r="SN937" s="27"/>
      <c r="SO937" s="27"/>
      <c r="SP937" s="27"/>
      <c r="SQ937" s="27"/>
      <c r="SR937" s="27"/>
      <c r="SS937" s="27"/>
      <c r="ST937" s="27"/>
      <c r="SU937" s="27"/>
      <c r="SV937" s="27"/>
      <c r="SW937" s="27"/>
      <c r="SX937" s="27"/>
      <c r="SY937" s="27"/>
      <c r="SZ937" s="27"/>
      <c r="TA937" s="27"/>
      <c r="TB937" s="27"/>
      <c r="TC937" s="27"/>
      <c r="TD937" s="27"/>
      <c r="TE937" s="27"/>
      <c r="TF937" s="27"/>
      <c r="TG937" s="27"/>
      <c r="TH937" s="27"/>
      <c r="TI937" s="27"/>
      <c r="TJ937" s="27"/>
      <c r="TK937" s="27"/>
      <c r="TL937" s="27"/>
      <c r="TM937" s="27"/>
      <c r="TN937" s="27"/>
      <c r="TO937" s="27"/>
      <c r="TP937" s="27"/>
      <c r="TQ937" s="27"/>
      <c r="TR937" s="27"/>
      <c r="TS937" s="27"/>
      <c r="TT937" s="27"/>
      <c r="TU937" s="27"/>
      <c r="TV937" s="27"/>
      <c r="TW937" s="27"/>
      <c r="TX937" s="27"/>
      <c r="TY937" s="27"/>
      <c r="TZ937" s="27"/>
      <c r="UA937" s="27"/>
      <c r="UB937" s="27"/>
      <c r="UC937" s="27"/>
      <c r="UD937" s="27"/>
      <c r="UE937" s="27"/>
      <c r="UF937" s="27"/>
      <c r="UG937" s="27"/>
      <c r="UH937" s="27"/>
      <c r="UI937" s="27"/>
      <c r="UJ937" s="27"/>
      <c r="UK937" s="27"/>
      <c r="UL937" s="27"/>
      <c r="UM937" s="27"/>
      <c r="UN937" s="27"/>
      <c r="UO937" s="27"/>
      <c r="UP937" s="27"/>
      <c r="UQ937" s="27"/>
      <c r="UR937" s="27"/>
      <c r="US937" s="27"/>
      <c r="UT937" s="27"/>
      <c r="UU937" s="27"/>
      <c r="UV937" s="27"/>
      <c r="UW937" s="27"/>
      <c r="UX937" s="27"/>
      <c r="UY937" s="27"/>
      <c r="UZ937" s="27"/>
      <c r="VA937" s="27"/>
      <c r="VB937" s="27"/>
      <c r="VC937" s="27"/>
      <c r="VD937" s="27"/>
      <c r="VE937" s="27"/>
      <c r="VF937" s="27"/>
      <c r="VG937" s="27"/>
      <c r="VH937" s="27"/>
      <c r="VI937" s="27"/>
      <c r="VJ937" s="27"/>
      <c r="VK937" s="27"/>
      <c r="VL937" s="27"/>
      <c r="VM937" s="27"/>
      <c r="VN937" s="27"/>
      <c r="VO937" s="27"/>
      <c r="VP937" s="27"/>
      <c r="VQ937" s="27"/>
      <c r="VR937" s="27"/>
      <c r="VS937" s="27"/>
      <c r="VT937" s="27"/>
      <c r="VU937" s="27"/>
      <c r="VV937" s="27"/>
      <c r="VW937" s="27"/>
      <c r="VX937" s="27"/>
      <c r="VY937" s="27"/>
      <c r="VZ937" s="27"/>
      <c r="WA937" s="27"/>
      <c r="WB937" s="27"/>
      <c r="WC937" s="27"/>
      <c r="WD937" s="27"/>
      <c r="WE937" s="27"/>
      <c r="WF937" s="27"/>
      <c r="WG937" s="27"/>
      <c r="WH937" s="27"/>
      <c r="WI937" s="27"/>
      <c r="WJ937" s="27"/>
      <c r="WK937" s="27"/>
      <c r="WL937" s="27"/>
      <c r="WM937" s="27"/>
      <c r="WN937" s="27"/>
      <c r="WO937" s="27"/>
      <c r="WP937" s="27"/>
      <c r="WQ937" s="27"/>
      <c r="WR937" s="27"/>
      <c r="WS937" s="27"/>
      <c r="WT937" s="27"/>
      <c r="WU937" s="27"/>
      <c r="WV937" s="27"/>
      <c r="WW937" s="27"/>
      <c r="WX937" s="27"/>
      <c r="WY937" s="27"/>
      <c r="WZ937" s="27"/>
      <c r="XA937" s="27"/>
      <c r="XB937" s="27"/>
      <c r="XC937" s="27"/>
      <c r="XD937" s="27"/>
      <c r="XE937" s="27"/>
      <c r="XF937" s="27"/>
      <c r="XG937" s="27"/>
      <c r="XH937" s="27"/>
      <c r="XI937" s="27"/>
      <c r="XJ937" s="27"/>
      <c r="XK937" s="27"/>
      <c r="XL937" s="27"/>
      <c r="XM937" s="27"/>
      <c r="XN937" s="27"/>
      <c r="XO937" s="27"/>
      <c r="XP937" s="27"/>
      <c r="XQ937" s="27"/>
      <c r="XR937" s="27"/>
      <c r="XS937" s="27"/>
      <c r="XT937" s="27"/>
      <c r="XU937" s="27"/>
      <c r="XV937" s="27"/>
      <c r="XW937" s="27"/>
      <c r="XX937" s="27"/>
      <c r="XY937" s="27"/>
      <c r="XZ937" s="27"/>
      <c r="YA937" s="27"/>
      <c r="YB937" s="27"/>
      <c r="YC937" s="27"/>
      <c r="YD937" s="27"/>
      <c r="YE937" s="27"/>
      <c r="YF937" s="27"/>
      <c r="YG937" s="27"/>
      <c r="YH937" s="27"/>
      <c r="YI937" s="27"/>
      <c r="YJ937" s="27"/>
      <c r="YK937" s="27"/>
      <c r="YL937" s="27"/>
      <c r="YM937" s="27"/>
      <c r="YN937" s="27"/>
      <c r="YO937" s="27"/>
      <c r="YP937" s="27"/>
      <c r="YQ937" s="27"/>
      <c r="YR937" s="27"/>
      <c r="YS937" s="27"/>
      <c r="YT937" s="27"/>
      <c r="YU937" s="27"/>
      <c r="YV937" s="27"/>
      <c r="YW937" s="27"/>
      <c r="YX937" s="27"/>
      <c r="YY937" s="27"/>
      <c r="YZ937" s="27"/>
      <c r="ZA937" s="27"/>
      <c r="ZB937" s="27"/>
      <c r="ZC937" s="27"/>
      <c r="ZD937" s="27"/>
      <c r="ZE937" s="27"/>
      <c r="ZF937" s="27"/>
      <c r="ZG937" s="27"/>
      <c r="ZH937" s="27"/>
      <c r="ZI937" s="27"/>
      <c r="ZJ937" s="27"/>
      <c r="ZK937" s="27"/>
      <c r="ZL937" s="27"/>
      <c r="ZM937" s="27"/>
      <c r="ZN937" s="27"/>
      <c r="ZO937" s="27"/>
      <c r="ZP937" s="27"/>
      <c r="ZQ937" s="27"/>
      <c r="ZR937" s="27"/>
      <c r="ZS937" s="27"/>
      <c r="ZT937" s="27"/>
      <c r="ZU937" s="27"/>
      <c r="ZV937" s="27"/>
      <c r="ZW937" s="27"/>
      <c r="ZX937" s="27"/>
      <c r="ZY937" s="27"/>
      <c r="ZZ937" s="27"/>
      <c r="AAA937" s="27"/>
      <c r="AAB937" s="27"/>
      <c r="AAC937" s="27"/>
      <c r="AAD937" s="27"/>
      <c r="AAE937" s="27"/>
      <c r="AAF937" s="27"/>
      <c r="AAG937" s="27"/>
      <c r="AAH937" s="27"/>
      <c r="AAI937" s="27"/>
      <c r="AAJ937" s="27"/>
      <c r="AAK937" s="27"/>
      <c r="AAL937" s="27"/>
      <c r="AAM937" s="27"/>
      <c r="AAN937" s="27"/>
      <c r="AAO937" s="27"/>
      <c r="AAP937" s="27"/>
      <c r="AAQ937" s="27"/>
      <c r="AAR937" s="27"/>
      <c r="AAS937" s="27"/>
      <c r="AAT937" s="27"/>
      <c r="AAU937" s="27"/>
      <c r="AAV937" s="27"/>
      <c r="AAW937" s="27"/>
      <c r="AAX937" s="27"/>
      <c r="AAY937" s="27"/>
      <c r="AAZ937" s="27"/>
      <c r="ABA937" s="27"/>
      <c r="ABB937" s="27"/>
      <c r="ABC937" s="27"/>
      <c r="ABD937" s="27"/>
      <c r="ABE937" s="27"/>
      <c r="ABF937" s="27"/>
      <c r="ABG937" s="27"/>
      <c r="ABH937" s="27"/>
      <c r="ABI937" s="27"/>
      <c r="ABJ937" s="27"/>
      <c r="ABK937" s="27"/>
      <c r="ABL937" s="27"/>
      <c r="ABM937" s="27"/>
      <c r="ABN937" s="27"/>
      <c r="ABO937" s="27"/>
      <c r="ABP937" s="27"/>
      <c r="ABQ937" s="27"/>
      <c r="ABR937" s="27"/>
      <c r="ABS937" s="27"/>
      <c r="ABT937" s="27"/>
      <c r="ABU937" s="27"/>
      <c r="ABV937" s="27"/>
      <c r="ABW937" s="27"/>
      <c r="ABX937" s="27"/>
      <c r="ABY937" s="27"/>
      <c r="ABZ937" s="27"/>
      <c r="ACA937" s="27"/>
      <c r="ACB937" s="27"/>
      <c r="ACC937" s="27"/>
      <c r="ACD937" s="27"/>
      <c r="ACE937" s="27"/>
      <c r="ACF937" s="27"/>
      <c r="ACG937" s="27"/>
      <c r="ACH937" s="27"/>
      <c r="ACI937" s="27"/>
      <c r="ACJ937" s="27"/>
      <c r="ACK937" s="27"/>
      <c r="ACL937" s="27"/>
      <c r="ACM937" s="27"/>
      <c r="ACN937" s="27"/>
      <c r="ACO937" s="27"/>
      <c r="ACP937" s="27"/>
      <c r="ACQ937" s="27"/>
      <c r="ACR937" s="27"/>
      <c r="ACS937" s="27"/>
      <c r="ACT937" s="27"/>
      <c r="ACU937" s="27"/>
      <c r="ACV937" s="27"/>
      <c r="ACW937" s="27"/>
      <c r="ACX937" s="27"/>
      <c r="ACY937" s="27"/>
      <c r="ACZ937" s="27"/>
      <c r="ADA937" s="27"/>
      <c r="ADB937" s="27"/>
      <c r="ADC937" s="27"/>
      <c r="ADD937" s="27"/>
      <c r="ADE937" s="27"/>
      <c r="ADF937" s="27"/>
      <c r="ADG937" s="27"/>
      <c r="ADH937" s="27"/>
      <c r="ADI937" s="27"/>
      <c r="ADJ937" s="27"/>
      <c r="ADK937" s="27"/>
      <c r="ADL937" s="27"/>
      <c r="ADM937" s="27"/>
      <c r="ADN937" s="27"/>
      <c r="ADO937" s="27"/>
      <c r="ADP937" s="27"/>
      <c r="ADQ937" s="27"/>
      <c r="ADR937" s="27"/>
      <c r="ADS937" s="27"/>
      <c r="ADT937" s="27"/>
      <c r="ADU937" s="27"/>
      <c r="ADV937" s="27"/>
      <c r="ADW937" s="27"/>
      <c r="ADX937" s="27"/>
      <c r="ADY937" s="27"/>
      <c r="ADZ937" s="27"/>
      <c r="AEA937" s="27"/>
      <c r="AEB937" s="27"/>
      <c r="AEC937" s="27"/>
      <c r="AED937" s="27"/>
      <c r="AEE937" s="27"/>
      <c r="AEF937" s="27"/>
      <c r="AEG937" s="27"/>
      <c r="AEH937" s="27"/>
      <c r="AEI937" s="27"/>
      <c r="AEJ937" s="27"/>
      <c r="AEK937" s="27"/>
      <c r="AEL937" s="27"/>
      <c r="AEM937" s="27"/>
      <c r="AEN937" s="27"/>
      <c r="AEO937" s="27"/>
      <c r="AEP937" s="27"/>
      <c r="AEQ937" s="27"/>
      <c r="AER937" s="27"/>
      <c r="AES937" s="27"/>
      <c r="AET937" s="27"/>
      <c r="AEU937" s="27"/>
      <c r="AEV937" s="27"/>
      <c r="AEW937" s="27"/>
      <c r="AEX937" s="27"/>
      <c r="AEY937" s="27"/>
      <c r="AEZ937" s="27"/>
      <c r="AFA937" s="27"/>
      <c r="AFB937" s="27"/>
      <c r="AFC937" s="27"/>
      <c r="AFD937" s="27"/>
      <c r="AFE937" s="27"/>
      <c r="AFF937" s="27"/>
      <c r="AFG937" s="27"/>
      <c r="AFH937" s="27"/>
      <c r="AFI937" s="27"/>
      <c r="AFJ937" s="27"/>
      <c r="AFK937" s="27"/>
      <c r="AFL937" s="27"/>
      <c r="AFM937" s="27"/>
      <c r="AFN937" s="27"/>
      <c r="AFO937" s="27"/>
      <c r="AFP937" s="27"/>
      <c r="AFQ937" s="27"/>
      <c r="AFR937" s="27"/>
      <c r="AFS937" s="27"/>
      <c r="AFT937" s="27"/>
      <c r="AFU937" s="27"/>
      <c r="AFV937" s="27"/>
      <c r="AFW937" s="27"/>
      <c r="AFX937" s="27"/>
      <c r="AFY937" s="27"/>
      <c r="AFZ937" s="27"/>
      <c r="AGA937" s="27"/>
      <c r="AGB937" s="27"/>
      <c r="AGC937" s="27"/>
      <c r="AGD937" s="27"/>
      <c r="AGE937" s="27"/>
      <c r="AGF937" s="27"/>
      <c r="AGG937" s="27"/>
      <c r="AGH937" s="27"/>
      <c r="AGI937" s="27"/>
      <c r="AGJ937" s="27"/>
      <c r="AGK937" s="27"/>
      <c r="AGL937" s="27"/>
      <c r="AGM937" s="27"/>
      <c r="AGN937" s="27"/>
      <c r="AGO937" s="27"/>
      <c r="AGP937" s="27"/>
      <c r="AGQ937" s="27"/>
      <c r="AGR937" s="27"/>
      <c r="AGS937" s="27"/>
      <c r="AGT937" s="27"/>
      <c r="AGU937" s="27"/>
      <c r="AGV937" s="27"/>
      <c r="AGW937" s="27"/>
      <c r="AGX937" s="27"/>
      <c r="AGY937" s="27"/>
      <c r="AGZ937" s="27"/>
      <c r="AHA937" s="27"/>
      <c r="AHB937" s="27"/>
      <c r="AHC937" s="27"/>
      <c r="AHD937" s="27"/>
      <c r="AHE937" s="27"/>
      <c r="AHF937" s="27"/>
      <c r="AHG937" s="27"/>
      <c r="AHH937" s="27"/>
      <c r="AHI937" s="27"/>
      <c r="AHJ937" s="27"/>
      <c r="AHK937" s="27"/>
      <c r="AHL937" s="27"/>
      <c r="AHM937" s="27"/>
      <c r="AHN937" s="27"/>
      <c r="AHO937" s="27"/>
      <c r="AHP937" s="27"/>
      <c r="AHQ937" s="27"/>
      <c r="AHR937" s="27"/>
      <c r="AHS937" s="27"/>
      <c r="AHT937" s="27"/>
      <c r="AHU937" s="27"/>
      <c r="AHV937" s="27"/>
      <c r="AHW937" s="27"/>
      <c r="AHX937" s="27"/>
      <c r="AHY937" s="27"/>
      <c r="AHZ937" s="27"/>
      <c r="AIA937" s="27"/>
      <c r="AIB937" s="27"/>
      <c r="AIC937" s="27"/>
      <c r="AID937" s="27"/>
      <c r="AIE937" s="27"/>
      <c r="AIF937" s="27"/>
      <c r="AIG937" s="27"/>
      <c r="AIH937" s="27"/>
      <c r="AII937" s="27"/>
      <c r="AIJ937" s="27"/>
      <c r="AIK937" s="27"/>
      <c r="AIL937" s="27"/>
      <c r="AIM937" s="27"/>
      <c r="AIN937" s="27"/>
      <c r="AIO937" s="27"/>
      <c r="AIP937" s="27"/>
      <c r="AIQ937" s="27"/>
      <c r="AIR937" s="27"/>
      <c r="AIS937" s="27"/>
      <c r="AIT937" s="27"/>
      <c r="AIU937" s="27"/>
      <c r="AIV937" s="27"/>
      <c r="AIW937" s="27"/>
      <c r="AIX937" s="27"/>
      <c r="AIY937" s="27"/>
      <c r="AIZ937" s="27"/>
      <c r="AJA937" s="27"/>
      <c r="AJB937" s="27"/>
      <c r="AJC937" s="27"/>
      <c r="AJD937" s="27"/>
      <c r="AJE937" s="27"/>
      <c r="AJF937" s="27"/>
      <c r="AJG937" s="27"/>
      <c r="AJH937" s="27"/>
      <c r="AJI937" s="27"/>
      <c r="AJJ937" s="27"/>
      <c r="AJK937" s="27"/>
      <c r="AJL937" s="27"/>
      <c r="AJM937" s="27"/>
      <c r="AJN937" s="27"/>
      <c r="AJO937" s="27"/>
      <c r="AJP937" s="27"/>
      <c r="AJQ937" s="27"/>
      <c r="AJR937" s="27"/>
      <c r="AJS937" s="27"/>
      <c r="AJT937" s="27"/>
      <c r="AJU937" s="27"/>
      <c r="AJV937" s="27"/>
      <c r="AJW937" s="27"/>
      <c r="AJX937" s="27"/>
      <c r="AJY937" s="27"/>
      <c r="AJZ937" s="27"/>
      <c r="AKA937" s="27"/>
      <c r="AKB937" s="27"/>
      <c r="AKC937" s="27"/>
      <c r="AKD937" s="27"/>
      <c r="AKE937" s="27"/>
      <c r="AKF937" s="27"/>
      <c r="AKG937" s="27"/>
      <c r="AKH937" s="27"/>
      <c r="AKI937" s="27"/>
      <c r="AKJ937" s="27"/>
      <c r="AKK937" s="27"/>
      <c r="AKL937" s="27"/>
      <c r="AKM937" s="27"/>
      <c r="AKN937" s="27"/>
      <c r="AKO937" s="27"/>
      <c r="AKP937" s="27"/>
      <c r="AKQ937" s="27"/>
      <c r="AKR937" s="27"/>
      <c r="AKS937" s="27"/>
      <c r="AKT937" s="27"/>
      <c r="AKU937" s="27"/>
      <c r="AKV937" s="27"/>
      <c r="AKW937" s="27"/>
      <c r="AKX937" s="27"/>
      <c r="AKY937" s="27"/>
      <c r="AKZ937" s="27"/>
      <c r="ALA937" s="27"/>
      <c r="ALB937" s="27"/>
      <c r="ALC937" s="27"/>
      <c r="ALD937" s="27"/>
      <c r="ALE937" s="27"/>
      <c r="ALF937" s="27"/>
      <c r="ALG937" s="27"/>
      <c r="ALH937" s="27"/>
      <c r="ALI937" s="27"/>
      <c r="ALJ937" s="27"/>
    </row>
    <row r="938" spans="1:998" s="13" customFormat="1">
      <c r="A938" s="16">
        <v>933</v>
      </c>
      <c r="B938" s="32" t="s">
        <v>175</v>
      </c>
      <c r="C938" s="32" t="s">
        <v>57</v>
      </c>
      <c r="D938" s="32" t="s">
        <v>57</v>
      </c>
      <c r="E938" s="32" t="s">
        <v>607</v>
      </c>
      <c r="F938" s="32"/>
      <c r="G938" s="74">
        <v>45834</v>
      </c>
      <c r="H938" s="75" t="s">
        <v>608</v>
      </c>
      <c r="I938" s="32" t="s">
        <v>5</v>
      </c>
      <c r="J938" s="32" t="s">
        <v>6</v>
      </c>
      <c r="K938" s="32" t="s">
        <v>5</v>
      </c>
      <c r="L938" s="32" t="s">
        <v>5</v>
      </c>
      <c r="M938" s="32" t="s">
        <v>5</v>
      </c>
      <c r="N938" s="32" t="s">
        <v>6</v>
      </c>
      <c r="O938" s="76">
        <v>662.25</v>
      </c>
      <c r="P938" s="77">
        <v>4228</v>
      </c>
      <c r="Q938" s="76">
        <v>126398.39999999999</v>
      </c>
      <c r="R938" s="76">
        <v>25911.671999999999</v>
      </c>
      <c r="S938" s="85">
        <f t="shared" si="96"/>
        <v>20.5</v>
      </c>
      <c r="T938" s="85">
        <f t="shared" si="97"/>
        <v>100486.728</v>
      </c>
      <c r="U938" s="32" t="s">
        <v>6</v>
      </c>
      <c r="V938" s="32" t="s">
        <v>5</v>
      </c>
      <c r="W938" s="79">
        <v>2</v>
      </c>
      <c r="X938" s="80">
        <v>0</v>
      </c>
      <c r="Y938" s="81">
        <f>ROUND((S938/INDICI!$B$2*10),2)</f>
        <v>2.3199999999999998</v>
      </c>
      <c r="Z938" s="81">
        <f>ROUND((O938/INDICI!$B$1*25),2)</f>
        <v>1.77</v>
      </c>
      <c r="AA938" s="82">
        <f t="shared" si="98"/>
        <v>8</v>
      </c>
      <c r="AB938" s="83">
        <f t="shared" si="99"/>
        <v>12.09</v>
      </c>
      <c r="AC938" s="84"/>
      <c r="AD938" s="81" t="str">
        <f>VLOOKUP(C938, 'NORD SUD'!A:B, 2, FALSE)</f>
        <v>S</v>
      </c>
      <c r="AE938" s="85"/>
      <c r="AF938" s="85"/>
      <c r="AG938" s="84"/>
      <c r="AH938" s="174"/>
      <c r="AI938" s="175"/>
      <c r="AJ938" s="175"/>
      <c r="AK938" s="199"/>
      <c r="AL938" s="158"/>
    </row>
    <row r="939" spans="1:998" s="13" customFormat="1">
      <c r="A939" s="16">
        <v>934</v>
      </c>
      <c r="B939" s="32" t="s">
        <v>967</v>
      </c>
      <c r="C939" s="32" t="s">
        <v>77</v>
      </c>
      <c r="D939" s="32" t="s">
        <v>1041</v>
      </c>
      <c r="E939" s="32" t="s">
        <v>1042</v>
      </c>
      <c r="F939" s="32"/>
      <c r="G939" s="74">
        <v>45821</v>
      </c>
      <c r="H939" s="75">
        <v>0.58402777777777781</v>
      </c>
      <c r="I939" s="32" t="s">
        <v>5</v>
      </c>
      <c r="J939" s="32" t="s">
        <v>6</v>
      </c>
      <c r="K939" s="32" t="s">
        <v>5</v>
      </c>
      <c r="L939" s="32" t="s">
        <v>5</v>
      </c>
      <c r="M939" s="32" t="s">
        <v>5</v>
      </c>
      <c r="N939" s="32" t="s">
        <v>6</v>
      </c>
      <c r="O939" s="76">
        <v>1006.47</v>
      </c>
      <c r="P939" s="77">
        <v>5564</v>
      </c>
      <c r="Q939" s="76">
        <v>37000</v>
      </c>
      <c r="R939" s="76">
        <v>11100</v>
      </c>
      <c r="S939" s="85">
        <f t="shared" si="96"/>
        <v>30</v>
      </c>
      <c r="T939" s="85">
        <f t="shared" si="97"/>
        <v>25900</v>
      </c>
      <c r="U939" s="32" t="s">
        <v>6</v>
      </c>
      <c r="V939" s="32" t="s">
        <v>6</v>
      </c>
      <c r="W939" s="79">
        <v>1</v>
      </c>
      <c r="X939" s="80">
        <v>0</v>
      </c>
      <c r="Y939" s="81">
        <f>ROUND((S939/INDICI!$B$2*10),2)</f>
        <v>3.39</v>
      </c>
      <c r="Z939" s="81">
        <f>ROUND((O939/INDICI!$B$1*25),2)</f>
        <v>2.69</v>
      </c>
      <c r="AA939" s="82">
        <f t="shared" si="98"/>
        <v>6</v>
      </c>
      <c r="AB939" s="83">
        <f t="shared" si="99"/>
        <v>12.08</v>
      </c>
      <c r="AC939" s="84"/>
      <c r="AD939" s="81" t="str">
        <f>VLOOKUP(C939, 'NORD SUD'!A:B, 2, FALSE)</f>
        <v>N</v>
      </c>
      <c r="AE939" s="85"/>
      <c r="AF939" s="85"/>
      <c r="AG939" s="84"/>
      <c r="AH939" s="81"/>
      <c r="AI939" s="169"/>
      <c r="AJ939" s="169"/>
      <c r="AK939" s="194"/>
      <c r="AL939" s="158"/>
    </row>
    <row r="940" spans="1:998" s="13" customFormat="1">
      <c r="A940" s="16">
        <v>935</v>
      </c>
      <c r="B940" s="32" t="s">
        <v>857</v>
      </c>
      <c r="C940" s="32" t="s">
        <v>29</v>
      </c>
      <c r="D940" s="32" t="s">
        <v>29</v>
      </c>
      <c r="E940" s="32" t="s">
        <v>1582</v>
      </c>
      <c r="F940" s="32"/>
      <c r="G940" s="74">
        <v>45831</v>
      </c>
      <c r="H940" s="75">
        <v>0.51805555555555605</v>
      </c>
      <c r="I940" s="32" t="s">
        <v>5</v>
      </c>
      <c r="J940" s="32" t="s">
        <v>6</v>
      </c>
      <c r="K940" s="32" t="s">
        <v>5</v>
      </c>
      <c r="L940" s="32" t="s">
        <v>5</v>
      </c>
      <c r="M940" s="32" t="s">
        <v>5</v>
      </c>
      <c r="N940" s="32" t="s">
        <v>6</v>
      </c>
      <c r="O940" s="76">
        <v>1218.3599999999999</v>
      </c>
      <c r="P940" s="77">
        <v>5335</v>
      </c>
      <c r="Q940" s="76">
        <v>103189.43</v>
      </c>
      <c r="R940" s="76">
        <v>25798</v>
      </c>
      <c r="S940" s="86">
        <f t="shared" si="96"/>
        <v>25.000622641291848</v>
      </c>
      <c r="T940" s="86">
        <f t="shared" si="97"/>
        <v>77391.429999999993</v>
      </c>
      <c r="U940" s="32" t="s">
        <v>6</v>
      </c>
      <c r="V940" s="32" t="s">
        <v>6</v>
      </c>
      <c r="W940" s="32">
        <v>1</v>
      </c>
      <c r="X940" s="80">
        <v>0</v>
      </c>
      <c r="Y940" s="81">
        <f>ROUND((S940/INDICI!$B$2*10),2)</f>
        <v>2.83</v>
      </c>
      <c r="Z940" s="81">
        <f>ROUND((O940/INDICI!$B$1*25),2)</f>
        <v>3.25</v>
      </c>
      <c r="AA940" s="82">
        <f t="shared" si="98"/>
        <v>6</v>
      </c>
      <c r="AB940" s="83">
        <f t="shared" si="99"/>
        <v>12.08</v>
      </c>
      <c r="AC940" s="84"/>
      <c r="AD940" s="81" t="str">
        <f>VLOOKUP(C940, 'NORD SUD'!A:B, 2, FALSE)</f>
        <v>S</v>
      </c>
      <c r="AE940" s="85"/>
      <c r="AF940" s="85"/>
      <c r="AG940" s="84"/>
      <c r="AH940" s="81"/>
      <c r="AI940" s="169"/>
      <c r="AJ940" s="169"/>
      <c r="AK940" s="194"/>
      <c r="AL940" s="158"/>
    </row>
    <row r="941" spans="1:998" s="13" customFormat="1">
      <c r="A941" s="16">
        <v>936</v>
      </c>
      <c r="B941" s="32" t="s">
        <v>250</v>
      </c>
      <c r="C941" s="32" t="s">
        <v>103</v>
      </c>
      <c r="D941" s="32" t="s">
        <v>103</v>
      </c>
      <c r="E941" s="32" t="s">
        <v>1782</v>
      </c>
      <c r="F941" s="32"/>
      <c r="G941" s="74">
        <v>45832</v>
      </c>
      <c r="H941" s="75">
        <v>0.7583333333333333</v>
      </c>
      <c r="I941" s="32" t="s">
        <v>5</v>
      </c>
      <c r="J941" s="32" t="s">
        <v>289</v>
      </c>
      <c r="K941" s="32" t="s">
        <v>5</v>
      </c>
      <c r="L941" s="32" t="s">
        <v>5</v>
      </c>
      <c r="M941" s="32" t="s">
        <v>5</v>
      </c>
      <c r="N941" s="32" t="s">
        <v>1765</v>
      </c>
      <c r="O941" s="76">
        <v>1754.05</v>
      </c>
      <c r="P941" s="77">
        <v>89165</v>
      </c>
      <c r="Q941" s="76">
        <v>134047.44</v>
      </c>
      <c r="R941" s="76">
        <v>40214.230000000003</v>
      </c>
      <c r="S941" s="85">
        <f t="shared" si="96"/>
        <v>29.999998507990906</v>
      </c>
      <c r="T941" s="85">
        <f t="shared" si="97"/>
        <v>93833.209999999992</v>
      </c>
      <c r="U941" s="32" t="s">
        <v>289</v>
      </c>
      <c r="V941" s="32" t="s">
        <v>289</v>
      </c>
      <c r="W941" s="79">
        <v>1</v>
      </c>
      <c r="X941" s="80">
        <v>0</v>
      </c>
      <c r="Y941" s="81">
        <f>ROUND((S941/INDICI!$B$2*10),2)</f>
        <v>3.39</v>
      </c>
      <c r="Z941" s="81">
        <f>ROUND((O941/INDICI!$B$1*25),2)</f>
        <v>4.68</v>
      </c>
      <c r="AA941" s="82">
        <f t="shared" si="98"/>
        <v>4</v>
      </c>
      <c r="AB941" s="83">
        <f t="shared" si="99"/>
        <v>12.07</v>
      </c>
      <c r="AC941" s="84"/>
      <c r="AD941" s="81" t="str">
        <f>VLOOKUP(C941, 'NORD SUD'!A:B, 2, FALSE)</f>
        <v>N</v>
      </c>
      <c r="AE941" s="85"/>
      <c r="AF941" s="85"/>
      <c r="AG941" s="84"/>
      <c r="AH941" s="81"/>
      <c r="AI941" s="169"/>
      <c r="AJ941" s="169"/>
      <c r="AK941" s="194"/>
      <c r="AL941" s="158"/>
    </row>
    <row r="942" spans="1:998" s="13" customFormat="1">
      <c r="A942" s="16">
        <v>937</v>
      </c>
      <c r="B942" s="32" t="s">
        <v>508</v>
      </c>
      <c r="C942" s="32" t="s">
        <v>511</v>
      </c>
      <c r="D942" s="32" t="s">
        <v>511</v>
      </c>
      <c r="E942" s="32" t="s">
        <v>509</v>
      </c>
      <c r="F942" s="32"/>
      <c r="G942" s="74">
        <v>45827</v>
      </c>
      <c r="H942" s="75" t="s">
        <v>510</v>
      </c>
      <c r="I942" s="32" t="s">
        <v>5</v>
      </c>
      <c r="J942" s="32" t="s">
        <v>6</v>
      </c>
      <c r="K942" s="32" t="s">
        <v>5</v>
      </c>
      <c r="L942" s="32" t="s">
        <v>5</v>
      </c>
      <c r="M942" s="32" t="s">
        <v>5</v>
      </c>
      <c r="N942" s="32" t="s">
        <v>6</v>
      </c>
      <c r="O942" s="76">
        <v>1723.27</v>
      </c>
      <c r="P942" s="77">
        <v>30059</v>
      </c>
      <c r="Q942" s="76">
        <v>248930</v>
      </c>
      <c r="R942" s="76">
        <v>32360.9</v>
      </c>
      <c r="S942" s="86">
        <f t="shared" si="96"/>
        <v>13</v>
      </c>
      <c r="T942" s="86">
        <f t="shared" si="97"/>
        <v>216569.1</v>
      </c>
      <c r="U942" s="32" t="s">
        <v>6</v>
      </c>
      <c r="V942" s="32" t="s">
        <v>6</v>
      </c>
      <c r="W942" s="32">
        <v>1</v>
      </c>
      <c r="X942" s="80">
        <v>0</v>
      </c>
      <c r="Y942" s="81">
        <f>ROUND((S942/INDICI!$B$2*10),2)</f>
        <v>1.47</v>
      </c>
      <c r="Z942" s="81">
        <f>ROUND((O942/INDICI!$B$1*25),2)</f>
        <v>4.5999999999999996</v>
      </c>
      <c r="AA942" s="82">
        <f t="shared" si="98"/>
        <v>6</v>
      </c>
      <c r="AB942" s="83">
        <f t="shared" si="99"/>
        <v>12.07</v>
      </c>
      <c r="AC942" s="84"/>
      <c r="AD942" s="81" t="str">
        <f>VLOOKUP(C942, 'NORD SUD'!A:B, 2, FALSE)</f>
        <v>N</v>
      </c>
      <c r="AE942" s="85"/>
      <c r="AF942" s="85"/>
      <c r="AG942" s="84"/>
      <c r="AH942" s="81"/>
      <c r="AI942" s="169"/>
      <c r="AJ942" s="169"/>
      <c r="AK942" s="194"/>
      <c r="AL942" s="162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27"/>
      <c r="ED942" s="27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27"/>
      <c r="FL942" s="27"/>
      <c r="FM942" s="27"/>
      <c r="FN942" s="27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27"/>
      <c r="GC942" s="27"/>
      <c r="GD942" s="27"/>
      <c r="GE942" s="27"/>
      <c r="GF942" s="27"/>
      <c r="GG942" s="27"/>
      <c r="GH942" s="27"/>
      <c r="GI942" s="27"/>
      <c r="GJ942" s="27"/>
      <c r="GK942" s="27"/>
      <c r="GL942" s="27"/>
      <c r="GM942" s="27"/>
      <c r="GN942" s="27"/>
      <c r="GO942" s="27"/>
      <c r="GP942" s="27"/>
      <c r="GQ942" s="27"/>
      <c r="GR942" s="27"/>
      <c r="GS942" s="27"/>
      <c r="GT942" s="27"/>
      <c r="GU942" s="27"/>
      <c r="GV942" s="27"/>
      <c r="GW942" s="27"/>
      <c r="GX942" s="27"/>
      <c r="GY942" s="27"/>
      <c r="GZ942" s="27"/>
      <c r="HA942" s="27"/>
      <c r="HB942" s="27"/>
      <c r="HC942" s="27"/>
      <c r="HD942" s="27"/>
      <c r="HE942" s="27"/>
      <c r="HF942" s="27"/>
      <c r="HG942" s="27"/>
      <c r="HH942" s="27"/>
      <c r="HI942" s="27"/>
      <c r="HJ942" s="27"/>
      <c r="HK942" s="27"/>
      <c r="HL942" s="27"/>
      <c r="HM942" s="27"/>
      <c r="HN942" s="27"/>
      <c r="HO942" s="27"/>
      <c r="HP942" s="27"/>
      <c r="HQ942" s="27"/>
      <c r="HR942" s="27"/>
      <c r="HS942" s="27"/>
      <c r="HT942" s="27"/>
      <c r="HU942" s="27"/>
      <c r="HV942" s="27"/>
      <c r="HW942" s="27"/>
      <c r="HX942" s="27"/>
      <c r="HY942" s="27"/>
      <c r="HZ942" s="27"/>
      <c r="IA942" s="27"/>
      <c r="IB942" s="27"/>
      <c r="IC942" s="27"/>
      <c r="ID942" s="27"/>
      <c r="IE942" s="27"/>
      <c r="IF942" s="27"/>
      <c r="IG942" s="27"/>
      <c r="IH942" s="27"/>
      <c r="II942" s="27"/>
      <c r="IJ942" s="27"/>
      <c r="IK942" s="27"/>
      <c r="IL942" s="27"/>
      <c r="IM942" s="27"/>
      <c r="IN942" s="27"/>
      <c r="IO942" s="27"/>
      <c r="IP942" s="27"/>
      <c r="IQ942" s="27"/>
      <c r="IR942" s="27"/>
      <c r="IS942" s="27"/>
      <c r="IT942" s="27"/>
      <c r="IU942" s="27"/>
      <c r="IV942" s="27"/>
      <c r="IW942" s="27"/>
      <c r="IX942" s="27"/>
      <c r="IY942" s="27"/>
      <c r="IZ942" s="27"/>
      <c r="JA942" s="27"/>
      <c r="JB942" s="27"/>
      <c r="JC942" s="27"/>
      <c r="JD942" s="27"/>
      <c r="JE942" s="27"/>
      <c r="JF942" s="27"/>
      <c r="JG942" s="27"/>
      <c r="JH942" s="27"/>
      <c r="JI942" s="27"/>
      <c r="JJ942" s="27"/>
      <c r="JK942" s="27"/>
      <c r="JL942" s="27"/>
      <c r="JM942" s="27"/>
      <c r="JN942" s="27"/>
      <c r="JO942" s="27"/>
      <c r="JP942" s="27"/>
      <c r="JQ942" s="27"/>
      <c r="JR942" s="27"/>
      <c r="JS942" s="27"/>
      <c r="JT942" s="27"/>
      <c r="JU942" s="27"/>
      <c r="JV942" s="27"/>
      <c r="JW942" s="27"/>
      <c r="JX942" s="27"/>
      <c r="JY942" s="27"/>
      <c r="JZ942" s="27"/>
      <c r="KA942" s="27"/>
      <c r="KB942" s="27"/>
      <c r="KC942" s="27"/>
      <c r="KD942" s="27"/>
      <c r="KE942" s="27"/>
      <c r="KF942" s="27"/>
      <c r="KG942" s="27"/>
      <c r="KH942" s="27"/>
      <c r="KI942" s="27"/>
      <c r="KJ942" s="27"/>
      <c r="KK942" s="27"/>
      <c r="KL942" s="27"/>
      <c r="KM942" s="27"/>
      <c r="KN942" s="27"/>
      <c r="KO942" s="27"/>
      <c r="KP942" s="27"/>
      <c r="KQ942" s="27"/>
      <c r="KR942" s="27"/>
      <c r="KS942" s="27"/>
      <c r="KT942" s="27"/>
      <c r="KU942" s="27"/>
      <c r="KV942" s="27"/>
      <c r="KW942" s="27"/>
      <c r="KX942" s="27"/>
      <c r="KY942" s="27"/>
      <c r="KZ942" s="27"/>
      <c r="LA942" s="27"/>
      <c r="LB942" s="27"/>
      <c r="LC942" s="27"/>
      <c r="LD942" s="27"/>
      <c r="LE942" s="27"/>
      <c r="LF942" s="27"/>
      <c r="LG942" s="27"/>
      <c r="LH942" s="27"/>
      <c r="LI942" s="27"/>
      <c r="LJ942" s="27"/>
      <c r="LK942" s="27"/>
      <c r="LL942" s="27"/>
      <c r="LM942" s="27"/>
      <c r="LN942" s="27"/>
      <c r="LO942" s="27"/>
      <c r="LP942" s="27"/>
      <c r="LQ942" s="27"/>
      <c r="LR942" s="27"/>
      <c r="LS942" s="27"/>
      <c r="LT942" s="27"/>
      <c r="LU942" s="27"/>
      <c r="LV942" s="27"/>
      <c r="LW942" s="27"/>
      <c r="LX942" s="27"/>
      <c r="LY942" s="27"/>
      <c r="LZ942" s="27"/>
      <c r="MA942" s="27"/>
      <c r="MB942" s="27"/>
      <c r="MC942" s="27"/>
      <c r="MD942" s="27"/>
      <c r="ME942" s="27"/>
      <c r="MF942" s="27"/>
      <c r="MG942" s="27"/>
      <c r="MH942" s="27"/>
      <c r="MI942" s="27"/>
      <c r="MJ942" s="27"/>
      <c r="MK942" s="27"/>
      <c r="ML942" s="27"/>
      <c r="MM942" s="27"/>
      <c r="MN942" s="27"/>
      <c r="MO942" s="27"/>
      <c r="MP942" s="27"/>
      <c r="MQ942" s="27"/>
      <c r="MR942" s="27"/>
      <c r="MS942" s="27"/>
      <c r="MT942" s="27"/>
      <c r="MU942" s="27"/>
      <c r="MV942" s="27"/>
      <c r="MW942" s="27"/>
      <c r="MX942" s="27"/>
      <c r="MY942" s="27"/>
      <c r="MZ942" s="27"/>
      <c r="NA942" s="27"/>
      <c r="NB942" s="27"/>
      <c r="NC942" s="27"/>
      <c r="ND942" s="27"/>
      <c r="NE942" s="27"/>
      <c r="NF942" s="27"/>
      <c r="NG942" s="27"/>
      <c r="NH942" s="27"/>
      <c r="NI942" s="27"/>
      <c r="NJ942" s="27"/>
      <c r="NK942" s="27"/>
      <c r="NL942" s="27"/>
      <c r="NM942" s="27"/>
      <c r="NN942" s="27"/>
      <c r="NO942" s="27"/>
      <c r="NP942" s="27"/>
      <c r="NQ942" s="27"/>
      <c r="NR942" s="27"/>
      <c r="NS942" s="27"/>
      <c r="NT942" s="27"/>
      <c r="NU942" s="27"/>
      <c r="NV942" s="27"/>
      <c r="NW942" s="27"/>
      <c r="NX942" s="27"/>
      <c r="NY942" s="27"/>
      <c r="NZ942" s="27"/>
      <c r="OA942" s="27"/>
      <c r="OB942" s="27"/>
      <c r="OC942" s="27"/>
      <c r="OD942" s="27"/>
      <c r="OE942" s="27"/>
      <c r="OF942" s="27"/>
      <c r="OG942" s="27"/>
      <c r="OH942" s="27"/>
      <c r="OI942" s="27"/>
      <c r="OJ942" s="27"/>
      <c r="OK942" s="27"/>
      <c r="OL942" s="27"/>
      <c r="OM942" s="27"/>
      <c r="ON942" s="27"/>
      <c r="OO942" s="27"/>
      <c r="OP942" s="27"/>
      <c r="OQ942" s="27"/>
      <c r="OR942" s="27"/>
      <c r="OS942" s="27"/>
      <c r="OT942" s="27"/>
      <c r="OU942" s="27"/>
      <c r="OV942" s="27"/>
      <c r="OW942" s="27"/>
      <c r="OX942" s="27"/>
      <c r="OY942" s="27"/>
      <c r="OZ942" s="27"/>
      <c r="PA942" s="27"/>
      <c r="PB942" s="27"/>
      <c r="PC942" s="27"/>
      <c r="PD942" s="27"/>
      <c r="PE942" s="27"/>
      <c r="PF942" s="27"/>
      <c r="PG942" s="27"/>
      <c r="PH942" s="27"/>
      <c r="PI942" s="27"/>
      <c r="PJ942" s="27"/>
      <c r="PK942" s="27"/>
      <c r="PL942" s="27"/>
      <c r="PM942" s="27"/>
      <c r="PN942" s="27"/>
      <c r="PO942" s="27"/>
      <c r="PP942" s="27"/>
      <c r="PQ942" s="27"/>
      <c r="PR942" s="27"/>
      <c r="PS942" s="27"/>
      <c r="PT942" s="27"/>
      <c r="PU942" s="27"/>
      <c r="PV942" s="27"/>
      <c r="PW942" s="27"/>
      <c r="PX942" s="27"/>
      <c r="PY942" s="27"/>
      <c r="PZ942" s="27"/>
      <c r="QA942" s="27"/>
      <c r="QB942" s="27"/>
      <c r="QC942" s="27"/>
      <c r="QD942" s="27"/>
      <c r="QE942" s="27"/>
      <c r="QF942" s="27"/>
      <c r="QG942" s="27"/>
      <c r="QH942" s="27"/>
      <c r="QI942" s="27"/>
      <c r="QJ942" s="27"/>
      <c r="QK942" s="27"/>
      <c r="QL942" s="27"/>
      <c r="QM942" s="27"/>
      <c r="QN942" s="27"/>
      <c r="QO942" s="27"/>
      <c r="QP942" s="27"/>
      <c r="QQ942" s="27"/>
      <c r="QR942" s="27"/>
      <c r="QS942" s="27"/>
      <c r="QT942" s="27"/>
      <c r="QU942" s="27"/>
      <c r="QV942" s="27"/>
      <c r="QW942" s="27"/>
      <c r="QX942" s="27"/>
      <c r="QY942" s="27"/>
      <c r="QZ942" s="27"/>
      <c r="RA942" s="27"/>
      <c r="RB942" s="27"/>
      <c r="RC942" s="27"/>
      <c r="RD942" s="27"/>
      <c r="RE942" s="27"/>
      <c r="RF942" s="27"/>
      <c r="RG942" s="27"/>
      <c r="RH942" s="27"/>
      <c r="RI942" s="27"/>
      <c r="RJ942" s="27"/>
      <c r="RK942" s="27"/>
      <c r="RL942" s="27"/>
      <c r="RM942" s="27"/>
      <c r="RN942" s="27"/>
      <c r="RO942" s="27"/>
      <c r="RP942" s="27"/>
      <c r="RQ942" s="27"/>
      <c r="RR942" s="27"/>
      <c r="RS942" s="27"/>
      <c r="RT942" s="27"/>
      <c r="RU942" s="27"/>
      <c r="RV942" s="27"/>
      <c r="RW942" s="27"/>
      <c r="RX942" s="27"/>
      <c r="RY942" s="27"/>
      <c r="RZ942" s="27"/>
      <c r="SA942" s="27"/>
      <c r="SB942" s="27"/>
      <c r="SC942" s="27"/>
      <c r="SD942" s="27"/>
      <c r="SE942" s="27"/>
      <c r="SF942" s="27"/>
      <c r="SG942" s="27"/>
      <c r="SH942" s="27"/>
      <c r="SI942" s="27"/>
      <c r="SJ942" s="27"/>
      <c r="SK942" s="27"/>
      <c r="SL942" s="27"/>
      <c r="SM942" s="27"/>
      <c r="SN942" s="27"/>
      <c r="SO942" s="27"/>
      <c r="SP942" s="27"/>
      <c r="SQ942" s="27"/>
      <c r="SR942" s="27"/>
      <c r="SS942" s="27"/>
      <c r="ST942" s="27"/>
      <c r="SU942" s="27"/>
      <c r="SV942" s="27"/>
      <c r="SW942" s="27"/>
      <c r="SX942" s="27"/>
      <c r="SY942" s="27"/>
      <c r="SZ942" s="27"/>
      <c r="TA942" s="27"/>
      <c r="TB942" s="27"/>
      <c r="TC942" s="27"/>
      <c r="TD942" s="27"/>
      <c r="TE942" s="27"/>
      <c r="TF942" s="27"/>
      <c r="TG942" s="27"/>
      <c r="TH942" s="27"/>
      <c r="TI942" s="27"/>
      <c r="TJ942" s="27"/>
      <c r="TK942" s="27"/>
      <c r="TL942" s="27"/>
      <c r="TM942" s="27"/>
      <c r="TN942" s="27"/>
      <c r="TO942" s="27"/>
      <c r="TP942" s="27"/>
      <c r="TQ942" s="27"/>
      <c r="TR942" s="27"/>
      <c r="TS942" s="27"/>
      <c r="TT942" s="27"/>
      <c r="TU942" s="27"/>
      <c r="TV942" s="27"/>
      <c r="TW942" s="27"/>
      <c r="TX942" s="27"/>
      <c r="TY942" s="27"/>
      <c r="TZ942" s="27"/>
      <c r="UA942" s="27"/>
      <c r="UB942" s="27"/>
      <c r="UC942" s="27"/>
      <c r="UD942" s="27"/>
      <c r="UE942" s="27"/>
      <c r="UF942" s="27"/>
      <c r="UG942" s="27"/>
      <c r="UH942" s="27"/>
      <c r="UI942" s="27"/>
      <c r="UJ942" s="27"/>
      <c r="UK942" s="27"/>
      <c r="UL942" s="27"/>
      <c r="UM942" s="27"/>
      <c r="UN942" s="27"/>
      <c r="UO942" s="27"/>
      <c r="UP942" s="27"/>
      <c r="UQ942" s="27"/>
      <c r="UR942" s="27"/>
      <c r="US942" s="27"/>
      <c r="UT942" s="27"/>
      <c r="UU942" s="27"/>
      <c r="UV942" s="27"/>
      <c r="UW942" s="27"/>
      <c r="UX942" s="27"/>
      <c r="UY942" s="27"/>
      <c r="UZ942" s="27"/>
      <c r="VA942" s="27"/>
      <c r="VB942" s="27"/>
      <c r="VC942" s="27"/>
      <c r="VD942" s="27"/>
      <c r="VE942" s="27"/>
      <c r="VF942" s="27"/>
      <c r="VG942" s="27"/>
      <c r="VH942" s="27"/>
      <c r="VI942" s="27"/>
      <c r="VJ942" s="27"/>
      <c r="VK942" s="27"/>
      <c r="VL942" s="27"/>
      <c r="VM942" s="27"/>
      <c r="VN942" s="27"/>
      <c r="VO942" s="27"/>
      <c r="VP942" s="27"/>
      <c r="VQ942" s="27"/>
      <c r="VR942" s="27"/>
      <c r="VS942" s="27"/>
      <c r="VT942" s="27"/>
      <c r="VU942" s="27"/>
      <c r="VV942" s="27"/>
      <c r="VW942" s="27"/>
      <c r="VX942" s="27"/>
      <c r="VY942" s="27"/>
      <c r="VZ942" s="27"/>
      <c r="WA942" s="27"/>
      <c r="WB942" s="27"/>
      <c r="WC942" s="27"/>
      <c r="WD942" s="27"/>
      <c r="WE942" s="27"/>
      <c r="WF942" s="27"/>
      <c r="WG942" s="27"/>
      <c r="WH942" s="27"/>
      <c r="WI942" s="27"/>
      <c r="WJ942" s="27"/>
      <c r="WK942" s="27"/>
      <c r="WL942" s="27"/>
      <c r="WM942" s="27"/>
      <c r="WN942" s="27"/>
      <c r="WO942" s="27"/>
      <c r="WP942" s="27"/>
      <c r="WQ942" s="27"/>
      <c r="WR942" s="27"/>
      <c r="WS942" s="27"/>
      <c r="WT942" s="27"/>
      <c r="WU942" s="27"/>
      <c r="WV942" s="27"/>
      <c r="WW942" s="27"/>
      <c r="WX942" s="27"/>
      <c r="WY942" s="27"/>
      <c r="WZ942" s="27"/>
      <c r="XA942" s="27"/>
      <c r="XB942" s="27"/>
      <c r="XC942" s="27"/>
      <c r="XD942" s="27"/>
      <c r="XE942" s="27"/>
      <c r="XF942" s="27"/>
      <c r="XG942" s="27"/>
      <c r="XH942" s="27"/>
      <c r="XI942" s="27"/>
      <c r="XJ942" s="27"/>
      <c r="XK942" s="27"/>
      <c r="XL942" s="27"/>
      <c r="XM942" s="27"/>
      <c r="XN942" s="27"/>
      <c r="XO942" s="27"/>
      <c r="XP942" s="27"/>
      <c r="XQ942" s="27"/>
      <c r="XR942" s="27"/>
      <c r="XS942" s="27"/>
      <c r="XT942" s="27"/>
      <c r="XU942" s="27"/>
      <c r="XV942" s="27"/>
      <c r="XW942" s="27"/>
      <c r="XX942" s="27"/>
      <c r="XY942" s="27"/>
      <c r="XZ942" s="27"/>
      <c r="YA942" s="27"/>
      <c r="YB942" s="27"/>
      <c r="YC942" s="27"/>
      <c r="YD942" s="27"/>
      <c r="YE942" s="27"/>
      <c r="YF942" s="27"/>
      <c r="YG942" s="27"/>
      <c r="YH942" s="27"/>
      <c r="YI942" s="27"/>
      <c r="YJ942" s="27"/>
      <c r="YK942" s="27"/>
      <c r="YL942" s="27"/>
      <c r="YM942" s="27"/>
      <c r="YN942" s="27"/>
      <c r="YO942" s="27"/>
      <c r="YP942" s="27"/>
      <c r="YQ942" s="27"/>
      <c r="YR942" s="27"/>
      <c r="YS942" s="27"/>
      <c r="YT942" s="27"/>
      <c r="YU942" s="27"/>
      <c r="YV942" s="27"/>
      <c r="YW942" s="27"/>
      <c r="YX942" s="27"/>
      <c r="YY942" s="27"/>
      <c r="YZ942" s="27"/>
      <c r="ZA942" s="27"/>
      <c r="ZB942" s="27"/>
      <c r="ZC942" s="27"/>
      <c r="ZD942" s="27"/>
      <c r="ZE942" s="27"/>
      <c r="ZF942" s="27"/>
      <c r="ZG942" s="27"/>
      <c r="ZH942" s="27"/>
      <c r="ZI942" s="27"/>
      <c r="ZJ942" s="27"/>
      <c r="ZK942" s="27"/>
      <c r="ZL942" s="27"/>
      <c r="ZM942" s="27"/>
      <c r="ZN942" s="27"/>
      <c r="ZO942" s="27"/>
      <c r="ZP942" s="27"/>
      <c r="ZQ942" s="27"/>
      <c r="ZR942" s="27"/>
      <c r="ZS942" s="27"/>
      <c r="ZT942" s="27"/>
      <c r="ZU942" s="27"/>
      <c r="ZV942" s="27"/>
      <c r="ZW942" s="27"/>
      <c r="ZX942" s="27"/>
      <c r="ZY942" s="27"/>
      <c r="ZZ942" s="27"/>
      <c r="AAA942" s="27"/>
      <c r="AAB942" s="27"/>
      <c r="AAC942" s="27"/>
      <c r="AAD942" s="27"/>
      <c r="AAE942" s="27"/>
      <c r="AAF942" s="27"/>
      <c r="AAG942" s="27"/>
      <c r="AAH942" s="27"/>
      <c r="AAI942" s="27"/>
      <c r="AAJ942" s="27"/>
      <c r="AAK942" s="27"/>
      <c r="AAL942" s="27"/>
      <c r="AAM942" s="27"/>
      <c r="AAN942" s="27"/>
      <c r="AAO942" s="27"/>
      <c r="AAP942" s="27"/>
      <c r="AAQ942" s="27"/>
      <c r="AAR942" s="27"/>
      <c r="AAS942" s="27"/>
      <c r="AAT942" s="27"/>
      <c r="AAU942" s="27"/>
      <c r="AAV942" s="27"/>
      <c r="AAW942" s="27"/>
      <c r="AAX942" s="27"/>
      <c r="AAY942" s="27"/>
      <c r="AAZ942" s="27"/>
      <c r="ABA942" s="27"/>
      <c r="ABB942" s="27"/>
      <c r="ABC942" s="27"/>
      <c r="ABD942" s="27"/>
      <c r="ABE942" s="27"/>
      <c r="ABF942" s="27"/>
      <c r="ABG942" s="27"/>
      <c r="ABH942" s="27"/>
      <c r="ABI942" s="27"/>
      <c r="ABJ942" s="27"/>
      <c r="ABK942" s="27"/>
      <c r="ABL942" s="27"/>
      <c r="ABM942" s="27"/>
      <c r="ABN942" s="27"/>
      <c r="ABO942" s="27"/>
      <c r="ABP942" s="27"/>
      <c r="ABQ942" s="27"/>
      <c r="ABR942" s="27"/>
      <c r="ABS942" s="27"/>
      <c r="ABT942" s="27"/>
      <c r="ABU942" s="27"/>
      <c r="ABV942" s="27"/>
      <c r="ABW942" s="27"/>
      <c r="ABX942" s="27"/>
      <c r="ABY942" s="27"/>
      <c r="ABZ942" s="27"/>
      <c r="ACA942" s="27"/>
      <c r="ACB942" s="27"/>
      <c r="ACC942" s="27"/>
      <c r="ACD942" s="27"/>
      <c r="ACE942" s="27"/>
      <c r="ACF942" s="27"/>
      <c r="ACG942" s="27"/>
      <c r="ACH942" s="27"/>
      <c r="ACI942" s="27"/>
      <c r="ACJ942" s="27"/>
      <c r="ACK942" s="27"/>
      <c r="ACL942" s="27"/>
      <c r="ACM942" s="27"/>
      <c r="ACN942" s="27"/>
      <c r="ACO942" s="27"/>
      <c r="ACP942" s="27"/>
      <c r="ACQ942" s="27"/>
      <c r="ACR942" s="27"/>
      <c r="ACS942" s="27"/>
      <c r="ACT942" s="27"/>
      <c r="ACU942" s="27"/>
      <c r="ACV942" s="27"/>
      <c r="ACW942" s="27"/>
      <c r="ACX942" s="27"/>
      <c r="ACY942" s="27"/>
      <c r="ACZ942" s="27"/>
      <c r="ADA942" s="27"/>
      <c r="ADB942" s="27"/>
      <c r="ADC942" s="27"/>
      <c r="ADD942" s="27"/>
      <c r="ADE942" s="27"/>
      <c r="ADF942" s="27"/>
      <c r="ADG942" s="27"/>
      <c r="ADH942" s="27"/>
      <c r="ADI942" s="27"/>
      <c r="ADJ942" s="27"/>
      <c r="ADK942" s="27"/>
      <c r="ADL942" s="27"/>
      <c r="ADM942" s="27"/>
      <c r="ADN942" s="27"/>
      <c r="ADO942" s="27"/>
      <c r="ADP942" s="27"/>
      <c r="ADQ942" s="27"/>
      <c r="ADR942" s="27"/>
      <c r="ADS942" s="27"/>
      <c r="ADT942" s="27"/>
      <c r="ADU942" s="27"/>
      <c r="ADV942" s="27"/>
      <c r="ADW942" s="27"/>
      <c r="ADX942" s="27"/>
      <c r="ADY942" s="27"/>
      <c r="ADZ942" s="27"/>
      <c r="AEA942" s="27"/>
      <c r="AEB942" s="27"/>
      <c r="AEC942" s="27"/>
      <c r="AED942" s="27"/>
      <c r="AEE942" s="27"/>
      <c r="AEF942" s="27"/>
      <c r="AEG942" s="27"/>
      <c r="AEH942" s="27"/>
      <c r="AEI942" s="27"/>
      <c r="AEJ942" s="27"/>
      <c r="AEK942" s="27"/>
      <c r="AEL942" s="27"/>
      <c r="AEM942" s="27"/>
      <c r="AEN942" s="27"/>
      <c r="AEO942" s="27"/>
      <c r="AEP942" s="27"/>
      <c r="AEQ942" s="27"/>
      <c r="AER942" s="27"/>
      <c r="AES942" s="27"/>
      <c r="AET942" s="27"/>
      <c r="AEU942" s="27"/>
      <c r="AEV942" s="27"/>
      <c r="AEW942" s="27"/>
      <c r="AEX942" s="27"/>
      <c r="AEY942" s="27"/>
      <c r="AEZ942" s="27"/>
      <c r="AFA942" s="27"/>
      <c r="AFB942" s="27"/>
      <c r="AFC942" s="27"/>
      <c r="AFD942" s="27"/>
      <c r="AFE942" s="27"/>
      <c r="AFF942" s="27"/>
      <c r="AFG942" s="27"/>
      <c r="AFH942" s="27"/>
      <c r="AFI942" s="27"/>
      <c r="AFJ942" s="27"/>
      <c r="AFK942" s="27"/>
      <c r="AFL942" s="27"/>
      <c r="AFM942" s="27"/>
      <c r="AFN942" s="27"/>
      <c r="AFO942" s="27"/>
      <c r="AFP942" s="27"/>
      <c r="AFQ942" s="27"/>
      <c r="AFR942" s="27"/>
      <c r="AFS942" s="27"/>
      <c r="AFT942" s="27"/>
      <c r="AFU942" s="27"/>
      <c r="AFV942" s="27"/>
      <c r="AFW942" s="27"/>
      <c r="AFX942" s="27"/>
      <c r="AFY942" s="27"/>
      <c r="AFZ942" s="27"/>
      <c r="AGA942" s="27"/>
      <c r="AGB942" s="27"/>
      <c r="AGC942" s="27"/>
      <c r="AGD942" s="27"/>
      <c r="AGE942" s="27"/>
      <c r="AGF942" s="27"/>
      <c r="AGG942" s="27"/>
      <c r="AGH942" s="27"/>
      <c r="AGI942" s="27"/>
      <c r="AGJ942" s="27"/>
      <c r="AGK942" s="27"/>
      <c r="AGL942" s="27"/>
      <c r="AGM942" s="27"/>
      <c r="AGN942" s="27"/>
      <c r="AGO942" s="27"/>
      <c r="AGP942" s="27"/>
      <c r="AGQ942" s="27"/>
      <c r="AGR942" s="27"/>
      <c r="AGS942" s="27"/>
      <c r="AGT942" s="27"/>
      <c r="AGU942" s="27"/>
      <c r="AGV942" s="27"/>
      <c r="AGW942" s="27"/>
      <c r="AGX942" s="27"/>
      <c r="AGY942" s="27"/>
      <c r="AGZ942" s="27"/>
      <c r="AHA942" s="27"/>
      <c r="AHB942" s="27"/>
      <c r="AHC942" s="27"/>
      <c r="AHD942" s="27"/>
      <c r="AHE942" s="27"/>
      <c r="AHF942" s="27"/>
      <c r="AHG942" s="27"/>
      <c r="AHH942" s="27"/>
      <c r="AHI942" s="27"/>
      <c r="AHJ942" s="27"/>
      <c r="AHK942" s="27"/>
      <c r="AHL942" s="27"/>
      <c r="AHM942" s="27"/>
      <c r="AHN942" s="27"/>
      <c r="AHO942" s="27"/>
      <c r="AHP942" s="27"/>
      <c r="AHQ942" s="27"/>
      <c r="AHR942" s="27"/>
      <c r="AHS942" s="27"/>
      <c r="AHT942" s="27"/>
      <c r="AHU942" s="27"/>
      <c r="AHV942" s="27"/>
      <c r="AHW942" s="27"/>
      <c r="AHX942" s="27"/>
      <c r="AHY942" s="27"/>
      <c r="AHZ942" s="27"/>
      <c r="AIA942" s="27"/>
      <c r="AIB942" s="27"/>
      <c r="AIC942" s="27"/>
      <c r="AID942" s="27"/>
      <c r="AIE942" s="27"/>
      <c r="AIF942" s="27"/>
      <c r="AIG942" s="27"/>
      <c r="AIH942" s="27"/>
      <c r="AII942" s="27"/>
      <c r="AIJ942" s="27"/>
      <c r="AIK942" s="27"/>
      <c r="AIL942" s="27"/>
      <c r="AIM942" s="27"/>
      <c r="AIN942" s="27"/>
      <c r="AIO942" s="27"/>
      <c r="AIP942" s="27"/>
      <c r="AIQ942" s="27"/>
      <c r="AIR942" s="27"/>
      <c r="AIS942" s="27"/>
      <c r="AIT942" s="27"/>
      <c r="AIU942" s="27"/>
      <c r="AIV942" s="27"/>
      <c r="AIW942" s="27"/>
      <c r="AIX942" s="27"/>
      <c r="AIY942" s="27"/>
      <c r="AIZ942" s="27"/>
      <c r="AJA942" s="27"/>
      <c r="AJB942" s="27"/>
      <c r="AJC942" s="27"/>
      <c r="AJD942" s="27"/>
      <c r="AJE942" s="27"/>
      <c r="AJF942" s="27"/>
      <c r="AJG942" s="27"/>
      <c r="AJH942" s="27"/>
      <c r="AJI942" s="27"/>
      <c r="AJJ942" s="27"/>
      <c r="AJK942" s="27"/>
      <c r="AJL942" s="27"/>
      <c r="AJM942" s="27"/>
      <c r="AJN942" s="27"/>
      <c r="AJO942" s="27"/>
      <c r="AJP942" s="27"/>
      <c r="AJQ942" s="27"/>
      <c r="AJR942" s="27"/>
      <c r="AJS942" s="27"/>
      <c r="AJT942" s="27"/>
      <c r="AJU942" s="27"/>
      <c r="AJV942" s="27"/>
      <c r="AJW942" s="27"/>
      <c r="AJX942" s="27"/>
      <c r="AJY942" s="27"/>
      <c r="AJZ942" s="27"/>
      <c r="AKA942" s="27"/>
      <c r="AKB942" s="27"/>
      <c r="AKC942" s="27"/>
      <c r="AKD942" s="27"/>
      <c r="AKE942" s="27"/>
      <c r="AKF942" s="27"/>
      <c r="AKG942" s="27"/>
      <c r="AKH942" s="27"/>
      <c r="AKI942" s="27"/>
      <c r="AKJ942" s="27"/>
      <c r="AKK942" s="27"/>
      <c r="AKL942" s="27"/>
      <c r="AKM942" s="27"/>
      <c r="AKN942" s="27"/>
      <c r="AKO942" s="27"/>
      <c r="AKP942" s="27"/>
      <c r="AKQ942" s="27"/>
      <c r="AKR942" s="27"/>
      <c r="AKS942" s="27"/>
      <c r="AKT942" s="27"/>
      <c r="AKU942" s="27"/>
      <c r="AKV942" s="27"/>
      <c r="AKW942" s="27"/>
      <c r="AKX942" s="27"/>
      <c r="AKY942" s="27"/>
      <c r="AKZ942" s="27"/>
      <c r="ALA942" s="27"/>
      <c r="ALB942" s="27"/>
      <c r="ALC942" s="27"/>
      <c r="ALD942" s="27"/>
      <c r="ALE942" s="27"/>
      <c r="ALF942" s="27"/>
      <c r="ALG942" s="27"/>
      <c r="ALH942" s="27"/>
      <c r="ALI942" s="27"/>
      <c r="ALJ942" s="27"/>
    </row>
    <row r="943" spans="1:998" s="13" customFormat="1">
      <c r="A943" s="16">
        <v>938</v>
      </c>
      <c r="B943" s="32" t="s">
        <v>176</v>
      </c>
      <c r="C943" s="32" t="s">
        <v>466</v>
      </c>
      <c r="D943" s="32" t="s">
        <v>466</v>
      </c>
      <c r="E943" s="32" t="s">
        <v>467</v>
      </c>
      <c r="F943" s="32"/>
      <c r="G943" s="74">
        <v>45832</v>
      </c>
      <c r="H943" s="75">
        <v>0.41944444444444445</v>
      </c>
      <c r="I943" s="32" t="s">
        <v>5</v>
      </c>
      <c r="J943" s="32" t="s">
        <v>6</v>
      </c>
      <c r="K943" s="32" t="s">
        <v>5</v>
      </c>
      <c r="L943" s="32" t="s">
        <v>5</v>
      </c>
      <c r="M943" s="32" t="s">
        <v>5</v>
      </c>
      <c r="N943" s="32" t="s">
        <v>6</v>
      </c>
      <c r="O943" s="76">
        <v>865.18</v>
      </c>
      <c r="P943" s="77">
        <v>4161</v>
      </c>
      <c r="Q943" s="76">
        <v>65000</v>
      </c>
      <c r="R943" s="76">
        <v>10000</v>
      </c>
      <c r="S943" s="85">
        <f t="shared" si="96"/>
        <v>15.384615384615385</v>
      </c>
      <c r="T943" s="85">
        <f t="shared" si="97"/>
        <v>55000</v>
      </c>
      <c r="U943" s="32" t="s">
        <v>6</v>
      </c>
      <c r="V943" s="32" t="s">
        <v>6</v>
      </c>
      <c r="W943" s="32">
        <v>2</v>
      </c>
      <c r="X943" s="80">
        <v>0</v>
      </c>
      <c r="Y943" s="81">
        <f>ROUND((S943/INDICI!$B$2*10),2)</f>
        <v>1.74</v>
      </c>
      <c r="Z943" s="81">
        <f>ROUND((O943/INDICI!$B$1*25),2)</f>
        <v>2.31</v>
      </c>
      <c r="AA943" s="82">
        <f t="shared" si="98"/>
        <v>8</v>
      </c>
      <c r="AB943" s="83">
        <f t="shared" si="99"/>
        <v>12.05</v>
      </c>
      <c r="AC943" s="84"/>
      <c r="AD943" s="81" t="str">
        <f>VLOOKUP(C943, 'NORD SUD'!A:B, 2, FALSE)</f>
        <v>N</v>
      </c>
      <c r="AE943" s="85"/>
      <c r="AF943" s="85"/>
      <c r="AG943" s="84"/>
      <c r="AH943" s="174"/>
      <c r="AI943" s="175"/>
      <c r="AJ943" s="175"/>
      <c r="AK943" s="199"/>
      <c r="AL943" s="158"/>
    </row>
    <row r="944" spans="1:998" s="13" customFormat="1">
      <c r="A944" s="16">
        <v>939</v>
      </c>
      <c r="B944" s="32" t="s">
        <v>138</v>
      </c>
      <c r="C944" s="32" t="s">
        <v>27</v>
      </c>
      <c r="D944" s="32" t="s">
        <v>27</v>
      </c>
      <c r="E944" s="32" t="s">
        <v>1363</v>
      </c>
      <c r="F944" s="32"/>
      <c r="G944" s="74">
        <v>45834</v>
      </c>
      <c r="H944" s="75">
        <v>0.71875</v>
      </c>
      <c r="I944" s="32" t="s">
        <v>5</v>
      </c>
      <c r="J944" s="32" t="s">
        <v>6</v>
      </c>
      <c r="K944" s="32" t="s">
        <v>5</v>
      </c>
      <c r="L944" s="32" t="s">
        <v>5</v>
      </c>
      <c r="M944" s="32" t="s">
        <v>5</v>
      </c>
      <c r="N944" s="32" t="s">
        <v>6</v>
      </c>
      <c r="O944" s="76">
        <v>1516.46</v>
      </c>
      <c r="P944" s="77">
        <v>4616</v>
      </c>
      <c r="Q944" s="76">
        <v>249913.71</v>
      </c>
      <c r="R944" s="76">
        <v>0</v>
      </c>
      <c r="S944" s="85">
        <f t="shared" si="96"/>
        <v>0</v>
      </c>
      <c r="T944" s="85">
        <f t="shared" si="97"/>
        <v>249913.71</v>
      </c>
      <c r="U944" s="32" t="s">
        <v>6</v>
      </c>
      <c r="V944" s="32" t="s">
        <v>6</v>
      </c>
      <c r="W944" s="79">
        <v>1</v>
      </c>
      <c r="X944" s="80">
        <v>0</v>
      </c>
      <c r="Y944" s="81">
        <f>ROUND((S944/INDICI!$B$2*10),2)</f>
        <v>0</v>
      </c>
      <c r="Z944" s="81">
        <f>ROUND((O944/INDICI!$B$1*25),2)</f>
        <v>4.05</v>
      </c>
      <c r="AA944" s="82">
        <f t="shared" si="98"/>
        <v>8</v>
      </c>
      <c r="AB944" s="83">
        <f t="shared" si="99"/>
        <v>12.05</v>
      </c>
      <c r="AC944" s="84"/>
      <c r="AD944" s="81" t="str">
        <f>VLOOKUP(C944, 'NORD SUD'!A:B, 2, FALSE)</f>
        <v>S</v>
      </c>
      <c r="AE944" s="85"/>
      <c r="AF944" s="85"/>
      <c r="AG944" s="84"/>
      <c r="AH944" s="81"/>
      <c r="AI944" s="169"/>
      <c r="AJ944" s="169"/>
      <c r="AK944" s="194"/>
      <c r="AL944" s="158"/>
    </row>
    <row r="945" spans="1:998" s="13" customFormat="1">
      <c r="A945" s="16">
        <v>940</v>
      </c>
      <c r="B945" s="32" t="s">
        <v>274</v>
      </c>
      <c r="C945" s="32" t="s">
        <v>15</v>
      </c>
      <c r="D945" s="32" t="s">
        <v>15</v>
      </c>
      <c r="E945" s="32" t="s">
        <v>324</v>
      </c>
      <c r="F945" s="32"/>
      <c r="G945" s="74">
        <v>45833</v>
      </c>
      <c r="H945" s="75">
        <v>0.41805555555555557</v>
      </c>
      <c r="I945" s="32" t="s">
        <v>5</v>
      </c>
      <c r="J945" s="32" t="s">
        <v>6</v>
      </c>
      <c r="K945" s="32" t="s">
        <v>5</v>
      </c>
      <c r="L945" s="32" t="s">
        <v>5</v>
      </c>
      <c r="M945" s="32" t="s">
        <v>5</v>
      </c>
      <c r="N945" s="32" t="s">
        <v>6</v>
      </c>
      <c r="O945" s="76">
        <v>1002.26</v>
      </c>
      <c r="P945" s="77">
        <v>10177</v>
      </c>
      <c r="Q945" s="76">
        <v>177712.58</v>
      </c>
      <c r="R945" s="76">
        <v>52908.24</v>
      </c>
      <c r="S945" s="78">
        <f t="shared" si="96"/>
        <v>29.771803436762887</v>
      </c>
      <c r="T945" s="78">
        <f t="shared" si="97"/>
        <v>124804.34</v>
      </c>
      <c r="U945" s="32" t="s">
        <v>6</v>
      </c>
      <c r="V945" s="32" t="s">
        <v>6</v>
      </c>
      <c r="W945" s="116">
        <v>2</v>
      </c>
      <c r="X945" s="80">
        <v>0</v>
      </c>
      <c r="Y945" s="81">
        <f>ROUND((S945/INDICI!$B$2*10),2)</f>
        <v>3.36</v>
      </c>
      <c r="Z945" s="81">
        <f>ROUND((O945/INDICI!$B$1*25),2)</f>
        <v>2.68</v>
      </c>
      <c r="AA945" s="82">
        <f t="shared" si="98"/>
        <v>6</v>
      </c>
      <c r="AB945" s="83">
        <f t="shared" si="99"/>
        <v>12.04</v>
      </c>
      <c r="AC945" s="84"/>
      <c r="AD945" s="81" t="str">
        <f>VLOOKUP(C945, 'NORD SUD'!A:B, 2, FALSE)</f>
        <v>S</v>
      </c>
      <c r="AE945" s="85"/>
      <c r="AF945" s="85"/>
      <c r="AG945" s="84"/>
      <c r="AH945" s="81"/>
      <c r="AI945" s="169"/>
      <c r="AJ945" s="169"/>
      <c r="AK945" s="194"/>
      <c r="AL945" s="158"/>
    </row>
    <row r="946" spans="1:998" s="13" customFormat="1">
      <c r="A946" s="16">
        <v>941</v>
      </c>
      <c r="B946" s="32" t="s">
        <v>366</v>
      </c>
      <c r="C946" s="32" t="s">
        <v>79</v>
      </c>
      <c r="D946" s="32" t="s">
        <v>79</v>
      </c>
      <c r="E946" s="32" t="s">
        <v>937</v>
      </c>
      <c r="F946" s="32"/>
      <c r="G946" s="74">
        <v>45833</v>
      </c>
      <c r="H946" s="93" t="s">
        <v>938</v>
      </c>
      <c r="I946" s="32" t="s">
        <v>5</v>
      </c>
      <c r="J946" s="32" t="s">
        <v>6</v>
      </c>
      <c r="K946" s="32" t="s">
        <v>5</v>
      </c>
      <c r="L946" s="32" t="s">
        <v>5</v>
      </c>
      <c r="M946" s="32" t="s">
        <v>5</v>
      </c>
      <c r="N946" s="32" t="s">
        <v>6</v>
      </c>
      <c r="O946" s="76">
        <v>958.72</v>
      </c>
      <c r="P946" s="77">
        <v>5111</v>
      </c>
      <c r="Q946" s="76">
        <v>130000</v>
      </c>
      <c r="R946" s="76">
        <v>40000</v>
      </c>
      <c r="S946" s="85">
        <f t="shared" si="96"/>
        <v>30.76923076923077</v>
      </c>
      <c r="T946" s="85">
        <f t="shared" si="97"/>
        <v>90000</v>
      </c>
      <c r="U946" s="32" t="s">
        <v>6</v>
      </c>
      <c r="V946" s="32" t="s">
        <v>6</v>
      </c>
      <c r="W946" s="79">
        <v>1</v>
      </c>
      <c r="X946" s="80">
        <v>0</v>
      </c>
      <c r="Y946" s="81">
        <f>ROUND((S946/INDICI!$B$2*10),2)</f>
        <v>3.48</v>
      </c>
      <c r="Z946" s="81">
        <f>ROUND((O946/INDICI!$B$1*25),2)</f>
        <v>2.56</v>
      </c>
      <c r="AA946" s="82">
        <f t="shared" si="98"/>
        <v>6</v>
      </c>
      <c r="AB946" s="83">
        <f t="shared" si="99"/>
        <v>12.04</v>
      </c>
      <c r="AC946" s="84"/>
      <c r="AD946" s="81" t="str">
        <f>VLOOKUP(C946, 'NORD SUD'!A:B, 2, FALSE)</f>
        <v>N</v>
      </c>
      <c r="AE946" s="85"/>
      <c r="AF946" s="85"/>
      <c r="AG946" s="84"/>
      <c r="AH946" s="81"/>
      <c r="AI946" s="169"/>
      <c r="AJ946" s="169"/>
      <c r="AK946" s="194"/>
      <c r="AL946" s="158"/>
    </row>
    <row r="947" spans="1:998" s="13" customFormat="1">
      <c r="A947" s="16">
        <v>942</v>
      </c>
      <c r="B947" s="32" t="s">
        <v>175</v>
      </c>
      <c r="C947" s="32" t="s">
        <v>28</v>
      </c>
      <c r="D947" s="32" t="s">
        <v>28</v>
      </c>
      <c r="E947" s="32" t="s">
        <v>915</v>
      </c>
      <c r="F947" s="32"/>
      <c r="G947" s="74">
        <v>45834</v>
      </c>
      <c r="H947" s="75">
        <v>0.67708333333333337</v>
      </c>
      <c r="I947" s="32" t="s">
        <v>5</v>
      </c>
      <c r="J947" s="32" t="s">
        <v>6</v>
      </c>
      <c r="K947" s="32" t="s">
        <v>5</v>
      </c>
      <c r="L947" s="32" t="s">
        <v>5</v>
      </c>
      <c r="M947" s="32" t="s">
        <v>5</v>
      </c>
      <c r="N947" s="32" t="s">
        <v>6</v>
      </c>
      <c r="O947" s="76">
        <v>903.29</v>
      </c>
      <c r="P947" s="77">
        <v>32105</v>
      </c>
      <c r="Q947" s="76">
        <v>285000</v>
      </c>
      <c r="R947" s="76">
        <v>91500</v>
      </c>
      <c r="S947" s="85">
        <f t="shared" si="96"/>
        <v>32.10526315789474</v>
      </c>
      <c r="T947" s="85">
        <f t="shared" si="97"/>
        <v>193500</v>
      </c>
      <c r="U947" s="32" t="s">
        <v>6</v>
      </c>
      <c r="V947" s="32" t="s">
        <v>6</v>
      </c>
      <c r="W947" s="79">
        <v>1</v>
      </c>
      <c r="X947" s="80">
        <v>0</v>
      </c>
      <c r="Y947" s="81">
        <f>ROUND((S947/INDICI!$B$2*10),2)</f>
        <v>3.63</v>
      </c>
      <c r="Z947" s="81">
        <f>ROUND((O947/INDICI!$B$1*25),2)</f>
        <v>2.41</v>
      </c>
      <c r="AA947" s="82">
        <f t="shared" si="98"/>
        <v>6</v>
      </c>
      <c r="AB947" s="83">
        <f t="shared" si="99"/>
        <v>12.04</v>
      </c>
      <c r="AC947" s="84"/>
      <c r="AD947" s="81" t="str">
        <f>VLOOKUP(C947, 'NORD SUD'!A:B, 2, FALSE)</f>
        <v>S</v>
      </c>
      <c r="AE947" s="85"/>
      <c r="AF947" s="85"/>
      <c r="AG947" s="84"/>
      <c r="AH947" s="81"/>
      <c r="AI947" s="169"/>
      <c r="AJ947" s="169"/>
      <c r="AK947" s="194"/>
      <c r="AL947" s="161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  <c r="HF947" s="24"/>
      <c r="HG947" s="24"/>
      <c r="HH947" s="24"/>
      <c r="HI947" s="24"/>
      <c r="HJ947" s="24"/>
      <c r="HK947" s="24"/>
      <c r="HL947" s="24"/>
      <c r="HM947" s="24"/>
      <c r="HN947" s="24"/>
      <c r="HO947" s="24"/>
      <c r="HP947" s="24"/>
      <c r="HQ947" s="24"/>
      <c r="HR947" s="24"/>
      <c r="HS947" s="24"/>
      <c r="HT947" s="24"/>
      <c r="HU947" s="24"/>
      <c r="HV947" s="24"/>
      <c r="HW947" s="24"/>
      <c r="HX947" s="24"/>
      <c r="HY947" s="24"/>
      <c r="HZ947" s="24"/>
      <c r="IA947" s="24"/>
      <c r="IB947" s="24"/>
      <c r="IC947" s="24"/>
      <c r="ID947" s="24"/>
      <c r="IE947" s="24"/>
      <c r="IF947" s="24"/>
      <c r="IG947" s="24"/>
      <c r="IH947" s="24"/>
      <c r="II947" s="24"/>
      <c r="IJ947" s="24"/>
      <c r="IK947" s="24"/>
      <c r="IL947" s="24"/>
      <c r="IM947" s="24"/>
      <c r="IN947" s="24"/>
      <c r="IO947" s="24"/>
      <c r="IP947" s="24"/>
      <c r="IQ947" s="24"/>
      <c r="IR947" s="24"/>
      <c r="IS947" s="24"/>
      <c r="IT947" s="24"/>
      <c r="IU947" s="24"/>
      <c r="IV947" s="24"/>
      <c r="IW947" s="24"/>
      <c r="IX947" s="24"/>
      <c r="IY947" s="24"/>
      <c r="IZ947" s="24"/>
      <c r="JA947" s="24"/>
      <c r="JB947" s="24"/>
      <c r="JC947" s="24"/>
      <c r="JD947" s="24"/>
      <c r="JE947" s="24"/>
      <c r="JF947" s="24"/>
      <c r="JG947" s="24"/>
      <c r="JH947" s="24"/>
      <c r="JI947" s="24"/>
      <c r="JJ947" s="24"/>
      <c r="JK947" s="24"/>
      <c r="JL947" s="24"/>
      <c r="JM947" s="24"/>
      <c r="JN947" s="24"/>
      <c r="JO947" s="24"/>
      <c r="JP947" s="24"/>
      <c r="JQ947" s="24"/>
      <c r="JR947" s="24"/>
      <c r="JS947" s="24"/>
      <c r="JT947" s="24"/>
      <c r="JU947" s="24"/>
      <c r="JV947" s="24"/>
      <c r="JW947" s="24"/>
      <c r="JX947" s="24"/>
      <c r="JY947" s="24"/>
      <c r="JZ947" s="24"/>
      <c r="KA947" s="24"/>
      <c r="KB947" s="24"/>
      <c r="KC947" s="24"/>
      <c r="KD947" s="24"/>
      <c r="KE947" s="24"/>
      <c r="KF947" s="24"/>
      <c r="KG947" s="24"/>
      <c r="KH947" s="24"/>
      <c r="KI947" s="24"/>
      <c r="KJ947" s="24"/>
      <c r="KK947" s="24"/>
      <c r="KL947" s="24"/>
      <c r="KM947" s="24"/>
      <c r="KN947" s="24"/>
      <c r="KO947" s="24"/>
      <c r="KP947" s="24"/>
      <c r="KQ947" s="24"/>
      <c r="KR947" s="24"/>
      <c r="KS947" s="24"/>
      <c r="KT947" s="24"/>
      <c r="KU947" s="24"/>
      <c r="KV947" s="24"/>
      <c r="KW947" s="24"/>
      <c r="KX947" s="24"/>
      <c r="KY947" s="24"/>
      <c r="KZ947" s="24"/>
      <c r="LA947" s="24"/>
      <c r="LB947" s="24"/>
      <c r="LC947" s="24"/>
      <c r="LD947" s="24"/>
      <c r="LE947" s="24"/>
      <c r="LF947" s="24"/>
      <c r="LG947" s="24"/>
      <c r="LH947" s="24"/>
      <c r="LI947" s="24"/>
      <c r="LJ947" s="24"/>
      <c r="LK947" s="24"/>
      <c r="LL947" s="24"/>
      <c r="LM947" s="24"/>
      <c r="LN947" s="24"/>
      <c r="LO947" s="24"/>
      <c r="LP947" s="24"/>
      <c r="LQ947" s="24"/>
      <c r="LR947" s="24"/>
      <c r="LS947" s="24"/>
      <c r="LT947" s="24"/>
      <c r="LU947" s="24"/>
      <c r="LV947" s="24"/>
      <c r="LW947" s="24"/>
      <c r="LX947" s="24"/>
      <c r="LY947" s="24"/>
      <c r="LZ947" s="24"/>
      <c r="MA947" s="24"/>
      <c r="MB947" s="24"/>
      <c r="MC947" s="24"/>
      <c r="MD947" s="24"/>
      <c r="ME947" s="24"/>
      <c r="MF947" s="24"/>
      <c r="MG947" s="24"/>
      <c r="MH947" s="24"/>
      <c r="MI947" s="24"/>
      <c r="MJ947" s="24"/>
      <c r="MK947" s="24"/>
      <c r="ML947" s="24"/>
      <c r="MM947" s="24"/>
      <c r="MN947" s="24"/>
      <c r="MO947" s="24"/>
      <c r="MP947" s="24"/>
      <c r="MQ947" s="24"/>
      <c r="MR947" s="24"/>
      <c r="MS947" s="24"/>
      <c r="MT947" s="24"/>
      <c r="MU947" s="24"/>
      <c r="MV947" s="24"/>
      <c r="MW947" s="24"/>
      <c r="MX947" s="24"/>
      <c r="MY947" s="24"/>
      <c r="MZ947" s="24"/>
      <c r="NA947" s="24"/>
      <c r="NB947" s="24"/>
      <c r="NC947" s="24"/>
      <c r="ND947" s="24"/>
      <c r="NE947" s="24"/>
      <c r="NF947" s="24"/>
      <c r="NG947" s="24"/>
      <c r="NH947" s="24"/>
      <c r="NI947" s="24"/>
      <c r="NJ947" s="24"/>
      <c r="NK947" s="24"/>
      <c r="NL947" s="24"/>
      <c r="NM947" s="24"/>
      <c r="NN947" s="24"/>
      <c r="NO947" s="24"/>
      <c r="NP947" s="24"/>
      <c r="NQ947" s="24"/>
      <c r="NR947" s="24"/>
      <c r="NS947" s="24"/>
      <c r="NT947" s="24"/>
      <c r="NU947" s="24"/>
      <c r="NV947" s="24"/>
      <c r="NW947" s="24"/>
      <c r="NX947" s="24"/>
      <c r="NY947" s="24"/>
      <c r="NZ947" s="24"/>
      <c r="OA947" s="24"/>
      <c r="OB947" s="24"/>
      <c r="OC947" s="24"/>
      <c r="OD947" s="24"/>
      <c r="OE947" s="24"/>
      <c r="OF947" s="24"/>
      <c r="OG947" s="24"/>
      <c r="OH947" s="24"/>
      <c r="OI947" s="24"/>
      <c r="OJ947" s="24"/>
      <c r="OK947" s="24"/>
      <c r="OL947" s="24"/>
      <c r="OM947" s="24"/>
      <c r="ON947" s="24"/>
      <c r="OO947" s="24"/>
      <c r="OP947" s="24"/>
      <c r="OQ947" s="24"/>
      <c r="OR947" s="24"/>
      <c r="OS947" s="24"/>
      <c r="OT947" s="24"/>
      <c r="OU947" s="24"/>
      <c r="OV947" s="24"/>
      <c r="OW947" s="24"/>
      <c r="OX947" s="24"/>
      <c r="OY947" s="24"/>
      <c r="OZ947" s="24"/>
      <c r="PA947" s="24"/>
      <c r="PB947" s="24"/>
      <c r="PC947" s="24"/>
      <c r="PD947" s="24"/>
      <c r="PE947" s="24"/>
      <c r="PF947" s="24"/>
      <c r="PG947" s="24"/>
      <c r="PH947" s="24"/>
      <c r="PI947" s="24"/>
      <c r="PJ947" s="24"/>
      <c r="PK947" s="24"/>
      <c r="PL947" s="24"/>
      <c r="PM947" s="24"/>
      <c r="PN947" s="24"/>
      <c r="PO947" s="24"/>
      <c r="PP947" s="24"/>
      <c r="PQ947" s="24"/>
      <c r="PR947" s="24"/>
      <c r="PS947" s="24"/>
      <c r="PT947" s="24"/>
      <c r="PU947" s="24"/>
      <c r="PV947" s="24"/>
      <c r="PW947" s="24"/>
      <c r="PX947" s="24"/>
      <c r="PY947" s="24"/>
      <c r="PZ947" s="24"/>
      <c r="QA947" s="24"/>
      <c r="QB947" s="24"/>
      <c r="QC947" s="24"/>
      <c r="QD947" s="24"/>
      <c r="QE947" s="24"/>
      <c r="QF947" s="24"/>
      <c r="QG947" s="24"/>
      <c r="QH947" s="24"/>
      <c r="QI947" s="24"/>
      <c r="QJ947" s="24"/>
      <c r="QK947" s="24"/>
      <c r="QL947" s="24"/>
      <c r="QM947" s="24"/>
      <c r="QN947" s="24"/>
      <c r="QO947" s="24"/>
      <c r="QP947" s="24"/>
      <c r="QQ947" s="24"/>
      <c r="QR947" s="24"/>
      <c r="QS947" s="24"/>
      <c r="QT947" s="24"/>
      <c r="QU947" s="24"/>
      <c r="QV947" s="24"/>
      <c r="QW947" s="24"/>
      <c r="QX947" s="24"/>
      <c r="QY947" s="24"/>
      <c r="QZ947" s="24"/>
      <c r="RA947" s="24"/>
      <c r="RB947" s="24"/>
      <c r="RC947" s="24"/>
      <c r="RD947" s="24"/>
      <c r="RE947" s="24"/>
      <c r="RF947" s="24"/>
      <c r="RG947" s="24"/>
      <c r="RH947" s="24"/>
      <c r="RI947" s="24"/>
      <c r="RJ947" s="24"/>
      <c r="RK947" s="24"/>
      <c r="RL947" s="24"/>
      <c r="RM947" s="24"/>
      <c r="RN947" s="24"/>
      <c r="RO947" s="24"/>
      <c r="RP947" s="24"/>
      <c r="RQ947" s="24"/>
      <c r="RR947" s="24"/>
      <c r="RS947" s="24"/>
      <c r="RT947" s="24"/>
      <c r="RU947" s="24"/>
      <c r="RV947" s="24"/>
      <c r="RW947" s="24"/>
      <c r="RX947" s="24"/>
      <c r="RY947" s="24"/>
      <c r="RZ947" s="24"/>
      <c r="SA947" s="24"/>
      <c r="SB947" s="24"/>
      <c r="SC947" s="24"/>
      <c r="SD947" s="24"/>
      <c r="SE947" s="24"/>
      <c r="SF947" s="24"/>
      <c r="SG947" s="24"/>
      <c r="SH947" s="24"/>
      <c r="SI947" s="24"/>
      <c r="SJ947" s="24"/>
      <c r="SK947" s="24"/>
      <c r="SL947" s="24"/>
      <c r="SM947" s="24"/>
      <c r="SN947" s="24"/>
      <c r="SO947" s="24"/>
      <c r="SP947" s="24"/>
      <c r="SQ947" s="24"/>
      <c r="SR947" s="24"/>
      <c r="SS947" s="24"/>
      <c r="ST947" s="24"/>
      <c r="SU947" s="24"/>
      <c r="SV947" s="24"/>
      <c r="SW947" s="24"/>
      <c r="SX947" s="24"/>
      <c r="SY947" s="24"/>
      <c r="SZ947" s="24"/>
      <c r="TA947" s="24"/>
      <c r="TB947" s="24"/>
      <c r="TC947" s="24"/>
      <c r="TD947" s="24"/>
      <c r="TE947" s="24"/>
      <c r="TF947" s="24"/>
      <c r="TG947" s="24"/>
      <c r="TH947" s="24"/>
      <c r="TI947" s="24"/>
      <c r="TJ947" s="24"/>
      <c r="TK947" s="24"/>
      <c r="TL947" s="24"/>
      <c r="TM947" s="24"/>
      <c r="TN947" s="24"/>
      <c r="TO947" s="24"/>
      <c r="TP947" s="24"/>
      <c r="TQ947" s="24"/>
      <c r="TR947" s="24"/>
      <c r="TS947" s="24"/>
      <c r="TT947" s="24"/>
      <c r="TU947" s="24"/>
      <c r="TV947" s="24"/>
      <c r="TW947" s="24"/>
      <c r="TX947" s="24"/>
      <c r="TY947" s="24"/>
      <c r="TZ947" s="24"/>
      <c r="UA947" s="24"/>
      <c r="UB947" s="24"/>
      <c r="UC947" s="24"/>
      <c r="UD947" s="24"/>
      <c r="UE947" s="24"/>
      <c r="UF947" s="24"/>
      <c r="UG947" s="24"/>
      <c r="UH947" s="24"/>
      <c r="UI947" s="24"/>
      <c r="UJ947" s="24"/>
      <c r="UK947" s="24"/>
      <c r="UL947" s="24"/>
      <c r="UM947" s="24"/>
      <c r="UN947" s="24"/>
      <c r="UO947" s="24"/>
      <c r="UP947" s="24"/>
      <c r="UQ947" s="24"/>
      <c r="UR947" s="24"/>
      <c r="US947" s="24"/>
      <c r="UT947" s="24"/>
      <c r="UU947" s="24"/>
      <c r="UV947" s="24"/>
      <c r="UW947" s="24"/>
      <c r="UX947" s="24"/>
      <c r="UY947" s="24"/>
      <c r="UZ947" s="24"/>
      <c r="VA947" s="24"/>
      <c r="VB947" s="24"/>
      <c r="VC947" s="24"/>
      <c r="VD947" s="24"/>
      <c r="VE947" s="24"/>
      <c r="VF947" s="24"/>
      <c r="VG947" s="24"/>
      <c r="VH947" s="24"/>
      <c r="VI947" s="24"/>
      <c r="VJ947" s="24"/>
      <c r="VK947" s="24"/>
      <c r="VL947" s="24"/>
      <c r="VM947" s="24"/>
      <c r="VN947" s="24"/>
      <c r="VO947" s="24"/>
      <c r="VP947" s="24"/>
      <c r="VQ947" s="24"/>
      <c r="VR947" s="24"/>
      <c r="VS947" s="24"/>
      <c r="VT947" s="24"/>
      <c r="VU947" s="24"/>
      <c r="VV947" s="24"/>
      <c r="VW947" s="24"/>
      <c r="VX947" s="24"/>
      <c r="VY947" s="24"/>
      <c r="VZ947" s="24"/>
      <c r="WA947" s="24"/>
      <c r="WB947" s="24"/>
      <c r="WC947" s="24"/>
      <c r="WD947" s="24"/>
      <c r="WE947" s="24"/>
      <c r="WF947" s="24"/>
      <c r="WG947" s="24"/>
      <c r="WH947" s="24"/>
      <c r="WI947" s="24"/>
      <c r="WJ947" s="24"/>
      <c r="WK947" s="24"/>
      <c r="WL947" s="24"/>
      <c r="WM947" s="24"/>
      <c r="WN947" s="24"/>
      <c r="WO947" s="24"/>
      <c r="WP947" s="24"/>
      <c r="WQ947" s="24"/>
      <c r="WR947" s="24"/>
      <c r="WS947" s="24"/>
      <c r="WT947" s="24"/>
      <c r="WU947" s="24"/>
      <c r="WV947" s="24"/>
      <c r="WW947" s="24"/>
      <c r="WX947" s="24"/>
      <c r="WY947" s="24"/>
      <c r="WZ947" s="24"/>
      <c r="XA947" s="24"/>
      <c r="XB947" s="24"/>
      <c r="XC947" s="24"/>
      <c r="XD947" s="24"/>
      <c r="XE947" s="24"/>
      <c r="XF947" s="24"/>
      <c r="XG947" s="24"/>
      <c r="XH947" s="24"/>
      <c r="XI947" s="24"/>
      <c r="XJ947" s="24"/>
      <c r="XK947" s="24"/>
      <c r="XL947" s="24"/>
      <c r="XM947" s="24"/>
      <c r="XN947" s="24"/>
      <c r="XO947" s="24"/>
      <c r="XP947" s="24"/>
      <c r="XQ947" s="24"/>
      <c r="XR947" s="24"/>
      <c r="XS947" s="24"/>
      <c r="XT947" s="24"/>
      <c r="XU947" s="24"/>
      <c r="XV947" s="24"/>
      <c r="XW947" s="24"/>
      <c r="XX947" s="24"/>
      <c r="XY947" s="24"/>
      <c r="XZ947" s="24"/>
      <c r="YA947" s="24"/>
      <c r="YB947" s="24"/>
      <c r="YC947" s="24"/>
      <c r="YD947" s="24"/>
      <c r="YE947" s="24"/>
      <c r="YF947" s="24"/>
      <c r="YG947" s="24"/>
      <c r="YH947" s="24"/>
      <c r="YI947" s="24"/>
      <c r="YJ947" s="24"/>
      <c r="YK947" s="24"/>
      <c r="YL947" s="24"/>
      <c r="YM947" s="24"/>
      <c r="YN947" s="24"/>
      <c r="YO947" s="24"/>
      <c r="YP947" s="24"/>
      <c r="YQ947" s="24"/>
      <c r="YR947" s="24"/>
      <c r="YS947" s="24"/>
      <c r="YT947" s="24"/>
      <c r="YU947" s="24"/>
      <c r="YV947" s="24"/>
      <c r="YW947" s="24"/>
      <c r="YX947" s="24"/>
      <c r="YY947" s="24"/>
      <c r="YZ947" s="24"/>
      <c r="ZA947" s="24"/>
      <c r="ZB947" s="24"/>
      <c r="ZC947" s="24"/>
      <c r="ZD947" s="24"/>
      <c r="ZE947" s="24"/>
      <c r="ZF947" s="24"/>
      <c r="ZG947" s="24"/>
      <c r="ZH947" s="24"/>
      <c r="ZI947" s="24"/>
      <c r="ZJ947" s="24"/>
      <c r="ZK947" s="24"/>
      <c r="ZL947" s="24"/>
      <c r="ZM947" s="24"/>
      <c r="ZN947" s="24"/>
      <c r="ZO947" s="24"/>
      <c r="ZP947" s="24"/>
      <c r="ZQ947" s="24"/>
      <c r="ZR947" s="24"/>
      <c r="ZS947" s="24"/>
      <c r="ZT947" s="24"/>
      <c r="ZU947" s="24"/>
      <c r="ZV947" s="24"/>
      <c r="ZW947" s="24"/>
      <c r="ZX947" s="24"/>
      <c r="ZY947" s="24"/>
      <c r="ZZ947" s="24"/>
      <c r="AAA947" s="24"/>
      <c r="AAB947" s="24"/>
      <c r="AAC947" s="24"/>
      <c r="AAD947" s="24"/>
      <c r="AAE947" s="24"/>
      <c r="AAF947" s="24"/>
      <c r="AAG947" s="24"/>
      <c r="AAH947" s="24"/>
      <c r="AAI947" s="24"/>
      <c r="AAJ947" s="24"/>
      <c r="AAK947" s="24"/>
      <c r="AAL947" s="24"/>
      <c r="AAM947" s="24"/>
      <c r="AAN947" s="24"/>
      <c r="AAO947" s="24"/>
      <c r="AAP947" s="24"/>
      <c r="AAQ947" s="24"/>
      <c r="AAR947" s="24"/>
      <c r="AAS947" s="24"/>
      <c r="AAT947" s="24"/>
      <c r="AAU947" s="24"/>
      <c r="AAV947" s="24"/>
      <c r="AAW947" s="24"/>
      <c r="AAX947" s="24"/>
      <c r="AAY947" s="24"/>
      <c r="AAZ947" s="24"/>
      <c r="ABA947" s="24"/>
      <c r="ABB947" s="24"/>
      <c r="ABC947" s="24"/>
      <c r="ABD947" s="24"/>
      <c r="ABE947" s="24"/>
      <c r="ABF947" s="24"/>
      <c r="ABG947" s="24"/>
      <c r="ABH947" s="24"/>
      <c r="ABI947" s="24"/>
      <c r="ABJ947" s="24"/>
      <c r="ABK947" s="24"/>
      <c r="ABL947" s="24"/>
      <c r="ABM947" s="24"/>
      <c r="ABN947" s="24"/>
      <c r="ABO947" s="24"/>
      <c r="ABP947" s="24"/>
      <c r="ABQ947" s="24"/>
      <c r="ABR947" s="24"/>
      <c r="ABS947" s="24"/>
      <c r="ABT947" s="24"/>
      <c r="ABU947" s="24"/>
      <c r="ABV947" s="24"/>
      <c r="ABW947" s="24"/>
      <c r="ABX947" s="24"/>
      <c r="ABY947" s="24"/>
      <c r="ABZ947" s="24"/>
      <c r="ACA947" s="24"/>
      <c r="ACB947" s="24"/>
      <c r="ACC947" s="24"/>
      <c r="ACD947" s="24"/>
      <c r="ACE947" s="24"/>
      <c r="ACF947" s="24"/>
      <c r="ACG947" s="24"/>
      <c r="ACH947" s="24"/>
      <c r="ACI947" s="24"/>
      <c r="ACJ947" s="24"/>
      <c r="ACK947" s="24"/>
      <c r="ACL947" s="24"/>
      <c r="ACM947" s="24"/>
      <c r="ACN947" s="24"/>
      <c r="ACO947" s="24"/>
      <c r="ACP947" s="24"/>
      <c r="ACQ947" s="24"/>
      <c r="ACR947" s="24"/>
      <c r="ACS947" s="24"/>
      <c r="ACT947" s="24"/>
      <c r="ACU947" s="24"/>
      <c r="ACV947" s="24"/>
      <c r="ACW947" s="24"/>
      <c r="ACX947" s="24"/>
      <c r="ACY947" s="24"/>
      <c r="ACZ947" s="24"/>
      <c r="ADA947" s="24"/>
      <c r="ADB947" s="24"/>
      <c r="ADC947" s="24"/>
      <c r="ADD947" s="24"/>
      <c r="ADE947" s="24"/>
      <c r="ADF947" s="24"/>
      <c r="ADG947" s="24"/>
      <c r="ADH947" s="24"/>
      <c r="ADI947" s="24"/>
      <c r="ADJ947" s="24"/>
      <c r="ADK947" s="24"/>
      <c r="ADL947" s="24"/>
      <c r="ADM947" s="24"/>
      <c r="ADN947" s="24"/>
      <c r="ADO947" s="24"/>
      <c r="ADP947" s="24"/>
      <c r="ADQ947" s="24"/>
      <c r="ADR947" s="24"/>
      <c r="ADS947" s="24"/>
      <c r="ADT947" s="24"/>
      <c r="ADU947" s="24"/>
      <c r="ADV947" s="24"/>
      <c r="ADW947" s="24"/>
      <c r="ADX947" s="24"/>
      <c r="ADY947" s="24"/>
      <c r="ADZ947" s="24"/>
      <c r="AEA947" s="24"/>
      <c r="AEB947" s="24"/>
      <c r="AEC947" s="24"/>
      <c r="AED947" s="24"/>
      <c r="AEE947" s="24"/>
      <c r="AEF947" s="24"/>
      <c r="AEG947" s="24"/>
      <c r="AEH947" s="24"/>
      <c r="AEI947" s="24"/>
      <c r="AEJ947" s="24"/>
      <c r="AEK947" s="24"/>
      <c r="AEL947" s="24"/>
      <c r="AEM947" s="24"/>
      <c r="AEN947" s="24"/>
      <c r="AEO947" s="24"/>
      <c r="AEP947" s="24"/>
      <c r="AEQ947" s="24"/>
      <c r="AER947" s="24"/>
      <c r="AES947" s="24"/>
      <c r="AET947" s="24"/>
      <c r="AEU947" s="24"/>
      <c r="AEV947" s="24"/>
      <c r="AEW947" s="24"/>
      <c r="AEX947" s="24"/>
      <c r="AEY947" s="24"/>
      <c r="AEZ947" s="24"/>
      <c r="AFA947" s="24"/>
      <c r="AFB947" s="24"/>
      <c r="AFC947" s="24"/>
      <c r="AFD947" s="24"/>
      <c r="AFE947" s="24"/>
      <c r="AFF947" s="24"/>
      <c r="AFG947" s="24"/>
      <c r="AFH947" s="24"/>
      <c r="AFI947" s="24"/>
      <c r="AFJ947" s="24"/>
      <c r="AFK947" s="24"/>
      <c r="AFL947" s="24"/>
      <c r="AFM947" s="24"/>
      <c r="AFN947" s="24"/>
      <c r="AFO947" s="24"/>
      <c r="AFP947" s="24"/>
      <c r="AFQ947" s="24"/>
      <c r="AFR947" s="24"/>
      <c r="AFS947" s="24"/>
      <c r="AFT947" s="24"/>
      <c r="AFU947" s="24"/>
      <c r="AFV947" s="24"/>
      <c r="AFW947" s="24"/>
      <c r="AFX947" s="24"/>
      <c r="AFY947" s="24"/>
      <c r="AFZ947" s="24"/>
      <c r="AGA947" s="24"/>
      <c r="AGB947" s="24"/>
      <c r="AGC947" s="24"/>
      <c r="AGD947" s="24"/>
      <c r="AGE947" s="24"/>
      <c r="AGF947" s="24"/>
      <c r="AGG947" s="24"/>
      <c r="AGH947" s="24"/>
      <c r="AGI947" s="24"/>
      <c r="AGJ947" s="24"/>
      <c r="AGK947" s="24"/>
      <c r="AGL947" s="24"/>
      <c r="AGM947" s="24"/>
      <c r="AGN947" s="24"/>
      <c r="AGO947" s="24"/>
      <c r="AGP947" s="24"/>
      <c r="AGQ947" s="24"/>
      <c r="AGR947" s="24"/>
      <c r="AGS947" s="24"/>
      <c r="AGT947" s="24"/>
      <c r="AGU947" s="24"/>
      <c r="AGV947" s="24"/>
      <c r="AGW947" s="24"/>
      <c r="AGX947" s="24"/>
      <c r="AGY947" s="24"/>
      <c r="AGZ947" s="24"/>
      <c r="AHA947" s="24"/>
      <c r="AHB947" s="24"/>
      <c r="AHC947" s="24"/>
      <c r="AHD947" s="24"/>
      <c r="AHE947" s="24"/>
      <c r="AHF947" s="24"/>
      <c r="AHG947" s="24"/>
      <c r="AHH947" s="24"/>
      <c r="AHI947" s="24"/>
      <c r="AHJ947" s="24"/>
      <c r="AHK947" s="24"/>
      <c r="AHL947" s="24"/>
      <c r="AHM947" s="24"/>
      <c r="AHN947" s="24"/>
      <c r="AHO947" s="24"/>
      <c r="AHP947" s="24"/>
      <c r="AHQ947" s="24"/>
      <c r="AHR947" s="24"/>
      <c r="AHS947" s="24"/>
      <c r="AHT947" s="24"/>
      <c r="AHU947" s="24"/>
      <c r="AHV947" s="24"/>
      <c r="AHW947" s="24"/>
      <c r="AHX947" s="24"/>
      <c r="AHY947" s="24"/>
      <c r="AHZ947" s="24"/>
      <c r="AIA947" s="24"/>
      <c r="AIB947" s="24"/>
      <c r="AIC947" s="24"/>
      <c r="AID947" s="24"/>
      <c r="AIE947" s="24"/>
      <c r="AIF947" s="24"/>
      <c r="AIG947" s="24"/>
      <c r="AIH947" s="24"/>
      <c r="AII947" s="24"/>
      <c r="AIJ947" s="24"/>
      <c r="AIK947" s="24"/>
      <c r="AIL947" s="24"/>
      <c r="AIM947" s="24"/>
      <c r="AIN947" s="24"/>
      <c r="AIO947" s="24"/>
      <c r="AIP947" s="24"/>
      <c r="AIQ947" s="24"/>
      <c r="AIR947" s="24"/>
      <c r="AIS947" s="24"/>
      <c r="AIT947" s="24"/>
      <c r="AIU947" s="24"/>
      <c r="AIV947" s="24"/>
      <c r="AIW947" s="24"/>
      <c r="AIX947" s="24"/>
      <c r="AIY947" s="24"/>
      <c r="AIZ947" s="24"/>
      <c r="AJA947" s="24"/>
      <c r="AJB947" s="24"/>
      <c r="AJC947" s="24"/>
      <c r="AJD947" s="24"/>
      <c r="AJE947" s="24"/>
      <c r="AJF947" s="24"/>
      <c r="AJG947" s="24"/>
      <c r="AJH947" s="24"/>
      <c r="AJI947" s="24"/>
      <c r="AJJ947" s="24"/>
      <c r="AJK947" s="24"/>
      <c r="AJL947" s="24"/>
      <c r="AJM947" s="24"/>
      <c r="AJN947" s="24"/>
      <c r="AJO947" s="24"/>
      <c r="AJP947" s="24"/>
      <c r="AJQ947" s="24"/>
      <c r="AJR947" s="24"/>
      <c r="AJS947" s="24"/>
      <c r="AJT947" s="24"/>
      <c r="AJU947" s="24"/>
      <c r="AJV947" s="24"/>
      <c r="AJW947" s="24"/>
      <c r="AJX947" s="24"/>
      <c r="AJY947" s="24"/>
      <c r="AJZ947" s="24"/>
      <c r="AKA947" s="24"/>
      <c r="AKB947" s="24"/>
      <c r="AKC947" s="24"/>
      <c r="AKD947" s="24"/>
      <c r="AKE947" s="24"/>
      <c r="AKF947" s="24"/>
      <c r="AKG947" s="24"/>
      <c r="AKH947" s="24"/>
      <c r="AKI947" s="24"/>
      <c r="AKJ947" s="24"/>
      <c r="AKK947" s="24"/>
      <c r="AKL947" s="24"/>
      <c r="AKM947" s="24"/>
      <c r="AKN947" s="24"/>
      <c r="AKO947" s="24"/>
      <c r="AKP947" s="24"/>
      <c r="AKQ947" s="24"/>
      <c r="AKR947" s="24"/>
      <c r="AKS947" s="24"/>
      <c r="AKT947" s="24"/>
      <c r="AKU947" s="24"/>
      <c r="AKV947" s="24"/>
      <c r="AKW947" s="24"/>
      <c r="AKX947" s="24"/>
      <c r="AKY947" s="24"/>
      <c r="AKZ947" s="24"/>
      <c r="ALA947" s="24"/>
      <c r="ALB947" s="24"/>
      <c r="ALC947" s="24"/>
      <c r="ALD947" s="24"/>
      <c r="ALE947" s="24"/>
      <c r="ALF947" s="24"/>
      <c r="ALG947" s="24"/>
      <c r="ALH947" s="24"/>
      <c r="ALI947" s="24"/>
      <c r="ALJ947" s="24"/>
    </row>
    <row r="948" spans="1:998" s="13" customFormat="1">
      <c r="A948" s="16">
        <v>943</v>
      </c>
      <c r="B948" s="32" t="s">
        <v>344</v>
      </c>
      <c r="C948" s="32" t="s">
        <v>58</v>
      </c>
      <c r="D948" s="32" t="s">
        <v>58</v>
      </c>
      <c r="E948" s="32" t="s">
        <v>447</v>
      </c>
      <c r="F948" s="32"/>
      <c r="G948" s="74">
        <v>45832</v>
      </c>
      <c r="H948" s="75">
        <v>0.7993055555555556</v>
      </c>
      <c r="I948" s="32" t="s">
        <v>5</v>
      </c>
      <c r="J948" s="32" t="s">
        <v>6</v>
      </c>
      <c r="K948" s="32" t="s">
        <v>5</v>
      </c>
      <c r="L948" s="32" t="s">
        <v>5</v>
      </c>
      <c r="M948" s="32" t="s">
        <v>5</v>
      </c>
      <c r="N948" s="32" t="s">
        <v>6</v>
      </c>
      <c r="O948" s="76">
        <v>1468.22</v>
      </c>
      <c r="P948" s="77">
        <v>11170</v>
      </c>
      <c r="Q948" s="76">
        <v>170395</v>
      </c>
      <c r="R948" s="76">
        <v>31700</v>
      </c>
      <c r="S948" s="85">
        <f t="shared" si="96"/>
        <v>18.60383227207371</v>
      </c>
      <c r="T948" s="85">
        <f t="shared" si="97"/>
        <v>138695</v>
      </c>
      <c r="U948" s="32" t="s">
        <v>6</v>
      </c>
      <c r="V948" s="32" t="s">
        <v>6</v>
      </c>
      <c r="W948" s="79">
        <v>2</v>
      </c>
      <c r="X948" s="80">
        <v>0</v>
      </c>
      <c r="Y948" s="81">
        <f>ROUND((S948/INDICI!$B$2*10),2)</f>
        <v>2.1</v>
      </c>
      <c r="Z948" s="81">
        <f>ROUND((O948/INDICI!$B$1*25),2)</f>
        <v>3.92</v>
      </c>
      <c r="AA948" s="82">
        <f t="shared" si="98"/>
        <v>6</v>
      </c>
      <c r="AB948" s="83">
        <f t="shared" si="99"/>
        <v>12.02</v>
      </c>
      <c r="AC948" s="84"/>
      <c r="AD948" s="81" t="str">
        <f>VLOOKUP(C948, 'NORD SUD'!A:B, 2, FALSE)</f>
        <v>N</v>
      </c>
      <c r="AE948" s="85"/>
      <c r="AF948" s="85"/>
      <c r="AG948" s="84"/>
      <c r="AH948" s="90"/>
      <c r="AI948" s="172"/>
      <c r="AJ948" s="172"/>
      <c r="AK948" s="197"/>
      <c r="AL948" s="158"/>
    </row>
    <row r="949" spans="1:998" s="13" customFormat="1">
      <c r="A949" s="16">
        <v>944</v>
      </c>
      <c r="B949" s="32" t="s">
        <v>1013</v>
      </c>
      <c r="C949" s="32" t="s">
        <v>74</v>
      </c>
      <c r="D949" s="32" t="s">
        <v>1050</v>
      </c>
      <c r="E949" s="32" t="s">
        <v>1074</v>
      </c>
      <c r="F949" s="32"/>
      <c r="G949" s="74">
        <v>45799</v>
      </c>
      <c r="H949" s="75">
        <v>0.72430555555555554</v>
      </c>
      <c r="I949" s="32" t="s">
        <v>5</v>
      </c>
      <c r="J949" s="32" t="s">
        <v>6</v>
      </c>
      <c r="K949" s="32" t="s">
        <v>5</v>
      </c>
      <c r="L949" s="32" t="s">
        <v>5</v>
      </c>
      <c r="M949" s="32" t="s">
        <v>5</v>
      </c>
      <c r="N949" s="32" t="s">
        <v>6</v>
      </c>
      <c r="O949" s="76">
        <v>237.71790808240888</v>
      </c>
      <c r="P949" s="77">
        <v>2524</v>
      </c>
      <c r="Q949" s="76">
        <v>100000</v>
      </c>
      <c r="R949" s="76">
        <v>30000</v>
      </c>
      <c r="S949" s="85">
        <f t="shared" si="96"/>
        <v>30</v>
      </c>
      <c r="T949" s="85">
        <f t="shared" si="97"/>
        <v>70000</v>
      </c>
      <c r="U949" s="32" t="s">
        <v>6</v>
      </c>
      <c r="V949" s="32" t="s">
        <v>6</v>
      </c>
      <c r="W949" s="79">
        <v>1</v>
      </c>
      <c r="X949" s="80">
        <v>0</v>
      </c>
      <c r="Y949" s="81">
        <f>ROUND((S949/INDICI!$B$2*10),2)</f>
        <v>3.39</v>
      </c>
      <c r="Z949" s="81">
        <f>ROUND((O949/INDICI!$B$1*25),2)</f>
        <v>0.63</v>
      </c>
      <c r="AA949" s="82">
        <f t="shared" si="98"/>
        <v>8</v>
      </c>
      <c r="AB949" s="83">
        <f t="shared" si="99"/>
        <v>12.02</v>
      </c>
      <c r="AC949" s="84"/>
      <c r="AD949" s="81" t="str">
        <f>VLOOKUP(C949, 'NORD SUD'!A:B, 2, FALSE)</f>
        <v>S</v>
      </c>
      <c r="AE949" s="85"/>
      <c r="AF949" s="85"/>
      <c r="AG949" s="84"/>
      <c r="AH949" s="81"/>
      <c r="AI949" s="169"/>
      <c r="AJ949" s="169"/>
      <c r="AK949" s="194"/>
      <c r="AL949" s="158"/>
    </row>
    <row r="950" spans="1:998" s="13" customFormat="1">
      <c r="A950" s="16">
        <v>945</v>
      </c>
      <c r="B950" s="32" t="s">
        <v>344</v>
      </c>
      <c r="C950" s="32" t="s">
        <v>67</v>
      </c>
      <c r="D950" s="32" t="s">
        <v>67</v>
      </c>
      <c r="E950" s="32" t="s">
        <v>686</v>
      </c>
      <c r="F950" s="32"/>
      <c r="G950" s="74">
        <v>45834</v>
      </c>
      <c r="H950" s="75">
        <v>0.47430555555555554</v>
      </c>
      <c r="I950" s="32" t="s">
        <v>5</v>
      </c>
      <c r="J950" s="32" t="s">
        <v>6</v>
      </c>
      <c r="K950" s="32" t="s">
        <v>5</v>
      </c>
      <c r="L950" s="32" t="s">
        <v>5</v>
      </c>
      <c r="M950" s="32" t="s">
        <v>5</v>
      </c>
      <c r="N950" s="32" t="s">
        <v>6</v>
      </c>
      <c r="O950" s="76">
        <v>1033.5899999999999</v>
      </c>
      <c r="P950" s="77">
        <v>387</v>
      </c>
      <c r="Q950" s="76">
        <v>26840</v>
      </c>
      <c r="R950" s="76">
        <v>3000</v>
      </c>
      <c r="S950" s="85">
        <f t="shared" si="96"/>
        <v>11.177347242921014</v>
      </c>
      <c r="T950" s="85">
        <f t="shared" si="97"/>
        <v>23840</v>
      </c>
      <c r="U950" s="32" t="s">
        <v>6</v>
      </c>
      <c r="V950" s="32" t="s">
        <v>6</v>
      </c>
      <c r="W950" s="79">
        <v>1</v>
      </c>
      <c r="X950" s="80">
        <v>0</v>
      </c>
      <c r="Y950" s="81">
        <f>ROUND((S950/INDICI!$B$2*10),2)</f>
        <v>1.26</v>
      </c>
      <c r="Z950" s="81">
        <f>ROUND((O950/INDICI!$B$1*25),2)</f>
        <v>2.76</v>
      </c>
      <c r="AA950" s="82">
        <f t="shared" si="98"/>
        <v>8</v>
      </c>
      <c r="AB950" s="83">
        <f t="shared" si="99"/>
        <v>12.02</v>
      </c>
      <c r="AC950" s="84"/>
      <c r="AD950" s="81" t="str">
        <f>VLOOKUP(C950, 'NORD SUD'!A:B, 2, FALSE)</f>
        <v>N</v>
      </c>
      <c r="AE950" s="85"/>
      <c r="AF950" s="85"/>
      <c r="AG950" s="84"/>
      <c r="AH950" s="81"/>
      <c r="AI950" s="169"/>
      <c r="AJ950" s="169"/>
      <c r="AK950" s="194"/>
      <c r="AL950" s="158"/>
    </row>
    <row r="951" spans="1:998" s="13" customFormat="1">
      <c r="A951" s="16">
        <v>946</v>
      </c>
      <c r="B951" s="32" t="s">
        <v>175</v>
      </c>
      <c r="C951" s="32" t="s">
        <v>36</v>
      </c>
      <c r="D951" s="32" t="s">
        <v>36</v>
      </c>
      <c r="E951" s="32" t="s">
        <v>337</v>
      </c>
      <c r="F951" s="32"/>
      <c r="G951" s="74">
        <v>45820</v>
      </c>
      <c r="H951" s="75" t="s">
        <v>338</v>
      </c>
      <c r="I951" s="32" t="s">
        <v>5</v>
      </c>
      <c r="J951" s="32" t="s">
        <v>6</v>
      </c>
      <c r="K951" s="32" t="s">
        <v>5</v>
      </c>
      <c r="L951" s="32" t="s">
        <v>5</v>
      </c>
      <c r="M951" s="32" t="s">
        <v>5</v>
      </c>
      <c r="N951" s="32" t="s">
        <v>6</v>
      </c>
      <c r="O951" s="76">
        <v>1402.89</v>
      </c>
      <c r="P951" s="77">
        <v>20529</v>
      </c>
      <c r="Q951" s="76">
        <v>203000</v>
      </c>
      <c r="R951" s="76">
        <v>40600</v>
      </c>
      <c r="S951" s="78">
        <f t="shared" si="96"/>
        <v>20</v>
      </c>
      <c r="T951" s="78">
        <f t="shared" si="97"/>
        <v>162400</v>
      </c>
      <c r="U951" s="32" t="s">
        <v>5</v>
      </c>
      <c r="V951" s="32" t="s">
        <v>6</v>
      </c>
      <c r="W951" s="79">
        <v>1</v>
      </c>
      <c r="X951" s="80">
        <v>0</v>
      </c>
      <c r="Y951" s="81">
        <f>ROUND((S951/INDICI!$B$2*10),2)</f>
        <v>2.2599999999999998</v>
      </c>
      <c r="Z951" s="81">
        <f>ROUND((O951/INDICI!$B$1*25),2)</f>
        <v>3.75</v>
      </c>
      <c r="AA951" s="82">
        <f t="shared" si="98"/>
        <v>6</v>
      </c>
      <c r="AB951" s="83">
        <f t="shared" si="99"/>
        <v>12.01</v>
      </c>
      <c r="AC951" s="84"/>
      <c r="AD951" s="81" t="str">
        <f>VLOOKUP(C951, 'NORD SUD'!A:B, 2, FALSE)</f>
        <v>S</v>
      </c>
      <c r="AE951" s="85"/>
      <c r="AF951" s="85"/>
      <c r="AG951" s="84"/>
      <c r="AH951" s="81"/>
      <c r="AI951" s="169"/>
      <c r="AJ951" s="169"/>
      <c r="AK951" s="194"/>
      <c r="AL951" s="158"/>
    </row>
    <row r="952" spans="1:998" s="13" customFormat="1">
      <c r="A952" s="16">
        <v>947</v>
      </c>
      <c r="B952" s="32" t="s">
        <v>344</v>
      </c>
      <c r="C952" s="32" t="s">
        <v>33</v>
      </c>
      <c r="D952" s="32" t="s">
        <v>33</v>
      </c>
      <c r="E952" s="32" t="s">
        <v>1278</v>
      </c>
      <c r="F952" s="32"/>
      <c r="G952" s="74">
        <v>45828</v>
      </c>
      <c r="H952" s="75">
        <v>0.58333333333333337</v>
      </c>
      <c r="I952" s="32" t="s">
        <v>5</v>
      </c>
      <c r="J952" s="32" t="s">
        <v>6</v>
      </c>
      <c r="K952" s="32" t="s">
        <v>5</v>
      </c>
      <c r="L952" s="32" t="s">
        <v>5</v>
      </c>
      <c r="M952" s="32" t="s">
        <v>5</v>
      </c>
      <c r="N952" s="32" t="s">
        <v>6</v>
      </c>
      <c r="O952" s="32">
        <v>869.56500000000005</v>
      </c>
      <c r="P952" s="77">
        <v>2760</v>
      </c>
      <c r="Q952" s="32">
        <v>168360</v>
      </c>
      <c r="R952" s="32">
        <v>25254</v>
      </c>
      <c r="S952" s="85">
        <f t="shared" si="96"/>
        <v>15</v>
      </c>
      <c r="T952" s="85">
        <f t="shared" si="97"/>
        <v>143106</v>
      </c>
      <c r="U952" s="32" t="s">
        <v>6</v>
      </c>
      <c r="V952" s="32" t="s">
        <v>6</v>
      </c>
      <c r="W952" s="79">
        <v>1</v>
      </c>
      <c r="X952" s="80">
        <v>0</v>
      </c>
      <c r="Y952" s="81">
        <f>ROUND((S952/INDICI!$B$2*10),2)</f>
        <v>1.69</v>
      </c>
      <c r="Z952" s="81">
        <f>ROUND((O952/INDICI!$B$1*25),2)</f>
        <v>2.3199999999999998</v>
      </c>
      <c r="AA952" s="82">
        <f t="shared" si="98"/>
        <v>8</v>
      </c>
      <c r="AB952" s="83">
        <f t="shared" si="99"/>
        <v>12.01</v>
      </c>
      <c r="AC952" s="84"/>
      <c r="AD952" s="81" t="str">
        <f>VLOOKUP(C952, 'NORD SUD'!A:B, 2, FALSE)</f>
        <v>N</v>
      </c>
      <c r="AE952" s="85"/>
      <c r="AF952" s="85"/>
      <c r="AG952" s="84"/>
      <c r="AH952" s="81"/>
      <c r="AI952" s="169"/>
      <c r="AJ952" s="169"/>
      <c r="AK952" s="194"/>
      <c r="AL952" s="158"/>
    </row>
    <row r="953" spans="1:998" s="13" customFormat="1">
      <c r="A953" s="16">
        <v>948</v>
      </c>
      <c r="B953" s="32" t="s">
        <v>218</v>
      </c>
      <c r="C953" s="32" t="s">
        <v>1494</v>
      </c>
      <c r="D953" s="32" t="s">
        <v>1494</v>
      </c>
      <c r="E953" s="32" t="s">
        <v>409</v>
      </c>
      <c r="F953" s="32"/>
      <c r="G953" s="74">
        <v>45761</v>
      </c>
      <c r="H953" s="75">
        <v>0.67569444444444449</v>
      </c>
      <c r="I953" s="32" t="s">
        <v>5</v>
      </c>
      <c r="J953" s="32" t="s">
        <v>6</v>
      </c>
      <c r="K953" s="32" t="s">
        <v>5</v>
      </c>
      <c r="L953" s="32" t="s">
        <v>5</v>
      </c>
      <c r="M953" s="32" t="s">
        <v>5</v>
      </c>
      <c r="N953" s="32" t="s">
        <v>6</v>
      </c>
      <c r="O953" s="76">
        <v>227.79</v>
      </c>
      <c r="P953" s="77">
        <v>439</v>
      </c>
      <c r="Q953" s="76">
        <v>98560.2</v>
      </c>
      <c r="R953" s="76">
        <v>29568.06</v>
      </c>
      <c r="S953" s="85">
        <f t="shared" si="96"/>
        <v>30.000000000000004</v>
      </c>
      <c r="T953" s="85">
        <f t="shared" si="97"/>
        <v>68992.14</v>
      </c>
      <c r="U953" s="32" t="s">
        <v>6</v>
      </c>
      <c r="V953" s="32" t="s">
        <v>6</v>
      </c>
      <c r="W953" s="79">
        <v>1</v>
      </c>
      <c r="X953" s="80">
        <v>0</v>
      </c>
      <c r="Y953" s="81">
        <f>ROUND((S953/INDICI!$B$2*10),2)</f>
        <v>3.39</v>
      </c>
      <c r="Z953" s="81">
        <f>ROUND((O953/INDICI!$B$1*25),2)</f>
        <v>0.61</v>
      </c>
      <c r="AA953" s="82">
        <f t="shared" si="98"/>
        <v>8</v>
      </c>
      <c r="AB953" s="83">
        <f t="shared" si="99"/>
        <v>12</v>
      </c>
      <c r="AC953" s="84"/>
      <c r="AD953" s="81" t="str">
        <f>VLOOKUP(C953, 'NORD SUD'!A:B, 2, FALSE)</f>
        <v>S</v>
      </c>
      <c r="AE953" s="85"/>
      <c r="AF953" s="85"/>
      <c r="AG953" s="84"/>
      <c r="AH953" s="81"/>
      <c r="AI953" s="169"/>
      <c r="AJ953" s="169"/>
      <c r="AK953" s="194"/>
      <c r="AL953" s="158"/>
    </row>
    <row r="954" spans="1:998" s="13" customFormat="1">
      <c r="A954" s="16">
        <v>949</v>
      </c>
      <c r="B954" s="32" t="s">
        <v>188</v>
      </c>
      <c r="C954" s="32" t="s">
        <v>35</v>
      </c>
      <c r="D954" s="32" t="s">
        <v>35</v>
      </c>
      <c r="E954" s="32" t="s">
        <v>804</v>
      </c>
      <c r="F954" s="32" t="s">
        <v>112</v>
      </c>
      <c r="G954" s="74">
        <v>45806</v>
      </c>
      <c r="H954" s="75">
        <v>0.61944444444444446</v>
      </c>
      <c r="I954" s="32" t="s">
        <v>5</v>
      </c>
      <c r="J954" s="32" t="s">
        <v>6</v>
      </c>
      <c r="K954" s="32" t="s">
        <v>5</v>
      </c>
      <c r="L954" s="32" t="s">
        <v>5</v>
      </c>
      <c r="M954" s="32" t="s">
        <v>5</v>
      </c>
      <c r="N954" s="32" t="s">
        <v>6</v>
      </c>
      <c r="O954" s="76">
        <v>807.98</v>
      </c>
      <c r="P954" s="77">
        <v>5817</v>
      </c>
      <c r="Q954" s="76">
        <v>43200</v>
      </c>
      <c r="R954" s="76">
        <v>14688</v>
      </c>
      <c r="S954" s="85">
        <f t="shared" si="96"/>
        <v>34</v>
      </c>
      <c r="T954" s="85">
        <f t="shared" si="97"/>
        <v>28512</v>
      </c>
      <c r="U954" s="32" t="s">
        <v>6</v>
      </c>
      <c r="V954" s="32" t="s">
        <v>6</v>
      </c>
      <c r="W954" s="79">
        <v>1</v>
      </c>
      <c r="X954" s="80">
        <v>0</v>
      </c>
      <c r="Y954" s="81">
        <f>ROUND((S954/INDICI!$B$2*10),2)</f>
        <v>3.84</v>
      </c>
      <c r="Z954" s="81">
        <f>ROUND((O954/INDICI!$B$1*25),2)</f>
        <v>2.16</v>
      </c>
      <c r="AA954" s="82">
        <f t="shared" si="98"/>
        <v>6</v>
      </c>
      <c r="AB954" s="83">
        <f t="shared" si="99"/>
        <v>12</v>
      </c>
      <c r="AC954" s="84"/>
      <c r="AD954" s="81" t="str">
        <f>VLOOKUP(C954, 'NORD SUD'!A:B, 2, FALSE)</f>
        <v>N</v>
      </c>
      <c r="AE954" s="85"/>
      <c r="AF954" s="85"/>
      <c r="AG954" s="84"/>
      <c r="AH954" s="81"/>
      <c r="AI954" s="169"/>
      <c r="AJ954" s="169"/>
      <c r="AK954" s="194"/>
      <c r="AL954" s="158"/>
    </row>
    <row r="955" spans="1:998" s="13" customFormat="1">
      <c r="A955" s="16">
        <v>950</v>
      </c>
      <c r="B955" s="32" t="s">
        <v>556</v>
      </c>
      <c r="C955" s="32" t="s">
        <v>1454</v>
      </c>
      <c r="D955" s="32" t="s">
        <v>1454</v>
      </c>
      <c r="E955" s="32" t="s">
        <v>1489</v>
      </c>
      <c r="F955" s="32"/>
      <c r="G955" s="74">
        <v>45833</v>
      </c>
      <c r="H955" s="75">
        <v>0.87291666666666667</v>
      </c>
      <c r="I955" s="32" t="s">
        <v>5</v>
      </c>
      <c r="J955" s="32" t="s">
        <v>6</v>
      </c>
      <c r="K955" s="32" t="s">
        <v>5</v>
      </c>
      <c r="L955" s="32" t="s">
        <v>5</v>
      </c>
      <c r="M955" s="32" t="s">
        <v>5</v>
      </c>
      <c r="N955" s="32" t="s">
        <v>6</v>
      </c>
      <c r="O955" s="76">
        <v>1076.78</v>
      </c>
      <c r="P955" s="77">
        <v>2136</v>
      </c>
      <c r="Q955" s="76">
        <v>86200</v>
      </c>
      <c r="R955" s="76">
        <v>8620</v>
      </c>
      <c r="S955" s="85">
        <f t="shared" si="96"/>
        <v>10</v>
      </c>
      <c r="T955" s="85">
        <f t="shared" si="97"/>
        <v>77580</v>
      </c>
      <c r="U955" s="32" t="s">
        <v>6</v>
      </c>
      <c r="V955" s="32" t="s">
        <v>6</v>
      </c>
      <c r="W955" s="79">
        <v>1</v>
      </c>
      <c r="X955" s="80">
        <v>0</v>
      </c>
      <c r="Y955" s="81">
        <f>ROUND((S955/INDICI!$B$2*10),2)</f>
        <v>1.1299999999999999</v>
      </c>
      <c r="Z955" s="81">
        <f>ROUND((O955/INDICI!$B$1*25),2)</f>
        <v>2.87</v>
      </c>
      <c r="AA955" s="82">
        <f t="shared" si="98"/>
        <v>8</v>
      </c>
      <c r="AB955" s="83">
        <f t="shared" si="99"/>
        <v>12</v>
      </c>
      <c r="AC955" s="84"/>
      <c r="AD955" s="81" t="str">
        <f>VLOOKUP(C955, 'NORD SUD'!A:B, 2, FALSE)</f>
        <v>S</v>
      </c>
      <c r="AE955" s="85"/>
      <c r="AF955" s="85"/>
      <c r="AG955" s="84"/>
      <c r="AH955" s="81"/>
      <c r="AI955" s="169"/>
      <c r="AJ955" s="169"/>
      <c r="AK955" s="194"/>
      <c r="AL955" s="158"/>
    </row>
    <row r="956" spans="1:998" s="13" customFormat="1">
      <c r="A956" s="16">
        <v>951</v>
      </c>
      <c r="B956" s="32" t="s">
        <v>138</v>
      </c>
      <c r="C956" s="32" t="s">
        <v>81</v>
      </c>
      <c r="D956" s="32" t="s">
        <v>81</v>
      </c>
      <c r="E956" s="32" t="s">
        <v>1875</v>
      </c>
      <c r="F956" s="32"/>
      <c r="G956" s="74">
        <v>45834</v>
      </c>
      <c r="H956" s="75" t="s">
        <v>1876</v>
      </c>
      <c r="I956" s="32" t="s">
        <v>5</v>
      </c>
      <c r="J956" s="32" t="s">
        <v>6</v>
      </c>
      <c r="K956" s="32" t="s">
        <v>5</v>
      </c>
      <c r="L956" s="32" t="s">
        <v>5</v>
      </c>
      <c r="M956" s="32" t="s">
        <v>5</v>
      </c>
      <c r="N956" s="32" t="s">
        <v>6</v>
      </c>
      <c r="O956" s="91">
        <v>1311.12</v>
      </c>
      <c r="P956" s="77">
        <v>14110</v>
      </c>
      <c r="Q956" s="76">
        <v>135670.39999999999</v>
      </c>
      <c r="R956" s="76">
        <v>30000</v>
      </c>
      <c r="S956" s="85">
        <f t="shared" si="96"/>
        <v>22.112413614170816</v>
      </c>
      <c r="T956" s="85">
        <f t="shared" si="97"/>
        <v>105670.39999999999</v>
      </c>
      <c r="U956" s="32" t="s">
        <v>6</v>
      </c>
      <c r="V956" s="32" t="s">
        <v>6</v>
      </c>
      <c r="W956" s="79">
        <v>1</v>
      </c>
      <c r="X956" s="80">
        <v>0</v>
      </c>
      <c r="Y956" s="81">
        <f>ROUND((S956/INDICI!$B$2*10),2)</f>
        <v>2.5</v>
      </c>
      <c r="Z956" s="81">
        <f>ROUND((O956/INDICI!$B$1*25),2)</f>
        <v>3.5</v>
      </c>
      <c r="AA956" s="82">
        <f t="shared" si="98"/>
        <v>6</v>
      </c>
      <c r="AB956" s="83">
        <f t="shared" si="99"/>
        <v>12</v>
      </c>
      <c r="AC956" s="84"/>
      <c r="AD956" s="81" t="str">
        <f>VLOOKUP(C956, 'NORD SUD'!A:B, 2, FALSE)</f>
        <v>S</v>
      </c>
      <c r="AE956" s="85"/>
      <c r="AF956" s="85"/>
      <c r="AG956" s="84"/>
      <c r="AH956" s="81"/>
      <c r="AI956" s="169"/>
      <c r="AJ956" s="169"/>
      <c r="AK956" s="194"/>
      <c r="AL956" s="158"/>
    </row>
    <row r="957" spans="1:998" s="13" customFormat="1">
      <c r="A957" s="16">
        <v>952</v>
      </c>
      <c r="B957" s="32" t="s">
        <v>188</v>
      </c>
      <c r="C957" s="32" t="s">
        <v>1804</v>
      </c>
      <c r="D957" s="32" t="s">
        <v>1804</v>
      </c>
      <c r="E957" s="32" t="s">
        <v>1818</v>
      </c>
      <c r="F957" s="32"/>
      <c r="G957" s="74">
        <v>45789</v>
      </c>
      <c r="H957" s="75">
        <v>0.72152777777777777</v>
      </c>
      <c r="I957" s="32" t="s">
        <v>5</v>
      </c>
      <c r="J957" s="32" t="s">
        <v>6</v>
      </c>
      <c r="K957" s="32" t="s">
        <v>5</v>
      </c>
      <c r="L957" s="32" t="s">
        <v>5</v>
      </c>
      <c r="M957" s="32" t="s">
        <v>5</v>
      </c>
      <c r="N957" s="32" t="s">
        <v>6</v>
      </c>
      <c r="O957" s="76">
        <v>1185.54</v>
      </c>
      <c r="P957" s="77">
        <v>5061</v>
      </c>
      <c r="Q957" s="76">
        <v>80000</v>
      </c>
      <c r="R957" s="76">
        <v>20000</v>
      </c>
      <c r="S957" s="85">
        <f t="shared" si="96"/>
        <v>25</v>
      </c>
      <c r="T957" s="85">
        <f t="shared" si="97"/>
        <v>60000</v>
      </c>
      <c r="U957" s="32" t="s">
        <v>6</v>
      </c>
      <c r="V957" s="32" t="s">
        <v>6</v>
      </c>
      <c r="W957" s="79">
        <v>1</v>
      </c>
      <c r="X957" s="80">
        <v>0</v>
      </c>
      <c r="Y957" s="81">
        <f>ROUND((S957/INDICI!$B$2*10),2)</f>
        <v>2.82</v>
      </c>
      <c r="Z957" s="81">
        <f>ROUND((O957/INDICI!$B$1*25),2)</f>
        <v>3.17</v>
      </c>
      <c r="AA957" s="82">
        <f t="shared" si="98"/>
        <v>6</v>
      </c>
      <c r="AB957" s="83">
        <f t="shared" si="99"/>
        <v>11.99</v>
      </c>
      <c r="AC957" s="84"/>
      <c r="AD957" s="81" t="str">
        <f>VLOOKUP(C957, 'NORD SUD'!A:B, 2, FALSE)</f>
        <v>N</v>
      </c>
      <c r="AE957" s="85"/>
      <c r="AF957" s="85"/>
      <c r="AG957" s="84"/>
      <c r="AH957" s="81"/>
      <c r="AI957" s="169"/>
      <c r="AJ957" s="169"/>
      <c r="AK957" s="194"/>
      <c r="AL957" s="158"/>
    </row>
    <row r="958" spans="1:998" s="13" customFormat="1">
      <c r="A958" s="16">
        <v>953</v>
      </c>
      <c r="B958" s="32" t="s">
        <v>357</v>
      </c>
      <c r="C958" s="32" t="s">
        <v>93</v>
      </c>
      <c r="D958" s="32" t="s">
        <v>93</v>
      </c>
      <c r="E958" s="32" t="s">
        <v>1744</v>
      </c>
      <c r="F958" s="32" t="s">
        <v>112</v>
      </c>
      <c r="G958" s="74">
        <v>45814</v>
      </c>
      <c r="H958" s="75">
        <v>0.54861111111111105</v>
      </c>
      <c r="I958" s="32" t="s">
        <v>5</v>
      </c>
      <c r="J958" s="32" t="s">
        <v>6</v>
      </c>
      <c r="K958" s="32" t="s">
        <v>5</v>
      </c>
      <c r="L958" s="32" t="s">
        <v>5</v>
      </c>
      <c r="M958" s="32" t="s">
        <v>5</v>
      </c>
      <c r="N958" s="32" t="s">
        <v>6</v>
      </c>
      <c r="O958" s="76">
        <v>850.14169028171398</v>
      </c>
      <c r="P958" s="77">
        <v>5999</v>
      </c>
      <c r="Q958" s="76">
        <v>60743.7</v>
      </c>
      <c r="R958" s="76">
        <v>20000</v>
      </c>
      <c r="S958" s="86">
        <f t="shared" si="96"/>
        <v>32.925225167383616</v>
      </c>
      <c r="T958" s="86">
        <f t="shared" si="97"/>
        <v>40743.699999999997</v>
      </c>
      <c r="U958" s="32" t="s">
        <v>6</v>
      </c>
      <c r="V958" s="32" t="s">
        <v>6</v>
      </c>
      <c r="W958" s="79">
        <v>1</v>
      </c>
      <c r="X958" s="80">
        <v>0</v>
      </c>
      <c r="Y958" s="81">
        <f>ROUND((S958/INDICI!$B$2*10),2)</f>
        <v>3.72</v>
      </c>
      <c r="Z958" s="81">
        <f>ROUND((O958/INDICI!$B$1*25),2)</f>
        <v>2.27</v>
      </c>
      <c r="AA958" s="82">
        <f t="shared" si="98"/>
        <v>6</v>
      </c>
      <c r="AB958" s="83">
        <f t="shared" si="99"/>
        <v>11.99</v>
      </c>
      <c r="AC958" s="84"/>
      <c r="AD958" s="81" t="str">
        <f>VLOOKUP(C958, 'NORD SUD'!A:B, 2, FALSE)</f>
        <v>N</v>
      </c>
      <c r="AE958" s="85"/>
      <c r="AF958" s="85"/>
      <c r="AG958" s="84"/>
      <c r="AH958" s="81"/>
      <c r="AI958" s="169"/>
      <c r="AJ958" s="169"/>
      <c r="AK958" s="194"/>
      <c r="AL958" s="161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  <c r="II958" s="24"/>
      <c r="IJ958" s="24"/>
      <c r="IK958" s="24"/>
      <c r="IL958" s="24"/>
      <c r="IM958" s="24"/>
      <c r="IN958" s="24"/>
      <c r="IO958" s="24"/>
      <c r="IP958" s="24"/>
      <c r="IQ958" s="24"/>
      <c r="IR958" s="24"/>
      <c r="IS958" s="24"/>
      <c r="IT958" s="24"/>
      <c r="IU958" s="24"/>
      <c r="IV958" s="24"/>
      <c r="IW958" s="24"/>
      <c r="IX958" s="24"/>
      <c r="IY958" s="24"/>
      <c r="IZ958" s="24"/>
      <c r="JA958" s="24"/>
      <c r="JB958" s="24"/>
      <c r="JC958" s="24"/>
      <c r="JD958" s="24"/>
      <c r="JE958" s="24"/>
      <c r="JF958" s="24"/>
      <c r="JG958" s="24"/>
      <c r="JH958" s="24"/>
      <c r="JI958" s="24"/>
      <c r="JJ958" s="24"/>
      <c r="JK958" s="24"/>
      <c r="JL958" s="24"/>
      <c r="JM958" s="24"/>
      <c r="JN958" s="24"/>
      <c r="JO958" s="24"/>
      <c r="JP958" s="24"/>
      <c r="JQ958" s="24"/>
      <c r="JR958" s="24"/>
      <c r="JS958" s="24"/>
      <c r="JT958" s="24"/>
      <c r="JU958" s="24"/>
      <c r="JV958" s="24"/>
      <c r="JW958" s="24"/>
      <c r="JX958" s="24"/>
      <c r="JY958" s="24"/>
      <c r="JZ958" s="24"/>
      <c r="KA958" s="24"/>
      <c r="KB958" s="24"/>
      <c r="KC958" s="24"/>
      <c r="KD958" s="24"/>
      <c r="KE958" s="24"/>
      <c r="KF958" s="24"/>
      <c r="KG958" s="24"/>
      <c r="KH958" s="24"/>
      <c r="KI958" s="24"/>
      <c r="KJ958" s="24"/>
      <c r="KK958" s="24"/>
      <c r="KL958" s="24"/>
      <c r="KM958" s="24"/>
      <c r="KN958" s="24"/>
      <c r="KO958" s="24"/>
      <c r="KP958" s="24"/>
      <c r="KQ958" s="24"/>
      <c r="KR958" s="24"/>
      <c r="KS958" s="24"/>
      <c r="KT958" s="24"/>
      <c r="KU958" s="24"/>
      <c r="KV958" s="24"/>
      <c r="KW958" s="24"/>
      <c r="KX958" s="24"/>
      <c r="KY958" s="24"/>
      <c r="KZ958" s="24"/>
      <c r="LA958" s="24"/>
      <c r="LB958" s="24"/>
      <c r="LC958" s="24"/>
      <c r="LD958" s="24"/>
      <c r="LE958" s="24"/>
      <c r="LF958" s="24"/>
      <c r="LG958" s="24"/>
      <c r="LH958" s="24"/>
      <c r="LI958" s="24"/>
      <c r="LJ958" s="24"/>
      <c r="LK958" s="24"/>
      <c r="LL958" s="24"/>
      <c r="LM958" s="24"/>
      <c r="LN958" s="24"/>
      <c r="LO958" s="24"/>
      <c r="LP958" s="24"/>
      <c r="LQ958" s="24"/>
      <c r="LR958" s="24"/>
      <c r="LS958" s="24"/>
      <c r="LT958" s="24"/>
      <c r="LU958" s="24"/>
      <c r="LV958" s="24"/>
      <c r="LW958" s="24"/>
      <c r="LX958" s="24"/>
      <c r="LY958" s="24"/>
      <c r="LZ958" s="24"/>
      <c r="MA958" s="24"/>
      <c r="MB958" s="24"/>
      <c r="MC958" s="24"/>
      <c r="MD958" s="24"/>
      <c r="ME958" s="24"/>
      <c r="MF958" s="24"/>
      <c r="MG958" s="24"/>
      <c r="MH958" s="24"/>
      <c r="MI958" s="24"/>
      <c r="MJ958" s="24"/>
      <c r="MK958" s="24"/>
      <c r="ML958" s="24"/>
      <c r="MM958" s="24"/>
      <c r="MN958" s="24"/>
      <c r="MO958" s="24"/>
      <c r="MP958" s="24"/>
      <c r="MQ958" s="24"/>
      <c r="MR958" s="24"/>
      <c r="MS958" s="24"/>
      <c r="MT958" s="24"/>
      <c r="MU958" s="24"/>
      <c r="MV958" s="24"/>
      <c r="MW958" s="24"/>
      <c r="MX958" s="24"/>
      <c r="MY958" s="24"/>
      <c r="MZ958" s="24"/>
      <c r="NA958" s="24"/>
      <c r="NB958" s="24"/>
      <c r="NC958" s="24"/>
      <c r="ND958" s="24"/>
      <c r="NE958" s="24"/>
      <c r="NF958" s="24"/>
      <c r="NG958" s="24"/>
      <c r="NH958" s="24"/>
      <c r="NI958" s="24"/>
      <c r="NJ958" s="24"/>
      <c r="NK958" s="24"/>
      <c r="NL958" s="24"/>
      <c r="NM958" s="24"/>
      <c r="NN958" s="24"/>
      <c r="NO958" s="24"/>
      <c r="NP958" s="24"/>
      <c r="NQ958" s="24"/>
      <c r="NR958" s="24"/>
      <c r="NS958" s="24"/>
      <c r="NT958" s="24"/>
      <c r="NU958" s="24"/>
      <c r="NV958" s="24"/>
      <c r="NW958" s="24"/>
      <c r="NX958" s="24"/>
      <c r="NY958" s="24"/>
      <c r="NZ958" s="24"/>
      <c r="OA958" s="24"/>
      <c r="OB958" s="24"/>
      <c r="OC958" s="24"/>
      <c r="OD958" s="24"/>
      <c r="OE958" s="24"/>
      <c r="OF958" s="24"/>
      <c r="OG958" s="24"/>
      <c r="OH958" s="24"/>
      <c r="OI958" s="24"/>
      <c r="OJ958" s="24"/>
      <c r="OK958" s="24"/>
      <c r="OL958" s="24"/>
      <c r="OM958" s="24"/>
      <c r="ON958" s="24"/>
      <c r="OO958" s="24"/>
      <c r="OP958" s="24"/>
      <c r="OQ958" s="24"/>
      <c r="OR958" s="24"/>
      <c r="OS958" s="24"/>
      <c r="OT958" s="24"/>
      <c r="OU958" s="24"/>
      <c r="OV958" s="24"/>
      <c r="OW958" s="24"/>
      <c r="OX958" s="24"/>
      <c r="OY958" s="24"/>
      <c r="OZ958" s="24"/>
      <c r="PA958" s="24"/>
      <c r="PB958" s="24"/>
      <c r="PC958" s="24"/>
      <c r="PD958" s="24"/>
      <c r="PE958" s="24"/>
      <c r="PF958" s="24"/>
      <c r="PG958" s="24"/>
      <c r="PH958" s="24"/>
      <c r="PI958" s="24"/>
      <c r="PJ958" s="24"/>
      <c r="PK958" s="24"/>
      <c r="PL958" s="24"/>
      <c r="PM958" s="24"/>
      <c r="PN958" s="24"/>
      <c r="PO958" s="24"/>
      <c r="PP958" s="24"/>
      <c r="PQ958" s="24"/>
      <c r="PR958" s="24"/>
      <c r="PS958" s="24"/>
      <c r="PT958" s="24"/>
      <c r="PU958" s="24"/>
      <c r="PV958" s="24"/>
      <c r="PW958" s="24"/>
      <c r="PX958" s="24"/>
      <c r="PY958" s="24"/>
      <c r="PZ958" s="24"/>
      <c r="QA958" s="24"/>
      <c r="QB958" s="24"/>
      <c r="QC958" s="24"/>
      <c r="QD958" s="24"/>
      <c r="QE958" s="24"/>
      <c r="QF958" s="24"/>
      <c r="QG958" s="24"/>
      <c r="QH958" s="24"/>
      <c r="QI958" s="24"/>
      <c r="QJ958" s="24"/>
      <c r="QK958" s="24"/>
      <c r="QL958" s="24"/>
      <c r="QM958" s="24"/>
      <c r="QN958" s="24"/>
      <c r="QO958" s="24"/>
      <c r="QP958" s="24"/>
      <c r="QQ958" s="24"/>
      <c r="QR958" s="24"/>
      <c r="QS958" s="24"/>
      <c r="QT958" s="24"/>
      <c r="QU958" s="24"/>
      <c r="QV958" s="24"/>
      <c r="QW958" s="24"/>
      <c r="QX958" s="24"/>
      <c r="QY958" s="24"/>
      <c r="QZ958" s="24"/>
      <c r="RA958" s="24"/>
      <c r="RB958" s="24"/>
      <c r="RC958" s="24"/>
      <c r="RD958" s="24"/>
      <c r="RE958" s="24"/>
      <c r="RF958" s="24"/>
      <c r="RG958" s="24"/>
      <c r="RH958" s="24"/>
      <c r="RI958" s="24"/>
      <c r="RJ958" s="24"/>
      <c r="RK958" s="24"/>
      <c r="RL958" s="24"/>
      <c r="RM958" s="24"/>
      <c r="RN958" s="24"/>
      <c r="RO958" s="24"/>
      <c r="RP958" s="24"/>
      <c r="RQ958" s="24"/>
      <c r="RR958" s="24"/>
      <c r="RS958" s="24"/>
      <c r="RT958" s="24"/>
      <c r="RU958" s="24"/>
      <c r="RV958" s="24"/>
      <c r="RW958" s="24"/>
      <c r="RX958" s="24"/>
      <c r="RY958" s="24"/>
      <c r="RZ958" s="24"/>
      <c r="SA958" s="24"/>
      <c r="SB958" s="24"/>
      <c r="SC958" s="24"/>
      <c r="SD958" s="24"/>
      <c r="SE958" s="24"/>
      <c r="SF958" s="24"/>
      <c r="SG958" s="24"/>
      <c r="SH958" s="24"/>
      <c r="SI958" s="24"/>
      <c r="SJ958" s="24"/>
      <c r="SK958" s="24"/>
      <c r="SL958" s="24"/>
      <c r="SM958" s="24"/>
      <c r="SN958" s="24"/>
      <c r="SO958" s="24"/>
      <c r="SP958" s="24"/>
      <c r="SQ958" s="24"/>
      <c r="SR958" s="24"/>
      <c r="SS958" s="24"/>
      <c r="ST958" s="24"/>
      <c r="SU958" s="24"/>
      <c r="SV958" s="24"/>
      <c r="SW958" s="24"/>
      <c r="SX958" s="24"/>
      <c r="SY958" s="24"/>
      <c r="SZ958" s="24"/>
      <c r="TA958" s="24"/>
      <c r="TB958" s="24"/>
      <c r="TC958" s="24"/>
      <c r="TD958" s="24"/>
      <c r="TE958" s="24"/>
      <c r="TF958" s="24"/>
      <c r="TG958" s="24"/>
      <c r="TH958" s="24"/>
      <c r="TI958" s="24"/>
      <c r="TJ958" s="24"/>
      <c r="TK958" s="24"/>
      <c r="TL958" s="24"/>
      <c r="TM958" s="24"/>
      <c r="TN958" s="24"/>
      <c r="TO958" s="24"/>
      <c r="TP958" s="24"/>
      <c r="TQ958" s="24"/>
      <c r="TR958" s="24"/>
      <c r="TS958" s="24"/>
      <c r="TT958" s="24"/>
      <c r="TU958" s="24"/>
      <c r="TV958" s="24"/>
      <c r="TW958" s="24"/>
      <c r="TX958" s="24"/>
      <c r="TY958" s="24"/>
      <c r="TZ958" s="24"/>
      <c r="UA958" s="24"/>
      <c r="UB958" s="24"/>
      <c r="UC958" s="24"/>
      <c r="UD958" s="24"/>
      <c r="UE958" s="24"/>
      <c r="UF958" s="24"/>
      <c r="UG958" s="24"/>
      <c r="UH958" s="24"/>
      <c r="UI958" s="24"/>
      <c r="UJ958" s="24"/>
      <c r="UK958" s="24"/>
      <c r="UL958" s="24"/>
      <c r="UM958" s="24"/>
      <c r="UN958" s="24"/>
      <c r="UO958" s="24"/>
      <c r="UP958" s="24"/>
      <c r="UQ958" s="24"/>
      <c r="UR958" s="24"/>
      <c r="US958" s="24"/>
      <c r="UT958" s="24"/>
      <c r="UU958" s="24"/>
      <c r="UV958" s="24"/>
      <c r="UW958" s="24"/>
      <c r="UX958" s="24"/>
      <c r="UY958" s="24"/>
      <c r="UZ958" s="24"/>
      <c r="VA958" s="24"/>
      <c r="VB958" s="24"/>
      <c r="VC958" s="24"/>
      <c r="VD958" s="24"/>
      <c r="VE958" s="24"/>
      <c r="VF958" s="24"/>
      <c r="VG958" s="24"/>
      <c r="VH958" s="24"/>
      <c r="VI958" s="24"/>
      <c r="VJ958" s="24"/>
      <c r="VK958" s="24"/>
      <c r="VL958" s="24"/>
      <c r="VM958" s="24"/>
      <c r="VN958" s="24"/>
      <c r="VO958" s="24"/>
      <c r="VP958" s="24"/>
      <c r="VQ958" s="24"/>
      <c r="VR958" s="24"/>
      <c r="VS958" s="24"/>
      <c r="VT958" s="24"/>
      <c r="VU958" s="24"/>
      <c r="VV958" s="24"/>
      <c r="VW958" s="24"/>
      <c r="VX958" s="24"/>
      <c r="VY958" s="24"/>
      <c r="VZ958" s="24"/>
      <c r="WA958" s="24"/>
      <c r="WB958" s="24"/>
      <c r="WC958" s="24"/>
      <c r="WD958" s="24"/>
      <c r="WE958" s="24"/>
      <c r="WF958" s="24"/>
      <c r="WG958" s="24"/>
      <c r="WH958" s="24"/>
      <c r="WI958" s="24"/>
      <c r="WJ958" s="24"/>
      <c r="WK958" s="24"/>
      <c r="WL958" s="24"/>
      <c r="WM958" s="24"/>
      <c r="WN958" s="24"/>
      <c r="WO958" s="24"/>
      <c r="WP958" s="24"/>
      <c r="WQ958" s="24"/>
      <c r="WR958" s="24"/>
      <c r="WS958" s="24"/>
      <c r="WT958" s="24"/>
      <c r="WU958" s="24"/>
      <c r="WV958" s="24"/>
      <c r="WW958" s="24"/>
      <c r="WX958" s="24"/>
      <c r="WY958" s="24"/>
      <c r="WZ958" s="24"/>
      <c r="XA958" s="24"/>
      <c r="XB958" s="24"/>
      <c r="XC958" s="24"/>
      <c r="XD958" s="24"/>
      <c r="XE958" s="24"/>
      <c r="XF958" s="24"/>
      <c r="XG958" s="24"/>
      <c r="XH958" s="24"/>
      <c r="XI958" s="24"/>
      <c r="XJ958" s="24"/>
      <c r="XK958" s="24"/>
      <c r="XL958" s="24"/>
      <c r="XM958" s="24"/>
      <c r="XN958" s="24"/>
      <c r="XO958" s="24"/>
      <c r="XP958" s="24"/>
      <c r="XQ958" s="24"/>
      <c r="XR958" s="24"/>
      <c r="XS958" s="24"/>
      <c r="XT958" s="24"/>
      <c r="XU958" s="24"/>
      <c r="XV958" s="24"/>
      <c r="XW958" s="24"/>
      <c r="XX958" s="24"/>
      <c r="XY958" s="24"/>
      <c r="XZ958" s="24"/>
      <c r="YA958" s="24"/>
      <c r="YB958" s="24"/>
      <c r="YC958" s="24"/>
      <c r="YD958" s="24"/>
      <c r="YE958" s="24"/>
      <c r="YF958" s="24"/>
      <c r="YG958" s="24"/>
      <c r="YH958" s="24"/>
      <c r="YI958" s="24"/>
      <c r="YJ958" s="24"/>
      <c r="YK958" s="24"/>
      <c r="YL958" s="24"/>
      <c r="YM958" s="24"/>
      <c r="YN958" s="24"/>
      <c r="YO958" s="24"/>
      <c r="YP958" s="24"/>
      <c r="YQ958" s="24"/>
      <c r="YR958" s="24"/>
      <c r="YS958" s="24"/>
      <c r="YT958" s="24"/>
      <c r="YU958" s="24"/>
      <c r="YV958" s="24"/>
      <c r="YW958" s="24"/>
      <c r="YX958" s="24"/>
      <c r="YY958" s="24"/>
      <c r="YZ958" s="24"/>
      <c r="ZA958" s="24"/>
      <c r="ZB958" s="24"/>
      <c r="ZC958" s="24"/>
      <c r="ZD958" s="24"/>
      <c r="ZE958" s="24"/>
      <c r="ZF958" s="24"/>
      <c r="ZG958" s="24"/>
      <c r="ZH958" s="24"/>
      <c r="ZI958" s="24"/>
      <c r="ZJ958" s="24"/>
      <c r="ZK958" s="24"/>
      <c r="ZL958" s="24"/>
      <c r="ZM958" s="24"/>
      <c r="ZN958" s="24"/>
      <c r="ZO958" s="24"/>
      <c r="ZP958" s="24"/>
      <c r="ZQ958" s="24"/>
      <c r="ZR958" s="24"/>
      <c r="ZS958" s="24"/>
      <c r="ZT958" s="24"/>
      <c r="ZU958" s="24"/>
      <c r="ZV958" s="24"/>
      <c r="ZW958" s="24"/>
      <c r="ZX958" s="24"/>
      <c r="ZY958" s="24"/>
      <c r="ZZ958" s="24"/>
      <c r="AAA958" s="24"/>
      <c r="AAB958" s="24"/>
      <c r="AAC958" s="24"/>
      <c r="AAD958" s="24"/>
      <c r="AAE958" s="24"/>
      <c r="AAF958" s="24"/>
      <c r="AAG958" s="24"/>
      <c r="AAH958" s="24"/>
      <c r="AAI958" s="24"/>
      <c r="AAJ958" s="24"/>
      <c r="AAK958" s="24"/>
      <c r="AAL958" s="24"/>
      <c r="AAM958" s="24"/>
      <c r="AAN958" s="24"/>
      <c r="AAO958" s="24"/>
      <c r="AAP958" s="24"/>
      <c r="AAQ958" s="24"/>
      <c r="AAR958" s="24"/>
      <c r="AAS958" s="24"/>
      <c r="AAT958" s="24"/>
      <c r="AAU958" s="24"/>
      <c r="AAV958" s="24"/>
      <c r="AAW958" s="24"/>
      <c r="AAX958" s="24"/>
      <c r="AAY958" s="24"/>
      <c r="AAZ958" s="24"/>
      <c r="ABA958" s="24"/>
      <c r="ABB958" s="24"/>
      <c r="ABC958" s="24"/>
      <c r="ABD958" s="24"/>
      <c r="ABE958" s="24"/>
      <c r="ABF958" s="24"/>
      <c r="ABG958" s="24"/>
      <c r="ABH958" s="24"/>
      <c r="ABI958" s="24"/>
      <c r="ABJ958" s="24"/>
      <c r="ABK958" s="24"/>
      <c r="ABL958" s="24"/>
      <c r="ABM958" s="24"/>
      <c r="ABN958" s="24"/>
      <c r="ABO958" s="24"/>
      <c r="ABP958" s="24"/>
      <c r="ABQ958" s="24"/>
      <c r="ABR958" s="24"/>
      <c r="ABS958" s="24"/>
      <c r="ABT958" s="24"/>
      <c r="ABU958" s="24"/>
      <c r="ABV958" s="24"/>
      <c r="ABW958" s="24"/>
      <c r="ABX958" s="24"/>
      <c r="ABY958" s="24"/>
      <c r="ABZ958" s="24"/>
      <c r="ACA958" s="24"/>
      <c r="ACB958" s="24"/>
      <c r="ACC958" s="24"/>
      <c r="ACD958" s="24"/>
      <c r="ACE958" s="24"/>
      <c r="ACF958" s="24"/>
      <c r="ACG958" s="24"/>
      <c r="ACH958" s="24"/>
      <c r="ACI958" s="24"/>
      <c r="ACJ958" s="24"/>
      <c r="ACK958" s="24"/>
      <c r="ACL958" s="24"/>
      <c r="ACM958" s="24"/>
      <c r="ACN958" s="24"/>
      <c r="ACO958" s="24"/>
      <c r="ACP958" s="24"/>
      <c r="ACQ958" s="24"/>
      <c r="ACR958" s="24"/>
      <c r="ACS958" s="24"/>
      <c r="ACT958" s="24"/>
      <c r="ACU958" s="24"/>
      <c r="ACV958" s="24"/>
      <c r="ACW958" s="24"/>
      <c r="ACX958" s="24"/>
      <c r="ACY958" s="24"/>
      <c r="ACZ958" s="24"/>
      <c r="ADA958" s="24"/>
      <c r="ADB958" s="24"/>
      <c r="ADC958" s="24"/>
      <c r="ADD958" s="24"/>
      <c r="ADE958" s="24"/>
      <c r="ADF958" s="24"/>
      <c r="ADG958" s="24"/>
      <c r="ADH958" s="24"/>
      <c r="ADI958" s="24"/>
      <c r="ADJ958" s="24"/>
      <c r="ADK958" s="24"/>
      <c r="ADL958" s="24"/>
      <c r="ADM958" s="24"/>
      <c r="ADN958" s="24"/>
      <c r="ADO958" s="24"/>
      <c r="ADP958" s="24"/>
      <c r="ADQ958" s="24"/>
      <c r="ADR958" s="24"/>
      <c r="ADS958" s="24"/>
      <c r="ADT958" s="24"/>
      <c r="ADU958" s="24"/>
      <c r="ADV958" s="24"/>
      <c r="ADW958" s="24"/>
      <c r="ADX958" s="24"/>
      <c r="ADY958" s="24"/>
      <c r="ADZ958" s="24"/>
      <c r="AEA958" s="24"/>
      <c r="AEB958" s="24"/>
      <c r="AEC958" s="24"/>
      <c r="AED958" s="24"/>
      <c r="AEE958" s="24"/>
      <c r="AEF958" s="24"/>
      <c r="AEG958" s="24"/>
      <c r="AEH958" s="24"/>
      <c r="AEI958" s="24"/>
      <c r="AEJ958" s="24"/>
      <c r="AEK958" s="24"/>
      <c r="AEL958" s="24"/>
      <c r="AEM958" s="24"/>
      <c r="AEN958" s="24"/>
      <c r="AEO958" s="24"/>
      <c r="AEP958" s="24"/>
      <c r="AEQ958" s="24"/>
      <c r="AER958" s="24"/>
      <c r="AES958" s="24"/>
      <c r="AET958" s="24"/>
      <c r="AEU958" s="24"/>
      <c r="AEV958" s="24"/>
      <c r="AEW958" s="24"/>
      <c r="AEX958" s="24"/>
      <c r="AEY958" s="24"/>
      <c r="AEZ958" s="24"/>
      <c r="AFA958" s="24"/>
      <c r="AFB958" s="24"/>
      <c r="AFC958" s="24"/>
      <c r="AFD958" s="24"/>
      <c r="AFE958" s="24"/>
      <c r="AFF958" s="24"/>
      <c r="AFG958" s="24"/>
      <c r="AFH958" s="24"/>
      <c r="AFI958" s="24"/>
      <c r="AFJ958" s="24"/>
      <c r="AFK958" s="24"/>
      <c r="AFL958" s="24"/>
      <c r="AFM958" s="24"/>
      <c r="AFN958" s="24"/>
      <c r="AFO958" s="24"/>
      <c r="AFP958" s="24"/>
      <c r="AFQ958" s="24"/>
      <c r="AFR958" s="24"/>
      <c r="AFS958" s="24"/>
      <c r="AFT958" s="24"/>
      <c r="AFU958" s="24"/>
      <c r="AFV958" s="24"/>
      <c r="AFW958" s="24"/>
      <c r="AFX958" s="24"/>
      <c r="AFY958" s="24"/>
      <c r="AFZ958" s="24"/>
      <c r="AGA958" s="24"/>
      <c r="AGB958" s="24"/>
      <c r="AGC958" s="24"/>
      <c r="AGD958" s="24"/>
      <c r="AGE958" s="24"/>
      <c r="AGF958" s="24"/>
      <c r="AGG958" s="24"/>
      <c r="AGH958" s="24"/>
      <c r="AGI958" s="24"/>
      <c r="AGJ958" s="24"/>
      <c r="AGK958" s="24"/>
      <c r="AGL958" s="24"/>
      <c r="AGM958" s="24"/>
      <c r="AGN958" s="24"/>
      <c r="AGO958" s="24"/>
      <c r="AGP958" s="24"/>
      <c r="AGQ958" s="24"/>
      <c r="AGR958" s="24"/>
      <c r="AGS958" s="24"/>
      <c r="AGT958" s="24"/>
      <c r="AGU958" s="24"/>
      <c r="AGV958" s="24"/>
      <c r="AGW958" s="24"/>
      <c r="AGX958" s="24"/>
      <c r="AGY958" s="24"/>
      <c r="AGZ958" s="24"/>
      <c r="AHA958" s="24"/>
      <c r="AHB958" s="24"/>
      <c r="AHC958" s="24"/>
      <c r="AHD958" s="24"/>
      <c r="AHE958" s="24"/>
      <c r="AHF958" s="24"/>
      <c r="AHG958" s="24"/>
      <c r="AHH958" s="24"/>
      <c r="AHI958" s="24"/>
      <c r="AHJ958" s="24"/>
      <c r="AHK958" s="24"/>
      <c r="AHL958" s="24"/>
      <c r="AHM958" s="24"/>
      <c r="AHN958" s="24"/>
      <c r="AHO958" s="24"/>
      <c r="AHP958" s="24"/>
      <c r="AHQ958" s="24"/>
      <c r="AHR958" s="24"/>
      <c r="AHS958" s="24"/>
      <c r="AHT958" s="24"/>
      <c r="AHU958" s="24"/>
      <c r="AHV958" s="24"/>
      <c r="AHW958" s="24"/>
      <c r="AHX958" s="24"/>
      <c r="AHY958" s="24"/>
      <c r="AHZ958" s="24"/>
      <c r="AIA958" s="24"/>
      <c r="AIB958" s="24"/>
      <c r="AIC958" s="24"/>
      <c r="AID958" s="24"/>
      <c r="AIE958" s="24"/>
      <c r="AIF958" s="24"/>
      <c r="AIG958" s="24"/>
      <c r="AIH958" s="24"/>
      <c r="AII958" s="24"/>
      <c r="AIJ958" s="24"/>
      <c r="AIK958" s="24"/>
      <c r="AIL958" s="24"/>
      <c r="AIM958" s="24"/>
      <c r="AIN958" s="24"/>
      <c r="AIO958" s="24"/>
      <c r="AIP958" s="24"/>
      <c r="AIQ958" s="24"/>
      <c r="AIR958" s="24"/>
      <c r="AIS958" s="24"/>
      <c r="AIT958" s="24"/>
      <c r="AIU958" s="24"/>
      <c r="AIV958" s="24"/>
      <c r="AIW958" s="24"/>
      <c r="AIX958" s="24"/>
      <c r="AIY958" s="24"/>
      <c r="AIZ958" s="24"/>
      <c r="AJA958" s="24"/>
      <c r="AJB958" s="24"/>
      <c r="AJC958" s="24"/>
      <c r="AJD958" s="24"/>
      <c r="AJE958" s="24"/>
      <c r="AJF958" s="24"/>
      <c r="AJG958" s="24"/>
      <c r="AJH958" s="24"/>
      <c r="AJI958" s="24"/>
      <c r="AJJ958" s="24"/>
      <c r="AJK958" s="24"/>
      <c r="AJL958" s="24"/>
      <c r="AJM958" s="24"/>
      <c r="AJN958" s="24"/>
      <c r="AJO958" s="24"/>
      <c r="AJP958" s="24"/>
      <c r="AJQ958" s="24"/>
      <c r="AJR958" s="24"/>
      <c r="AJS958" s="24"/>
      <c r="AJT958" s="24"/>
      <c r="AJU958" s="24"/>
      <c r="AJV958" s="24"/>
      <c r="AJW958" s="24"/>
      <c r="AJX958" s="24"/>
      <c r="AJY958" s="24"/>
      <c r="AJZ958" s="24"/>
      <c r="AKA958" s="24"/>
      <c r="AKB958" s="24"/>
      <c r="AKC958" s="24"/>
      <c r="AKD958" s="24"/>
      <c r="AKE958" s="24"/>
      <c r="AKF958" s="24"/>
      <c r="AKG958" s="24"/>
      <c r="AKH958" s="24"/>
      <c r="AKI958" s="24"/>
      <c r="AKJ958" s="24"/>
      <c r="AKK958" s="24"/>
      <c r="AKL958" s="24"/>
      <c r="AKM958" s="24"/>
      <c r="AKN958" s="24"/>
      <c r="AKO958" s="24"/>
      <c r="AKP958" s="24"/>
      <c r="AKQ958" s="24"/>
      <c r="AKR958" s="24"/>
      <c r="AKS958" s="24"/>
      <c r="AKT958" s="24"/>
      <c r="AKU958" s="24"/>
      <c r="AKV958" s="24"/>
      <c r="AKW958" s="24"/>
      <c r="AKX958" s="24"/>
      <c r="AKY958" s="24"/>
      <c r="AKZ958" s="24"/>
      <c r="ALA958" s="24"/>
      <c r="ALB958" s="24"/>
      <c r="ALC958" s="24"/>
      <c r="ALD958" s="24"/>
      <c r="ALE958" s="24"/>
      <c r="ALF958" s="24"/>
      <c r="ALG958" s="24"/>
      <c r="ALH958" s="24"/>
      <c r="ALI958" s="24"/>
      <c r="ALJ958" s="24"/>
    </row>
    <row r="959" spans="1:998" s="13" customFormat="1">
      <c r="A959" s="16">
        <v>954</v>
      </c>
      <c r="B959" s="32" t="s">
        <v>188</v>
      </c>
      <c r="C959" s="32" t="s">
        <v>13</v>
      </c>
      <c r="D959" s="32" t="s">
        <v>13</v>
      </c>
      <c r="E959" s="32" t="s">
        <v>209</v>
      </c>
      <c r="F959" s="32"/>
      <c r="G959" s="74">
        <v>45834</v>
      </c>
      <c r="H959" s="75">
        <v>0.71388888888888891</v>
      </c>
      <c r="I959" s="32" t="s">
        <v>5</v>
      </c>
      <c r="J959" s="32" t="s">
        <v>6</v>
      </c>
      <c r="K959" s="32" t="s">
        <v>5</v>
      </c>
      <c r="L959" s="32" t="s">
        <v>5</v>
      </c>
      <c r="M959" s="32" t="s">
        <v>5</v>
      </c>
      <c r="N959" s="32" t="s">
        <v>6</v>
      </c>
      <c r="O959" s="76">
        <v>1188.3499999999999</v>
      </c>
      <c r="P959" s="77">
        <v>10098</v>
      </c>
      <c r="Q959" s="76">
        <v>180000</v>
      </c>
      <c r="R959" s="76">
        <v>45000</v>
      </c>
      <c r="S959" s="78">
        <f t="shared" si="96"/>
        <v>25</v>
      </c>
      <c r="T959" s="78">
        <f t="shared" si="97"/>
        <v>135000</v>
      </c>
      <c r="U959" s="32" t="s">
        <v>6</v>
      </c>
      <c r="V959" s="32" t="s">
        <v>6</v>
      </c>
      <c r="W959" s="79">
        <v>1</v>
      </c>
      <c r="X959" s="80">
        <v>0</v>
      </c>
      <c r="Y959" s="81">
        <f>ROUND((S959/INDICI!$B$2*10),2)</f>
        <v>2.82</v>
      </c>
      <c r="Z959" s="81">
        <f>ROUND((O959/INDICI!$B$1*25),2)</f>
        <v>3.17</v>
      </c>
      <c r="AA959" s="82">
        <f t="shared" si="98"/>
        <v>6</v>
      </c>
      <c r="AB959" s="83">
        <f t="shared" si="99"/>
        <v>11.99</v>
      </c>
      <c r="AC959" s="84"/>
      <c r="AD959" s="81" t="str">
        <f>VLOOKUP(C959, 'NORD SUD'!A:B, 2, FALSE)</f>
        <v>N</v>
      </c>
      <c r="AE959" s="85"/>
      <c r="AF959" s="85"/>
      <c r="AG959" s="84"/>
      <c r="AH959" s="90"/>
      <c r="AI959" s="172"/>
      <c r="AJ959" s="172"/>
      <c r="AK959" s="197"/>
      <c r="AL959" s="158"/>
    </row>
    <row r="960" spans="1:998" s="13" customFormat="1">
      <c r="A960" s="16">
        <v>955</v>
      </c>
      <c r="B960" s="32" t="s">
        <v>344</v>
      </c>
      <c r="C960" s="32" t="s">
        <v>19</v>
      </c>
      <c r="D960" s="32" t="s">
        <v>19</v>
      </c>
      <c r="E960" s="32" t="s">
        <v>1556</v>
      </c>
      <c r="F960" s="32"/>
      <c r="G960" s="74">
        <v>45827</v>
      </c>
      <c r="H960" s="75">
        <v>0.50416666666666665</v>
      </c>
      <c r="I960" s="32" t="s">
        <v>5</v>
      </c>
      <c r="J960" s="32" t="s">
        <v>6</v>
      </c>
      <c r="K960" s="32" t="s">
        <v>5</v>
      </c>
      <c r="L960" s="32" t="s">
        <v>5</v>
      </c>
      <c r="M960" s="32" t="s">
        <v>5</v>
      </c>
      <c r="N960" s="32" t="s">
        <v>6</v>
      </c>
      <c r="O960" s="76">
        <v>641.03</v>
      </c>
      <c r="P960" s="77">
        <v>936</v>
      </c>
      <c r="Q960" s="76">
        <v>33450</v>
      </c>
      <c r="R960" s="76">
        <v>6690</v>
      </c>
      <c r="S960" s="85">
        <f t="shared" si="96"/>
        <v>20</v>
      </c>
      <c r="T960" s="85">
        <f t="shared" si="97"/>
        <v>26760</v>
      </c>
      <c r="U960" s="32" t="s">
        <v>6</v>
      </c>
      <c r="V960" s="32" t="s">
        <v>6</v>
      </c>
      <c r="W960" s="79">
        <v>2</v>
      </c>
      <c r="X960" s="80">
        <v>0</v>
      </c>
      <c r="Y960" s="81">
        <f>ROUND((S960/INDICI!$B$2*10),2)</f>
        <v>2.2599999999999998</v>
      </c>
      <c r="Z960" s="81">
        <f>ROUND((O960/INDICI!$B$1*25),2)</f>
        <v>1.71</v>
      </c>
      <c r="AA960" s="82">
        <f t="shared" si="98"/>
        <v>8</v>
      </c>
      <c r="AB960" s="83">
        <f t="shared" si="99"/>
        <v>11.969999999999999</v>
      </c>
      <c r="AC960" s="84"/>
      <c r="AD960" s="81" t="str">
        <f>VLOOKUP(C960, 'NORD SUD'!A:B, 2, FALSE)</f>
        <v>N</v>
      </c>
      <c r="AE960" s="85"/>
      <c r="AF960" s="85"/>
      <c r="AG960" s="84"/>
      <c r="AH960" s="81"/>
      <c r="AI960" s="169"/>
      <c r="AJ960" s="169"/>
      <c r="AK960" s="194"/>
      <c r="AL960" s="158"/>
    </row>
    <row r="961" spans="1:998" s="13" customFormat="1">
      <c r="A961" s="16">
        <v>956</v>
      </c>
      <c r="B961" s="80" t="s">
        <v>188</v>
      </c>
      <c r="C961" s="80" t="s">
        <v>20</v>
      </c>
      <c r="D961" s="80" t="s">
        <v>20</v>
      </c>
      <c r="E961" s="80" t="s">
        <v>320</v>
      </c>
      <c r="F961" s="80"/>
      <c r="G961" s="74">
        <v>45834</v>
      </c>
      <c r="H961" s="75">
        <v>0.48263888888888901</v>
      </c>
      <c r="I961" s="80" t="s">
        <v>5</v>
      </c>
      <c r="J961" s="80" t="s">
        <v>6</v>
      </c>
      <c r="K961" s="80" t="s">
        <v>5</v>
      </c>
      <c r="L961" s="80" t="s">
        <v>5</v>
      </c>
      <c r="M961" s="80" t="s">
        <v>5</v>
      </c>
      <c r="N961" s="80" t="s">
        <v>6</v>
      </c>
      <c r="O961" s="76">
        <v>1108.8</v>
      </c>
      <c r="P961" s="77">
        <v>7215</v>
      </c>
      <c r="Q961" s="76">
        <v>30000</v>
      </c>
      <c r="R961" s="76">
        <v>8000</v>
      </c>
      <c r="S961" s="88">
        <f t="shared" si="96"/>
        <v>26.666666666666668</v>
      </c>
      <c r="T961" s="88">
        <f t="shared" si="97"/>
        <v>22000</v>
      </c>
      <c r="U961" s="80" t="s">
        <v>6</v>
      </c>
      <c r="V961" s="80" t="s">
        <v>6</v>
      </c>
      <c r="W961" s="89">
        <v>1</v>
      </c>
      <c r="X961" s="80">
        <v>0</v>
      </c>
      <c r="Y961" s="81">
        <f>ROUND((S961/INDICI!$B$2*10),2)</f>
        <v>3.01</v>
      </c>
      <c r="Z961" s="81">
        <f>ROUND((O961/INDICI!$B$1*25),2)</f>
        <v>2.96</v>
      </c>
      <c r="AA961" s="82">
        <f t="shared" si="98"/>
        <v>6</v>
      </c>
      <c r="AB961" s="83">
        <f t="shared" si="99"/>
        <v>11.969999999999999</v>
      </c>
      <c r="AC961" s="84"/>
      <c r="AD961" s="81" t="str">
        <f>VLOOKUP(C961, 'NORD SUD'!A:B, 2, FALSE)</f>
        <v>N</v>
      </c>
      <c r="AE961" s="85"/>
      <c r="AF961" s="85"/>
      <c r="AG961" s="84"/>
      <c r="AH961" s="81"/>
      <c r="AI961" s="169"/>
      <c r="AJ961" s="169"/>
      <c r="AK961" s="194"/>
      <c r="AL961" s="158"/>
    </row>
    <row r="962" spans="1:998" s="13" customFormat="1">
      <c r="A962" s="16">
        <v>957</v>
      </c>
      <c r="B962" s="32" t="s">
        <v>138</v>
      </c>
      <c r="C962" s="32" t="s">
        <v>14</v>
      </c>
      <c r="D962" s="32" t="s">
        <v>14</v>
      </c>
      <c r="E962" s="32" t="s">
        <v>1665</v>
      </c>
      <c r="F962" s="32"/>
      <c r="G962" s="74">
        <v>45832</v>
      </c>
      <c r="H962" s="75">
        <v>0.61041666666666672</v>
      </c>
      <c r="I962" s="32" t="s">
        <v>5</v>
      </c>
      <c r="J962" s="32" t="s">
        <v>6</v>
      </c>
      <c r="K962" s="32" t="s">
        <v>5</v>
      </c>
      <c r="L962" s="32" t="s">
        <v>5</v>
      </c>
      <c r="M962" s="76" t="s">
        <v>5</v>
      </c>
      <c r="N962" s="32" t="s">
        <v>6</v>
      </c>
      <c r="O962" s="76">
        <v>636.70000000000005</v>
      </c>
      <c r="P962" s="77">
        <v>2670</v>
      </c>
      <c r="Q962" s="76">
        <v>84238.85</v>
      </c>
      <c r="R962" s="76">
        <v>16847.77</v>
      </c>
      <c r="S962" s="85">
        <f t="shared" si="96"/>
        <v>20</v>
      </c>
      <c r="T962" s="85">
        <f t="shared" si="97"/>
        <v>67391.08</v>
      </c>
      <c r="U962" s="32" t="s">
        <v>5</v>
      </c>
      <c r="V962" s="32" t="s">
        <v>6</v>
      </c>
      <c r="W962" s="79">
        <v>2</v>
      </c>
      <c r="X962" s="80">
        <v>0</v>
      </c>
      <c r="Y962" s="81">
        <f>ROUND((S962/INDICI!$B$2*10),2)</f>
        <v>2.2599999999999998</v>
      </c>
      <c r="Z962" s="81">
        <f>ROUND((O962/INDICI!$B$1*25),2)</f>
        <v>1.7</v>
      </c>
      <c r="AA962" s="82">
        <f t="shared" si="98"/>
        <v>8</v>
      </c>
      <c r="AB962" s="83">
        <f t="shared" si="99"/>
        <v>11.96</v>
      </c>
      <c r="AC962" s="84"/>
      <c r="AD962" s="81" t="str">
        <f>VLOOKUP(C962, 'NORD SUD'!A:B, 2, FALSE)</f>
        <v>S</v>
      </c>
      <c r="AE962" s="85"/>
      <c r="AF962" s="85"/>
      <c r="AG962" s="84"/>
      <c r="AH962" s="81"/>
      <c r="AI962" s="169"/>
      <c r="AJ962" s="169"/>
      <c r="AK962" s="194"/>
      <c r="AL962" s="158"/>
    </row>
    <row r="963" spans="1:998" s="13" customFormat="1">
      <c r="A963" s="16">
        <v>958</v>
      </c>
      <c r="B963" s="32" t="s">
        <v>138</v>
      </c>
      <c r="C963" s="32" t="s">
        <v>81</v>
      </c>
      <c r="D963" s="32" t="s">
        <v>81</v>
      </c>
      <c r="E963" s="32" t="s">
        <v>1879</v>
      </c>
      <c r="F963" s="32"/>
      <c r="G963" s="74">
        <v>45833</v>
      </c>
      <c r="H963" s="75" t="s">
        <v>1880</v>
      </c>
      <c r="I963" s="32" t="s">
        <v>5</v>
      </c>
      <c r="J963" s="32" t="s">
        <v>6</v>
      </c>
      <c r="K963" s="32" t="s">
        <v>5</v>
      </c>
      <c r="L963" s="32" t="s">
        <v>5</v>
      </c>
      <c r="M963" s="32" t="s">
        <v>5</v>
      </c>
      <c r="N963" s="32" t="s">
        <v>6</v>
      </c>
      <c r="O963" s="91">
        <v>508.01</v>
      </c>
      <c r="P963" s="77">
        <v>2559</v>
      </c>
      <c r="Q963" s="76">
        <v>130465.76</v>
      </c>
      <c r="R963" s="76">
        <v>30000</v>
      </c>
      <c r="S963" s="85">
        <f t="shared" si="96"/>
        <v>22.994538950296231</v>
      </c>
      <c r="T963" s="85">
        <f t="shared" si="97"/>
        <v>100465.76</v>
      </c>
      <c r="U963" s="32" t="s">
        <v>6</v>
      </c>
      <c r="V963" s="32" t="s">
        <v>6</v>
      </c>
      <c r="W963" s="79">
        <v>1</v>
      </c>
      <c r="X963" s="80">
        <v>0</v>
      </c>
      <c r="Y963" s="81">
        <f>ROUND((S963/INDICI!$B$2*10),2)</f>
        <v>2.6</v>
      </c>
      <c r="Z963" s="81">
        <f>ROUND((O963/INDICI!$B$1*25),2)</f>
        <v>1.36</v>
      </c>
      <c r="AA963" s="82">
        <f t="shared" si="98"/>
        <v>8</v>
      </c>
      <c r="AB963" s="83">
        <f t="shared" si="99"/>
        <v>11.96</v>
      </c>
      <c r="AC963" s="84"/>
      <c r="AD963" s="81" t="str">
        <f>VLOOKUP(C963, 'NORD SUD'!A:B, 2, FALSE)</f>
        <v>S</v>
      </c>
      <c r="AE963" s="85"/>
      <c r="AF963" s="85"/>
      <c r="AG963" s="84"/>
      <c r="AH963" s="81"/>
      <c r="AI963" s="169"/>
      <c r="AJ963" s="169"/>
      <c r="AK963" s="194"/>
      <c r="AL963" s="158"/>
    </row>
    <row r="964" spans="1:998" s="13" customFormat="1">
      <c r="A964" s="16">
        <v>959</v>
      </c>
      <c r="B964" s="32" t="s">
        <v>138</v>
      </c>
      <c r="C964" s="32" t="s">
        <v>27</v>
      </c>
      <c r="D964" s="32" t="s">
        <v>27</v>
      </c>
      <c r="E964" s="32" t="s">
        <v>1326</v>
      </c>
      <c r="F964" s="32"/>
      <c r="G964" s="74">
        <v>45834</v>
      </c>
      <c r="H964" s="75">
        <v>0.4513888888888889</v>
      </c>
      <c r="I964" s="32" t="s">
        <v>5</v>
      </c>
      <c r="J964" s="32" t="s">
        <v>6</v>
      </c>
      <c r="K964" s="32" t="s">
        <v>5</v>
      </c>
      <c r="L964" s="32" t="s">
        <v>5</v>
      </c>
      <c r="M964" s="32" t="s">
        <v>5</v>
      </c>
      <c r="N964" s="32" t="s">
        <v>6</v>
      </c>
      <c r="O964" s="76">
        <v>2233.6999999999998</v>
      </c>
      <c r="P964" s="77">
        <v>22071</v>
      </c>
      <c r="Q964" s="76">
        <v>157000</v>
      </c>
      <c r="R964" s="76">
        <v>0</v>
      </c>
      <c r="S964" s="85">
        <f t="shared" si="96"/>
        <v>0</v>
      </c>
      <c r="T964" s="85">
        <f t="shared" si="97"/>
        <v>157000</v>
      </c>
      <c r="U964" s="32" t="s">
        <v>6</v>
      </c>
      <c r="V964" s="32" t="s">
        <v>6</v>
      </c>
      <c r="W964" s="79">
        <v>1</v>
      </c>
      <c r="X964" s="80">
        <v>0</v>
      </c>
      <c r="Y964" s="81">
        <f>ROUND((S964/INDICI!$B$2*10),2)</f>
        <v>0</v>
      </c>
      <c r="Z964" s="81">
        <f>ROUND((O964/INDICI!$B$1*25),2)</f>
        <v>5.96</v>
      </c>
      <c r="AA964" s="82">
        <f t="shared" si="98"/>
        <v>6</v>
      </c>
      <c r="AB964" s="83">
        <f t="shared" si="99"/>
        <v>11.96</v>
      </c>
      <c r="AC964" s="84"/>
      <c r="AD964" s="81" t="str">
        <f>VLOOKUP(C964, 'NORD SUD'!A:B, 2, FALSE)</f>
        <v>S</v>
      </c>
      <c r="AE964" s="85"/>
      <c r="AF964" s="85"/>
      <c r="AG964" s="84"/>
      <c r="AH964" s="81"/>
      <c r="AI964" s="169"/>
      <c r="AJ964" s="169"/>
      <c r="AK964" s="194"/>
      <c r="AL964" s="158"/>
    </row>
    <row r="965" spans="1:998" s="13" customFormat="1">
      <c r="A965" s="16">
        <v>960</v>
      </c>
      <c r="B965" s="80" t="s">
        <v>236</v>
      </c>
      <c r="C965" s="80" t="s">
        <v>64</v>
      </c>
      <c r="D965" s="80" t="s">
        <v>64</v>
      </c>
      <c r="E965" s="80" t="s">
        <v>239</v>
      </c>
      <c r="F965" s="98"/>
      <c r="G965" s="99">
        <v>45834</v>
      </c>
      <c r="H965" s="100">
        <v>0.56097222222222198</v>
      </c>
      <c r="I965" s="80" t="s">
        <v>5</v>
      </c>
      <c r="J965" s="80" t="s">
        <v>6</v>
      </c>
      <c r="K965" s="80" t="s">
        <v>5</v>
      </c>
      <c r="L965" s="80" t="s">
        <v>5</v>
      </c>
      <c r="M965" s="98" t="s">
        <v>5</v>
      </c>
      <c r="N965" s="98" t="s">
        <v>6</v>
      </c>
      <c r="O965" s="101">
        <v>367.65</v>
      </c>
      <c r="P965" s="102">
        <v>1088</v>
      </c>
      <c r="Q965" s="101">
        <v>163000</v>
      </c>
      <c r="R965" s="101">
        <v>43000</v>
      </c>
      <c r="S965" s="103">
        <f t="shared" si="96"/>
        <v>26.380368098159508</v>
      </c>
      <c r="T965" s="103">
        <f t="shared" si="97"/>
        <v>120000</v>
      </c>
      <c r="U965" s="80" t="s">
        <v>6</v>
      </c>
      <c r="V965" s="80" t="s">
        <v>6</v>
      </c>
      <c r="W965" s="89">
        <v>1</v>
      </c>
      <c r="X965" s="80">
        <v>0</v>
      </c>
      <c r="Y965" s="81">
        <f>ROUND((S965/INDICI!$B$2*10),2)</f>
        <v>2.98</v>
      </c>
      <c r="Z965" s="81">
        <f>ROUND((O965/INDICI!$B$1*25),2)</f>
        <v>0.98</v>
      </c>
      <c r="AA965" s="82">
        <f t="shared" si="98"/>
        <v>8</v>
      </c>
      <c r="AB965" s="83">
        <f t="shared" si="99"/>
        <v>11.96</v>
      </c>
      <c r="AC965" s="84"/>
      <c r="AD965" s="81" t="str">
        <f>VLOOKUP(C965, 'NORD SUD'!A:B, 2, FALSE)</f>
        <v>S</v>
      </c>
      <c r="AE965" s="85"/>
      <c r="AF965" s="85"/>
      <c r="AG965" s="84"/>
      <c r="AH965" s="81"/>
      <c r="AI965" s="169"/>
      <c r="AJ965" s="169"/>
      <c r="AK965" s="194"/>
      <c r="AL965" s="158"/>
    </row>
    <row r="966" spans="1:998" s="13" customFormat="1">
      <c r="A966" s="16">
        <v>961</v>
      </c>
      <c r="B966" s="32" t="s">
        <v>175</v>
      </c>
      <c r="C966" s="32" t="s">
        <v>57</v>
      </c>
      <c r="D966" s="32" t="s">
        <v>57</v>
      </c>
      <c r="E966" s="32" t="s">
        <v>605</v>
      </c>
      <c r="F966" s="32"/>
      <c r="G966" s="74">
        <v>45834</v>
      </c>
      <c r="H966" s="75" t="s">
        <v>606</v>
      </c>
      <c r="I966" s="32" t="s">
        <v>5</v>
      </c>
      <c r="J966" s="32" t="s">
        <v>6</v>
      </c>
      <c r="K966" s="32" t="s">
        <v>5</v>
      </c>
      <c r="L966" s="32" t="s">
        <v>5</v>
      </c>
      <c r="M966" s="32" t="s">
        <v>5</v>
      </c>
      <c r="N966" s="32" t="s">
        <v>6</v>
      </c>
      <c r="O966" s="76">
        <v>1210.19</v>
      </c>
      <c r="P966" s="77">
        <v>29830</v>
      </c>
      <c r="Q966" s="76">
        <v>248664.49</v>
      </c>
      <c r="R966" s="76">
        <v>60000</v>
      </c>
      <c r="S966" s="85">
        <f t="shared" si="96"/>
        <v>24.128897535792106</v>
      </c>
      <c r="T966" s="85">
        <f t="shared" si="97"/>
        <v>188664.49</v>
      </c>
      <c r="U966" s="32" t="s">
        <v>6</v>
      </c>
      <c r="V966" s="32" t="s">
        <v>6</v>
      </c>
      <c r="W966" s="79">
        <v>1</v>
      </c>
      <c r="X966" s="80">
        <v>0</v>
      </c>
      <c r="Y966" s="81">
        <f>ROUND((S966/INDICI!$B$2*10),2)</f>
        <v>2.73</v>
      </c>
      <c r="Z966" s="81">
        <f>ROUND((O966/INDICI!$B$1*25),2)</f>
        <v>3.23</v>
      </c>
      <c r="AA966" s="82">
        <f t="shared" si="98"/>
        <v>6</v>
      </c>
      <c r="AB966" s="83">
        <f t="shared" si="99"/>
        <v>11.96</v>
      </c>
      <c r="AC966" s="84"/>
      <c r="AD966" s="81" t="str">
        <f>VLOOKUP(C966, 'NORD SUD'!A:B, 2, FALSE)</f>
        <v>S</v>
      </c>
      <c r="AE966" s="85"/>
      <c r="AF966" s="85"/>
      <c r="AG966" s="84"/>
      <c r="AH966" s="81"/>
      <c r="AI966" s="169"/>
      <c r="AJ966" s="169"/>
      <c r="AK966" s="194"/>
      <c r="AL966" s="158"/>
    </row>
    <row r="967" spans="1:998" s="13" customFormat="1">
      <c r="A967" s="16">
        <v>962</v>
      </c>
      <c r="B967" s="32" t="s">
        <v>175</v>
      </c>
      <c r="C967" s="32" t="s">
        <v>91</v>
      </c>
      <c r="D967" s="32" t="s">
        <v>91</v>
      </c>
      <c r="E967" s="32" t="s">
        <v>1002</v>
      </c>
      <c r="F967" s="32"/>
      <c r="G967" s="74">
        <v>45834</v>
      </c>
      <c r="H967" s="75">
        <v>0.8534722222222223</v>
      </c>
      <c r="I967" s="32" t="s">
        <v>5</v>
      </c>
      <c r="J967" s="32" t="s">
        <v>6</v>
      </c>
      <c r="K967" s="32" t="s">
        <v>5</v>
      </c>
      <c r="L967" s="32" t="s">
        <v>265</v>
      </c>
      <c r="M967" s="32" t="s">
        <v>5</v>
      </c>
      <c r="N967" s="32" t="s">
        <v>6</v>
      </c>
      <c r="O967" s="76">
        <v>1322.337</v>
      </c>
      <c r="P967" s="77">
        <v>29342</v>
      </c>
      <c r="Q967" s="76">
        <v>140913.51999999999</v>
      </c>
      <c r="R967" s="76">
        <v>30000</v>
      </c>
      <c r="S967" s="85">
        <f t="shared" si="96"/>
        <v>21.289653398765431</v>
      </c>
      <c r="T967" s="85">
        <f t="shared" si="97"/>
        <v>110913.51999999999</v>
      </c>
      <c r="U967" s="32" t="s">
        <v>6</v>
      </c>
      <c r="V967" s="32" t="s">
        <v>5</v>
      </c>
      <c r="W967" s="79">
        <v>2</v>
      </c>
      <c r="X967" s="80">
        <v>0</v>
      </c>
      <c r="Y967" s="81">
        <f>ROUND((S967/INDICI!$B$2*10),2)</f>
        <v>2.41</v>
      </c>
      <c r="Z967" s="81">
        <f>ROUND((O967/INDICI!$B$1*25),2)</f>
        <v>3.53</v>
      </c>
      <c r="AA967" s="82">
        <f t="shared" si="98"/>
        <v>6</v>
      </c>
      <c r="AB967" s="83">
        <f t="shared" si="99"/>
        <v>11.94</v>
      </c>
      <c r="AC967" s="84"/>
      <c r="AD967" s="81" t="str">
        <f>VLOOKUP(C967, 'NORD SUD'!A:B, 2, FALSE)</f>
        <v>S</v>
      </c>
      <c r="AE967" s="85"/>
      <c r="AF967" s="85"/>
      <c r="AG967" s="84"/>
      <c r="AH967" s="81"/>
      <c r="AI967" s="169"/>
      <c r="AJ967" s="169"/>
      <c r="AK967" s="194"/>
      <c r="AL967" s="158"/>
    </row>
    <row r="968" spans="1:998" s="13" customFormat="1">
      <c r="A968" s="16">
        <v>963</v>
      </c>
      <c r="B968" s="32" t="s">
        <v>218</v>
      </c>
      <c r="C968" s="32" t="s">
        <v>106</v>
      </c>
      <c r="D968" s="32" t="s">
        <v>106</v>
      </c>
      <c r="E968" s="32" t="s">
        <v>234</v>
      </c>
      <c r="F968" s="32"/>
      <c r="G968" s="74">
        <v>45832</v>
      </c>
      <c r="H968" s="75">
        <v>0.42916666666666664</v>
      </c>
      <c r="I968" s="32" t="s">
        <v>5</v>
      </c>
      <c r="J968" s="32" t="s">
        <v>6</v>
      </c>
      <c r="K968" s="32" t="s">
        <v>5</v>
      </c>
      <c r="L968" s="32" t="s">
        <v>5</v>
      </c>
      <c r="M968" s="32" t="s">
        <v>5</v>
      </c>
      <c r="N968" s="32" t="s">
        <v>6</v>
      </c>
      <c r="O968" s="76">
        <v>628.27</v>
      </c>
      <c r="P968" s="77">
        <v>955</v>
      </c>
      <c r="Q968" s="76">
        <v>88836.55</v>
      </c>
      <c r="R968" s="76">
        <v>17767.310000000001</v>
      </c>
      <c r="S968" s="85">
        <f t="shared" si="96"/>
        <v>20</v>
      </c>
      <c r="T968" s="85">
        <f t="shared" si="97"/>
        <v>71069.240000000005</v>
      </c>
      <c r="U968" s="32" t="s">
        <v>6</v>
      </c>
      <c r="V968" s="32" t="s">
        <v>6</v>
      </c>
      <c r="W968" s="79">
        <v>2</v>
      </c>
      <c r="X968" s="80">
        <v>0</v>
      </c>
      <c r="Y968" s="81">
        <f>ROUND((S968/INDICI!$B$2*10),2)</f>
        <v>2.2599999999999998</v>
      </c>
      <c r="Z968" s="81">
        <f>ROUND((O968/INDICI!$B$1*25),2)</f>
        <v>1.68</v>
      </c>
      <c r="AA968" s="82">
        <f t="shared" si="98"/>
        <v>8</v>
      </c>
      <c r="AB968" s="83">
        <f t="shared" si="99"/>
        <v>11.94</v>
      </c>
      <c r="AC968" s="84"/>
      <c r="AD968" s="81" t="str">
        <f>VLOOKUP(C968, 'NORD SUD'!A:B, 2, FALSE)</f>
        <v>S</v>
      </c>
      <c r="AE968" s="85"/>
      <c r="AF968" s="85"/>
      <c r="AG968" s="84"/>
      <c r="AH968" s="81"/>
      <c r="AI968" s="169"/>
      <c r="AJ968" s="169"/>
      <c r="AK968" s="194"/>
      <c r="AL968" s="158"/>
    </row>
    <row r="969" spans="1:998" s="13" customFormat="1">
      <c r="A969" s="16">
        <v>964</v>
      </c>
      <c r="B969" s="32" t="s">
        <v>344</v>
      </c>
      <c r="C969" s="32" t="s">
        <v>55</v>
      </c>
      <c r="D969" s="32" t="s">
        <v>55</v>
      </c>
      <c r="E969" s="32" t="s">
        <v>1727</v>
      </c>
      <c r="F969" s="32"/>
      <c r="G969" s="74">
        <v>45834</v>
      </c>
      <c r="H969" s="75">
        <v>0.33819444444444446</v>
      </c>
      <c r="I969" s="32" t="s">
        <v>5</v>
      </c>
      <c r="J969" s="32" t="s">
        <v>6</v>
      </c>
      <c r="K969" s="32" t="s">
        <v>5</v>
      </c>
      <c r="L969" s="32" t="s">
        <v>5</v>
      </c>
      <c r="M969" s="32" t="s">
        <v>5</v>
      </c>
      <c r="N969" s="32" t="s">
        <v>6</v>
      </c>
      <c r="O969" s="76">
        <v>1313.8</v>
      </c>
      <c r="P969" s="77">
        <v>4643</v>
      </c>
      <c r="Q969" s="76">
        <v>260000</v>
      </c>
      <c r="R969" s="76">
        <v>10000</v>
      </c>
      <c r="S969" s="85">
        <f t="shared" si="96"/>
        <v>3.8461538461538463</v>
      </c>
      <c r="T969" s="85">
        <f t="shared" si="97"/>
        <v>250000</v>
      </c>
      <c r="U969" s="32" t="s">
        <v>6</v>
      </c>
      <c r="V969" s="32" t="s">
        <v>6</v>
      </c>
      <c r="W969" s="79">
        <v>1</v>
      </c>
      <c r="X969" s="80">
        <v>0</v>
      </c>
      <c r="Y969" s="81">
        <f>ROUND((S969/INDICI!$B$2*10),2)</f>
        <v>0.43</v>
      </c>
      <c r="Z969" s="81">
        <f>ROUND((O969/INDICI!$B$1*25),2)</f>
        <v>3.51</v>
      </c>
      <c r="AA969" s="82">
        <f t="shared" si="98"/>
        <v>8</v>
      </c>
      <c r="AB969" s="83">
        <f t="shared" si="99"/>
        <v>11.94</v>
      </c>
      <c r="AC969" s="84"/>
      <c r="AD969" s="81" t="str">
        <f>VLOOKUP(C969, 'NORD SUD'!A:B, 2, FALSE)</f>
        <v>N</v>
      </c>
      <c r="AE969" s="85"/>
      <c r="AF969" s="85"/>
      <c r="AG969" s="84"/>
      <c r="AH969" s="81"/>
      <c r="AI969" s="169"/>
      <c r="AJ969" s="169"/>
      <c r="AK969" s="194"/>
      <c r="AL969" s="158"/>
    </row>
    <row r="970" spans="1:998" s="13" customFormat="1">
      <c r="A970" s="16">
        <v>965</v>
      </c>
      <c r="B970" s="32" t="s">
        <v>250</v>
      </c>
      <c r="C970" s="32" t="s">
        <v>103</v>
      </c>
      <c r="D970" s="32" t="s">
        <v>103</v>
      </c>
      <c r="E970" s="32" t="s">
        <v>1792</v>
      </c>
      <c r="F970" s="32"/>
      <c r="G970" s="74">
        <v>45824</v>
      </c>
      <c r="H970" s="75">
        <v>0.4597222222222222</v>
      </c>
      <c r="I970" s="32" t="s">
        <v>5</v>
      </c>
      <c r="J970" s="32" t="s">
        <v>289</v>
      </c>
      <c r="K970" s="32" t="s">
        <v>5</v>
      </c>
      <c r="L970" s="32" t="s">
        <v>5</v>
      </c>
      <c r="M970" s="32" t="s">
        <v>5</v>
      </c>
      <c r="N970" s="32" t="s">
        <v>1765</v>
      </c>
      <c r="O970" s="76">
        <v>1260.69</v>
      </c>
      <c r="P970" s="77">
        <v>2221</v>
      </c>
      <c r="Q970" s="76">
        <v>187863.04000000001</v>
      </c>
      <c r="R970" s="76">
        <v>9393.15</v>
      </c>
      <c r="S970" s="85">
        <f t="shared" si="96"/>
        <v>4.9999989353946361</v>
      </c>
      <c r="T970" s="85">
        <f t="shared" si="97"/>
        <v>178469.89</v>
      </c>
      <c r="U970" s="32" t="s">
        <v>289</v>
      </c>
      <c r="V970" s="32" t="s">
        <v>289</v>
      </c>
      <c r="W970" s="79">
        <v>1</v>
      </c>
      <c r="X970" s="80">
        <v>0</v>
      </c>
      <c r="Y970" s="81">
        <f>ROUND((S970/INDICI!$B$2*10),2)</f>
        <v>0.56000000000000005</v>
      </c>
      <c r="Z970" s="81">
        <f>ROUND((O970/INDICI!$B$1*25),2)</f>
        <v>3.37</v>
      </c>
      <c r="AA970" s="82">
        <f t="shared" si="98"/>
        <v>8</v>
      </c>
      <c r="AB970" s="83">
        <f t="shared" si="99"/>
        <v>11.93</v>
      </c>
      <c r="AC970" s="84"/>
      <c r="AD970" s="81" t="str">
        <f>VLOOKUP(C970, 'NORD SUD'!A:B, 2, FALSE)</f>
        <v>N</v>
      </c>
      <c r="AE970" s="85"/>
      <c r="AF970" s="85"/>
      <c r="AG970" s="84"/>
      <c r="AH970" s="81"/>
      <c r="AI970" s="169"/>
      <c r="AJ970" s="169"/>
      <c r="AK970" s="194"/>
      <c r="AL970" s="161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  <c r="IC970" s="24"/>
      <c r="ID970" s="24"/>
      <c r="IE970" s="24"/>
      <c r="IF970" s="24"/>
      <c r="IG970" s="24"/>
      <c r="IH970" s="24"/>
      <c r="II970" s="24"/>
      <c r="IJ970" s="24"/>
      <c r="IK970" s="24"/>
      <c r="IL970" s="24"/>
      <c r="IM970" s="24"/>
      <c r="IN970" s="24"/>
      <c r="IO970" s="24"/>
      <c r="IP970" s="24"/>
      <c r="IQ970" s="24"/>
      <c r="IR970" s="24"/>
      <c r="IS970" s="24"/>
      <c r="IT970" s="24"/>
      <c r="IU970" s="24"/>
      <c r="IV970" s="24"/>
      <c r="IW970" s="24"/>
      <c r="IX970" s="24"/>
      <c r="IY970" s="24"/>
      <c r="IZ970" s="24"/>
      <c r="JA970" s="24"/>
      <c r="JB970" s="24"/>
      <c r="JC970" s="24"/>
      <c r="JD970" s="24"/>
      <c r="JE970" s="24"/>
      <c r="JF970" s="24"/>
      <c r="JG970" s="24"/>
      <c r="JH970" s="24"/>
      <c r="JI970" s="24"/>
      <c r="JJ970" s="24"/>
      <c r="JK970" s="24"/>
      <c r="JL970" s="24"/>
      <c r="JM970" s="24"/>
      <c r="JN970" s="24"/>
      <c r="JO970" s="24"/>
      <c r="JP970" s="24"/>
      <c r="JQ970" s="24"/>
      <c r="JR970" s="24"/>
      <c r="JS970" s="24"/>
      <c r="JT970" s="24"/>
      <c r="JU970" s="24"/>
      <c r="JV970" s="24"/>
      <c r="JW970" s="24"/>
      <c r="JX970" s="24"/>
      <c r="JY970" s="24"/>
      <c r="JZ970" s="24"/>
      <c r="KA970" s="24"/>
      <c r="KB970" s="24"/>
      <c r="KC970" s="24"/>
      <c r="KD970" s="24"/>
      <c r="KE970" s="24"/>
      <c r="KF970" s="24"/>
      <c r="KG970" s="24"/>
      <c r="KH970" s="24"/>
      <c r="KI970" s="24"/>
      <c r="KJ970" s="24"/>
      <c r="KK970" s="24"/>
      <c r="KL970" s="24"/>
      <c r="KM970" s="24"/>
      <c r="KN970" s="24"/>
      <c r="KO970" s="24"/>
      <c r="KP970" s="24"/>
      <c r="KQ970" s="24"/>
      <c r="KR970" s="24"/>
      <c r="KS970" s="24"/>
      <c r="KT970" s="24"/>
      <c r="KU970" s="24"/>
      <c r="KV970" s="24"/>
      <c r="KW970" s="24"/>
      <c r="KX970" s="24"/>
      <c r="KY970" s="24"/>
      <c r="KZ970" s="24"/>
      <c r="LA970" s="24"/>
      <c r="LB970" s="24"/>
      <c r="LC970" s="24"/>
      <c r="LD970" s="24"/>
      <c r="LE970" s="24"/>
      <c r="LF970" s="24"/>
      <c r="LG970" s="24"/>
      <c r="LH970" s="24"/>
      <c r="LI970" s="24"/>
      <c r="LJ970" s="24"/>
      <c r="LK970" s="24"/>
      <c r="LL970" s="24"/>
      <c r="LM970" s="24"/>
      <c r="LN970" s="24"/>
      <c r="LO970" s="24"/>
      <c r="LP970" s="24"/>
      <c r="LQ970" s="24"/>
      <c r="LR970" s="24"/>
      <c r="LS970" s="24"/>
      <c r="LT970" s="24"/>
      <c r="LU970" s="24"/>
      <c r="LV970" s="24"/>
      <c r="LW970" s="24"/>
      <c r="LX970" s="24"/>
      <c r="LY970" s="24"/>
      <c r="LZ970" s="24"/>
      <c r="MA970" s="24"/>
      <c r="MB970" s="24"/>
      <c r="MC970" s="24"/>
      <c r="MD970" s="24"/>
      <c r="ME970" s="24"/>
      <c r="MF970" s="24"/>
      <c r="MG970" s="24"/>
      <c r="MH970" s="24"/>
      <c r="MI970" s="24"/>
      <c r="MJ970" s="24"/>
      <c r="MK970" s="24"/>
      <c r="ML970" s="24"/>
      <c r="MM970" s="24"/>
      <c r="MN970" s="24"/>
      <c r="MO970" s="24"/>
      <c r="MP970" s="24"/>
      <c r="MQ970" s="24"/>
      <c r="MR970" s="24"/>
      <c r="MS970" s="24"/>
      <c r="MT970" s="24"/>
      <c r="MU970" s="24"/>
      <c r="MV970" s="24"/>
      <c r="MW970" s="24"/>
      <c r="MX970" s="24"/>
      <c r="MY970" s="24"/>
      <c r="MZ970" s="24"/>
      <c r="NA970" s="24"/>
      <c r="NB970" s="24"/>
      <c r="NC970" s="24"/>
      <c r="ND970" s="24"/>
      <c r="NE970" s="24"/>
      <c r="NF970" s="24"/>
      <c r="NG970" s="24"/>
      <c r="NH970" s="24"/>
      <c r="NI970" s="24"/>
      <c r="NJ970" s="24"/>
      <c r="NK970" s="24"/>
      <c r="NL970" s="24"/>
      <c r="NM970" s="24"/>
      <c r="NN970" s="24"/>
      <c r="NO970" s="24"/>
      <c r="NP970" s="24"/>
      <c r="NQ970" s="24"/>
      <c r="NR970" s="24"/>
      <c r="NS970" s="24"/>
      <c r="NT970" s="24"/>
      <c r="NU970" s="24"/>
      <c r="NV970" s="24"/>
      <c r="NW970" s="24"/>
      <c r="NX970" s="24"/>
      <c r="NY970" s="24"/>
      <c r="NZ970" s="24"/>
      <c r="OA970" s="24"/>
      <c r="OB970" s="24"/>
      <c r="OC970" s="24"/>
      <c r="OD970" s="24"/>
      <c r="OE970" s="24"/>
      <c r="OF970" s="24"/>
      <c r="OG970" s="24"/>
      <c r="OH970" s="24"/>
      <c r="OI970" s="24"/>
      <c r="OJ970" s="24"/>
      <c r="OK970" s="24"/>
      <c r="OL970" s="24"/>
      <c r="OM970" s="24"/>
      <c r="ON970" s="24"/>
      <c r="OO970" s="24"/>
      <c r="OP970" s="24"/>
      <c r="OQ970" s="24"/>
      <c r="OR970" s="24"/>
      <c r="OS970" s="24"/>
      <c r="OT970" s="24"/>
      <c r="OU970" s="24"/>
      <c r="OV970" s="24"/>
      <c r="OW970" s="24"/>
      <c r="OX970" s="24"/>
      <c r="OY970" s="24"/>
      <c r="OZ970" s="24"/>
      <c r="PA970" s="24"/>
      <c r="PB970" s="24"/>
      <c r="PC970" s="24"/>
      <c r="PD970" s="24"/>
      <c r="PE970" s="24"/>
      <c r="PF970" s="24"/>
      <c r="PG970" s="24"/>
      <c r="PH970" s="24"/>
      <c r="PI970" s="24"/>
      <c r="PJ970" s="24"/>
      <c r="PK970" s="24"/>
      <c r="PL970" s="24"/>
      <c r="PM970" s="24"/>
      <c r="PN970" s="24"/>
      <c r="PO970" s="24"/>
      <c r="PP970" s="24"/>
      <c r="PQ970" s="24"/>
      <c r="PR970" s="24"/>
      <c r="PS970" s="24"/>
      <c r="PT970" s="24"/>
      <c r="PU970" s="24"/>
      <c r="PV970" s="24"/>
      <c r="PW970" s="24"/>
      <c r="PX970" s="24"/>
      <c r="PY970" s="24"/>
      <c r="PZ970" s="24"/>
      <c r="QA970" s="24"/>
      <c r="QB970" s="24"/>
      <c r="QC970" s="24"/>
      <c r="QD970" s="24"/>
      <c r="QE970" s="24"/>
      <c r="QF970" s="24"/>
      <c r="QG970" s="24"/>
      <c r="QH970" s="24"/>
      <c r="QI970" s="24"/>
      <c r="QJ970" s="24"/>
      <c r="QK970" s="24"/>
      <c r="QL970" s="24"/>
      <c r="QM970" s="24"/>
      <c r="QN970" s="24"/>
      <c r="QO970" s="24"/>
      <c r="QP970" s="24"/>
      <c r="QQ970" s="24"/>
      <c r="QR970" s="24"/>
      <c r="QS970" s="24"/>
      <c r="QT970" s="24"/>
      <c r="QU970" s="24"/>
      <c r="QV970" s="24"/>
      <c r="QW970" s="24"/>
      <c r="QX970" s="24"/>
      <c r="QY970" s="24"/>
      <c r="QZ970" s="24"/>
      <c r="RA970" s="24"/>
      <c r="RB970" s="24"/>
      <c r="RC970" s="24"/>
      <c r="RD970" s="24"/>
      <c r="RE970" s="24"/>
      <c r="RF970" s="24"/>
      <c r="RG970" s="24"/>
      <c r="RH970" s="24"/>
      <c r="RI970" s="24"/>
      <c r="RJ970" s="24"/>
      <c r="RK970" s="24"/>
      <c r="RL970" s="24"/>
      <c r="RM970" s="24"/>
      <c r="RN970" s="24"/>
      <c r="RO970" s="24"/>
      <c r="RP970" s="24"/>
      <c r="RQ970" s="24"/>
      <c r="RR970" s="24"/>
      <c r="RS970" s="24"/>
      <c r="RT970" s="24"/>
      <c r="RU970" s="24"/>
      <c r="RV970" s="24"/>
      <c r="RW970" s="24"/>
      <c r="RX970" s="24"/>
      <c r="RY970" s="24"/>
      <c r="RZ970" s="24"/>
      <c r="SA970" s="24"/>
      <c r="SB970" s="24"/>
      <c r="SC970" s="24"/>
      <c r="SD970" s="24"/>
      <c r="SE970" s="24"/>
      <c r="SF970" s="24"/>
      <c r="SG970" s="24"/>
      <c r="SH970" s="24"/>
      <c r="SI970" s="24"/>
      <c r="SJ970" s="24"/>
      <c r="SK970" s="24"/>
      <c r="SL970" s="24"/>
      <c r="SM970" s="24"/>
      <c r="SN970" s="24"/>
      <c r="SO970" s="24"/>
      <c r="SP970" s="24"/>
      <c r="SQ970" s="24"/>
      <c r="SR970" s="24"/>
      <c r="SS970" s="24"/>
      <c r="ST970" s="24"/>
      <c r="SU970" s="24"/>
      <c r="SV970" s="24"/>
      <c r="SW970" s="24"/>
      <c r="SX970" s="24"/>
      <c r="SY970" s="24"/>
      <c r="SZ970" s="24"/>
      <c r="TA970" s="24"/>
      <c r="TB970" s="24"/>
      <c r="TC970" s="24"/>
      <c r="TD970" s="24"/>
      <c r="TE970" s="24"/>
      <c r="TF970" s="24"/>
      <c r="TG970" s="24"/>
      <c r="TH970" s="24"/>
      <c r="TI970" s="24"/>
      <c r="TJ970" s="24"/>
      <c r="TK970" s="24"/>
      <c r="TL970" s="24"/>
      <c r="TM970" s="24"/>
      <c r="TN970" s="24"/>
      <c r="TO970" s="24"/>
      <c r="TP970" s="24"/>
      <c r="TQ970" s="24"/>
      <c r="TR970" s="24"/>
      <c r="TS970" s="24"/>
      <c r="TT970" s="24"/>
      <c r="TU970" s="24"/>
      <c r="TV970" s="24"/>
      <c r="TW970" s="24"/>
      <c r="TX970" s="24"/>
      <c r="TY970" s="24"/>
      <c r="TZ970" s="24"/>
      <c r="UA970" s="24"/>
      <c r="UB970" s="24"/>
      <c r="UC970" s="24"/>
      <c r="UD970" s="24"/>
      <c r="UE970" s="24"/>
      <c r="UF970" s="24"/>
      <c r="UG970" s="24"/>
      <c r="UH970" s="24"/>
      <c r="UI970" s="24"/>
      <c r="UJ970" s="24"/>
      <c r="UK970" s="24"/>
      <c r="UL970" s="24"/>
      <c r="UM970" s="24"/>
      <c r="UN970" s="24"/>
      <c r="UO970" s="24"/>
      <c r="UP970" s="24"/>
      <c r="UQ970" s="24"/>
      <c r="UR970" s="24"/>
      <c r="US970" s="24"/>
      <c r="UT970" s="24"/>
      <c r="UU970" s="24"/>
      <c r="UV970" s="24"/>
      <c r="UW970" s="24"/>
      <c r="UX970" s="24"/>
      <c r="UY970" s="24"/>
      <c r="UZ970" s="24"/>
      <c r="VA970" s="24"/>
      <c r="VB970" s="24"/>
      <c r="VC970" s="24"/>
      <c r="VD970" s="24"/>
      <c r="VE970" s="24"/>
      <c r="VF970" s="24"/>
      <c r="VG970" s="24"/>
      <c r="VH970" s="24"/>
      <c r="VI970" s="24"/>
      <c r="VJ970" s="24"/>
      <c r="VK970" s="24"/>
      <c r="VL970" s="24"/>
      <c r="VM970" s="24"/>
      <c r="VN970" s="24"/>
      <c r="VO970" s="24"/>
      <c r="VP970" s="24"/>
      <c r="VQ970" s="24"/>
      <c r="VR970" s="24"/>
      <c r="VS970" s="24"/>
      <c r="VT970" s="24"/>
      <c r="VU970" s="24"/>
      <c r="VV970" s="24"/>
      <c r="VW970" s="24"/>
      <c r="VX970" s="24"/>
      <c r="VY970" s="24"/>
      <c r="VZ970" s="24"/>
      <c r="WA970" s="24"/>
      <c r="WB970" s="24"/>
      <c r="WC970" s="24"/>
      <c r="WD970" s="24"/>
      <c r="WE970" s="24"/>
      <c r="WF970" s="24"/>
      <c r="WG970" s="24"/>
      <c r="WH970" s="24"/>
      <c r="WI970" s="24"/>
      <c r="WJ970" s="24"/>
      <c r="WK970" s="24"/>
      <c r="WL970" s="24"/>
      <c r="WM970" s="24"/>
      <c r="WN970" s="24"/>
      <c r="WO970" s="24"/>
      <c r="WP970" s="24"/>
      <c r="WQ970" s="24"/>
      <c r="WR970" s="24"/>
      <c r="WS970" s="24"/>
      <c r="WT970" s="24"/>
      <c r="WU970" s="24"/>
      <c r="WV970" s="24"/>
      <c r="WW970" s="24"/>
      <c r="WX970" s="24"/>
      <c r="WY970" s="24"/>
      <c r="WZ970" s="24"/>
      <c r="XA970" s="24"/>
      <c r="XB970" s="24"/>
      <c r="XC970" s="24"/>
      <c r="XD970" s="24"/>
      <c r="XE970" s="24"/>
      <c r="XF970" s="24"/>
      <c r="XG970" s="24"/>
      <c r="XH970" s="24"/>
      <c r="XI970" s="24"/>
      <c r="XJ970" s="24"/>
      <c r="XK970" s="24"/>
      <c r="XL970" s="24"/>
      <c r="XM970" s="24"/>
      <c r="XN970" s="24"/>
      <c r="XO970" s="24"/>
      <c r="XP970" s="24"/>
      <c r="XQ970" s="24"/>
      <c r="XR970" s="24"/>
      <c r="XS970" s="24"/>
      <c r="XT970" s="24"/>
      <c r="XU970" s="24"/>
      <c r="XV970" s="24"/>
      <c r="XW970" s="24"/>
      <c r="XX970" s="24"/>
      <c r="XY970" s="24"/>
      <c r="XZ970" s="24"/>
      <c r="YA970" s="24"/>
      <c r="YB970" s="24"/>
      <c r="YC970" s="24"/>
      <c r="YD970" s="24"/>
      <c r="YE970" s="24"/>
      <c r="YF970" s="24"/>
      <c r="YG970" s="24"/>
      <c r="YH970" s="24"/>
      <c r="YI970" s="24"/>
      <c r="YJ970" s="24"/>
      <c r="YK970" s="24"/>
      <c r="YL970" s="24"/>
      <c r="YM970" s="24"/>
      <c r="YN970" s="24"/>
      <c r="YO970" s="24"/>
      <c r="YP970" s="24"/>
      <c r="YQ970" s="24"/>
      <c r="YR970" s="24"/>
      <c r="YS970" s="24"/>
      <c r="YT970" s="24"/>
      <c r="YU970" s="24"/>
      <c r="YV970" s="24"/>
      <c r="YW970" s="24"/>
      <c r="YX970" s="24"/>
      <c r="YY970" s="24"/>
      <c r="YZ970" s="24"/>
      <c r="ZA970" s="24"/>
      <c r="ZB970" s="24"/>
      <c r="ZC970" s="24"/>
      <c r="ZD970" s="24"/>
      <c r="ZE970" s="24"/>
      <c r="ZF970" s="24"/>
      <c r="ZG970" s="24"/>
      <c r="ZH970" s="24"/>
      <c r="ZI970" s="24"/>
      <c r="ZJ970" s="24"/>
      <c r="ZK970" s="24"/>
      <c r="ZL970" s="24"/>
      <c r="ZM970" s="24"/>
      <c r="ZN970" s="24"/>
      <c r="ZO970" s="24"/>
      <c r="ZP970" s="24"/>
      <c r="ZQ970" s="24"/>
      <c r="ZR970" s="24"/>
      <c r="ZS970" s="24"/>
      <c r="ZT970" s="24"/>
      <c r="ZU970" s="24"/>
      <c r="ZV970" s="24"/>
      <c r="ZW970" s="24"/>
      <c r="ZX970" s="24"/>
      <c r="ZY970" s="24"/>
      <c r="ZZ970" s="24"/>
      <c r="AAA970" s="24"/>
      <c r="AAB970" s="24"/>
      <c r="AAC970" s="24"/>
      <c r="AAD970" s="24"/>
      <c r="AAE970" s="24"/>
      <c r="AAF970" s="24"/>
      <c r="AAG970" s="24"/>
      <c r="AAH970" s="24"/>
      <c r="AAI970" s="24"/>
      <c r="AAJ970" s="24"/>
      <c r="AAK970" s="24"/>
      <c r="AAL970" s="24"/>
      <c r="AAM970" s="24"/>
      <c r="AAN970" s="24"/>
      <c r="AAO970" s="24"/>
      <c r="AAP970" s="24"/>
      <c r="AAQ970" s="24"/>
      <c r="AAR970" s="24"/>
      <c r="AAS970" s="24"/>
      <c r="AAT970" s="24"/>
      <c r="AAU970" s="24"/>
      <c r="AAV970" s="24"/>
      <c r="AAW970" s="24"/>
      <c r="AAX970" s="24"/>
      <c r="AAY970" s="24"/>
      <c r="AAZ970" s="24"/>
      <c r="ABA970" s="24"/>
      <c r="ABB970" s="24"/>
      <c r="ABC970" s="24"/>
      <c r="ABD970" s="24"/>
      <c r="ABE970" s="24"/>
      <c r="ABF970" s="24"/>
      <c r="ABG970" s="24"/>
      <c r="ABH970" s="24"/>
      <c r="ABI970" s="24"/>
      <c r="ABJ970" s="24"/>
      <c r="ABK970" s="24"/>
      <c r="ABL970" s="24"/>
      <c r="ABM970" s="24"/>
      <c r="ABN970" s="24"/>
      <c r="ABO970" s="24"/>
      <c r="ABP970" s="24"/>
      <c r="ABQ970" s="24"/>
      <c r="ABR970" s="24"/>
      <c r="ABS970" s="24"/>
      <c r="ABT970" s="24"/>
      <c r="ABU970" s="24"/>
      <c r="ABV970" s="24"/>
      <c r="ABW970" s="24"/>
      <c r="ABX970" s="24"/>
      <c r="ABY970" s="24"/>
      <c r="ABZ970" s="24"/>
      <c r="ACA970" s="24"/>
      <c r="ACB970" s="24"/>
      <c r="ACC970" s="24"/>
      <c r="ACD970" s="24"/>
      <c r="ACE970" s="24"/>
      <c r="ACF970" s="24"/>
      <c r="ACG970" s="24"/>
      <c r="ACH970" s="24"/>
      <c r="ACI970" s="24"/>
      <c r="ACJ970" s="24"/>
      <c r="ACK970" s="24"/>
      <c r="ACL970" s="24"/>
      <c r="ACM970" s="24"/>
      <c r="ACN970" s="24"/>
      <c r="ACO970" s="24"/>
      <c r="ACP970" s="24"/>
      <c r="ACQ970" s="24"/>
      <c r="ACR970" s="24"/>
      <c r="ACS970" s="24"/>
      <c r="ACT970" s="24"/>
      <c r="ACU970" s="24"/>
      <c r="ACV970" s="24"/>
      <c r="ACW970" s="24"/>
      <c r="ACX970" s="24"/>
      <c r="ACY970" s="24"/>
      <c r="ACZ970" s="24"/>
      <c r="ADA970" s="24"/>
      <c r="ADB970" s="24"/>
      <c r="ADC970" s="24"/>
      <c r="ADD970" s="24"/>
      <c r="ADE970" s="24"/>
      <c r="ADF970" s="24"/>
      <c r="ADG970" s="24"/>
      <c r="ADH970" s="24"/>
      <c r="ADI970" s="24"/>
      <c r="ADJ970" s="24"/>
      <c r="ADK970" s="24"/>
      <c r="ADL970" s="24"/>
      <c r="ADM970" s="24"/>
      <c r="ADN970" s="24"/>
      <c r="ADO970" s="24"/>
      <c r="ADP970" s="24"/>
      <c r="ADQ970" s="24"/>
      <c r="ADR970" s="24"/>
      <c r="ADS970" s="24"/>
      <c r="ADT970" s="24"/>
      <c r="ADU970" s="24"/>
      <c r="ADV970" s="24"/>
      <c r="ADW970" s="24"/>
      <c r="ADX970" s="24"/>
      <c r="ADY970" s="24"/>
      <c r="ADZ970" s="24"/>
      <c r="AEA970" s="24"/>
      <c r="AEB970" s="24"/>
      <c r="AEC970" s="24"/>
      <c r="AED970" s="24"/>
      <c r="AEE970" s="24"/>
      <c r="AEF970" s="24"/>
      <c r="AEG970" s="24"/>
      <c r="AEH970" s="24"/>
      <c r="AEI970" s="24"/>
      <c r="AEJ970" s="24"/>
      <c r="AEK970" s="24"/>
      <c r="AEL970" s="24"/>
      <c r="AEM970" s="24"/>
      <c r="AEN970" s="24"/>
      <c r="AEO970" s="24"/>
      <c r="AEP970" s="24"/>
      <c r="AEQ970" s="24"/>
      <c r="AER970" s="24"/>
      <c r="AES970" s="24"/>
      <c r="AET970" s="24"/>
      <c r="AEU970" s="24"/>
      <c r="AEV970" s="24"/>
      <c r="AEW970" s="24"/>
      <c r="AEX970" s="24"/>
      <c r="AEY970" s="24"/>
      <c r="AEZ970" s="24"/>
      <c r="AFA970" s="24"/>
      <c r="AFB970" s="24"/>
      <c r="AFC970" s="24"/>
      <c r="AFD970" s="24"/>
      <c r="AFE970" s="24"/>
      <c r="AFF970" s="24"/>
      <c r="AFG970" s="24"/>
      <c r="AFH970" s="24"/>
      <c r="AFI970" s="24"/>
      <c r="AFJ970" s="24"/>
      <c r="AFK970" s="24"/>
      <c r="AFL970" s="24"/>
      <c r="AFM970" s="24"/>
      <c r="AFN970" s="24"/>
      <c r="AFO970" s="24"/>
      <c r="AFP970" s="24"/>
      <c r="AFQ970" s="24"/>
      <c r="AFR970" s="24"/>
      <c r="AFS970" s="24"/>
      <c r="AFT970" s="24"/>
      <c r="AFU970" s="24"/>
      <c r="AFV970" s="24"/>
      <c r="AFW970" s="24"/>
      <c r="AFX970" s="24"/>
      <c r="AFY970" s="24"/>
      <c r="AFZ970" s="24"/>
      <c r="AGA970" s="24"/>
      <c r="AGB970" s="24"/>
      <c r="AGC970" s="24"/>
      <c r="AGD970" s="24"/>
      <c r="AGE970" s="24"/>
      <c r="AGF970" s="24"/>
      <c r="AGG970" s="24"/>
      <c r="AGH970" s="24"/>
      <c r="AGI970" s="24"/>
      <c r="AGJ970" s="24"/>
      <c r="AGK970" s="24"/>
      <c r="AGL970" s="24"/>
      <c r="AGM970" s="24"/>
      <c r="AGN970" s="24"/>
      <c r="AGO970" s="24"/>
      <c r="AGP970" s="24"/>
      <c r="AGQ970" s="24"/>
      <c r="AGR970" s="24"/>
      <c r="AGS970" s="24"/>
      <c r="AGT970" s="24"/>
      <c r="AGU970" s="24"/>
      <c r="AGV970" s="24"/>
      <c r="AGW970" s="24"/>
      <c r="AGX970" s="24"/>
      <c r="AGY970" s="24"/>
      <c r="AGZ970" s="24"/>
      <c r="AHA970" s="24"/>
      <c r="AHB970" s="24"/>
      <c r="AHC970" s="24"/>
      <c r="AHD970" s="24"/>
      <c r="AHE970" s="24"/>
      <c r="AHF970" s="24"/>
      <c r="AHG970" s="24"/>
      <c r="AHH970" s="24"/>
      <c r="AHI970" s="24"/>
      <c r="AHJ970" s="24"/>
      <c r="AHK970" s="24"/>
      <c r="AHL970" s="24"/>
      <c r="AHM970" s="24"/>
      <c r="AHN970" s="24"/>
      <c r="AHO970" s="24"/>
      <c r="AHP970" s="24"/>
      <c r="AHQ970" s="24"/>
      <c r="AHR970" s="24"/>
      <c r="AHS970" s="24"/>
      <c r="AHT970" s="24"/>
      <c r="AHU970" s="24"/>
      <c r="AHV970" s="24"/>
      <c r="AHW970" s="24"/>
      <c r="AHX970" s="24"/>
      <c r="AHY970" s="24"/>
      <c r="AHZ970" s="24"/>
      <c r="AIA970" s="24"/>
      <c r="AIB970" s="24"/>
      <c r="AIC970" s="24"/>
      <c r="AID970" s="24"/>
      <c r="AIE970" s="24"/>
      <c r="AIF970" s="24"/>
      <c r="AIG970" s="24"/>
      <c r="AIH970" s="24"/>
      <c r="AII970" s="24"/>
      <c r="AIJ970" s="24"/>
      <c r="AIK970" s="24"/>
      <c r="AIL970" s="24"/>
      <c r="AIM970" s="24"/>
      <c r="AIN970" s="24"/>
      <c r="AIO970" s="24"/>
      <c r="AIP970" s="24"/>
      <c r="AIQ970" s="24"/>
      <c r="AIR970" s="24"/>
      <c r="AIS970" s="24"/>
      <c r="AIT970" s="24"/>
      <c r="AIU970" s="24"/>
      <c r="AIV970" s="24"/>
      <c r="AIW970" s="24"/>
      <c r="AIX970" s="24"/>
      <c r="AIY970" s="24"/>
      <c r="AIZ970" s="24"/>
      <c r="AJA970" s="24"/>
      <c r="AJB970" s="24"/>
      <c r="AJC970" s="24"/>
      <c r="AJD970" s="24"/>
      <c r="AJE970" s="24"/>
      <c r="AJF970" s="24"/>
      <c r="AJG970" s="24"/>
      <c r="AJH970" s="24"/>
      <c r="AJI970" s="24"/>
      <c r="AJJ970" s="24"/>
      <c r="AJK970" s="24"/>
      <c r="AJL970" s="24"/>
      <c r="AJM970" s="24"/>
      <c r="AJN970" s="24"/>
      <c r="AJO970" s="24"/>
      <c r="AJP970" s="24"/>
      <c r="AJQ970" s="24"/>
      <c r="AJR970" s="24"/>
      <c r="AJS970" s="24"/>
      <c r="AJT970" s="24"/>
      <c r="AJU970" s="24"/>
      <c r="AJV970" s="24"/>
      <c r="AJW970" s="24"/>
      <c r="AJX970" s="24"/>
      <c r="AJY970" s="24"/>
      <c r="AJZ970" s="24"/>
      <c r="AKA970" s="24"/>
      <c r="AKB970" s="24"/>
      <c r="AKC970" s="24"/>
      <c r="AKD970" s="24"/>
      <c r="AKE970" s="24"/>
      <c r="AKF970" s="24"/>
      <c r="AKG970" s="24"/>
      <c r="AKH970" s="24"/>
      <c r="AKI970" s="24"/>
      <c r="AKJ970" s="24"/>
      <c r="AKK970" s="24"/>
      <c r="AKL970" s="24"/>
      <c r="AKM970" s="24"/>
      <c r="AKN970" s="24"/>
      <c r="AKO970" s="24"/>
      <c r="AKP970" s="24"/>
      <c r="AKQ970" s="24"/>
      <c r="AKR970" s="24"/>
      <c r="AKS970" s="24"/>
      <c r="AKT970" s="24"/>
      <c r="AKU970" s="24"/>
      <c r="AKV970" s="24"/>
      <c r="AKW970" s="24"/>
      <c r="AKX970" s="24"/>
      <c r="AKY970" s="24"/>
      <c r="AKZ970" s="24"/>
      <c r="ALA970" s="24"/>
      <c r="ALB970" s="24"/>
      <c r="ALC970" s="24"/>
      <c r="ALD970" s="24"/>
      <c r="ALE970" s="24"/>
      <c r="ALF970" s="24"/>
      <c r="ALG970" s="24"/>
      <c r="ALH970" s="24"/>
      <c r="ALI970" s="24"/>
      <c r="ALJ970" s="24"/>
    </row>
    <row r="971" spans="1:998" s="13" customFormat="1">
      <c r="A971" s="16">
        <v>966</v>
      </c>
      <c r="B971" s="32" t="s">
        <v>294</v>
      </c>
      <c r="C971" s="80" t="s">
        <v>73</v>
      </c>
      <c r="D971" s="32" t="s">
        <v>302</v>
      </c>
      <c r="E971" s="32" t="s">
        <v>309</v>
      </c>
      <c r="F971" s="32"/>
      <c r="G971" s="74">
        <v>45833</v>
      </c>
      <c r="H971" s="75" t="s">
        <v>310</v>
      </c>
      <c r="I971" s="32" t="s">
        <v>5</v>
      </c>
      <c r="J971" s="32" t="s">
        <v>6</v>
      </c>
      <c r="K971" s="32" t="s">
        <v>5</v>
      </c>
      <c r="L971" s="32" t="s">
        <v>5</v>
      </c>
      <c r="M971" s="32" t="s">
        <v>5</v>
      </c>
      <c r="N971" s="32" t="s">
        <v>6</v>
      </c>
      <c r="O971" s="76">
        <v>1796.99</v>
      </c>
      <c r="P971" s="77">
        <v>26934</v>
      </c>
      <c r="Q971" s="76">
        <v>70000</v>
      </c>
      <c r="R971" s="76">
        <v>7000</v>
      </c>
      <c r="S971" s="85">
        <f t="shared" si="96"/>
        <v>10</v>
      </c>
      <c r="T971" s="85">
        <f t="shared" si="97"/>
        <v>63000</v>
      </c>
      <c r="U971" s="32" t="s">
        <v>6</v>
      </c>
      <c r="V971" s="32" t="s">
        <v>6</v>
      </c>
      <c r="W971" s="79">
        <v>2</v>
      </c>
      <c r="X971" s="80">
        <v>0</v>
      </c>
      <c r="Y971" s="81">
        <f>ROUND((S971/INDICI!$B$2*10),2)</f>
        <v>1.1299999999999999</v>
      </c>
      <c r="Z971" s="81">
        <f>ROUND((O971/INDICI!$B$1*25),2)</f>
        <v>4.8</v>
      </c>
      <c r="AA971" s="82">
        <f t="shared" si="98"/>
        <v>6</v>
      </c>
      <c r="AB971" s="83">
        <f t="shared" si="99"/>
        <v>11.93</v>
      </c>
      <c r="AC971" s="84"/>
      <c r="AD971" s="81" t="str">
        <f>VLOOKUP(C971, 'NORD SUD'!A:B, 2, FALSE)</f>
        <v>N</v>
      </c>
      <c r="AE971" s="85"/>
      <c r="AF971" s="85"/>
      <c r="AG971" s="84"/>
      <c r="AH971" s="90"/>
      <c r="AI971" s="172"/>
      <c r="AJ971" s="172"/>
      <c r="AK971" s="197"/>
      <c r="AL971" s="158"/>
    </row>
    <row r="972" spans="1:998" s="13" customFormat="1">
      <c r="A972" s="16">
        <v>967</v>
      </c>
      <c r="B972" s="32" t="s">
        <v>218</v>
      </c>
      <c r="C972" s="32" t="s">
        <v>1494</v>
      </c>
      <c r="D972" s="32" t="s">
        <v>1494</v>
      </c>
      <c r="E972" s="32" t="s">
        <v>415</v>
      </c>
      <c r="F972" s="32"/>
      <c r="G972" s="74">
        <v>45832</v>
      </c>
      <c r="H972" s="75">
        <v>0.7368055555555556</v>
      </c>
      <c r="I972" s="32" t="s">
        <v>5</v>
      </c>
      <c r="J972" s="32" t="s">
        <v>6</v>
      </c>
      <c r="K972" s="32" t="s">
        <v>5</v>
      </c>
      <c r="L972" s="32" t="s">
        <v>5</v>
      </c>
      <c r="M972" s="32" t="s">
        <v>5</v>
      </c>
      <c r="N972" s="32" t="s">
        <v>6</v>
      </c>
      <c r="O972" s="76">
        <v>1049.48</v>
      </c>
      <c r="P972" s="77">
        <v>667</v>
      </c>
      <c r="Q972" s="76">
        <v>83091.13</v>
      </c>
      <c r="R972" s="76">
        <v>8309.11</v>
      </c>
      <c r="S972" s="85">
        <f t="shared" si="96"/>
        <v>9.9999963895063182</v>
      </c>
      <c r="T972" s="85">
        <f t="shared" si="97"/>
        <v>74782.02</v>
      </c>
      <c r="U972" s="32" t="s">
        <v>6</v>
      </c>
      <c r="V972" s="32" t="s">
        <v>6</v>
      </c>
      <c r="W972" s="79">
        <v>1</v>
      </c>
      <c r="X972" s="80">
        <v>0</v>
      </c>
      <c r="Y972" s="81">
        <f>ROUND((S972/INDICI!$B$2*10),2)</f>
        <v>1.1299999999999999</v>
      </c>
      <c r="Z972" s="81">
        <f>ROUND((O972/INDICI!$B$1*25),2)</f>
        <v>2.8</v>
      </c>
      <c r="AA972" s="82">
        <f t="shared" si="98"/>
        <v>8</v>
      </c>
      <c r="AB972" s="83">
        <f t="shared" si="99"/>
        <v>11.93</v>
      </c>
      <c r="AC972" s="84"/>
      <c r="AD972" s="81" t="str">
        <f>VLOOKUP(C972, 'NORD SUD'!A:B, 2, FALSE)</f>
        <v>S</v>
      </c>
      <c r="AE972" s="85"/>
      <c r="AF972" s="85"/>
      <c r="AG972" s="84"/>
      <c r="AH972" s="81"/>
      <c r="AI972" s="169"/>
      <c r="AJ972" s="169"/>
      <c r="AK972" s="194"/>
      <c r="AL972" s="158"/>
    </row>
    <row r="973" spans="1:998" s="13" customFormat="1">
      <c r="A973" s="16">
        <v>968</v>
      </c>
      <c r="B973" s="32" t="s">
        <v>188</v>
      </c>
      <c r="C973" s="32" t="s">
        <v>97</v>
      </c>
      <c r="D973" s="32" t="s">
        <v>97</v>
      </c>
      <c r="E973" s="32" t="s">
        <v>528</v>
      </c>
      <c r="F973" s="32"/>
      <c r="G973" s="74">
        <v>45820</v>
      </c>
      <c r="H973" s="75">
        <v>0.59652777777777777</v>
      </c>
      <c r="I973" s="32" t="s">
        <v>5</v>
      </c>
      <c r="J973" s="32" t="s">
        <v>6</v>
      </c>
      <c r="K973" s="32" t="s">
        <v>5</v>
      </c>
      <c r="L973" s="32" t="s">
        <v>5</v>
      </c>
      <c r="M973" s="32" t="s">
        <v>5</v>
      </c>
      <c r="N973" s="32" t="s">
        <v>6</v>
      </c>
      <c r="O973" s="76">
        <v>568.17999999999995</v>
      </c>
      <c r="P973" s="77">
        <v>176</v>
      </c>
      <c r="Q973" s="76">
        <v>47000</v>
      </c>
      <c r="R973" s="76">
        <v>10000</v>
      </c>
      <c r="S973" s="85">
        <f t="shared" si="96"/>
        <v>21.276595744680851</v>
      </c>
      <c r="T973" s="85">
        <f t="shared" si="97"/>
        <v>37000</v>
      </c>
      <c r="U973" s="32" t="s">
        <v>6</v>
      </c>
      <c r="V973" s="32" t="s">
        <v>6</v>
      </c>
      <c r="W973" s="79">
        <v>1</v>
      </c>
      <c r="X973" s="80">
        <v>0</v>
      </c>
      <c r="Y973" s="81">
        <f>ROUND((S973/INDICI!$B$2*10),2)</f>
        <v>2.4</v>
      </c>
      <c r="Z973" s="81">
        <f>ROUND((O973/INDICI!$B$1*25),2)</f>
        <v>1.52</v>
      </c>
      <c r="AA973" s="82">
        <f t="shared" si="98"/>
        <v>8</v>
      </c>
      <c r="AB973" s="83">
        <f t="shared" si="99"/>
        <v>11.92</v>
      </c>
      <c r="AC973" s="84"/>
      <c r="AD973" s="81" t="str">
        <f>VLOOKUP(C973, 'NORD SUD'!A:B, 2, FALSE)</f>
        <v>N</v>
      </c>
      <c r="AE973" s="85"/>
      <c r="AF973" s="85"/>
      <c r="AG973" s="84"/>
      <c r="AH973" s="81"/>
      <c r="AI973" s="169"/>
      <c r="AJ973" s="169"/>
      <c r="AK973" s="194"/>
      <c r="AL973" s="158"/>
    </row>
    <row r="974" spans="1:998" s="13" customFormat="1">
      <c r="A974" s="16">
        <v>969</v>
      </c>
      <c r="B974" s="32" t="s">
        <v>174</v>
      </c>
      <c r="C974" s="32" t="s">
        <v>83</v>
      </c>
      <c r="D974" s="32" t="s">
        <v>83</v>
      </c>
      <c r="E974" s="32" t="s">
        <v>493</v>
      </c>
      <c r="F974" s="32"/>
      <c r="G974" s="74">
        <v>45834</v>
      </c>
      <c r="H974" s="75">
        <v>0.5756944444444444</v>
      </c>
      <c r="I974" s="32" t="s">
        <v>5</v>
      </c>
      <c r="J974" s="32" t="s">
        <v>6</v>
      </c>
      <c r="K974" s="32" t="s">
        <v>5</v>
      </c>
      <c r="L974" s="32" t="s">
        <v>5</v>
      </c>
      <c r="M974" s="32" t="s">
        <v>5</v>
      </c>
      <c r="N974" s="32" t="s">
        <v>6</v>
      </c>
      <c r="O974" s="76">
        <v>1255.23</v>
      </c>
      <c r="P974" s="77">
        <v>1912</v>
      </c>
      <c r="Q974" s="76">
        <v>66000</v>
      </c>
      <c r="R974" s="76">
        <v>3300</v>
      </c>
      <c r="S974" s="85">
        <f t="shared" si="96"/>
        <v>5</v>
      </c>
      <c r="T974" s="85">
        <f t="shared" si="97"/>
        <v>62700</v>
      </c>
      <c r="U974" s="32" t="s">
        <v>6</v>
      </c>
      <c r="V974" s="32" t="s">
        <v>6</v>
      </c>
      <c r="W974" s="32">
        <v>1</v>
      </c>
      <c r="X974" s="80">
        <v>0</v>
      </c>
      <c r="Y974" s="81">
        <f>ROUND((S974/INDICI!$B$2*10),2)</f>
        <v>0.56000000000000005</v>
      </c>
      <c r="Z974" s="81">
        <f>ROUND((O974/INDICI!$B$1*25),2)</f>
        <v>3.35</v>
      </c>
      <c r="AA974" s="82">
        <f t="shared" si="98"/>
        <v>8</v>
      </c>
      <c r="AB974" s="83">
        <f t="shared" si="99"/>
        <v>11.91</v>
      </c>
      <c r="AC974" s="84"/>
      <c r="AD974" s="81" t="str">
        <f>VLOOKUP(C974, 'NORD SUD'!A:B, 2, FALSE)</f>
        <v>N</v>
      </c>
      <c r="AE974" s="85"/>
      <c r="AF974" s="85"/>
      <c r="AG974" s="84"/>
      <c r="AH974" s="81"/>
      <c r="AI974" s="169"/>
      <c r="AJ974" s="169"/>
      <c r="AK974" s="194"/>
      <c r="AL974" s="158"/>
    </row>
    <row r="975" spans="1:998" s="13" customFormat="1">
      <c r="A975" s="16">
        <v>970</v>
      </c>
      <c r="B975" s="32" t="s">
        <v>138</v>
      </c>
      <c r="C975" s="32" t="s">
        <v>18</v>
      </c>
      <c r="D975" s="32" t="s">
        <v>18</v>
      </c>
      <c r="E975" s="32" t="s">
        <v>158</v>
      </c>
      <c r="F975" s="32"/>
      <c r="G975" s="74">
        <v>45834</v>
      </c>
      <c r="H975" s="75">
        <v>0.49722222222222223</v>
      </c>
      <c r="I975" s="32" t="s">
        <v>5</v>
      </c>
      <c r="J975" s="32" t="s">
        <v>6</v>
      </c>
      <c r="K975" s="32" t="s">
        <v>5</v>
      </c>
      <c r="L975" s="32" t="s">
        <v>5</v>
      </c>
      <c r="M975" s="32" t="s">
        <v>5</v>
      </c>
      <c r="N975" s="32" t="s">
        <v>6</v>
      </c>
      <c r="O975" s="76">
        <v>1185.18</v>
      </c>
      <c r="P975" s="77">
        <v>675</v>
      </c>
      <c r="Q975" s="76">
        <v>153146.07</v>
      </c>
      <c r="R975" s="76">
        <v>10000</v>
      </c>
      <c r="S975" s="85">
        <f t="shared" si="96"/>
        <v>6.5297137562850942</v>
      </c>
      <c r="T975" s="85">
        <f t="shared" si="97"/>
        <v>143146.07</v>
      </c>
      <c r="U975" s="32" t="s">
        <v>6</v>
      </c>
      <c r="V975" s="32" t="s">
        <v>6</v>
      </c>
      <c r="W975" s="79">
        <v>1</v>
      </c>
      <c r="X975" s="80">
        <v>0</v>
      </c>
      <c r="Y975" s="81">
        <f>ROUND((S975/INDICI!$B$2*10),2)</f>
        <v>0.74</v>
      </c>
      <c r="Z975" s="81">
        <f>ROUND((O975/INDICI!$B$1*25),2)</f>
        <v>3.16</v>
      </c>
      <c r="AA975" s="82">
        <f t="shared" si="98"/>
        <v>8</v>
      </c>
      <c r="AB975" s="83">
        <f t="shared" si="99"/>
        <v>11.9</v>
      </c>
      <c r="AC975" s="84"/>
      <c r="AD975" s="81" t="str">
        <f>VLOOKUP(C975, 'NORD SUD'!A:B, 2, FALSE)</f>
        <v>S</v>
      </c>
      <c r="AE975" s="85"/>
      <c r="AF975" s="85"/>
      <c r="AG975" s="84"/>
      <c r="AH975" s="81"/>
      <c r="AI975" s="169"/>
      <c r="AJ975" s="169"/>
      <c r="AK975" s="194"/>
      <c r="AL975" s="161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  <c r="HF975" s="24"/>
      <c r="HG975" s="24"/>
      <c r="HH975" s="24"/>
      <c r="HI975" s="24"/>
      <c r="HJ975" s="24"/>
      <c r="HK975" s="24"/>
      <c r="HL975" s="24"/>
      <c r="HM975" s="24"/>
      <c r="HN975" s="24"/>
      <c r="HO975" s="24"/>
      <c r="HP975" s="24"/>
      <c r="HQ975" s="24"/>
      <c r="HR975" s="24"/>
      <c r="HS975" s="24"/>
      <c r="HT975" s="24"/>
      <c r="HU975" s="24"/>
      <c r="HV975" s="24"/>
      <c r="HW975" s="24"/>
      <c r="HX975" s="24"/>
      <c r="HY975" s="24"/>
      <c r="HZ975" s="24"/>
      <c r="IA975" s="24"/>
      <c r="IB975" s="24"/>
      <c r="IC975" s="24"/>
      <c r="ID975" s="24"/>
      <c r="IE975" s="24"/>
      <c r="IF975" s="24"/>
      <c r="IG975" s="24"/>
      <c r="IH975" s="24"/>
      <c r="II975" s="24"/>
      <c r="IJ975" s="24"/>
      <c r="IK975" s="24"/>
      <c r="IL975" s="24"/>
      <c r="IM975" s="24"/>
      <c r="IN975" s="24"/>
      <c r="IO975" s="24"/>
      <c r="IP975" s="24"/>
      <c r="IQ975" s="24"/>
      <c r="IR975" s="24"/>
      <c r="IS975" s="24"/>
      <c r="IT975" s="24"/>
      <c r="IU975" s="24"/>
      <c r="IV975" s="24"/>
      <c r="IW975" s="24"/>
      <c r="IX975" s="24"/>
      <c r="IY975" s="24"/>
      <c r="IZ975" s="24"/>
      <c r="JA975" s="24"/>
      <c r="JB975" s="24"/>
      <c r="JC975" s="24"/>
      <c r="JD975" s="24"/>
      <c r="JE975" s="24"/>
      <c r="JF975" s="24"/>
      <c r="JG975" s="24"/>
      <c r="JH975" s="24"/>
      <c r="JI975" s="24"/>
      <c r="JJ975" s="24"/>
      <c r="JK975" s="24"/>
      <c r="JL975" s="24"/>
      <c r="JM975" s="24"/>
      <c r="JN975" s="24"/>
      <c r="JO975" s="24"/>
      <c r="JP975" s="24"/>
      <c r="JQ975" s="24"/>
      <c r="JR975" s="24"/>
      <c r="JS975" s="24"/>
      <c r="JT975" s="24"/>
      <c r="JU975" s="24"/>
      <c r="JV975" s="24"/>
      <c r="JW975" s="24"/>
      <c r="JX975" s="24"/>
      <c r="JY975" s="24"/>
      <c r="JZ975" s="24"/>
      <c r="KA975" s="24"/>
      <c r="KB975" s="24"/>
      <c r="KC975" s="24"/>
      <c r="KD975" s="24"/>
      <c r="KE975" s="24"/>
      <c r="KF975" s="24"/>
      <c r="KG975" s="24"/>
      <c r="KH975" s="24"/>
      <c r="KI975" s="24"/>
      <c r="KJ975" s="24"/>
      <c r="KK975" s="24"/>
      <c r="KL975" s="24"/>
      <c r="KM975" s="24"/>
      <c r="KN975" s="24"/>
      <c r="KO975" s="24"/>
      <c r="KP975" s="24"/>
      <c r="KQ975" s="24"/>
      <c r="KR975" s="24"/>
      <c r="KS975" s="24"/>
      <c r="KT975" s="24"/>
      <c r="KU975" s="24"/>
      <c r="KV975" s="24"/>
      <c r="KW975" s="24"/>
      <c r="KX975" s="24"/>
      <c r="KY975" s="24"/>
      <c r="KZ975" s="24"/>
      <c r="LA975" s="24"/>
      <c r="LB975" s="24"/>
      <c r="LC975" s="24"/>
      <c r="LD975" s="24"/>
      <c r="LE975" s="24"/>
      <c r="LF975" s="24"/>
      <c r="LG975" s="24"/>
      <c r="LH975" s="24"/>
      <c r="LI975" s="24"/>
      <c r="LJ975" s="24"/>
      <c r="LK975" s="24"/>
      <c r="LL975" s="24"/>
      <c r="LM975" s="24"/>
      <c r="LN975" s="24"/>
      <c r="LO975" s="24"/>
      <c r="LP975" s="24"/>
      <c r="LQ975" s="24"/>
      <c r="LR975" s="24"/>
      <c r="LS975" s="24"/>
      <c r="LT975" s="24"/>
      <c r="LU975" s="24"/>
      <c r="LV975" s="24"/>
      <c r="LW975" s="24"/>
      <c r="LX975" s="24"/>
      <c r="LY975" s="24"/>
      <c r="LZ975" s="24"/>
      <c r="MA975" s="24"/>
      <c r="MB975" s="24"/>
      <c r="MC975" s="24"/>
      <c r="MD975" s="24"/>
      <c r="ME975" s="24"/>
      <c r="MF975" s="24"/>
      <c r="MG975" s="24"/>
      <c r="MH975" s="24"/>
      <c r="MI975" s="24"/>
      <c r="MJ975" s="24"/>
      <c r="MK975" s="24"/>
      <c r="ML975" s="24"/>
      <c r="MM975" s="24"/>
      <c r="MN975" s="24"/>
      <c r="MO975" s="24"/>
      <c r="MP975" s="24"/>
      <c r="MQ975" s="24"/>
      <c r="MR975" s="24"/>
      <c r="MS975" s="24"/>
      <c r="MT975" s="24"/>
      <c r="MU975" s="24"/>
      <c r="MV975" s="24"/>
      <c r="MW975" s="24"/>
      <c r="MX975" s="24"/>
      <c r="MY975" s="24"/>
      <c r="MZ975" s="24"/>
      <c r="NA975" s="24"/>
      <c r="NB975" s="24"/>
      <c r="NC975" s="24"/>
      <c r="ND975" s="24"/>
      <c r="NE975" s="24"/>
      <c r="NF975" s="24"/>
      <c r="NG975" s="24"/>
      <c r="NH975" s="24"/>
      <c r="NI975" s="24"/>
      <c r="NJ975" s="24"/>
      <c r="NK975" s="24"/>
      <c r="NL975" s="24"/>
      <c r="NM975" s="24"/>
      <c r="NN975" s="24"/>
      <c r="NO975" s="24"/>
      <c r="NP975" s="24"/>
      <c r="NQ975" s="24"/>
      <c r="NR975" s="24"/>
      <c r="NS975" s="24"/>
      <c r="NT975" s="24"/>
      <c r="NU975" s="24"/>
      <c r="NV975" s="24"/>
      <c r="NW975" s="24"/>
      <c r="NX975" s="24"/>
      <c r="NY975" s="24"/>
      <c r="NZ975" s="24"/>
      <c r="OA975" s="24"/>
      <c r="OB975" s="24"/>
      <c r="OC975" s="24"/>
      <c r="OD975" s="24"/>
      <c r="OE975" s="24"/>
      <c r="OF975" s="24"/>
      <c r="OG975" s="24"/>
      <c r="OH975" s="24"/>
      <c r="OI975" s="24"/>
      <c r="OJ975" s="24"/>
      <c r="OK975" s="24"/>
      <c r="OL975" s="24"/>
      <c r="OM975" s="24"/>
      <c r="ON975" s="24"/>
      <c r="OO975" s="24"/>
      <c r="OP975" s="24"/>
      <c r="OQ975" s="24"/>
      <c r="OR975" s="24"/>
      <c r="OS975" s="24"/>
      <c r="OT975" s="24"/>
      <c r="OU975" s="24"/>
      <c r="OV975" s="24"/>
      <c r="OW975" s="24"/>
      <c r="OX975" s="24"/>
      <c r="OY975" s="24"/>
      <c r="OZ975" s="24"/>
      <c r="PA975" s="24"/>
      <c r="PB975" s="24"/>
      <c r="PC975" s="24"/>
      <c r="PD975" s="24"/>
      <c r="PE975" s="24"/>
      <c r="PF975" s="24"/>
      <c r="PG975" s="24"/>
      <c r="PH975" s="24"/>
      <c r="PI975" s="24"/>
      <c r="PJ975" s="24"/>
      <c r="PK975" s="24"/>
      <c r="PL975" s="24"/>
      <c r="PM975" s="24"/>
      <c r="PN975" s="24"/>
      <c r="PO975" s="24"/>
      <c r="PP975" s="24"/>
      <c r="PQ975" s="24"/>
      <c r="PR975" s="24"/>
      <c r="PS975" s="24"/>
      <c r="PT975" s="24"/>
      <c r="PU975" s="24"/>
      <c r="PV975" s="24"/>
      <c r="PW975" s="24"/>
      <c r="PX975" s="24"/>
      <c r="PY975" s="24"/>
      <c r="PZ975" s="24"/>
      <c r="QA975" s="24"/>
      <c r="QB975" s="24"/>
      <c r="QC975" s="24"/>
      <c r="QD975" s="24"/>
      <c r="QE975" s="24"/>
      <c r="QF975" s="24"/>
      <c r="QG975" s="24"/>
      <c r="QH975" s="24"/>
      <c r="QI975" s="24"/>
      <c r="QJ975" s="24"/>
      <c r="QK975" s="24"/>
      <c r="QL975" s="24"/>
      <c r="QM975" s="24"/>
      <c r="QN975" s="24"/>
      <c r="QO975" s="24"/>
      <c r="QP975" s="24"/>
      <c r="QQ975" s="24"/>
      <c r="QR975" s="24"/>
      <c r="QS975" s="24"/>
      <c r="QT975" s="24"/>
      <c r="QU975" s="24"/>
      <c r="QV975" s="24"/>
      <c r="QW975" s="24"/>
      <c r="QX975" s="24"/>
      <c r="QY975" s="24"/>
      <c r="QZ975" s="24"/>
      <c r="RA975" s="24"/>
      <c r="RB975" s="24"/>
      <c r="RC975" s="24"/>
      <c r="RD975" s="24"/>
      <c r="RE975" s="24"/>
      <c r="RF975" s="24"/>
      <c r="RG975" s="24"/>
      <c r="RH975" s="24"/>
      <c r="RI975" s="24"/>
      <c r="RJ975" s="24"/>
      <c r="RK975" s="24"/>
      <c r="RL975" s="24"/>
      <c r="RM975" s="24"/>
      <c r="RN975" s="24"/>
      <c r="RO975" s="24"/>
      <c r="RP975" s="24"/>
      <c r="RQ975" s="24"/>
      <c r="RR975" s="24"/>
      <c r="RS975" s="24"/>
      <c r="RT975" s="24"/>
      <c r="RU975" s="24"/>
      <c r="RV975" s="24"/>
      <c r="RW975" s="24"/>
      <c r="RX975" s="24"/>
      <c r="RY975" s="24"/>
      <c r="RZ975" s="24"/>
      <c r="SA975" s="24"/>
      <c r="SB975" s="24"/>
      <c r="SC975" s="24"/>
      <c r="SD975" s="24"/>
      <c r="SE975" s="24"/>
      <c r="SF975" s="24"/>
      <c r="SG975" s="24"/>
      <c r="SH975" s="24"/>
      <c r="SI975" s="24"/>
      <c r="SJ975" s="24"/>
      <c r="SK975" s="24"/>
      <c r="SL975" s="24"/>
      <c r="SM975" s="24"/>
      <c r="SN975" s="24"/>
      <c r="SO975" s="24"/>
      <c r="SP975" s="24"/>
      <c r="SQ975" s="24"/>
      <c r="SR975" s="24"/>
      <c r="SS975" s="24"/>
      <c r="ST975" s="24"/>
      <c r="SU975" s="24"/>
      <c r="SV975" s="24"/>
      <c r="SW975" s="24"/>
      <c r="SX975" s="24"/>
      <c r="SY975" s="24"/>
      <c r="SZ975" s="24"/>
      <c r="TA975" s="24"/>
      <c r="TB975" s="24"/>
      <c r="TC975" s="24"/>
      <c r="TD975" s="24"/>
      <c r="TE975" s="24"/>
      <c r="TF975" s="24"/>
      <c r="TG975" s="24"/>
      <c r="TH975" s="24"/>
      <c r="TI975" s="24"/>
      <c r="TJ975" s="24"/>
      <c r="TK975" s="24"/>
      <c r="TL975" s="24"/>
      <c r="TM975" s="24"/>
      <c r="TN975" s="24"/>
      <c r="TO975" s="24"/>
      <c r="TP975" s="24"/>
      <c r="TQ975" s="24"/>
      <c r="TR975" s="24"/>
      <c r="TS975" s="24"/>
      <c r="TT975" s="24"/>
      <c r="TU975" s="24"/>
      <c r="TV975" s="24"/>
      <c r="TW975" s="24"/>
      <c r="TX975" s="24"/>
      <c r="TY975" s="24"/>
      <c r="TZ975" s="24"/>
      <c r="UA975" s="24"/>
      <c r="UB975" s="24"/>
      <c r="UC975" s="24"/>
      <c r="UD975" s="24"/>
      <c r="UE975" s="24"/>
      <c r="UF975" s="24"/>
      <c r="UG975" s="24"/>
      <c r="UH975" s="24"/>
      <c r="UI975" s="24"/>
      <c r="UJ975" s="24"/>
      <c r="UK975" s="24"/>
      <c r="UL975" s="24"/>
      <c r="UM975" s="24"/>
      <c r="UN975" s="24"/>
      <c r="UO975" s="24"/>
      <c r="UP975" s="24"/>
      <c r="UQ975" s="24"/>
      <c r="UR975" s="24"/>
      <c r="US975" s="24"/>
      <c r="UT975" s="24"/>
      <c r="UU975" s="24"/>
      <c r="UV975" s="24"/>
      <c r="UW975" s="24"/>
      <c r="UX975" s="24"/>
      <c r="UY975" s="24"/>
      <c r="UZ975" s="24"/>
      <c r="VA975" s="24"/>
      <c r="VB975" s="24"/>
      <c r="VC975" s="24"/>
      <c r="VD975" s="24"/>
      <c r="VE975" s="24"/>
      <c r="VF975" s="24"/>
      <c r="VG975" s="24"/>
      <c r="VH975" s="24"/>
      <c r="VI975" s="24"/>
      <c r="VJ975" s="24"/>
      <c r="VK975" s="24"/>
      <c r="VL975" s="24"/>
      <c r="VM975" s="24"/>
      <c r="VN975" s="24"/>
      <c r="VO975" s="24"/>
      <c r="VP975" s="24"/>
      <c r="VQ975" s="24"/>
      <c r="VR975" s="24"/>
      <c r="VS975" s="24"/>
      <c r="VT975" s="24"/>
      <c r="VU975" s="24"/>
      <c r="VV975" s="24"/>
      <c r="VW975" s="24"/>
      <c r="VX975" s="24"/>
      <c r="VY975" s="24"/>
      <c r="VZ975" s="24"/>
      <c r="WA975" s="24"/>
      <c r="WB975" s="24"/>
      <c r="WC975" s="24"/>
      <c r="WD975" s="24"/>
      <c r="WE975" s="24"/>
      <c r="WF975" s="24"/>
      <c r="WG975" s="24"/>
      <c r="WH975" s="24"/>
      <c r="WI975" s="24"/>
      <c r="WJ975" s="24"/>
      <c r="WK975" s="24"/>
      <c r="WL975" s="24"/>
      <c r="WM975" s="24"/>
      <c r="WN975" s="24"/>
      <c r="WO975" s="24"/>
      <c r="WP975" s="24"/>
      <c r="WQ975" s="24"/>
      <c r="WR975" s="24"/>
      <c r="WS975" s="24"/>
      <c r="WT975" s="24"/>
      <c r="WU975" s="24"/>
      <c r="WV975" s="24"/>
      <c r="WW975" s="24"/>
      <c r="WX975" s="24"/>
      <c r="WY975" s="24"/>
      <c r="WZ975" s="24"/>
      <c r="XA975" s="24"/>
      <c r="XB975" s="24"/>
      <c r="XC975" s="24"/>
      <c r="XD975" s="24"/>
      <c r="XE975" s="24"/>
      <c r="XF975" s="24"/>
      <c r="XG975" s="24"/>
      <c r="XH975" s="24"/>
      <c r="XI975" s="24"/>
      <c r="XJ975" s="24"/>
      <c r="XK975" s="24"/>
      <c r="XL975" s="24"/>
      <c r="XM975" s="24"/>
      <c r="XN975" s="24"/>
      <c r="XO975" s="24"/>
      <c r="XP975" s="24"/>
      <c r="XQ975" s="24"/>
      <c r="XR975" s="24"/>
      <c r="XS975" s="24"/>
      <c r="XT975" s="24"/>
      <c r="XU975" s="24"/>
      <c r="XV975" s="24"/>
      <c r="XW975" s="24"/>
      <c r="XX975" s="24"/>
      <c r="XY975" s="24"/>
      <c r="XZ975" s="24"/>
      <c r="YA975" s="24"/>
      <c r="YB975" s="24"/>
      <c r="YC975" s="24"/>
      <c r="YD975" s="24"/>
      <c r="YE975" s="24"/>
      <c r="YF975" s="24"/>
      <c r="YG975" s="24"/>
      <c r="YH975" s="24"/>
      <c r="YI975" s="24"/>
      <c r="YJ975" s="24"/>
      <c r="YK975" s="24"/>
      <c r="YL975" s="24"/>
      <c r="YM975" s="24"/>
      <c r="YN975" s="24"/>
      <c r="YO975" s="24"/>
      <c r="YP975" s="24"/>
      <c r="YQ975" s="24"/>
      <c r="YR975" s="24"/>
      <c r="YS975" s="24"/>
      <c r="YT975" s="24"/>
      <c r="YU975" s="24"/>
      <c r="YV975" s="24"/>
      <c r="YW975" s="24"/>
      <c r="YX975" s="24"/>
      <c r="YY975" s="24"/>
      <c r="YZ975" s="24"/>
      <c r="ZA975" s="24"/>
      <c r="ZB975" s="24"/>
      <c r="ZC975" s="24"/>
      <c r="ZD975" s="24"/>
      <c r="ZE975" s="24"/>
      <c r="ZF975" s="24"/>
      <c r="ZG975" s="24"/>
      <c r="ZH975" s="24"/>
      <c r="ZI975" s="24"/>
      <c r="ZJ975" s="24"/>
      <c r="ZK975" s="24"/>
      <c r="ZL975" s="24"/>
      <c r="ZM975" s="24"/>
      <c r="ZN975" s="24"/>
      <c r="ZO975" s="24"/>
      <c r="ZP975" s="24"/>
      <c r="ZQ975" s="24"/>
      <c r="ZR975" s="24"/>
      <c r="ZS975" s="24"/>
      <c r="ZT975" s="24"/>
      <c r="ZU975" s="24"/>
      <c r="ZV975" s="24"/>
      <c r="ZW975" s="24"/>
      <c r="ZX975" s="24"/>
      <c r="ZY975" s="24"/>
      <c r="ZZ975" s="24"/>
      <c r="AAA975" s="24"/>
      <c r="AAB975" s="24"/>
      <c r="AAC975" s="24"/>
      <c r="AAD975" s="24"/>
      <c r="AAE975" s="24"/>
      <c r="AAF975" s="24"/>
      <c r="AAG975" s="24"/>
      <c r="AAH975" s="24"/>
      <c r="AAI975" s="24"/>
      <c r="AAJ975" s="24"/>
      <c r="AAK975" s="24"/>
      <c r="AAL975" s="24"/>
      <c r="AAM975" s="24"/>
      <c r="AAN975" s="24"/>
      <c r="AAO975" s="24"/>
      <c r="AAP975" s="24"/>
      <c r="AAQ975" s="24"/>
      <c r="AAR975" s="24"/>
      <c r="AAS975" s="24"/>
      <c r="AAT975" s="24"/>
      <c r="AAU975" s="24"/>
      <c r="AAV975" s="24"/>
      <c r="AAW975" s="24"/>
      <c r="AAX975" s="24"/>
      <c r="AAY975" s="24"/>
      <c r="AAZ975" s="24"/>
      <c r="ABA975" s="24"/>
      <c r="ABB975" s="24"/>
      <c r="ABC975" s="24"/>
      <c r="ABD975" s="24"/>
      <c r="ABE975" s="24"/>
      <c r="ABF975" s="24"/>
      <c r="ABG975" s="24"/>
      <c r="ABH975" s="24"/>
      <c r="ABI975" s="24"/>
      <c r="ABJ975" s="24"/>
      <c r="ABK975" s="24"/>
      <c r="ABL975" s="24"/>
      <c r="ABM975" s="24"/>
      <c r="ABN975" s="24"/>
      <c r="ABO975" s="24"/>
      <c r="ABP975" s="24"/>
      <c r="ABQ975" s="24"/>
      <c r="ABR975" s="24"/>
      <c r="ABS975" s="24"/>
      <c r="ABT975" s="24"/>
      <c r="ABU975" s="24"/>
      <c r="ABV975" s="24"/>
      <c r="ABW975" s="24"/>
      <c r="ABX975" s="24"/>
      <c r="ABY975" s="24"/>
      <c r="ABZ975" s="24"/>
      <c r="ACA975" s="24"/>
      <c r="ACB975" s="24"/>
      <c r="ACC975" s="24"/>
      <c r="ACD975" s="24"/>
      <c r="ACE975" s="24"/>
      <c r="ACF975" s="24"/>
      <c r="ACG975" s="24"/>
      <c r="ACH975" s="24"/>
      <c r="ACI975" s="24"/>
      <c r="ACJ975" s="24"/>
      <c r="ACK975" s="24"/>
      <c r="ACL975" s="24"/>
      <c r="ACM975" s="24"/>
      <c r="ACN975" s="24"/>
      <c r="ACO975" s="24"/>
      <c r="ACP975" s="24"/>
      <c r="ACQ975" s="24"/>
      <c r="ACR975" s="24"/>
      <c r="ACS975" s="24"/>
      <c r="ACT975" s="24"/>
      <c r="ACU975" s="24"/>
      <c r="ACV975" s="24"/>
      <c r="ACW975" s="24"/>
      <c r="ACX975" s="24"/>
      <c r="ACY975" s="24"/>
      <c r="ACZ975" s="24"/>
      <c r="ADA975" s="24"/>
      <c r="ADB975" s="24"/>
      <c r="ADC975" s="24"/>
      <c r="ADD975" s="24"/>
      <c r="ADE975" s="24"/>
      <c r="ADF975" s="24"/>
      <c r="ADG975" s="24"/>
      <c r="ADH975" s="24"/>
      <c r="ADI975" s="24"/>
      <c r="ADJ975" s="24"/>
      <c r="ADK975" s="24"/>
      <c r="ADL975" s="24"/>
      <c r="ADM975" s="24"/>
      <c r="ADN975" s="24"/>
      <c r="ADO975" s="24"/>
      <c r="ADP975" s="24"/>
      <c r="ADQ975" s="24"/>
      <c r="ADR975" s="24"/>
      <c r="ADS975" s="24"/>
      <c r="ADT975" s="24"/>
      <c r="ADU975" s="24"/>
      <c r="ADV975" s="24"/>
      <c r="ADW975" s="24"/>
      <c r="ADX975" s="24"/>
      <c r="ADY975" s="24"/>
      <c r="ADZ975" s="24"/>
      <c r="AEA975" s="24"/>
      <c r="AEB975" s="24"/>
      <c r="AEC975" s="24"/>
      <c r="AED975" s="24"/>
      <c r="AEE975" s="24"/>
      <c r="AEF975" s="24"/>
      <c r="AEG975" s="24"/>
      <c r="AEH975" s="24"/>
      <c r="AEI975" s="24"/>
      <c r="AEJ975" s="24"/>
      <c r="AEK975" s="24"/>
      <c r="AEL975" s="24"/>
      <c r="AEM975" s="24"/>
      <c r="AEN975" s="24"/>
      <c r="AEO975" s="24"/>
      <c r="AEP975" s="24"/>
      <c r="AEQ975" s="24"/>
      <c r="AER975" s="24"/>
      <c r="AES975" s="24"/>
      <c r="AET975" s="24"/>
      <c r="AEU975" s="24"/>
      <c r="AEV975" s="24"/>
      <c r="AEW975" s="24"/>
      <c r="AEX975" s="24"/>
      <c r="AEY975" s="24"/>
      <c r="AEZ975" s="24"/>
      <c r="AFA975" s="24"/>
      <c r="AFB975" s="24"/>
      <c r="AFC975" s="24"/>
      <c r="AFD975" s="24"/>
      <c r="AFE975" s="24"/>
      <c r="AFF975" s="24"/>
      <c r="AFG975" s="24"/>
      <c r="AFH975" s="24"/>
      <c r="AFI975" s="24"/>
      <c r="AFJ975" s="24"/>
      <c r="AFK975" s="24"/>
      <c r="AFL975" s="24"/>
      <c r="AFM975" s="24"/>
      <c r="AFN975" s="24"/>
      <c r="AFO975" s="24"/>
      <c r="AFP975" s="24"/>
      <c r="AFQ975" s="24"/>
      <c r="AFR975" s="24"/>
      <c r="AFS975" s="24"/>
      <c r="AFT975" s="24"/>
      <c r="AFU975" s="24"/>
      <c r="AFV975" s="24"/>
      <c r="AFW975" s="24"/>
      <c r="AFX975" s="24"/>
      <c r="AFY975" s="24"/>
      <c r="AFZ975" s="24"/>
      <c r="AGA975" s="24"/>
      <c r="AGB975" s="24"/>
      <c r="AGC975" s="24"/>
      <c r="AGD975" s="24"/>
      <c r="AGE975" s="24"/>
      <c r="AGF975" s="24"/>
      <c r="AGG975" s="24"/>
      <c r="AGH975" s="24"/>
      <c r="AGI975" s="24"/>
      <c r="AGJ975" s="24"/>
      <c r="AGK975" s="24"/>
      <c r="AGL975" s="24"/>
      <c r="AGM975" s="24"/>
      <c r="AGN975" s="24"/>
      <c r="AGO975" s="24"/>
      <c r="AGP975" s="24"/>
      <c r="AGQ975" s="24"/>
      <c r="AGR975" s="24"/>
      <c r="AGS975" s="24"/>
      <c r="AGT975" s="24"/>
      <c r="AGU975" s="24"/>
      <c r="AGV975" s="24"/>
      <c r="AGW975" s="24"/>
      <c r="AGX975" s="24"/>
      <c r="AGY975" s="24"/>
      <c r="AGZ975" s="24"/>
      <c r="AHA975" s="24"/>
      <c r="AHB975" s="24"/>
      <c r="AHC975" s="24"/>
      <c r="AHD975" s="24"/>
      <c r="AHE975" s="24"/>
      <c r="AHF975" s="24"/>
      <c r="AHG975" s="24"/>
      <c r="AHH975" s="24"/>
      <c r="AHI975" s="24"/>
      <c r="AHJ975" s="24"/>
      <c r="AHK975" s="24"/>
      <c r="AHL975" s="24"/>
      <c r="AHM975" s="24"/>
      <c r="AHN975" s="24"/>
      <c r="AHO975" s="24"/>
      <c r="AHP975" s="24"/>
      <c r="AHQ975" s="24"/>
      <c r="AHR975" s="24"/>
      <c r="AHS975" s="24"/>
      <c r="AHT975" s="24"/>
      <c r="AHU975" s="24"/>
      <c r="AHV975" s="24"/>
      <c r="AHW975" s="24"/>
      <c r="AHX975" s="24"/>
      <c r="AHY975" s="24"/>
      <c r="AHZ975" s="24"/>
      <c r="AIA975" s="24"/>
      <c r="AIB975" s="24"/>
      <c r="AIC975" s="24"/>
      <c r="AID975" s="24"/>
      <c r="AIE975" s="24"/>
      <c r="AIF975" s="24"/>
      <c r="AIG975" s="24"/>
      <c r="AIH975" s="24"/>
      <c r="AII975" s="24"/>
      <c r="AIJ975" s="24"/>
      <c r="AIK975" s="24"/>
      <c r="AIL975" s="24"/>
      <c r="AIM975" s="24"/>
      <c r="AIN975" s="24"/>
      <c r="AIO975" s="24"/>
      <c r="AIP975" s="24"/>
      <c r="AIQ975" s="24"/>
      <c r="AIR975" s="24"/>
      <c r="AIS975" s="24"/>
      <c r="AIT975" s="24"/>
      <c r="AIU975" s="24"/>
      <c r="AIV975" s="24"/>
      <c r="AIW975" s="24"/>
      <c r="AIX975" s="24"/>
      <c r="AIY975" s="24"/>
      <c r="AIZ975" s="24"/>
      <c r="AJA975" s="24"/>
      <c r="AJB975" s="24"/>
      <c r="AJC975" s="24"/>
      <c r="AJD975" s="24"/>
      <c r="AJE975" s="24"/>
      <c r="AJF975" s="24"/>
      <c r="AJG975" s="24"/>
      <c r="AJH975" s="24"/>
      <c r="AJI975" s="24"/>
      <c r="AJJ975" s="24"/>
      <c r="AJK975" s="24"/>
      <c r="AJL975" s="24"/>
      <c r="AJM975" s="24"/>
      <c r="AJN975" s="24"/>
      <c r="AJO975" s="24"/>
      <c r="AJP975" s="24"/>
      <c r="AJQ975" s="24"/>
      <c r="AJR975" s="24"/>
      <c r="AJS975" s="24"/>
      <c r="AJT975" s="24"/>
      <c r="AJU975" s="24"/>
      <c r="AJV975" s="24"/>
      <c r="AJW975" s="24"/>
      <c r="AJX975" s="24"/>
      <c r="AJY975" s="24"/>
      <c r="AJZ975" s="24"/>
      <c r="AKA975" s="24"/>
      <c r="AKB975" s="24"/>
      <c r="AKC975" s="24"/>
      <c r="AKD975" s="24"/>
      <c r="AKE975" s="24"/>
      <c r="AKF975" s="24"/>
      <c r="AKG975" s="24"/>
      <c r="AKH975" s="24"/>
      <c r="AKI975" s="24"/>
      <c r="AKJ975" s="24"/>
      <c r="AKK975" s="24"/>
      <c r="AKL975" s="24"/>
      <c r="AKM975" s="24"/>
      <c r="AKN975" s="24"/>
      <c r="AKO975" s="24"/>
      <c r="AKP975" s="24"/>
      <c r="AKQ975" s="24"/>
      <c r="AKR975" s="24"/>
      <c r="AKS975" s="24"/>
      <c r="AKT975" s="24"/>
      <c r="AKU975" s="24"/>
      <c r="AKV975" s="24"/>
      <c r="AKW975" s="24"/>
      <c r="AKX975" s="24"/>
      <c r="AKY975" s="24"/>
      <c r="AKZ975" s="24"/>
      <c r="ALA975" s="24"/>
      <c r="ALB975" s="24"/>
      <c r="ALC975" s="24"/>
      <c r="ALD975" s="24"/>
      <c r="ALE975" s="24"/>
      <c r="ALF975" s="24"/>
      <c r="ALG975" s="24"/>
      <c r="ALH975" s="24"/>
      <c r="ALI975" s="24"/>
      <c r="ALJ975" s="24"/>
    </row>
    <row r="976" spans="1:998" s="13" customFormat="1">
      <c r="A976" s="16">
        <v>971</v>
      </c>
      <c r="B976" s="32" t="s">
        <v>857</v>
      </c>
      <c r="C976" s="32" t="s">
        <v>32</v>
      </c>
      <c r="D976" s="32" t="s">
        <v>32</v>
      </c>
      <c r="E976" s="32" t="s">
        <v>1266</v>
      </c>
      <c r="F976" s="32"/>
      <c r="G976" s="74">
        <v>45833</v>
      </c>
      <c r="H976" s="75">
        <v>0.80208333333333337</v>
      </c>
      <c r="I976" s="32" t="s">
        <v>5</v>
      </c>
      <c r="J976" s="32" t="s">
        <v>6</v>
      </c>
      <c r="K976" s="32" t="s">
        <v>5</v>
      </c>
      <c r="L976" s="32" t="s">
        <v>5</v>
      </c>
      <c r="M976" s="32" t="s">
        <v>5</v>
      </c>
      <c r="N976" s="32" t="s">
        <v>6</v>
      </c>
      <c r="O976" s="76">
        <v>1458.88</v>
      </c>
      <c r="P976" s="77">
        <v>754</v>
      </c>
      <c r="Q976" s="76">
        <v>101038.72</v>
      </c>
      <c r="R976" s="76">
        <v>0</v>
      </c>
      <c r="S976" s="85">
        <f t="shared" si="96"/>
        <v>0</v>
      </c>
      <c r="T976" s="85">
        <f t="shared" si="97"/>
        <v>101038.72</v>
      </c>
      <c r="U976" s="32" t="s">
        <v>6</v>
      </c>
      <c r="V976" s="32" t="s">
        <v>6</v>
      </c>
      <c r="W976" s="79">
        <v>1</v>
      </c>
      <c r="X976" s="80">
        <v>0</v>
      </c>
      <c r="Y976" s="81">
        <f>ROUND((S976/INDICI!$B$2*10),2)</f>
        <v>0</v>
      </c>
      <c r="Z976" s="81">
        <f>ROUND((O976/INDICI!$B$1*25),2)</f>
        <v>3.89</v>
      </c>
      <c r="AA976" s="82">
        <f t="shared" si="98"/>
        <v>8</v>
      </c>
      <c r="AB976" s="83">
        <f t="shared" si="99"/>
        <v>11.89</v>
      </c>
      <c r="AC976" s="84"/>
      <c r="AD976" s="81" t="str">
        <f>VLOOKUP(C976, 'NORD SUD'!A:B, 2, FALSE)</f>
        <v>S</v>
      </c>
      <c r="AE976" s="85"/>
      <c r="AF976" s="85"/>
      <c r="AG976" s="84"/>
      <c r="AH976" s="90"/>
      <c r="AI976" s="172"/>
      <c r="AJ976" s="172"/>
      <c r="AK976" s="197"/>
      <c r="AL976" s="158"/>
    </row>
    <row r="977" spans="1:998" s="13" customFormat="1">
      <c r="A977" s="16">
        <v>972</v>
      </c>
      <c r="B977" s="32" t="s">
        <v>857</v>
      </c>
      <c r="C977" s="32" t="s">
        <v>32</v>
      </c>
      <c r="D977" s="32" t="s">
        <v>32</v>
      </c>
      <c r="E977" s="32" t="s">
        <v>1231</v>
      </c>
      <c r="F977" s="32"/>
      <c r="G977" s="74">
        <v>45834</v>
      </c>
      <c r="H977" s="75">
        <v>0.4069444444444445</v>
      </c>
      <c r="I977" s="32" t="s">
        <v>5</v>
      </c>
      <c r="J977" s="32" t="s">
        <v>6</v>
      </c>
      <c r="K977" s="32" t="s">
        <v>5</v>
      </c>
      <c r="L977" s="32" t="s">
        <v>5</v>
      </c>
      <c r="M977" s="32" t="s">
        <v>5</v>
      </c>
      <c r="N977" s="32" t="s">
        <v>6</v>
      </c>
      <c r="O977" s="76">
        <v>609.26</v>
      </c>
      <c r="P977" s="77">
        <v>2462</v>
      </c>
      <c r="Q977" s="76">
        <v>175633.98</v>
      </c>
      <c r="R977" s="76">
        <v>35126.800000000003</v>
      </c>
      <c r="S977" s="85">
        <f t="shared" si="96"/>
        <v>20.000002277463622</v>
      </c>
      <c r="T977" s="85">
        <f t="shared" si="97"/>
        <v>140507.18</v>
      </c>
      <c r="U977" s="32" t="s">
        <v>6</v>
      </c>
      <c r="V977" s="32" t="s">
        <v>6</v>
      </c>
      <c r="W977" s="79">
        <v>1</v>
      </c>
      <c r="X977" s="80">
        <v>0</v>
      </c>
      <c r="Y977" s="81">
        <f>ROUND((S977/INDICI!$B$2*10),2)</f>
        <v>2.2599999999999998</v>
      </c>
      <c r="Z977" s="81">
        <f>ROUND((O977/INDICI!$B$1*25),2)</f>
        <v>1.63</v>
      </c>
      <c r="AA977" s="82">
        <f t="shared" si="98"/>
        <v>8</v>
      </c>
      <c r="AB977" s="83">
        <f t="shared" si="99"/>
        <v>11.89</v>
      </c>
      <c r="AC977" s="84"/>
      <c r="AD977" s="81" t="str">
        <f>VLOOKUP(C977, 'NORD SUD'!A:B, 2, FALSE)</f>
        <v>S</v>
      </c>
      <c r="AE977" s="85"/>
      <c r="AF977" s="85"/>
      <c r="AG977" s="84"/>
      <c r="AH977" s="81"/>
      <c r="AI977" s="169"/>
      <c r="AJ977" s="169"/>
      <c r="AK977" s="194"/>
      <c r="AL977" s="158"/>
    </row>
    <row r="978" spans="1:998" s="13" customFormat="1">
      <c r="A978" s="16">
        <v>973</v>
      </c>
      <c r="B978" s="32" t="s">
        <v>175</v>
      </c>
      <c r="C978" s="32" t="s">
        <v>8</v>
      </c>
      <c r="D978" s="32" t="s">
        <v>8</v>
      </c>
      <c r="E978" s="32" t="s">
        <v>705</v>
      </c>
      <c r="F978" s="32"/>
      <c r="G978" s="74">
        <v>45832</v>
      </c>
      <c r="H978" s="75">
        <v>0.51041666666666663</v>
      </c>
      <c r="I978" s="32" t="s">
        <v>5</v>
      </c>
      <c r="J978" s="32" t="s">
        <v>6</v>
      </c>
      <c r="K978" s="32" t="s">
        <v>5</v>
      </c>
      <c r="L978" s="32" t="s">
        <v>5</v>
      </c>
      <c r="M978" s="32" t="s">
        <v>5</v>
      </c>
      <c r="N978" s="32" t="s">
        <v>6</v>
      </c>
      <c r="O978" s="76">
        <v>743.37400000000002</v>
      </c>
      <c r="P978" s="77">
        <v>3094</v>
      </c>
      <c r="Q978" s="76">
        <v>159340.28</v>
      </c>
      <c r="R978" s="76">
        <v>26465</v>
      </c>
      <c r="S978" s="85">
        <f t="shared" si="96"/>
        <v>16.609108506650045</v>
      </c>
      <c r="T978" s="85">
        <f t="shared" si="97"/>
        <v>132875.28</v>
      </c>
      <c r="U978" s="32" t="s">
        <v>6</v>
      </c>
      <c r="V978" s="32" t="s">
        <v>6</v>
      </c>
      <c r="W978" s="32">
        <v>1</v>
      </c>
      <c r="X978" s="80">
        <v>0</v>
      </c>
      <c r="Y978" s="81">
        <f>ROUND((S978/INDICI!$B$2*10),2)</f>
        <v>1.88</v>
      </c>
      <c r="Z978" s="81">
        <f>ROUND((O978/INDICI!$B$1*25),2)</f>
        <v>1.98</v>
      </c>
      <c r="AA978" s="82">
        <f t="shared" si="98"/>
        <v>8</v>
      </c>
      <c r="AB978" s="83">
        <f t="shared" si="99"/>
        <v>11.86</v>
      </c>
      <c r="AC978" s="84"/>
      <c r="AD978" s="81" t="str">
        <f>VLOOKUP(C978, 'NORD SUD'!A:B, 2, FALSE)</f>
        <v>S</v>
      </c>
      <c r="AE978" s="85"/>
      <c r="AF978" s="85"/>
      <c r="AG978" s="84"/>
      <c r="AH978" s="81"/>
      <c r="AI978" s="169"/>
      <c r="AJ978" s="169"/>
      <c r="AK978" s="194"/>
      <c r="AL978" s="161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  <c r="IG978" s="24"/>
      <c r="IH978" s="24"/>
      <c r="II978" s="24"/>
      <c r="IJ978" s="24"/>
      <c r="IK978" s="24"/>
      <c r="IL978" s="24"/>
      <c r="IM978" s="24"/>
      <c r="IN978" s="24"/>
      <c r="IO978" s="24"/>
      <c r="IP978" s="24"/>
      <c r="IQ978" s="24"/>
      <c r="IR978" s="24"/>
      <c r="IS978" s="24"/>
      <c r="IT978" s="24"/>
      <c r="IU978" s="24"/>
      <c r="IV978" s="24"/>
      <c r="IW978" s="24"/>
      <c r="IX978" s="24"/>
      <c r="IY978" s="24"/>
      <c r="IZ978" s="24"/>
      <c r="JA978" s="24"/>
      <c r="JB978" s="24"/>
      <c r="JC978" s="24"/>
      <c r="JD978" s="24"/>
      <c r="JE978" s="24"/>
      <c r="JF978" s="24"/>
      <c r="JG978" s="24"/>
      <c r="JH978" s="24"/>
      <c r="JI978" s="24"/>
      <c r="JJ978" s="24"/>
      <c r="JK978" s="24"/>
      <c r="JL978" s="24"/>
      <c r="JM978" s="24"/>
      <c r="JN978" s="24"/>
      <c r="JO978" s="24"/>
      <c r="JP978" s="24"/>
      <c r="JQ978" s="24"/>
      <c r="JR978" s="24"/>
      <c r="JS978" s="24"/>
      <c r="JT978" s="24"/>
      <c r="JU978" s="24"/>
      <c r="JV978" s="24"/>
      <c r="JW978" s="24"/>
      <c r="JX978" s="24"/>
      <c r="JY978" s="24"/>
      <c r="JZ978" s="24"/>
      <c r="KA978" s="24"/>
      <c r="KB978" s="24"/>
      <c r="KC978" s="24"/>
      <c r="KD978" s="24"/>
      <c r="KE978" s="24"/>
      <c r="KF978" s="24"/>
      <c r="KG978" s="24"/>
      <c r="KH978" s="24"/>
      <c r="KI978" s="24"/>
      <c r="KJ978" s="24"/>
      <c r="KK978" s="24"/>
      <c r="KL978" s="24"/>
      <c r="KM978" s="24"/>
      <c r="KN978" s="24"/>
      <c r="KO978" s="24"/>
      <c r="KP978" s="24"/>
      <c r="KQ978" s="24"/>
      <c r="KR978" s="24"/>
      <c r="KS978" s="24"/>
      <c r="KT978" s="24"/>
      <c r="KU978" s="24"/>
      <c r="KV978" s="24"/>
      <c r="KW978" s="24"/>
      <c r="KX978" s="24"/>
      <c r="KY978" s="24"/>
      <c r="KZ978" s="24"/>
      <c r="LA978" s="24"/>
      <c r="LB978" s="24"/>
      <c r="LC978" s="24"/>
      <c r="LD978" s="24"/>
      <c r="LE978" s="24"/>
      <c r="LF978" s="24"/>
      <c r="LG978" s="24"/>
      <c r="LH978" s="24"/>
      <c r="LI978" s="24"/>
      <c r="LJ978" s="24"/>
      <c r="LK978" s="24"/>
      <c r="LL978" s="24"/>
      <c r="LM978" s="24"/>
      <c r="LN978" s="24"/>
      <c r="LO978" s="24"/>
      <c r="LP978" s="24"/>
      <c r="LQ978" s="24"/>
      <c r="LR978" s="24"/>
      <c r="LS978" s="24"/>
      <c r="LT978" s="24"/>
      <c r="LU978" s="24"/>
      <c r="LV978" s="24"/>
      <c r="LW978" s="24"/>
      <c r="LX978" s="24"/>
      <c r="LY978" s="24"/>
      <c r="LZ978" s="24"/>
      <c r="MA978" s="24"/>
      <c r="MB978" s="24"/>
      <c r="MC978" s="24"/>
      <c r="MD978" s="24"/>
      <c r="ME978" s="24"/>
      <c r="MF978" s="24"/>
      <c r="MG978" s="24"/>
      <c r="MH978" s="24"/>
      <c r="MI978" s="24"/>
      <c r="MJ978" s="24"/>
      <c r="MK978" s="24"/>
      <c r="ML978" s="24"/>
      <c r="MM978" s="24"/>
      <c r="MN978" s="24"/>
      <c r="MO978" s="24"/>
      <c r="MP978" s="24"/>
      <c r="MQ978" s="24"/>
      <c r="MR978" s="24"/>
      <c r="MS978" s="24"/>
      <c r="MT978" s="24"/>
      <c r="MU978" s="24"/>
      <c r="MV978" s="24"/>
      <c r="MW978" s="24"/>
      <c r="MX978" s="24"/>
      <c r="MY978" s="24"/>
      <c r="MZ978" s="24"/>
      <c r="NA978" s="24"/>
      <c r="NB978" s="24"/>
      <c r="NC978" s="24"/>
      <c r="ND978" s="24"/>
      <c r="NE978" s="24"/>
      <c r="NF978" s="24"/>
      <c r="NG978" s="24"/>
      <c r="NH978" s="24"/>
      <c r="NI978" s="24"/>
      <c r="NJ978" s="24"/>
      <c r="NK978" s="24"/>
      <c r="NL978" s="24"/>
      <c r="NM978" s="24"/>
      <c r="NN978" s="24"/>
      <c r="NO978" s="24"/>
      <c r="NP978" s="24"/>
      <c r="NQ978" s="24"/>
      <c r="NR978" s="24"/>
      <c r="NS978" s="24"/>
      <c r="NT978" s="24"/>
      <c r="NU978" s="24"/>
      <c r="NV978" s="24"/>
      <c r="NW978" s="24"/>
      <c r="NX978" s="24"/>
      <c r="NY978" s="24"/>
      <c r="NZ978" s="24"/>
      <c r="OA978" s="24"/>
      <c r="OB978" s="24"/>
      <c r="OC978" s="24"/>
      <c r="OD978" s="24"/>
      <c r="OE978" s="24"/>
      <c r="OF978" s="24"/>
      <c r="OG978" s="24"/>
      <c r="OH978" s="24"/>
      <c r="OI978" s="24"/>
      <c r="OJ978" s="24"/>
      <c r="OK978" s="24"/>
      <c r="OL978" s="24"/>
      <c r="OM978" s="24"/>
      <c r="ON978" s="24"/>
      <c r="OO978" s="24"/>
      <c r="OP978" s="24"/>
      <c r="OQ978" s="24"/>
      <c r="OR978" s="24"/>
      <c r="OS978" s="24"/>
      <c r="OT978" s="24"/>
      <c r="OU978" s="24"/>
      <c r="OV978" s="24"/>
      <c r="OW978" s="24"/>
      <c r="OX978" s="24"/>
      <c r="OY978" s="24"/>
      <c r="OZ978" s="24"/>
      <c r="PA978" s="24"/>
      <c r="PB978" s="24"/>
      <c r="PC978" s="24"/>
      <c r="PD978" s="24"/>
      <c r="PE978" s="24"/>
      <c r="PF978" s="24"/>
      <c r="PG978" s="24"/>
      <c r="PH978" s="24"/>
      <c r="PI978" s="24"/>
      <c r="PJ978" s="24"/>
      <c r="PK978" s="24"/>
      <c r="PL978" s="24"/>
      <c r="PM978" s="24"/>
      <c r="PN978" s="24"/>
      <c r="PO978" s="24"/>
      <c r="PP978" s="24"/>
      <c r="PQ978" s="24"/>
      <c r="PR978" s="24"/>
      <c r="PS978" s="24"/>
      <c r="PT978" s="24"/>
      <c r="PU978" s="24"/>
      <c r="PV978" s="24"/>
      <c r="PW978" s="24"/>
      <c r="PX978" s="24"/>
      <c r="PY978" s="24"/>
      <c r="PZ978" s="24"/>
      <c r="QA978" s="24"/>
      <c r="QB978" s="24"/>
      <c r="QC978" s="24"/>
      <c r="QD978" s="24"/>
      <c r="QE978" s="24"/>
      <c r="QF978" s="24"/>
      <c r="QG978" s="24"/>
      <c r="QH978" s="24"/>
      <c r="QI978" s="24"/>
      <c r="QJ978" s="24"/>
      <c r="QK978" s="24"/>
      <c r="QL978" s="24"/>
      <c r="QM978" s="24"/>
      <c r="QN978" s="24"/>
      <c r="QO978" s="24"/>
      <c r="QP978" s="24"/>
      <c r="QQ978" s="24"/>
      <c r="QR978" s="24"/>
      <c r="QS978" s="24"/>
      <c r="QT978" s="24"/>
      <c r="QU978" s="24"/>
      <c r="QV978" s="24"/>
      <c r="QW978" s="24"/>
      <c r="QX978" s="24"/>
      <c r="QY978" s="24"/>
      <c r="QZ978" s="24"/>
      <c r="RA978" s="24"/>
      <c r="RB978" s="24"/>
      <c r="RC978" s="24"/>
      <c r="RD978" s="24"/>
      <c r="RE978" s="24"/>
      <c r="RF978" s="24"/>
      <c r="RG978" s="24"/>
      <c r="RH978" s="24"/>
      <c r="RI978" s="24"/>
      <c r="RJ978" s="24"/>
      <c r="RK978" s="24"/>
      <c r="RL978" s="24"/>
      <c r="RM978" s="24"/>
      <c r="RN978" s="24"/>
      <c r="RO978" s="24"/>
      <c r="RP978" s="24"/>
      <c r="RQ978" s="24"/>
      <c r="RR978" s="24"/>
      <c r="RS978" s="24"/>
      <c r="RT978" s="24"/>
      <c r="RU978" s="24"/>
      <c r="RV978" s="24"/>
      <c r="RW978" s="24"/>
      <c r="RX978" s="24"/>
      <c r="RY978" s="24"/>
      <c r="RZ978" s="24"/>
      <c r="SA978" s="24"/>
      <c r="SB978" s="24"/>
      <c r="SC978" s="24"/>
      <c r="SD978" s="24"/>
      <c r="SE978" s="24"/>
      <c r="SF978" s="24"/>
      <c r="SG978" s="24"/>
      <c r="SH978" s="24"/>
      <c r="SI978" s="24"/>
      <c r="SJ978" s="24"/>
      <c r="SK978" s="24"/>
      <c r="SL978" s="24"/>
      <c r="SM978" s="24"/>
      <c r="SN978" s="24"/>
      <c r="SO978" s="24"/>
      <c r="SP978" s="24"/>
      <c r="SQ978" s="24"/>
      <c r="SR978" s="24"/>
      <c r="SS978" s="24"/>
      <c r="ST978" s="24"/>
      <c r="SU978" s="24"/>
      <c r="SV978" s="24"/>
      <c r="SW978" s="24"/>
      <c r="SX978" s="24"/>
      <c r="SY978" s="24"/>
      <c r="SZ978" s="24"/>
      <c r="TA978" s="24"/>
      <c r="TB978" s="24"/>
      <c r="TC978" s="24"/>
      <c r="TD978" s="24"/>
      <c r="TE978" s="24"/>
      <c r="TF978" s="24"/>
      <c r="TG978" s="24"/>
      <c r="TH978" s="24"/>
      <c r="TI978" s="24"/>
      <c r="TJ978" s="24"/>
      <c r="TK978" s="24"/>
      <c r="TL978" s="24"/>
      <c r="TM978" s="24"/>
      <c r="TN978" s="24"/>
      <c r="TO978" s="24"/>
      <c r="TP978" s="24"/>
      <c r="TQ978" s="24"/>
      <c r="TR978" s="24"/>
      <c r="TS978" s="24"/>
      <c r="TT978" s="24"/>
      <c r="TU978" s="24"/>
      <c r="TV978" s="24"/>
      <c r="TW978" s="24"/>
      <c r="TX978" s="24"/>
      <c r="TY978" s="24"/>
      <c r="TZ978" s="24"/>
      <c r="UA978" s="24"/>
      <c r="UB978" s="24"/>
      <c r="UC978" s="24"/>
      <c r="UD978" s="24"/>
      <c r="UE978" s="24"/>
      <c r="UF978" s="24"/>
      <c r="UG978" s="24"/>
      <c r="UH978" s="24"/>
      <c r="UI978" s="24"/>
      <c r="UJ978" s="24"/>
      <c r="UK978" s="24"/>
      <c r="UL978" s="24"/>
      <c r="UM978" s="24"/>
      <c r="UN978" s="24"/>
      <c r="UO978" s="24"/>
      <c r="UP978" s="24"/>
      <c r="UQ978" s="24"/>
      <c r="UR978" s="24"/>
      <c r="US978" s="24"/>
      <c r="UT978" s="24"/>
      <c r="UU978" s="24"/>
      <c r="UV978" s="24"/>
      <c r="UW978" s="24"/>
      <c r="UX978" s="24"/>
      <c r="UY978" s="24"/>
      <c r="UZ978" s="24"/>
      <c r="VA978" s="24"/>
      <c r="VB978" s="24"/>
      <c r="VC978" s="24"/>
      <c r="VD978" s="24"/>
      <c r="VE978" s="24"/>
      <c r="VF978" s="24"/>
      <c r="VG978" s="24"/>
      <c r="VH978" s="24"/>
      <c r="VI978" s="24"/>
      <c r="VJ978" s="24"/>
      <c r="VK978" s="24"/>
      <c r="VL978" s="24"/>
      <c r="VM978" s="24"/>
      <c r="VN978" s="24"/>
      <c r="VO978" s="24"/>
      <c r="VP978" s="24"/>
      <c r="VQ978" s="24"/>
      <c r="VR978" s="24"/>
      <c r="VS978" s="24"/>
      <c r="VT978" s="24"/>
      <c r="VU978" s="24"/>
      <c r="VV978" s="24"/>
      <c r="VW978" s="24"/>
      <c r="VX978" s="24"/>
      <c r="VY978" s="24"/>
      <c r="VZ978" s="24"/>
      <c r="WA978" s="24"/>
      <c r="WB978" s="24"/>
      <c r="WC978" s="24"/>
      <c r="WD978" s="24"/>
      <c r="WE978" s="24"/>
      <c r="WF978" s="24"/>
      <c r="WG978" s="24"/>
      <c r="WH978" s="24"/>
      <c r="WI978" s="24"/>
      <c r="WJ978" s="24"/>
      <c r="WK978" s="24"/>
      <c r="WL978" s="24"/>
      <c r="WM978" s="24"/>
      <c r="WN978" s="24"/>
      <c r="WO978" s="24"/>
      <c r="WP978" s="24"/>
      <c r="WQ978" s="24"/>
      <c r="WR978" s="24"/>
      <c r="WS978" s="24"/>
      <c r="WT978" s="24"/>
      <c r="WU978" s="24"/>
      <c r="WV978" s="24"/>
      <c r="WW978" s="24"/>
      <c r="WX978" s="24"/>
      <c r="WY978" s="24"/>
      <c r="WZ978" s="24"/>
      <c r="XA978" s="24"/>
      <c r="XB978" s="24"/>
      <c r="XC978" s="24"/>
      <c r="XD978" s="24"/>
      <c r="XE978" s="24"/>
      <c r="XF978" s="24"/>
      <c r="XG978" s="24"/>
      <c r="XH978" s="24"/>
      <c r="XI978" s="24"/>
      <c r="XJ978" s="24"/>
      <c r="XK978" s="24"/>
      <c r="XL978" s="24"/>
      <c r="XM978" s="24"/>
      <c r="XN978" s="24"/>
      <c r="XO978" s="24"/>
      <c r="XP978" s="24"/>
      <c r="XQ978" s="24"/>
      <c r="XR978" s="24"/>
      <c r="XS978" s="24"/>
      <c r="XT978" s="24"/>
      <c r="XU978" s="24"/>
      <c r="XV978" s="24"/>
      <c r="XW978" s="24"/>
      <c r="XX978" s="24"/>
      <c r="XY978" s="24"/>
      <c r="XZ978" s="24"/>
      <c r="YA978" s="24"/>
      <c r="YB978" s="24"/>
      <c r="YC978" s="24"/>
      <c r="YD978" s="24"/>
      <c r="YE978" s="24"/>
      <c r="YF978" s="24"/>
      <c r="YG978" s="24"/>
      <c r="YH978" s="24"/>
      <c r="YI978" s="24"/>
      <c r="YJ978" s="24"/>
      <c r="YK978" s="24"/>
      <c r="YL978" s="24"/>
      <c r="YM978" s="24"/>
      <c r="YN978" s="24"/>
      <c r="YO978" s="24"/>
      <c r="YP978" s="24"/>
      <c r="YQ978" s="24"/>
      <c r="YR978" s="24"/>
      <c r="YS978" s="24"/>
      <c r="YT978" s="24"/>
      <c r="YU978" s="24"/>
      <c r="YV978" s="24"/>
      <c r="YW978" s="24"/>
      <c r="YX978" s="24"/>
      <c r="YY978" s="24"/>
      <c r="YZ978" s="24"/>
      <c r="ZA978" s="24"/>
      <c r="ZB978" s="24"/>
      <c r="ZC978" s="24"/>
      <c r="ZD978" s="24"/>
      <c r="ZE978" s="24"/>
      <c r="ZF978" s="24"/>
      <c r="ZG978" s="24"/>
      <c r="ZH978" s="24"/>
      <c r="ZI978" s="24"/>
      <c r="ZJ978" s="24"/>
      <c r="ZK978" s="24"/>
      <c r="ZL978" s="24"/>
      <c r="ZM978" s="24"/>
      <c r="ZN978" s="24"/>
      <c r="ZO978" s="24"/>
      <c r="ZP978" s="24"/>
      <c r="ZQ978" s="24"/>
      <c r="ZR978" s="24"/>
      <c r="ZS978" s="24"/>
      <c r="ZT978" s="24"/>
      <c r="ZU978" s="24"/>
      <c r="ZV978" s="24"/>
      <c r="ZW978" s="24"/>
      <c r="ZX978" s="24"/>
      <c r="ZY978" s="24"/>
      <c r="ZZ978" s="24"/>
      <c r="AAA978" s="24"/>
      <c r="AAB978" s="24"/>
      <c r="AAC978" s="24"/>
      <c r="AAD978" s="24"/>
      <c r="AAE978" s="24"/>
      <c r="AAF978" s="24"/>
      <c r="AAG978" s="24"/>
      <c r="AAH978" s="24"/>
      <c r="AAI978" s="24"/>
      <c r="AAJ978" s="24"/>
      <c r="AAK978" s="24"/>
      <c r="AAL978" s="24"/>
      <c r="AAM978" s="24"/>
      <c r="AAN978" s="24"/>
      <c r="AAO978" s="24"/>
      <c r="AAP978" s="24"/>
      <c r="AAQ978" s="24"/>
      <c r="AAR978" s="24"/>
      <c r="AAS978" s="24"/>
      <c r="AAT978" s="24"/>
      <c r="AAU978" s="24"/>
      <c r="AAV978" s="24"/>
      <c r="AAW978" s="24"/>
      <c r="AAX978" s="24"/>
      <c r="AAY978" s="24"/>
      <c r="AAZ978" s="24"/>
      <c r="ABA978" s="24"/>
      <c r="ABB978" s="24"/>
      <c r="ABC978" s="24"/>
      <c r="ABD978" s="24"/>
      <c r="ABE978" s="24"/>
      <c r="ABF978" s="24"/>
      <c r="ABG978" s="24"/>
      <c r="ABH978" s="24"/>
      <c r="ABI978" s="24"/>
      <c r="ABJ978" s="24"/>
      <c r="ABK978" s="24"/>
      <c r="ABL978" s="24"/>
      <c r="ABM978" s="24"/>
      <c r="ABN978" s="24"/>
      <c r="ABO978" s="24"/>
      <c r="ABP978" s="24"/>
      <c r="ABQ978" s="24"/>
      <c r="ABR978" s="24"/>
      <c r="ABS978" s="24"/>
      <c r="ABT978" s="24"/>
      <c r="ABU978" s="24"/>
      <c r="ABV978" s="24"/>
      <c r="ABW978" s="24"/>
      <c r="ABX978" s="24"/>
      <c r="ABY978" s="24"/>
      <c r="ABZ978" s="24"/>
      <c r="ACA978" s="24"/>
      <c r="ACB978" s="24"/>
      <c r="ACC978" s="24"/>
      <c r="ACD978" s="24"/>
      <c r="ACE978" s="24"/>
      <c r="ACF978" s="24"/>
      <c r="ACG978" s="24"/>
      <c r="ACH978" s="24"/>
      <c r="ACI978" s="24"/>
      <c r="ACJ978" s="24"/>
      <c r="ACK978" s="24"/>
      <c r="ACL978" s="24"/>
      <c r="ACM978" s="24"/>
      <c r="ACN978" s="24"/>
      <c r="ACO978" s="24"/>
      <c r="ACP978" s="24"/>
      <c r="ACQ978" s="24"/>
      <c r="ACR978" s="24"/>
      <c r="ACS978" s="24"/>
      <c r="ACT978" s="24"/>
      <c r="ACU978" s="24"/>
      <c r="ACV978" s="24"/>
      <c r="ACW978" s="24"/>
      <c r="ACX978" s="24"/>
      <c r="ACY978" s="24"/>
      <c r="ACZ978" s="24"/>
      <c r="ADA978" s="24"/>
      <c r="ADB978" s="24"/>
      <c r="ADC978" s="24"/>
      <c r="ADD978" s="24"/>
      <c r="ADE978" s="24"/>
      <c r="ADF978" s="24"/>
      <c r="ADG978" s="24"/>
      <c r="ADH978" s="24"/>
      <c r="ADI978" s="24"/>
      <c r="ADJ978" s="24"/>
      <c r="ADK978" s="24"/>
      <c r="ADL978" s="24"/>
      <c r="ADM978" s="24"/>
      <c r="ADN978" s="24"/>
      <c r="ADO978" s="24"/>
      <c r="ADP978" s="24"/>
      <c r="ADQ978" s="24"/>
      <c r="ADR978" s="24"/>
      <c r="ADS978" s="24"/>
      <c r="ADT978" s="24"/>
      <c r="ADU978" s="24"/>
      <c r="ADV978" s="24"/>
      <c r="ADW978" s="24"/>
      <c r="ADX978" s="24"/>
      <c r="ADY978" s="24"/>
      <c r="ADZ978" s="24"/>
      <c r="AEA978" s="24"/>
      <c r="AEB978" s="24"/>
      <c r="AEC978" s="24"/>
      <c r="AED978" s="24"/>
      <c r="AEE978" s="24"/>
      <c r="AEF978" s="24"/>
      <c r="AEG978" s="24"/>
      <c r="AEH978" s="24"/>
      <c r="AEI978" s="24"/>
      <c r="AEJ978" s="24"/>
      <c r="AEK978" s="24"/>
      <c r="AEL978" s="24"/>
      <c r="AEM978" s="24"/>
      <c r="AEN978" s="24"/>
      <c r="AEO978" s="24"/>
      <c r="AEP978" s="24"/>
      <c r="AEQ978" s="24"/>
      <c r="AER978" s="24"/>
      <c r="AES978" s="24"/>
      <c r="AET978" s="24"/>
      <c r="AEU978" s="24"/>
      <c r="AEV978" s="24"/>
      <c r="AEW978" s="24"/>
      <c r="AEX978" s="24"/>
      <c r="AEY978" s="24"/>
      <c r="AEZ978" s="24"/>
      <c r="AFA978" s="24"/>
      <c r="AFB978" s="24"/>
      <c r="AFC978" s="24"/>
      <c r="AFD978" s="24"/>
      <c r="AFE978" s="24"/>
      <c r="AFF978" s="24"/>
      <c r="AFG978" s="24"/>
      <c r="AFH978" s="24"/>
      <c r="AFI978" s="24"/>
      <c r="AFJ978" s="24"/>
      <c r="AFK978" s="24"/>
      <c r="AFL978" s="24"/>
      <c r="AFM978" s="24"/>
      <c r="AFN978" s="24"/>
      <c r="AFO978" s="24"/>
      <c r="AFP978" s="24"/>
      <c r="AFQ978" s="24"/>
      <c r="AFR978" s="24"/>
      <c r="AFS978" s="24"/>
      <c r="AFT978" s="24"/>
      <c r="AFU978" s="24"/>
      <c r="AFV978" s="24"/>
      <c r="AFW978" s="24"/>
      <c r="AFX978" s="24"/>
      <c r="AFY978" s="24"/>
      <c r="AFZ978" s="24"/>
      <c r="AGA978" s="24"/>
      <c r="AGB978" s="24"/>
      <c r="AGC978" s="24"/>
      <c r="AGD978" s="24"/>
      <c r="AGE978" s="24"/>
      <c r="AGF978" s="24"/>
      <c r="AGG978" s="24"/>
      <c r="AGH978" s="24"/>
      <c r="AGI978" s="24"/>
      <c r="AGJ978" s="24"/>
      <c r="AGK978" s="24"/>
      <c r="AGL978" s="24"/>
      <c r="AGM978" s="24"/>
      <c r="AGN978" s="24"/>
      <c r="AGO978" s="24"/>
      <c r="AGP978" s="24"/>
      <c r="AGQ978" s="24"/>
      <c r="AGR978" s="24"/>
      <c r="AGS978" s="24"/>
      <c r="AGT978" s="24"/>
      <c r="AGU978" s="24"/>
      <c r="AGV978" s="24"/>
      <c r="AGW978" s="24"/>
      <c r="AGX978" s="24"/>
      <c r="AGY978" s="24"/>
      <c r="AGZ978" s="24"/>
      <c r="AHA978" s="24"/>
      <c r="AHB978" s="24"/>
      <c r="AHC978" s="24"/>
      <c r="AHD978" s="24"/>
      <c r="AHE978" s="24"/>
      <c r="AHF978" s="24"/>
      <c r="AHG978" s="24"/>
      <c r="AHH978" s="24"/>
      <c r="AHI978" s="24"/>
      <c r="AHJ978" s="24"/>
      <c r="AHK978" s="24"/>
      <c r="AHL978" s="24"/>
      <c r="AHM978" s="24"/>
      <c r="AHN978" s="24"/>
      <c r="AHO978" s="24"/>
      <c r="AHP978" s="24"/>
      <c r="AHQ978" s="24"/>
      <c r="AHR978" s="24"/>
      <c r="AHS978" s="24"/>
      <c r="AHT978" s="24"/>
      <c r="AHU978" s="24"/>
      <c r="AHV978" s="24"/>
      <c r="AHW978" s="24"/>
      <c r="AHX978" s="24"/>
      <c r="AHY978" s="24"/>
      <c r="AHZ978" s="24"/>
      <c r="AIA978" s="24"/>
      <c r="AIB978" s="24"/>
      <c r="AIC978" s="24"/>
      <c r="AID978" s="24"/>
      <c r="AIE978" s="24"/>
      <c r="AIF978" s="24"/>
      <c r="AIG978" s="24"/>
      <c r="AIH978" s="24"/>
      <c r="AII978" s="24"/>
      <c r="AIJ978" s="24"/>
      <c r="AIK978" s="24"/>
      <c r="AIL978" s="24"/>
      <c r="AIM978" s="24"/>
      <c r="AIN978" s="24"/>
      <c r="AIO978" s="24"/>
      <c r="AIP978" s="24"/>
      <c r="AIQ978" s="24"/>
      <c r="AIR978" s="24"/>
      <c r="AIS978" s="24"/>
      <c r="AIT978" s="24"/>
      <c r="AIU978" s="24"/>
      <c r="AIV978" s="24"/>
      <c r="AIW978" s="24"/>
      <c r="AIX978" s="24"/>
      <c r="AIY978" s="24"/>
      <c r="AIZ978" s="24"/>
      <c r="AJA978" s="24"/>
      <c r="AJB978" s="24"/>
      <c r="AJC978" s="24"/>
      <c r="AJD978" s="24"/>
      <c r="AJE978" s="24"/>
      <c r="AJF978" s="24"/>
      <c r="AJG978" s="24"/>
      <c r="AJH978" s="24"/>
      <c r="AJI978" s="24"/>
      <c r="AJJ978" s="24"/>
      <c r="AJK978" s="24"/>
      <c r="AJL978" s="24"/>
      <c r="AJM978" s="24"/>
      <c r="AJN978" s="24"/>
      <c r="AJO978" s="24"/>
      <c r="AJP978" s="24"/>
      <c r="AJQ978" s="24"/>
      <c r="AJR978" s="24"/>
      <c r="AJS978" s="24"/>
      <c r="AJT978" s="24"/>
      <c r="AJU978" s="24"/>
      <c r="AJV978" s="24"/>
      <c r="AJW978" s="24"/>
      <c r="AJX978" s="24"/>
      <c r="AJY978" s="24"/>
      <c r="AJZ978" s="24"/>
      <c r="AKA978" s="24"/>
      <c r="AKB978" s="24"/>
      <c r="AKC978" s="24"/>
      <c r="AKD978" s="24"/>
      <c r="AKE978" s="24"/>
      <c r="AKF978" s="24"/>
      <c r="AKG978" s="24"/>
      <c r="AKH978" s="24"/>
      <c r="AKI978" s="24"/>
      <c r="AKJ978" s="24"/>
      <c r="AKK978" s="24"/>
      <c r="AKL978" s="24"/>
      <c r="AKM978" s="24"/>
      <c r="AKN978" s="24"/>
      <c r="AKO978" s="24"/>
      <c r="AKP978" s="24"/>
      <c r="AKQ978" s="24"/>
      <c r="AKR978" s="24"/>
      <c r="AKS978" s="24"/>
      <c r="AKT978" s="24"/>
      <c r="AKU978" s="24"/>
      <c r="AKV978" s="24"/>
      <c r="AKW978" s="24"/>
      <c r="AKX978" s="24"/>
      <c r="AKY978" s="24"/>
      <c r="AKZ978" s="24"/>
      <c r="ALA978" s="24"/>
      <c r="ALB978" s="24"/>
      <c r="ALC978" s="24"/>
      <c r="ALD978" s="24"/>
      <c r="ALE978" s="24"/>
      <c r="ALF978" s="24"/>
      <c r="ALG978" s="24"/>
      <c r="ALH978" s="24"/>
      <c r="ALI978" s="24"/>
      <c r="ALJ978" s="24"/>
    </row>
    <row r="979" spans="1:998" s="13" customFormat="1">
      <c r="A979" s="16">
        <v>974</v>
      </c>
      <c r="B979" s="32" t="s">
        <v>138</v>
      </c>
      <c r="C979" s="32" t="s">
        <v>18</v>
      </c>
      <c r="D979" s="32" t="s">
        <v>18</v>
      </c>
      <c r="E979" s="32" t="s">
        <v>150</v>
      </c>
      <c r="F979" s="32"/>
      <c r="G979" s="74">
        <v>45832</v>
      </c>
      <c r="H979" s="75">
        <v>0.76736111111111116</v>
      </c>
      <c r="I979" s="32" t="s">
        <v>5</v>
      </c>
      <c r="J979" s="32" t="s">
        <v>6</v>
      </c>
      <c r="K979" s="32" t="s">
        <v>5</v>
      </c>
      <c r="L979" s="32" t="s">
        <v>5</v>
      </c>
      <c r="M979" s="32" t="s">
        <v>5</v>
      </c>
      <c r="N979" s="32" t="s">
        <v>6</v>
      </c>
      <c r="O979" s="76">
        <v>987.86</v>
      </c>
      <c r="P979" s="77">
        <v>3543</v>
      </c>
      <c r="Q979" s="76">
        <v>280000</v>
      </c>
      <c r="R979" s="76">
        <v>30000</v>
      </c>
      <c r="S979" s="85">
        <f t="shared" si="96"/>
        <v>10.714285714285714</v>
      </c>
      <c r="T979" s="85">
        <f t="shared" si="97"/>
        <v>250000</v>
      </c>
      <c r="U979" s="32" t="s">
        <v>6</v>
      </c>
      <c r="V979" s="32" t="s">
        <v>6</v>
      </c>
      <c r="W979" s="79">
        <v>1</v>
      </c>
      <c r="X979" s="80">
        <v>0</v>
      </c>
      <c r="Y979" s="81">
        <f>ROUND((S979/INDICI!$B$2*10),2)</f>
        <v>1.21</v>
      </c>
      <c r="Z979" s="81">
        <f>ROUND((O979/INDICI!$B$1*25),2)</f>
        <v>2.64</v>
      </c>
      <c r="AA979" s="82">
        <f t="shared" si="98"/>
        <v>8</v>
      </c>
      <c r="AB979" s="83">
        <f t="shared" si="99"/>
        <v>11.85</v>
      </c>
      <c r="AC979" s="84"/>
      <c r="AD979" s="81" t="str">
        <f>VLOOKUP(C979, 'NORD SUD'!A:B, 2, FALSE)</f>
        <v>S</v>
      </c>
      <c r="AE979" s="85"/>
      <c r="AF979" s="85"/>
      <c r="AG979" s="84"/>
      <c r="AH979" s="90"/>
      <c r="AI979" s="172"/>
      <c r="AJ979" s="172"/>
      <c r="AK979" s="197"/>
      <c r="AL979" s="158"/>
    </row>
    <row r="980" spans="1:998" s="13" customFormat="1">
      <c r="A980" s="16">
        <v>975</v>
      </c>
      <c r="B980" s="32" t="s">
        <v>175</v>
      </c>
      <c r="C980" s="32" t="s">
        <v>57</v>
      </c>
      <c r="D980" s="32" t="s">
        <v>57</v>
      </c>
      <c r="E980" s="32" t="s">
        <v>588</v>
      </c>
      <c r="F980" s="32"/>
      <c r="G980" s="74">
        <v>45834</v>
      </c>
      <c r="H980" s="75" t="s">
        <v>589</v>
      </c>
      <c r="I980" s="32" t="s">
        <v>5</v>
      </c>
      <c r="J980" s="32" t="s">
        <v>6</v>
      </c>
      <c r="K980" s="32" t="s">
        <v>5</v>
      </c>
      <c r="L980" s="32" t="s">
        <v>5</v>
      </c>
      <c r="M980" s="32" t="s">
        <v>5</v>
      </c>
      <c r="N980" s="32" t="s">
        <v>6</v>
      </c>
      <c r="O980" s="76">
        <v>987.67</v>
      </c>
      <c r="P980" s="77">
        <v>13061</v>
      </c>
      <c r="Q980" s="76">
        <v>53000</v>
      </c>
      <c r="R980" s="76">
        <v>15000</v>
      </c>
      <c r="S980" s="85">
        <f t="shared" si="96"/>
        <v>28.30188679245283</v>
      </c>
      <c r="T980" s="85">
        <f t="shared" si="97"/>
        <v>38000</v>
      </c>
      <c r="U980" s="32" t="s">
        <v>6</v>
      </c>
      <c r="V980" s="32" t="s">
        <v>6</v>
      </c>
      <c r="W980" s="79">
        <v>1</v>
      </c>
      <c r="X980" s="80">
        <v>0</v>
      </c>
      <c r="Y980" s="81">
        <f>ROUND((S980/INDICI!$B$2*10),2)</f>
        <v>3.2</v>
      </c>
      <c r="Z980" s="81">
        <f>ROUND((O980/INDICI!$B$1*25),2)</f>
        <v>2.64</v>
      </c>
      <c r="AA980" s="82">
        <f t="shared" si="98"/>
        <v>6</v>
      </c>
      <c r="AB980" s="83">
        <f t="shared" si="99"/>
        <v>11.84</v>
      </c>
      <c r="AC980" s="84"/>
      <c r="AD980" s="81" t="str">
        <f>VLOOKUP(C980, 'NORD SUD'!A:B, 2, FALSE)</f>
        <v>S</v>
      </c>
      <c r="AE980" s="85"/>
      <c r="AF980" s="85"/>
      <c r="AG980" s="84"/>
      <c r="AH980" s="81"/>
      <c r="AI980" s="169"/>
      <c r="AJ980" s="169"/>
      <c r="AK980" s="194"/>
      <c r="AL980" s="158"/>
    </row>
    <row r="981" spans="1:998" s="13" customFormat="1">
      <c r="A981" s="16">
        <v>976</v>
      </c>
      <c r="B981" s="32" t="s">
        <v>692</v>
      </c>
      <c r="C981" s="32" t="s">
        <v>1391</v>
      </c>
      <c r="D981" s="32" t="s">
        <v>1391</v>
      </c>
      <c r="E981" s="32" t="s">
        <v>1399</v>
      </c>
      <c r="F981" s="32"/>
      <c r="G981" s="74">
        <v>45833</v>
      </c>
      <c r="H981" s="75">
        <v>0.56319444444444444</v>
      </c>
      <c r="I981" s="32" t="s">
        <v>5</v>
      </c>
      <c r="J981" s="32" t="s">
        <v>6</v>
      </c>
      <c r="K981" s="32" t="s">
        <v>5</v>
      </c>
      <c r="L981" s="32" t="s">
        <v>5</v>
      </c>
      <c r="M981" s="76" t="s">
        <v>5</v>
      </c>
      <c r="N981" s="32" t="s">
        <v>6</v>
      </c>
      <c r="O981" s="76">
        <v>2179.8000000000002</v>
      </c>
      <c r="P981" s="77">
        <v>7386</v>
      </c>
      <c r="Q981" s="76">
        <v>249990</v>
      </c>
      <c r="R981" s="76">
        <v>0</v>
      </c>
      <c r="S981" s="85">
        <f t="shared" ref="S981:S1044" si="100">IFERROR(R981/Q981*100,0)</f>
        <v>0</v>
      </c>
      <c r="T981" s="85">
        <f t="shared" ref="T981:T1044" si="101">SUM(Q981-R981)</f>
        <v>249990</v>
      </c>
      <c r="U981" s="32" t="s">
        <v>6</v>
      </c>
      <c r="V981" s="32" t="s">
        <v>6</v>
      </c>
      <c r="W981" s="79">
        <v>1</v>
      </c>
      <c r="X981" s="80">
        <v>0</v>
      </c>
      <c r="Y981" s="81">
        <f>ROUND((S981/INDICI!$B$2*10),2)</f>
        <v>0</v>
      </c>
      <c r="Z981" s="81">
        <f>ROUND((O981/INDICI!$B$1*25),2)</f>
        <v>5.82</v>
      </c>
      <c r="AA981" s="82">
        <f t="shared" ref="AA981:AA1044" si="102">IF(X981&gt;1, 0, IF(P981&lt;=5000, 8, IF(P981&lt;=50000, 6, IF(P981&lt;=100000, 4, 2))))</f>
        <v>6</v>
      </c>
      <c r="AB981" s="83">
        <f t="shared" ref="AB981:AB1044" si="103">SUM(X981:AA981)</f>
        <v>11.82</v>
      </c>
      <c r="AC981" s="84"/>
      <c r="AD981" s="81" t="str">
        <f>VLOOKUP(C981, 'NORD SUD'!A:B, 2, FALSE)</f>
        <v>N</v>
      </c>
      <c r="AE981" s="85"/>
      <c r="AF981" s="85"/>
      <c r="AG981" s="84"/>
      <c r="AH981" s="81"/>
      <c r="AI981" s="169"/>
      <c r="AJ981" s="169"/>
      <c r="AK981" s="194"/>
      <c r="AL981" s="158"/>
    </row>
    <row r="982" spans="1:998" s="13" customFormat="1">
      <c r="A982" s="16">
        <v>977</v>
      </c>
      <c r="B982" s="32" t="s">
        <v>138</v>
      </c>
      <c r="C982" s="32" t="s">
        <v>14</v>
      </c>
      <c r="D982" s="32" t="s">
        <v>14</v>
      </c>
      <c r="E982" s="32" t="s">
        <v>1670</v>
      </c>
      <c r="F982" s="32"/>
      <c r="G982" s="74">
        <v>45834</v>
      </c>
      <c r="H982" s="75">
        <v>0.47499999999999998</v>
      </c>
      <c r="I982" s="32" t="s">
        <v>5</v>
      </c>
      <c r="J982" s="32" t="s">
        <v>6</v>
      </c>
      <c r="K982" s="32" t="s">
        <v>5</v>
      </c>
      <c r="L982" s="32" t="s">
        <v>5</v>
      </c>
      <c r="M982" s="76" t="s">
        <v>5</v>
      </c>
      <c r="N982" s="32" t="s">
        <v>6</v>
      </c>
      <c r="O982" s="76">
        <v>742.74</v>
      </c>
      <c r="P982" s="77">
        <v>1481</v>
      </c>
      <c r="Q982" s="76">
        <v>49099.25</v>
      </c>
      <c r="R982" s="76">
        <v>8000</v>
      </c>
      <c r="S982" s="85">
        <f t="shared" si="100"/>
        <v>16.2935279052124</v>
      </c>
      <c r="T982" s="85">
        <f t="shared" si="101"/>
        <v>41099.25</v>
      </c>
      <c r="U982" s="32" t="s">
        <v>6</v>
      </c>
      <c r="V982" s="32" t="s">
        <v>6</v>
      </c>
      <c r="W982" s="79">
        <v>1</v>
      </c>
      <c r="X982" s="80">
        <v>0</v>
      </c>
      <c r="Y982" s="81">
        <f>ROUND((S982/INDICI!$B$2*10),2)</f>
        <v>1.84</v>
      </c>
      <c r="Z982" s="81">
        <f>ROUND((O982/INDICI!$B$1*25),2)</f>
        <v>1.98</v>
      </c>
      <c r="AA982" s="82">
        <f t="shared" si="102"/>
        <v>8</v>
      </c>
      <c r="AB982" s="83">
        <f t="shared" si="103"/>
        <v>11.82</v>
      </c>
      <c r="AC982" s="84"/>
      <c r="AD982" s="81" t="str">
        <f>VLOOKUP(C982, 'NORD SUD'!A:B, 2, FALSE)</f>
        <v>S</v>
      </c>
      <c r="AE982" s="85"/>
      <c r="AF982" s="85"/>
      <c r="AG982" s="84"/>
      <c r="AH982" s="81"/>
      <c r="AI982" s="169"/>
      <c r="AJ982" s="169"/>
      <c r="AK982" s="194"/>
      <c r="AL982" s="161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  <c r="IG982" s="24"/>
      <c r="IH982" s="24"/>
      <c r="II982" s="24"/>
      <c r="IJ982" s="24"/>
      <c r="IK982" s="24"/>
      <c r="IL982" s="24"/>
      <c r="IM982" s="24"/>
      <c r="IN982" s="24"/>
      <c r="IO982" s="24"/>
      <c r="IP982" s="24"/>
      <c r="IQ982" s="24"/>
      <c r="IR982" s="24"/>
      <c r="IS982" s="24"/>
      <c r="IT982" s="24"/>
      <c r="IU982" s="24"/>
      <c r="IV982" s="24"/>
      <c r="IW982" s="24"/>
      <c r="IX982" s="24"/>
      <c r="IY982" s="24"/>
      <c r="IZ982" s="24"/>
      <c r="JA982" s="24"/>
      <c r="JB982" s="24"/>
      <c r="JC982" s="24"/>
      <c r="JD982" s="24"/>
      <c r="JE982" s="24"/>
      <c r="JF982" s="24"/>
      <c r="JG982" s="24"/>
      <c r="JH982" s="24"/>
      <c r="JI982" s="24"/>
      <c r="JJ982" s="24"/>
      <c r="JK982" s="24"/>
      <c r="JL982" s="24"/>
      <c r="JM982" s="24"/>
      <c r="JN982" s="24"/>
      <c r="JO982" s="24"/>
      <c r="JP982" s="24"/>
      <c r="JQ982" s="24"/>
      <c r="JR982" s="24"/>
      <c r="JS982" s="24"/>
      <c r="JT982" s="24"/>
      <c r="JU982" s="24"/>
      <c r="JV982" s="24"/>
      <c r="JW982" s="24"/>
      <c r="JX982" s="24"/>
      <c r="JY982" s="24"/>
      <c r="JZ982" s="24"/>
      <c r="KA982" s="24"/>
      <c r="KB982" s="24"/>
      <c r="KC982" s="24"/>
      <c r="KD982" s="24"/>
      <c r="KE982" s="24"/>
      <c r="KF982" s="24"/>
      <c r="KG982" s="24"/>
      <c r="KH982" s="24"/>
      <c r="KI982" s="24"/>
      <c r="KJ982" s="24"/>
      <c r="KK982" s="24"/>
      <c r="KL982" s="24"/>
      <c r="KM982" s="24"/>
      <c r="KN982" s="24"/>
      <c r="KO982" s="24"/>
      <c r="KP982" s="24"/>
      <c r="KQ982" s="24"/>
      <c r="KR982" s="24"/>
      <c r="KS982" s="24"/>
      <c r="KT982" s="24"/>
      <c r="KU982" s="24"/>
      <c r="KV982" s="24"/>
      <c r="KW982" s="24"/>
      <c r="KX982" s="24"/>
      <c r="KY982" s="24"/>
      <c r="KZ982" s="24"/>
      <c r="LA982" s="24"/>
      <c r="LB982" s="24"/>
      <c r="LC982" s="24"/>
      <c r="LD982" s="24"/>
      <c r="LE982" s="24"/>
      <c r="LF982" s="24"/>
      <c r="LG982" s="24"/>
      <c r="LH982" s="24"/>
      <c r="LI982" s="24"/>
      <c r="LJ982" s="24"/>
      <c r="LK982" s="24"/>
      <c r="LL982" s="24"/>
      <c r="LM982" s="24"/>
      <c r="LN982" s="24"/>
      <c r="LO982" s="24"/>
      <c r="LP982" s="24"/>
      <c r="LQ982" s="24"/>
      <c r="LR982" s="24"/>
      <c r="LS982" s="24"/>
      <c r="LT982" s="24"/>
      <c r="LU982" s="24"/>
      <c r="LV982" s="24"/>
      <c r="LW982" s="24"/>
      <c r="LX982" s="24"/>
      <c r="LY982" s="24"/>
      <c r="LZ982" s="24"/>
      <c r="MA982" s="24"/>
      <c r="MB982" s="24"/>
      <c r="MC982" s="24"/>
      <c r="MD982" s="24"/>
      <c r="ME982" s="24"/>
      <c r="MF982" s="24"/>
      <c r="MG982" s="24"/>
      <c r="MH982" s="24"/>
      <c r="MI982" s="24"/>
      <c r="MJ982" s="24"/>
      <c r="MK982" s="24"/>
      <c r="ML982" s="24"/>
      <c r="MM982" s="24"/>
      <c r="MN982" s="24"/>
      <c r="MO982" s="24"/>
      <c r="MP982" s="24"/>
      <c r="MQ982" s="24"/>
      <c r="MR982" s="24"/>
      <c r="MS982" s="24"/>
      <c r="MT982" s="24"/>
      <c r="MU982" s="24"/>
      <c r="MV982" s="24"/>
      <c r="MW982" s="24"/>
      <c r="MX982" s="24"/>
      <c r="MY982" s="24"/>
      <c r="MZ982" s="24"/>
      <c r="NA982" s="24"/>
      <c r="NB982" s="24"/>
      <c r="NC982" s="24"/>
      <c r="ND982" s="24"/>
      <c r="NE982" s="24"/>
      <c r="NF982" s="24"/>
      <c r="NG982" s="24"/>
      <c r="NH982" s="24"/>
      <c r="NI982" s="24"/>
      <c r="NJ982" s="24"/>
      <c r="NK982" s="24"/>
      <c r="NL982" s="24"/>
      <c r="NM982" s="24"/>
      <c r="NN982" s="24"/>
      <c r="NO982" s="24"/>
      <c r="NP982" s="24"/>
      <c r="NQ982" s="24"/>
      <c r="NR982" s="24"/>
      <c r="NS982" s="24"/>
      <c r="NT982" s="24"/>
      <c r="NU982" s="24"/>
      <c r="NV982" s="24"/>
      <c r="NW982" s="24"/>
      <c r="NX982" s="24"/>
      <c r="NY982" s="24"/>
      <c r="NZ982" s="24"/>
      <c r="OA982" s="24"/>
      <c r="OB982" s="24"/>
      <c r="OC982" s="24"/>
      <c r="OD982" s="24"/>
      <c r="OE982" s="24"/>
      <c r="OF982" s="24"/>
      <c r="OG982" s="24"/>
      <c r="OH982" s="24"/>
      <c r="OI982" s="24"/>
      <c r="OJ982" s="24"/>
      <c r="OK982" s="24"/>
      <c r="OL982" s="24"/>
      <c r="OM982" s="24"/>
      <c r="ON982" s="24"/>
      <c r="OO982" s="24"/>
      <c r="OP982" s="24"/>
      <c r="OQ982" s="24"/>
      <c r="OR982" s="24"/>
      <c r="OS982" s="24"/>
      <c r="OT982" s="24"/>
      <c r="OU982" s="24"/>
      <c r="OV982" s="24"/>
      <c r="OW982" s="24"/>
      <c r="OX982" s="24"/>
      <c r="OY982" s="24"/>
      <c r="OZ982" s="24"/>
      <c r="PA982" s="24"/>
      <c r="PB982" s="24"/>
      <c r="PC982" s="24"/>
      <c r="PD982" s="24"/>
      <c r="PE982" s="24"/>
      <c r="PF982" s="24"/>
      <c r="PG982" s="24"/>
      <c r="PH982" s="24"/>
      <c r="PI982" s="24"/>
      <c r="PJ982" s="24"/>
      <c r="PK982" s="24"/>
      <c r="PL982" s="24"/>
      <c r="PM982" s="24"/>
      <c r="PN982" s="24"/>
      <c r="PO982" s="24"/>
      <c r="PP982" s="24"/>
      <c r="PQ982" s="24"/>
      <c r="PR982" s="24"/>
      <c r="PS982" s="24"/>
      <c r="PT982" s="24"/>
      <c r="PU982" s="24"/>
      <c r="PV982" s="24"/>
      <c r="PW982" s="24"/>
      <c r="PX982" s="24"/>
      <c r="PY982" s="24"/>
      <c r="PZ982" s="24"/>
      <c r="QA982" s="24"/>
      <c r="QB982" s="24"/>
      <c r="QC982" s="24"/>
      <c r="QD982" s="24"/>
      <c r="QE982" s="24"/>
      <c r="QF982" s="24"/>
      <c r="QG982" s="24"/>
      <c r="QH982" s="24"/>
      <c r="QI982" s="24"/>
      <c r="QJ982" s="24"/>
      <c r="QK982" s="24"/>
      <c r="QL982" s="24"/>
      <c r="QM982" s="24"/>
      <c r="QN982" s="24"/>
      <c r="QO982" s="24"/>
      <c r="QP982" s="24"/>
      <c r="QQ982" s="24"/>
      <c r="QR982" s="24"/>
      <c r="QS982" s="24"/>
      <c r="QT982" s="24"/>
      <c r="QU982" s="24"/>
      <c r="QV982" s="24"/>
      <c r="QW982" s="24"/>
      <c r="QX982" s="24"/>
      <c r="QY982" s="24"/>
      <c r="QZ982" s="24"/>
      <c r="RA982" s="24"/>
      <c r="RB982" s="24"/>
      <c r="RC982" s="24"/>
      <c r="RD982" s="24"/>
      <c r="RE982" s="24"/>
      <c r="RF982" s="24"/>
      <c r="RG982" s="24"/>
      <c r="RH982" s="24"/>
      <c r="RI982" s="24"/>
      <c r="RJ982" s="24"/>
      <c r="RK982" s="24"/>
      <c r="RL982" s="24"/>
      <c r="RM982" s="24"/>
      <c r="RN982" s="24"/>
      <c r="RO982" s="24"/>
      <c r="RP982" s="24"/>
      <c r="RQ982" s="24"/>
      <c r="RR982" s="24"/>
      <c r="RS982" s="24"/>
      <c r="RT982" s="24"/>
      <c r="RU982" s="24"/>
      <c r="RV982" s="24"/>
      <c r="RW982" s="24"/>
      <c r="RX982" s="24"/>
      <c r="RY982" s="24"/>
      <c r="RZ982" s="24"/>
      <c r="SA982" s="24"/>
      <c r="SB982" s="24"/>
      <c r="SC982" s="24"/>
      <c r="SD982" s="24"/>
      <c r="SE982" s="24"/>
      <c r="SF982" s="24"/>
      <c r="SG982" s="24"/>
      <c r="SH982" s="24"/>
      <c r="SI982" s="24"/>
      <c r="SJ982" s="24"/>
      <c r="SK982" s="24"/>
      <c r="SL982" s="24"/>
      <c r="SM982" s="24"/>
      <c r="SN982" s="24"/>
      <c r="SO982" s="24"/>
      <c r="SP982" s="24"/>
      <c r="SQ982" s="24"/>
      <c r="SR982" s="24"/>
      <c r="SS982" s="24"/>
      <c r="ST982" s="24"/>
      <c r="SU982" s="24"/>
      <c r="SV982" s="24"/>
      <c r="SW982" s="24"/>
      <c r="SX982" s="24"/>
      <c r="SY982" s="24"/>
      <c r="SZ982" s="24"/>
      <c r="TA982" s="24"/>
      <c r="TB982" s="24"/>
      <c r="TC982" s="24"/>
      <c r="TD982" s="24"/>
      <c r="TE982" s="24"/>
      <c r="TF982" s="24"/>
      <c r="TG982" s="24"/>
      <c r="TH982" s="24"/>
      <c r="TI982" s="24"/>
      <c r="TJ982" s="24"/>
      <c r="TK982" s="24"/>
      <c r="TL982" s="24"/>
      <c r="TM982" s="24"/>
      <c r="TN982" s="24"/>
      <c r="TO982" s="24"/>
      <c r="TP982" s="24"/>
      <c r="TQ982" s="24"/>
      <c r="TR982" s="24"/>
      <c r="TS982" s="24"/>
      <c r="TT982" s="24"/>
      <c r="TU982" s="24"/>
      <c r="TV982" s="24"/>
      <c r="TW982" s="24"/>
      <c r="TX982" s="24"/>
      <c r="TY982" s="24"/>
      <c r="TZ982" s="24"/>
      <c r="UA982" s="24"/>
      <c r="UB982" s="24"/>
      <c r="UC982" s="24"/>
      <c r="UD982" s="24"/>
      <c r="UE982" s="24"/>
      <c r="UF982" s="24"/>
      <c r="UG982" s="24"/>
      <c r="UH982" s="24"/>
      <c r="UI982" s="24"/>
      <c r="UJ982" s="24"/>
      <c r="UK982" s="24"/>
      <c r="UL982" s="24"/>
      <c r="UM982" s="24"/>
      <c r="UN982" s="24"/>
      <c r="UO982" s="24"/>
      <c r="UP982" s="24"/>
      <c r="UQ982" s="24"/>
      <c r="UR982" s="24"/>
      <c r="US982" s="24"/>
      <c r="UT982" s="24"/>
      <c r="UU982" s="24"/>
      <c r="UV982" s="24"/>
      <c r="UW982" s="24"/>
      <c r="UX982" s="24"/>
      <c r="UY982" s="24"/>
      <c r="UZ982" s="24"/>
      <c r="VA982" s="24"/>
      <c r="VB982" s="24"/>
      <c r="VC982" s="24"/>
      <c r="VD982" s="24"/>
      <c r="VE982" s="24"/>
      <c r="VF982" s="24"/>
      <c r="VG982" s="24"/>
      <c r="VH982" s="24"/>
      <c r="VI982" s="24"/>
      <c r="VJ982" s="24"/>
      <c r="VK982" s="24"/>
      <c r="VL982" s="24"/>
      <c r="VM982" s="24"/>
      <c r="VN982" s="24"/>
      <c r="VO982" s="24"/>
      <c r="VP982" s="24"/>
      <c r="VQ982" s="24"/>
      <c r="VR982" s="24"/>
      <c r="VS982" s="24"/>
      <c r="VT982" s="24"/>
      <c r="VU982" s="24"/>
      <c r="VV982" s="24"/>
      <c r="VW982" s="24"/>
      <c r="VX982" s="24"/>
      <c r="VY982" s="24"/>
      <c r="VZ982" s="24"/>
      <c r="WA982" s="24"/>
      <c r="WB982" s="24"/>
      <c r="WC982" s="24"/>
      <c r="WD982" s="24"/>
      <c r="WE982" s="24"/>
      <c r="WF982" s="24"/>
      <c r="WG982" s="24"/>
      <c r="WH982" s="24"/>
      <c r="WI982" s="24"/>
      <c r="WJ982" s="24"/>
      <c r="WK982" s="24"/>
      <c r="WL982" s="24"/>
      <c r="WM982" s="24"/>
      <c r="WN982" s="24"/>
      <c r="WO982" s="24"/>
      <c r="WP982" s="24"/>
      <c r="WQ982" s="24"/>
      <c r="WR982" s="24"/>
      <c r="WS982" s="24"/>
      <c r="WT982" s="24"/>
      <c r="WU982" s="24"/>
      <c r="WV982" s="24"/>
      <c r="WW982" s="24"/>
      <c r="WX982" s="24"/>
      <c r="WY982" s="24"/>
      <c r="WZ982" s="24"/>
      <c r="XA982" s="24"/>
      <c r="XB982" s="24"/>
      <c r="XC982" s="24"/>
      <c r="XD982" s="24"/>
      <c r="XE982" s="24"/>
      <c r="XF982" s="24"/>
      <c r="XG982" s="24"/>
      <c r="XH982" s="24"/>
      <c r="XI982" s="24"/>
      <c r="XJ982" s="24"/>
      <c r="XK982" s="24"/>
      <c r="XL982" s="24"/>
      <c r="XM982" s="24"/>
      <c r="XN982" s="24"/>
      <c r="XO982" s="24"/>
      <c r="XP982" s="24"/>
      <c r="XQ982" s="24"/>
      <c r="XR982" s="24"/>
      <c r="XS982" s="24"/>
      <c r="XT982" s="24"/>
      <c r="XU982" s="24"/>
      <c r="XV982" s="24"/>
      <c r="XW982" s="24"/>
      <c r="XX982" s="24"/>
      <c r="XY982" s="24"/>
      <c r="XZ982" s="24"/>
      <c r="YA982" s="24"/>
      <c r="YB982" s="24"/>
      <c r="YC982" s="24"/>
      <c r="YD982" s="24"/>
      <c r="YE982" s="24"/>
      <c r="YF982" s="24"/>
      <c r="YG982" s="24"/>
      <c r="YH982" s="24"/>
      <c r="YI982" s="24"/>
      <c r="YJ982" s="24"/>
      <c r="YK982" s="24"/>
      <c r="YL982" s="24"/>
      <c r="YM982" s="24"/>
      <c r="YN982" s="24"/>
      <c r="YO982" s="24"/>
      <c r="YP982" s="24"/>
      <c r="YQ982" s="24"/>
      <c r="YR982" s="24"/>
      <c r="YS982" s="24"/>
      <c r="YT982" s="24"/>
      <c r="YU982" s="24"/>
      <c r="YV982" s="24"/>
      <c r="YW982" s="24"/>
      <c r="YX982" s="24"/>
      <c r="YY982" s="24"/>
      <c r="YZ982" s="24"/>
      <c r="ZA982" s="24"/>
      <c r="ZB982" s="24"/>
      <c r="ZC982" s="24"/>
      <c r="ZD982" s="24"/>
      <c r="ZE982" s="24"/>
      <c r="ZF982" s="24"/>
      <c r="ZG982" s="24"/>
      <c r="ZH982" s="24"/>
      <c r="ZI982" s="24"/>
      <c r="ZJ982" s="24"/>
      <c r="ZK982" s="24"/>
      <c r="ZL982" s="24"/>
      <c r="ZM982" s="24"/>
      <c r="ZN982" s="24"/>
      <c r="ZO982" s="24"/>
      <c r="ZP982" s="24"/>
      <c r="ZQ982" s="24"/>
      <c r="ZR982" s="24"/>
      <c r="ZS982" s="24"/>
      <c r="ZT982" s="24"/>
      <c r="ZU982" s="24"/>
      <c r="ZV982" s="24"/>
      <c r="ZW982" s="24"/>
      <c r="ZX982" s="24"/>
      <c r="ZY982" s="24"/>
      <c r="ZZ982" s="24"/>
      <c r="AAA982" s="24"/>
      <c r="AAB982" s="24"/>
      <c r="AAC982" s="24"/>
      <c r="AAD982" s="24"/>
      <c r="AAE982" s="24"/>
      <c r="AAF982" s="24"/>
      <c r="AAG982" s="24"/>
      <c r="AAH982" s="24"/>
      <c r="AAI982" s="24"/>
      <c r="AAJ982" s="24"/>
      <c r="AAK982" s="24"/>
      <c r="AAL982" s="24"/>
      <c r="AAM982" s="24"/>
      <c r="AAN982" s="24"/>
      <c r="AAO982" s="24"/>
      <c r="AAP982" s="24"/>
      <c r="AAQ982" s="24"/>
      <c r="AAR982" s="24"/>
      <c r="AAS982" s="24"/>
      <c r="AAT982" s="24"/>
      <c r="AAU982" s="24"/>
      <c r="AAV982" s="24"/>
      <c r="AAW982" s="24"/>
      <c r="AAX982" s="24"/>
      <c r="AAY982" s="24"/>
      <c r="AAZ982" s="24"/>
      <c r="ABA982" s="24"/>
      <c r="ABB982" s="24"/>
      <c r="ABC982" s="24"/>
      <c r="ABD982" s="24"/>
      <c r="ABE982" s="24"/>
      <c r="ABF982" s="24"/>
      <c r="ABG982" s="24"/>
      <c r="ABH982" s="24"/>
      <c r="ABI982" s="24"/>
      <c r="ABJ982" s="24"/>
      <c r="ABK982" s="24"/>
      <c r="ABL982" s="24"/>
      <c r="ABM982" s="24"/>
      <c r="ABN982" s="24"/>
      <c r="ABO982" s="24"/>
      <c r="ABP982" s="24"/>
      <c r="ABQ982" s="24"/>
      <c r="ABR982" s="24"/>
      <c r="ABS982" s="24"/>
      <c r="ABT982" s="24"/>
      <c r="ABU982" s="24"/>
      <c r="ABV982" s="24"/>
      <c r="ABW982" s="24"/>
      <c r="ABX982" s="24"/>
      <c r="ABY982" s="24"/>
      <c r="ABZ982" s="24"/>
      <c r="ACA982" s="24"/>
      <c r="ACB982" s="24"/>
      <c r="ACC982" s="24"/>
      <c r="ACD982" s="24"/>
      <c r="ACE982" s="24"/>
      <c r="ACF982" s="24"/>
      <c r="ACG982" s="24"/>
      <c r="ACH982" s="24"/>
      <c r="ACI982" s="24"/>
      <c r="ACJ982" s="24"/>
      <c r="ACK982" s="24"/>
      <c r="ACL982" s="24"/>
      <c r="ACM982" s="24"/>
      <c r="ACN982" s="24"/>
      <c r="ACO982" s="24"/>
      <c r="ACP982" s="24"/>
      <c r="ACQ982" s="24"/>
      <c r="ACR982" s="24"/>
      <c r="ACS982" s="24"/>
      <c r="ACT982" s="24"/>
      <c r="ACU982" s="24"/>
      <c r="ACV982" s="24"/>
      <c r="ACW982" s="24"/>
      <c r="ACX982" s="24"/>
      <c r="ACY982" s="24"/>
      <c r="ACZ982" s="24"/>
      <c r="ADA982" s="24"/>
      <c r="ADB982" s="24"/>
      <c r="ADC982" s="24"/>
      <c r="ADD982" s="24"/>
      <c r="ADE982" s="24"/>
      <c r="ADF982" s="24"/>
      <c r="ADG982" s="24"/>
      <c r="ADH982" s="24"/>
      <c r="ADI982" s="24"/>
      <c r="ADJ982" s="24"/>
      <c r="ADK982" s="24"/>
      <c r="ADL982" s="24"/>
      <c r="ADM982" s="24"/>
      <c r="ADN982" s="24"/>
      <c r="ADO982" s="24"/>
      <c r="ADP982" s="24"/>
      <c r="ADQ982" s="24"/>
      <c r="ADR982" s="24"/>
      <c r="ADS982" s="24"/>
      <c r="ADT982" s="24"/>
      <c r="ADU982" s="24"/>
      <c r="ADV982" s="24"/>
      <c r="ADW982" s="24"/>
      <c r="ADX982" s="24"/>
      <c r="ADY982" s="24"/>
      <c r="ADZ982" s="24"/>
      <c r="AEA982" s="24"/>
      <c r="AEB982" s="24"/>
      <c r="AEC982" s="24"/>
      <c r="AED982" s="24"/>
      <c r="AEE982" s="24"/>
      <c r="AEF982" s="24"/>
      <c r="AEG982" s="24"/>
      <c r="AEH982" s="24"/>
      <c r="AEI982" s="24"/>
      <c r="AEJ982" s="24"/>
      <c r="AEK982" s="24"/>
      <c r="AEL982" s="24"/>
      <c r="AEM982" s="24"/>
      <c r="AEN982" s="24"/>
      <c r="AEO982" s="24"/>
      <c r="AEP982" s="24"/>
      <c r="AEQ982" s="24"/>
      <c r="AER982" s="24"/>
      <c r="AES982" s="24"/>
      <c r="AET982" s="24"/>
      <c r="AEU982" s="24"/>
      <c r="AEV982" s="24"/>
      <c r="AEW982" s="24"/>
      <c r="AEX982" s="24"/>
      <c r="AEY982" s="24"/>
      <c r="AEZ982" s="24"/>
      <c r="AFA982" s="24"/>
      <c r="AFB982" s="24"/>
      <c r="AFC982" s="24"/>
      <c r="AFD982" s="24"/>
      <c r="AFE982" s="24"/>
      <c r="AFF982" s="24"/>
      <c r="AFG982" s="24"/>
      <c r="AFH982" s="24"/>
      <c r="AFI982" s="24"/>
      <c r="AFJ982" s="24"/>
      <c r="AFK982" s="24"/>
      <c r="AFL982" s="24"/>
      <c r="AFM982" s="24"/>
      <c r="AFN982" s="24"/>
      <c r="AFO982" s="24"/>
      <c r="AFP982" s="24"/>
      <c r="AFQ982" s="24"/>
      <c r="AFR982" s="24"/>
      <c r="AFS982" s="24"/>
      <c r="AFT982" s="24"/>
      <c r="AFU982" s="24"/>
      <c r="AFV982" s="24"/>
      <c r="AFW982" s="24"/>
      <c r="AFX982" s="24"/>
      <c r="AFY982" s="24"/>
      <c r="AFZ982" s="24"/>
      <c r="AGA982" s="24"/>
      <c r="AGB982" s="24"/>
      <c r="AGC982" s="24"/>
      <c r="AGD982" s="24"/>
      <c r="AGE982" s="24"/>
      <c r="AGF982" s="24"/>
      <c r="AGG982" s="24"/>
      <c r="AGH982" s="24"/>
      <c r="AGI982" s="24"/>
      <c r="AGJ982" s="24"/>
      <c r="AGK982" s="24"/>
      <c r="AGL982" s="24"/>
      <c r="AGM982" s="24"/>
      <c r="AGN982" s="24"/>
      <c r="AGO982" s="24"/>
      <c r="AGP982" s="24"/>
      <c r="AGQ982" s="24"/>
      <c r="AGR982" s="24"/>
      <c r="AGS982" s="24"/>
      <c r="AGT982" s="24"/>
      <c r="AGU982" s="24"/>
      <c r="AGV982" s="24"/>
      <c r="AGW982" s="24"/>
      <c r="AGX982" s="24"/>
      <c r="AGY982" s="24"/>
      <c r="AGZ982" s="24"/>
      <c r="AHA982" s="24"/>
      <c r="AHB982" s="24"/>
      <c r="AHC982" s="24"/>
      <c r="AHD982" s="24"/>
      <c r="AHE982" s="24"/>
      <c r="AHF982" s="24"/>
      <c r="AHG982" s="24"/>
      <c r="AHH982" s="24"/>
      <c r="AHI982" s="24"/>
      <c r="AHJ982" s="24"/>
      <c r="AHK982" s="24"/>
      <c r="AHL982" s="24"/>
      <c r="AHM982" s="24"/>
      <c r="AHN982" s="24"/>
      <c r="AHO982" s="24"/>
      <c r="AHP982" s="24"/>
      <c r="AHQ982" s="24"/>
      <c r="AHR982" s="24"/>
      <c r="AHS982" s="24"/>
      <c r="AHT982" s="24"/>
      <c r="AHU982" s="24"/>
      <c r="AHV982" s="24"/>
      <c r="AHW982" s="24"/>
      <c r="AHX982" s="24"/>
      <c r="AHY982" s="24"/>
      <c r="AHZ982" s="24"/>
      <c r="AIA982" s="24"/>
      <c r="AIB982" s="24"/>
      <c r="AIC982" s="24"/>
      <c r="AID982" s="24"/>
      <c r="AIE982" s="24"/>
      <c r="AIF982" s="24"/>
      <c r="AIG982" s="24"/>
      <c r="AIH982" s="24"/>
      <c r="AII982" s="24"/>
      <c r="AIJ982" s="24"/>
      <c r="AIK982" s="24"/>
      <c r="AIL982" s="24"/>
      <c r="AIM982" s="24"/>
      <c r="AIN982" s="24"/>
      <c r="AIO982" s="24"/>
      <c r="AIP982" s="24"/>
      <c r="AIQ982" s="24"/>
      <c r="AIR982" s="24"/>
      <c r="AIS982" s="24"/>
      <c r="AIT982" s="24"/>
      <c r="AIU982" s="24"/>
      <c r="AIV982" s="24"/>
      <c r="AIW982" s="24"/>
      <c r="AIX982" s="24"/>
      <c r="AIY982" s="24"/>
      <c r="AIZ982" s="24"/>
      <c r="AJA982" s="24"/>
      <c r="AJB982" s="24"/>
      <c r="AJC982" s="24"/>
      <c r="AJD982" s="24"/>
      <c r="AJE982" s="24"/>
      <c r="AJF982" s="24"/>
      <c r="AJG982" s="24"/>
      <c r="AJH982" s="24"/>
      <c r="AJI982" s="24"/>
      <c r="AJJ982" s="24"/>
      <c r="AJK982" s="24"/>
      <c r="AJL982" s="24"/>
      <c r="AJM982" s="24"/>
      <c r="AJN982" s="24"/>
      <c r="AJO982" s="24"/>
      <c r="AJP982" s="24"/>
      <c r="AJQ982" s="24"/>
      <c r="AJR982" s="24"/>
      <c r="AJS982" s="24"/>
      <c r="AJT982" s="24"/>
      <c r="AJU982" s="24"/>
      <c r="AJV982" s="24"/>
      <c r="AJW982" s="24"/>
      <c r="AJX982" s="24"/>
      <c r="AJY982" s="24"/>
      <c r="AJZ982" s="24"/>
      <c r="AKA982" s="24"/>
      <c r="AKB982" s="24"/>
      <c r="AKC982" s="24"/>
      <c r="AKD982" s="24"/>
      <c r="AKE982" s="24"/>
      <c r="AKF982" s="24"/>
      <c r="AKG982" s="24"/>
      <c r="AKH982" s="24"/>
      <c r="AKI982" s="24"/>
      <c r="AKJ982" s="24"/>
      <c r="AKK982" s="24"/>
      <c r="AKL982" s="24"/>
      <c r="AKM982" s="24"/>
      <c r="AKN982" s="24"/>
      <c r="AKO982" s="24"/>
      <c r="AKP982" s="24"/>
      <c r="AKQ982" s="24"/>
      <c r="AKR982" s="24"/>
      <c r="AKS982" s="24"/>
      <c r="AKT982" s="24"/>
      <c r="AKU982" s="24"/>
      <c r="AKV982" s="24"/>
      <c r="AKW982" s="24"/>
      <c r="AKX982" s="24"/>
      <c r="AKY982" s="24"/>
      <c r="AKZ982" s="24"/>
      <c r="ALA982" s="24"/>
      <c r="ALB982" s="24"/>
      <c r="ALC982" s="24"/>
      <c r="ALD982" s="24"/>
      <c r="ALE982" s="24"/>
      <c r="ALF982" s="24"/>
      <c r="ALG982" s="24"/>
      <c r="ALH982" s="24"/>
      <c r="ALI982" s="24"/>
      <c r="ALJ982" s="24"/>
    </row>
    <row r="983" spans="1:998" s="13" customFormat="1">
      <c r="A983" s="16">
        <v>978</v>
      </c>
      <c r="B983" s="32" t="s">
        <v>175</v>
      </c>
      <c r="C983" s="32" t="s">
        <v>28</v>
      </c>
      <c r="D983" s="32" t="s">
        <v>28</v>
      </c>
      <c r="E983" s="32" t="s">
        <v>907</v>
      </c>
      <c r="F983" s="32"/>
      <c r="G983" s="74">
        <v>45833</v>
      </c>
      <c r="H983" s="75">
        <v>0.625</v>
      </c>
      <c r="I983" s="32" t="s">
        <v>5</v>
      </c>
      <c r="J983" s="32" t="s">
        <v>6</v>
      </c>
      <c r="K983" s="32" t="s">
        <v>5</v>
      </c>
      <c r="L983" s="32" t="s">
        <v>5</v>
      </c>
      <c r="M983" s="32" t="s">
        <v>5</v>
      </c>
      <c r="N983" s="32" t="s">
        <v>6</v>
      </c>
      <c r="O983" s="76">
        <v>853.68</v>
      </c>
      <c r="P983" s="77">
        <v>27762</v>
      </c>
      <c r="Q983" s="76">
        <v>249753.04</v>
      </c>
      <c r="R983" s="76">
        <v>78080</v>
      </c>
      <c r="S983" s="85">
        <f t="shared" si="100"/>
        <v>31.262882726072121</v>
      </c>
      <c r="T983" s="85">
        <f t="shared" si="101"/>
        <v>171673.04</v>
      </c>
      <c r="U983" s="32" t="s">
        <v>5</v>
      </c>
      <c r="V983" s="32" t="s">
        <v>6</v>
      </c>
      <c r="W983" s="79">
        <v>1</v>
      </c>
      <c r="X983" s="80">
        <v>0</v>
      </c>
      <c r="Y983" s="81">
        <f>ROUND((S983/INDICI!$B$2*10),2)</f>
        <v>3.53</v>
      </c>
      <c r="Z983" s="81">
        <f>ROUND((O983/INDICI!$B$1*25),2)</f>
        <v>2.2799999999999998</v>
      </c>
      <c r="AA983" s="82">
        <f t="shared" si="102"/>
        <v>6</v>
      </c>
      <c r="AB983" s="83">
        <f t="shared" si="103"/>
        <v>11.809999999999999</v>
      </c>
      <c r="AC983" s="84"/>
      <c r="AD983" s="81" t="str">
        <f>VLOOKUP(C983, 'NORD SUD'!A:B, 2, FALSE)</f>
        <v>S</v>
      </c>
      <c r="AE983" s="85"/>
      <c r="AF983" s="85"/>
      <c r="AG983" s="84"/>
      <c r="AH983" s="90"/>
      <c r="AI983" s="172"/>
      <c r="AJ983" s="172"/>
      <c r="AK983" s="197"/>
      <c r="AL983" s="158"/>
    </row>
    <row r="984" spans="1:998" s="13" customFormat="1">
      <c r="A984" s="16">
        <v>979</v>
      </c>
      <c r="B984" s="32" t="s">
        <v>344</v>
      </c>
      <c r="C984" s="32" t="s">
        <v>1122</v>
      </c>
      <c r="D984" s="32" t="s">
        <v>1122</v>
      </c>
      <c r="E984" s="32" t="s">
        <v>1138</v>
      </c>
      <c r="F984" s="32"/>
      <c r="G984" s="74">
        <v>45833</v>
      </c>
      <c r="H984" s="75">
        <v>0.74861111111111101</v>
      </c>
      <c r="I984" s="32" t="s">
        <v>5</v>
      </c>
      <c r="J984" s="32" t="s">
        <v>6</v>
      </c>
      <c r="K984" s="32" t="s">
        <v>5</v>
      </c>
      <c r="L984" s="32" t="s">
        <v>5</v>
      </c>
      <c r="M984" s="32" t="s">
        <v>5</v>
      </c>
      <c r="N984" s="32" t="s">
        <v>6</v>
      </c>
      <c r="O984" s="76">
        <v>904</v>
      </c>
      <c r="P984" s="77">
        <v>6969</v>
      </c>
      <c r="Q984" s="76">
        <v>71252.800000000003</v>
      </c>
      <c r="R984" s="76">
        <v>21357.84</v>
      </c>
      <c r="S984" s="85">
        <f t="shared" si="100"/>
        <v>29.974737834864033</v>
      </c>
      <c r="T984" s="85">
        <f t="shared" si="101"/>
        <v>49894.960000000006</v>
      </c>
      <c r="U984" s="32" t="s">
        <v>6</v>
      </c>
      <c r="V984" s="32" t="s">
        <v>6</v>
      </c>
      <c r="W984" s="79">
        <v>2</v>
      </c>
      <c r="X984" s="80">
        <v>0</v>
      </c>
      <c r="Y984" s="81">
        <f>ROUND((S984/INDICI!$B$2*10),2)</f>
        <v>3.39</v>
      </c>
      <c r="Z984" s="81">
        <f>ROUND((O984/INDICI!$B$1*25),2)</f>
        <v>2.41</v>
      </c>
      <c r="AA984" s="82">
        <f t="shared" si="102"/>
        <v>6</v>
      </c>
      <c r="AB984" s="83">
        <f t="shared" si="103"/>
        <v>11.8</v>
      </c>
      <c r="AC984" s="84"/>
      <c r="AD984" s="81" t="str">
        <f>VLOOKUP(C984, 'NORD SUD'!A:B, 2, FALSE)</f>
        <v>N</v>
      </c>
      <c r="AE984" s="85"/>
      <c r="AF984" s="85"/>
      <c r="AG984" s="84"/>
      <c r="AH984" s="81"/>
      <c r="AI984" s="169"/>
      <c r="AJ984" s="169"/>
      <c r="AK984" s="194"/>
      <c r="AL984" s="158"/>
    </row>
    <row r="985" spans="1:998" s="13" customFormat="1">
      <c r="A985" s="16">
        <v>980</v>
      </c>
      <c r="B985" s="32" t="s">
        <v>556</v>
      </c>
      <c r="C985" s="32" t="s">
        <v>1454</v>
      </c>
      <c r="D985" s="32" t="s">
        <v>1454</v>
      </c>
      <c r="E985" s="32" t="s">
        <v>1468</v>
      </c>
      <c r="F985" s="32"/>
      <c r="G985" s="74">
        <v>45833</v>
      </c>
      <c r="H985" s="75">
        <v>0.53541666666666665</v>
      </c>
      <c r="I985" s="32" t="s">
        <v>5</v>
      </c>
      <c r="J985" s="32" t="s">
        <v>6</v>
      </c>
      <c r="K985" s="32" t="s">
        <v>5</v>
      </c>
      <c r="L985" s="32" t="s">
        <v>5</v>
      </c>
      <c r="M985" s="32" t="s">
        <v>5</v>
      </c>
      <c r="N985" s="32" t="s">
        <v>6</v>
      </c>
      <c r="O985" s="76">
        <v>534.54</v>
      </c>
      <c r="P985" s="77">
        <v>2432</v>
      </c>
      <c r="Q985" s="76">
        <v>61893.04</v>
      </c>
      <c r="R985" s="76">
        <v>12997.54</v>
      </c>
      <c r="S985" s="85">
        <f t="shared" si="100"/>
        <v>21.000002585104884</v>
      </c>
      <c r="T985" s="85">
        <f t="shared" si="101"/>
        <v>48895.5</v>
      </c>
      <c r="U985" s="32" t="s">
        <v>6</v>
      </c>
      <c r="V985" s="32" t="s">
        <v>6</v>
      </c>
      <c r="W985" s="79">
        <v>1</v>
      </c>
      <c r="X985" s="80">
        <v>0</v>
      </c>
      <c r="Y985" s="81">
        <f>ROUND((S985/INDICI!$B$2*10),2)</f>
        <v>2.37</v>
      </c>
      <c r="Z985" s="81">
        <f>ROUND((O985/INDICI!$B$1*25),2)</f>
        <v>1.43</v>
      </c>
      <c r="AA985" s="82">
        <f t="shared" si="102"/>
        <v>8</v>
      </c>
      <c r="AB985" s="83">
        <f t="shared" si="103"/>
        <v>11.8</v>
      </c>
      <c r="AC985" s="84"/>
      <c r="AD985" s="81" t="str">
        <f>VLOOKUP(C985, 'NORD SUD'!A:B, 2, FALSE)</f>
        <v>S</v>
      </c>
      <c r="AE985" s="85"/>
      <c r="AF985" s="85"/>
      <c r="AG985" s="84"/>
      <c r="AH985" s="81"/>
      <c r="AI985" s="169"/>
      <c r="AJ985" s="169"/>
      <c r="AK985" s="194"/>
      <c r="AL985" s="158"/>
    </row>
    <row r="986" spans="1:998" s="13" customFormat="1">
      <c r="A986" s="16">
        <v>981</v>
      </c>
      <c r="B986" s="32" t="s">
        <v>175</v>
      </c>
      <c r="C986" s="32" t="s">
        <v>85</v>
      </c>
      <c r="D986" s="32" t="s">
        <v>85</v>
      </c>
      <c r="E986" s="32" t="s">
        <v>1213</v>
      </c>
      <c r="F986" s="32"/>
      <c r="G986" s="74">
        <v>45834</v>
      </c>
      <c r="H986" s="75">
        <v>0.39930555555555558</v>
      </c>
      <c r="I986" s="32" t="s">
        <v>5</v>
      </c>
      <c r="J986" s="32" t="s">
        <v>6</v>
      </c>
      <c r="K986" s="32" t="s">
        <v>5</v>
      </c>
      <c r="L986" s="32" t="s">
        <v>5</v>
      </c>
      <c r="M986" s="32" t="s">
        <v>5</v>
      </c>
      <c r="N986" s="32" t="s">
        <v>6</v>
      </c>
      <c r="O986" s="76">
        <v>634.38</v>
      </c>
      <c r="P986" s="77">
        <v>6463</v>
      </c>
      <c r="Q986" s="76">
        <v>162103.13</v>
      </c>
      <c r="R986" s="76">
        <v>58997.02</v>
      </c>
      <c r="S986" s="85">
        <f t="shared" si="100"/>
        <v>36.394744506167157</v>
      </c>
      <c r="T986" s="85">
        <f t="shared" si="101"/>
        <v>103106.11000000002</v>
      </c>
      <c r="U986" s="32" t="s">
        <v>6</v>
      </c>
      <c r="V986" s="32" t="s">
        <v>6</v>
      </c>
      <c r="W986" s="79">
        <v>1</v>
      </c>
      <c r="X986" s="80">
        <v>0</v>
      </c>
      <c r="Y986" s="81">
        <f>ROUND((S986/INDICI!$B$2*10),2)</f>
        <v>4.1100000000000003</v>
      </c>
      <c r="Z986" s="81">
        <f>ROUND((O986/INDICI!$B$1*25),2)</f>
        <v>1.69</v>
      </c>
      <c r="AA986" s="82">
        <f t="shared" si="102"/>
        <v>6</v>
      </c>
      <c r="AB986" s="83">
        <f t="shared" si="103"/>
        <v>11.8</v>
      </c>
      <c r="AC986" s="84"/>
      <c r="AD986" s="81" t="str">
        <f>VLOOKUP(C986, 'NORD SUD'!A:B, 2, FALSE)</f>
        <v>S</v>
      </c>
      <c r="AE986" s="85"/>
      <c r="AF986" s="85"/>
      <c r="AG986" s="84"/>
      <c r="AH986" s="81"/>
      <c r="AI986" s="169"/>
      <c r="AJ986" s="169"/>
      <c r="AK986" s="194"/>
      <c r="AL986" s="158"/>
    </row>
    <row r="987" spans="1:998" s="13" customFormat="1">
      <c r="A987" s="16">
        <v>982</v>
      </c>
      <c r="B987" s="32" t="s">
        <v>556</v>
      </c>
      <c r="C987" s="32" t="s">
        <v>88</v>
      </c>
      <c r="D987" s="32" t="s">
        <v>88</v>
      </c>
      <c r="E987" s="32" t="s">
        <v>1435</v>
      </c>
      <c r="F987" s="32"/>
      <c r="G987" s="74">
        <v>45834</v>
      </c>
      <c r="H987" s="75">
        <v>0.3527777777777778</v>
      </c>
      <c r="I987" s="32" t="s">
        <v>5</v>
      </c>
      <c r="J987" s="32" t="s">
        <v>6</v>
      </c>
      <c r="K987" s="32" t="s">
        <v>5</v>
      </c>
      <c r="L987" s="32" t="s">
        <v>5</v>
      </c>
      <c r="M987" s="32" t="s">
        <v>5</v>
      </c>
      <c r="N987" s="32" t="s">
        <v>6</v>
      </c>
      <c r="O987" s="76">
        <v>955.94</v>
      </c>
      <c r="P987" s="77">
        <v>2406</v>
      </c>
      <c r="Q987" s="76">
        <v>207575</v>
      </c>
      <c r="R987" s="76">
        <v>22833.25</v>
      </c>
      <c r="S987" s="85">
        <f t="shared" si="100"/>
        <v>11</v>
      </c>
      <c r="T987" s="85">
        <f t="shared" si="101"/>
        <v>184741.75</v>
      </c>
      <c r="U987" s="32" t="s">
        <v>6</v>
      </c>
      <c r="V987" s="32" t="s">
        <v>6</v>
      </c>
      <c r="W987" s="79">
        <v>1</v>
      </c>
      <c r="X987" s="80">
        <v>0</v>
      </c>
      <c r="Y987" s="81">
        <f>ROUND((S987/INDICI!$B$2*10),2)</f>
        <v>1.24</v>
      </c>
      <c r="Z987" s="81">
        <f>ROUND((O987/INDICI!$B$1*25),2)</f>
        <v>2.5499999999999998</v>
      </c>
      <c r="AA987" s="82">
        <f t="shared" si="102"/>
        <v>8</v>
      </c>
      <c r="AB987" s="83">
        <f t="shared" si="103"/>
        <v>11.79</v>
      </c>
      <c r="AC987" s="84"/>
      <c r="AD987" s="81" t="str">
        <f>VLOOKUP(C987, 'NORD SUD'!A:B, 2, FALSE)</f>
        <v>S</v>
      </c>
      <c r="AE987" s="85"/>
      <c r="AF987" s="85"/>
      <c r="AG987" s="84"/>
      <c r="AH987" s="81"/>
      <c r="AI987" s="169"/>
      <c r="AJ987" s="169"/>
      <c r="AK987" s="194"/>
      <c r="AL987" s="158"/>
    </row>
    <row r="988" spans="1:998" s="13" customFormat="1">
      <c r="A988" s="16">
        <v>983</v>
      </c>
      <c r="B988" s="32" t="s">
        <v>138</v>
      </c>
      <c r="C988" s="32" t="s">
        <v>81</v>
      </c>
      <c r="D988" s="32" t="s">
        <v>81</v>
      </c>
      <c r="E988" s="32" t="s">
        <v>1897</v>
      </c>
      <c r="F988" s="32"/>
      <c r="G988" s="74">
        <v>45834</v>
      </c>
      <c r="H988" s="75" t="s">
        <v>1898</v>
      </c>
      <c r="I988" s="32" t="s">
        <v>5</v>
      </c>
      <c r="J988" s="32" t="s">
        <v>6</v>
      </c>
      <c r="K988" s="32" t="s">
        <v>5</v>
      </c>
      <c r="L988" s="32" t="s">
        <v>5</v>
      </c>
      <c r="M988" s="32" t="s">
        <v>5</v>
      </c>
      <c r="N988" s="32" t="s">
        <v>6</v>
      </c>
      <c r="O988" s="91">
        <v>716.56</v>
      </c>
      <c r="P988" s="77">
        <v>3768</v>
      </c>
      <c r="Q988" s="76">
        <v>299996.23</v>
      </c>
      <c r="R988" s="76">
        <v>50000</v>
      </c>
      <c r="S988" s="85">
        <f t="shared" si="100"/>
        <v>16.666876113743164</v>
      </c>
      <c r="T988" s="85">
        <f t="shared" si="101"/>
        <v>249996.22999999998</v>
      </c>
      <c r="U988" s="32" t="s">
        <v>6</v>
      </c>
      <c r="V988" s="32" t="s">
        <v>6</v>
      </c>
      <c r="W988" s="79">
        <v>1</v>
      </c>
      <c r="X988" s="80">
        <v>0</v>
      </c>
      <c r="Y988" s="81">
        <f>ROUND((S988/INDICI!$B$2*10),2)</f>
        <v>1.88</v>
      </c>
      <c r="Z988" s="81">
        <f>ROUND((O988/INDICI!$B$1*25),2)</f>
        <v>1.91</v>
      </c>
      <c r="AA988" s="82">
        <f t="shared" si="102"/>
        <v>8</v>
      </c>
      <c r="AB988" s="83">
        <f t="shared" si="103"/>
        <v>11.79</v>
      </c>
      <c r="AC988" s="84"/>
      <c r="AD988" s="81" t="str">
        <f>VLOOKUP(C988, 'NORD SUD'!A:B, 2, FALSE)</f>
        <v>S</v>
      </c>
      <c r="AE988" s="85"/>
      <c r="AF988" s="85"/>
      <c r="AG988" s="84"/>
      <c r="AH988" s="81"/>
      <c r="AI988" s="169"/>
      <c r="AJ988" s="169"/>
      <c r="AK988" s="194"/>
      <c r="AL988" s="158"/>
    </row>
    <row r="989" spans="1:998" s="13" customFormat="1">
      <c r="A989" s="16">
        <v>984</v>
      </c>
      <c r="B989" s="32" t="s">
        <v>138</v>
      </c>
      <c r="C989" s="32" t="s">
        <v>27</v>
      </c>
      <c r="D989" s="32" t="s">
        <v>27</v>
      </c>
      <c r="E989" s="32" t="s">
        <v>1330</v>
      </c>
      <c r="F989" s="32"/>
      <c r="G989" s="74">
        <v>45833</v>
      </c>
      <c r="H989" s="75">
        <v>0.31180555555555556</v>
      </c>
      <c r="I989" s="32" t="s">
        <v>5</v>
      </c>
      <c r="J989" s="32" t="s">
        <v>6</v>
      </c>
      <c r="K989" s="32" t="s">
        <v>5</v>
      </c>
      <c r="L989" s="32" t="s">
        <v>5</v>
      </c>
      <c r="M989" s="32" t="s">
        <v>5</v>
      </c>
      <c r="N989" s="32" t="s">
        <v>6</v>
      </c>
      <c r="O989" s="76">
        <v>1829.71</v>
      </c>
      <c r="P989" s="77">
        <v>15139</v>
      </c>
      <c r="Q989" s="76">
        <v>250000</v>
      </c>
      <c r="R989" s="76">
        <v>20000</v>
      </c>
      <c r="S989" s="85">
        <f t="shared" si="100"/>
        <v>8</v>
      </c>
      <c r="T989" s="85">
        <f t="shared" si="101"/>
        <v>230000</v>
      </c>
      <c r="U989" s="32" t="s">
        <v>5</v>
      </c>
      <c r="V989" s="32" t="s">
        <v>6</v>
      </c>
      <c r="W989" s="79">
        <v>2</v>
      </c>
      <c r="X989" s="80">
        <v>0</v>
      </c>
      <c r="Y989" s="81">
        <f>ROUND((S989/INDICI!$B$2*10),2)</f>
        <v>0.9</v>
      </c>
      <c r="Z989" s="81">
        <f>ROUND((O989/INDICI!$B$1*25),2)</f>
        <v>4.88</v>
      </c>
      <c r="AA989" s="82">
        <f t="shared" si="102"/>
        <v>6</v>
      </c>
      <c r="AB989" s="83">
        <f t="shared" si="103"/>
        <v>11.780000000000001</v>
      </c>
      <c r="AC989" s="84"/>
      <c r="AD989" s="81" t="str">
        <f>VLOOKUP(C989, 'NORD SUD'!A:B, 2, FALSE)</f>
        <v>S</v>
      </c>
      <c r="AE989" s="85"/>
      <c r="AF989" s="85"/>
      <c r="AG989" s="84"/>
      <c r="AH989" s="81"/>
      <c r="AI989" s="169"/>
      <c r="AJ989" s="169"/>
      <c r="AK989" s="194"/>
      <c r="AL989" s="158"/>
    </row>
    <row r="990" spans="1:998" s="13" customFormat="1">
      <c r="A990" s="16">
        <v>985</v>
      </c>
      <c r="B990" s="32" t="s">
        <v>357</v>
      </c>
      <c r="C990" s="32" t="s">
        <v>107</v>
      </c>
      <c r="D990" s="32" t="s">
        <v>107</v>
      </c>
      <c r="E990" s="32" t="s">
        <v>790</v>
      </c>
      <c r="F990" s="32"/>
      <c r="G990" s="74">
        <v>45832</v>
      </c>
      <c r="H990" s="75" t="s">
        <v>791</v>
      </c>
      <c r="I990" s="32" t="s">
        <v>5</v>
      </c>
      <c r="J990" s="32" t="s">
        <v>6</v>
      </c>
      <c r="K990" s="32" t="s">
        <v>5</v>
      </c>
      <c r="L990" s="32" t="s">
        <v>5</v>
      </c>
      <c r="M990" s="76" t="s">
        <v>5</v>
      </c>
      <c r="N990" s="32" t="s">
        <v>6</v>
      </c>
      <c r="O990" s="76">
        <v>667.3</v>
      </c>
      <c r="P990" s="77">
        <v>4196</v>
      </c>
      <c r="Q990" s="76">
        <v>85000</v>
      </c>
      <c r="R990" s="76">
        <v>15026.63</v>
      </c>
      <c r="S990" s="85">
        <f t="shared" si="100"/>
        <v>17.678388235294118</v>
      </c>
      <c r="T990" s="85">
        <f t="shared" si="101"/>
        <v>69973.37</v>
      </c>
      <c r="U990" s="32" t="s">
        <v>6</v>
      </c>
      <c r="V990" s="32" t="s">
        <v>6</v>
      </c>
      <c r="W990" s="79">
        <v>1</v>
      </c>
      <c r="X990" s="80">
        <v>0</v>
      </c>
      <c r="Y990" s="81">
        <f>ROUND((S990/INDICI!$B$2*10),2)</f>
        <v>2</v>
      </c>
      <c r="Z990" s="81">
        <f>ROUND((O990/INDICI!$B$1*25),2)</f>
        <v>1.78</v>
      </c>
      <c r="AA990" s="82">
        <f t="shared" si="102"/>
        <v>8</v>
      </c>
      <c r="AB990" s="83">
        <f t="shared" si="103"/>
        <v>11.780000000000001</v>
      </c>
      <c r="AC990" s="84"/>
      <c r="AD990" s="81" t="str">
        <f>VLOOKUP(C990, 'NORD SUD'!A:B, 2, FALSE)</f>
        <v>N</v>
      </c>
      <c r="AE990" s="85"/>
      <c r="AF990" s="85"/>
      <c r="AG990" s="84"/>
      <c r="AH990" s="81"/>
      <c r="AI990" s="169"/>
      <c r="AJ990" s="169"/>
      <c r="AK990" s="194"/>
      <c r="AL990" s="158"/>
    </row>
    <row r="991" spans="1:998" s="13" customFormat="1">
      <c r="A991" s="16">
        <v>986</v>
      </c>
      <c r="B991" s="32" t="s">
        <v>188</v>
      </c>
      <c r="C991" s="32" t="s">
        <v>7</v>
      </c>
      <c r="D991" s="32" t="s">
        <v>7</v>
      </c>
      <c r="E991" s="32" t="s">
        <v>7</v>
      </c>
      <c r="F991" s="32"/>
      <c r="G991" s="74">
        <v>45834</v>
      </c>
      <c r="H991" s="75">
        <v>0.38680555555555557</v>
      </c>
      <c r="I991" s="32" t="s">
        <v>5</v>
      </c>
      <c r="J991" s="32" t="s">
        <v>6</v>
      </c>
      <c r="K991" s="32" t="s">
        <v>5</v>
      </c>
      <c r="L991" s="32" t="s">
        <v>5</v>
      </c>
      <c r="M991" s="32" t="s">
        <v>5</v>
      </c>
      <c r="N991" s="32" t="s">
        <v>6</v>
      </c>
      <c r="O991" s="76">
        <v>2208.2199999999998</v>
      </c>
      <c r="P991" s="77">
        <v>92518</v>
      </c>
      <c r="Q991" s="76">
        <v>150000</v>
      </c>
      <c r="R991" s="76">
        <v>25000</v>
      </c>
      <c r="S991" s="85">
        <f t="shared" si="100"/>
        <v>16.666666666666664</v>
      </c>
      <c r="T991" s="85">
        <f t="shared" si="101"/>
        <v>125000</v>
      </c>
      <c r="U991" s="32" t="s">
        <v>6</v>
      </c>
      <c r="V991" s="32" t="s">
        <v>6</v>
      </c>
      <c r="W991" s="79">
        <v>1</v>
      </c>
      <c r="X991" s="80">
        <v>0</v>
      </c>
      <c r="Y991" s="81">
        <f>ROUND((S991/INDICI!$B$2*10),2)</f>
        <v>1.88</v>
      </c>
      <c r="Z991" s="81">
        <f>ROUND((O991/INDICI!$B$1*25),2)</f>
        <v>5.9</v>
      </c>
      <c r="AA991" s="82">
        <f t="shared" si="102"/>
        <v>4</v>
      </c>
      <c r="AB991" s="83">
        <f t="shared" si="103"/>
        <v>11.780000000000001</v>
      </c>
      <c r="AC991" s="84"/>
      <c r="AD991" s="81" t="str">
        <f>VLOOKUP(C991, 'NORD SUD'!A:B, 2, FALSE)</f>
        <v>N</v>
      </c>
      <c r="AE991" s="85"/>
      <c r="AF991" s="85"/>
      <c r="AG991" s="84"/>
      <c r="AH991" s="81"/>
      <c r="AI991" s="169"/>
      <c r="AJ991" s="169"/>
      <c r="AK991" s="194"/>
      <c r="AL991" s="158"/>
    </row>
    <row r="992" spans="1:998" s="13" customFormat="1">
      <c r="A992" s="16">
        <v>987</v>
      </c>
      <c r="B992" s="32" t="s">
        <v>294</v>
      </c>
      <c r="C992" s="32" t="s">
        <v>53</v>
      </c>
      <c r="D992" s="32" t="s">
        <v>53</v>
      </c>
      <c r="E992" s="32" t="s">
        <v>781</v>
      </c>
      <c r="F992" s="32"/>
      <c r="G992" s="74">
        <v>45821</v>
      </c>
      <c r="H992" s="75">
        <v>0.46875</v>
      </c>
      <c r="I992" s="32" t="s">
        <v>5</v>
      </c>
      <c r="J992" s="32" t="s">
        <v>6</v>
      </c>
      <c r="K992" s="32" t="s">
        <v>5</v>
      </c>
      <c r="L992" s="32" t="s">
        <v>5</v>
      </c>
      <c r="M992" s="32" t="s">
        <v>5</v>
      </c>
      <c r="N992" s="32" t="s">
        <v>6</v>
      </c>
      <c r="O992" s="76">
        <v>1102.6400000000001</v>
      </c>
      <c r="P992" s="77">
        <v>46615</v>
      </c>
      <c r="Q992" s="76">
        <v>94000</v>
      </c>
      <c r="R992" s="76">
        <v>23500</v>
      </c>
      <c r="S992" s="85">
        <f t="shared" si="100"/>
        <v>25</v>
      </c>
      <c r="T992" s="85">
        <f t="shared" si="101"/>
        <v>70500</v>
      </c>
      <c r="U992" s="32" t="s">
        <v>6</v>
      </c>
      <c r="V992" s="32" t="s">
        <v>6</v>
      </c>
      <c r="W992" s="79">
        <v>1</v>
      </c>
      <c r="X992" s="80">
        <v>0</v>
      </c>
      <c r="Y992" s="81">
        <f>ROUND((S992/INDICI!$B$2*10),2)</f>
        <v>2.82</v>
      </c>
      <c r="Z992" s="81">
        <f>ROUND((O992/INDICI!$B$1*25),2)</f>
        <v>2.94</v>
      </c>
      <c r="AA992" s="82">
        <f t="shared" si="102"/>
        <v>6</v>
      </c>
      <c r="AB992" s="83">
        <f t="shared" si="103"/>
        <v>11.76</v>
      </c>
      <c r="AC992" s="84"/>
      <c r="AD992" s="81" t="str">
        <f>VLOOKUP(C992, 'NORD SUD'!A:B, 2, FALSE)</f>
        <v>N</v>
      </c>
      <c r="AE992" s="85"/>
      <c r="AF992" s="85"/>
      <c r="AG992" s="84"/>
      <c r="AH992" s="81"/>
      <c r="AI992" s="169"/>
      <c r="AJ992" s="169"/>
      <c r="AK992" s="194"/>
      <c r="AL992" s="158"/>
    </row>
    <row r="993" spans="1:998" s="13" customFormat="1">
      <c r="A993" s="16">
        <v>988</v>
      </c>
      <c r="B993" s="32" t="s">
        <v>357</v>
      </c>
      <c r="C993" s="32" t="s">
        <v>107</v>
      </c>
      <c r="D993" s="32" t="s">
        <v>107</v>
      </c>
      <c r="E993" s="32" t="s">
        <v>784</v>
      </c>
      <c r="F993" s="32"/>
      <c r="G993" s="74">
        <v>45831</v>
      </c>
      <c r="H993" s="75" t="s">
        <v>785</v>
      </c>
      <c r="I993" s="32" t="s">
        <v>5</v>
      </c>
      <c r="J993" s="32" t="s">
        <v>6</v>
      </c>
      <c r="K993" s="32" t="s">
        <v>5</v>
      </c>
      <c r="L993" s="32" t="s">
        <v>5</v>
      </c>
      <c r="M993" s="32" t="s">
        <v>5</v>
      </c>
      <c r="N993" s="32" t="s">
        <v>6</v>
      </c>
      <c r="O993" s="76">
        <v>863.8</v>
      </c>
      <c r="P993" s="77">
        <v>10997</v>
      </c>
      <c r="Q993" s="76">
        <v>360000</v>
      </c>
      <c r="R993" s="76">
        <v>110000</v>
      </c>
      <c r="S993" s="85">
        <f t="shared" si="100"/>
        <v>30.555555555555557</v>
      </c>
      <c r="T993" s="85">
        <f t="shared" si="101"/>
        <v>250000</v>
      </c>
      <c r="U993" s="32" t="s">
        <v>6</v>
      </c>
      <c r="V993" s="32" t="s">
        <v>6</v>
      </c>
      <c r="W993" s="79">
        <v>1</v>
      </c>
      <c r="X993" s="80">
        <v>0</v>
      </c>
      <c r="Y993" s="81">
        <f>ROUND((S993/INDICI!$B$2*10),2)</f>
        <v>3.45</v>
      </c>
      <c r="Z993" s="81">
        <f>ROUND((O993/INDICI!$B$1*25),2)</f>
        <v>2.31</v>
      </c>
      <c r="AA993" s="82">
        <f t="shared" si="102"/>
        <v>6</v>
      </c>
      <c r="AB993" s="83">
        <f t="shared" si="103"/>
        <v>11.76</v>
      </c>
      <c r="AC993" s="84"/>
      <c r="AD993" s="81" t="str">
        <f>VLOOKUP(C993, 'NORD SUD'!A:B, 2, FALSE)</f>
        <v>N</v>
      </c>
      <c r="AE993" s="85"/>
      <c r="AF993" s="85"/>
      <c r="AG993" s="84"/>
      <c r="AH993" s="81"/>
      <c r="AI993" s="169"/>
      <c r="AJ993" s="169"/>
      <c r="AK993" s="194"/>
      <c r="AL993" s="158"/>
    </row>
    <row r="994" spans="1:998" s="24" customFormat="1">
      <c r="A994" s="16">
        <v>989</v>
      </c>
      <c r="B994" s="32" t="s">
        <v>175</v>
      </c>
      <c r="C994" s="32" t="s">
        <v>1685</v>
      </c>
      <c r="D994" s="32" t="s">
        <v>1685</v>
      </c>
      <c r="E994" s="32" t="s">
        <v>1708</v>
      </c>
      <c r="F994" s="32"/>
      <c r="G994" s="74">
        <v>45833</v>
      </c>
      <c r="H994" s="75">
        <v>0.51388888888888895</v>
      </c>
      <c r="I994" s="32" t="s">
        <v>5</v>
      </c>
      <c r="J994" s="32" t="s">
        <v>6</v>
      </c>
      <c r="K994" s="32" t="s">
        <v>5</v>
      </c>
      <c r="L994" s="32" t="s">
        <v>5</v>
      </c>
      <c r="M994" s="32" t="s">
        <v>5</v>
      </c>
      <c r="N994" s="32" t="s">
        <v>6</v>
      </c>
      <c r="O994" s="76">
        <v>964.33</v>
      </c>
      <c r="P994" s="77">
        <v>10681</v>
      </c>
      <c r="Q994" s="76">
        <v>216766.49</v>
      </c>
      <c r="R994" s="76">
        <v>61000</v>
      </c>
      <c r="S994" s="85">
        <f t="shared" si="100"/>
        <v>28.140881000564249</v>
      </c>
      <c r="T994" s="85">
        <f t="shared" si="101"/>
        <v>155766.49</v>
      </c>
      <c r="U994" s="32" t="s">
        <v>5</v>
      </c>
      <c r="V994" s="32" t="s">
        <v>6</v>
      </c>
      <c r="W994" s="79">
        <v>1</v>
      </c>
      <c r="X994" s="80">
        <v>0</v>
      </c>
      <c r="Y994" s="81">
        <f>ROUND((S994/INDICI!$B$2*10),2)</f>
        <v>3.18</v>
      </c>
      <c r="Z994" s="81">
        <f>ROUND((O994/INDICI!$B$1*25),2)</f>
        <v>2.57</v>
      </c>
      <c r="AA994" s="82">
        <f t="shared" si="102"/>
        <v>6</v>
      </c>
      <c r="AB994" s="83">
        <f t="shared" si="103"/>
        <v>11.75</v>
      </c>
      <c r="AC994" s="84"/>
      <c r="AD994" s="81" t="str">
        <f>VLOOKUP(C994, 'NORD SUD'!A:B, 2, FALSE)</f>
        <v>S</v>
      </c>
      <c r="AE994" s="85"/>
      <c r="AF994" s="85"/>
      <c r="AG994" s="84"/>
      <c r="AH994" s="81"/>
      <c r="AI994" s="169"/>
      <c r="AJ994" s="169"/>
      <c r="AK994" s="194"/>
      <c r="AL994" s="158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  <c r="JX994" s="13"/>
      <c r="JY994" s="13"/>
      <c r="JZ994" s="13"/>
      <c r="KA994" s="13"/>
      <c r="KB994" s="13"/>
      <c r="KC994" s="13"/>
      <c r="KD994" s="13"/>
      <c r="KE994" s="13"/>
      <c r="KF994" s="13"/>
      <c r="KG994" s="13"/>
      <c r="KH994" s="13"/>
      <c r="KI994" s="13"/>
      <c r="KJ994" s="13"/>
      <c r="KK994" s="13"/>
      <c r="KL994" s="13"/>
      <c r="KM994" s="13"/>
      <c r="KN994" s="13"/>
      <c r="KO994" s="13"/>
      <c r="KP994" s="13"/>
      <c r="KQ994" s="13"/>
      <c r="KR994" s="13"/>
      <c r="KS994" s="13"/>
      <c r="KT994" s="13"/>
      <c r="KU994" s="13"/>
      <c r="KV994" s="13"/>
      <c r="KW994" s="13"/>
      <c r="KX994" s="13"/>
      <c r="KY994" s="13"/>
      <c r="KZ994" s="13"/>
      <c r="LA994" s="13"/>
      <c r="LB994" s="13"/>
      <c r="LC994" s="13"/>
      <c r="LD994" s="13"/>
      <c r="LE994" s="13"/>
      <c r="LF994" s="13"/>
      <c r="LG994" s="13"/>
      <c r="LH994" s="13"/>
      <c r="LI994" s="13"/>
      <c r="LJ994" s="13"/>
      <c r="LK994" s="13"/>
      <c r="LL994" s="13"/>
      <c r="LM994" s="13"/>
      <c r="LN994" s="13"/>
      <c r="LO994" s="13"/>
      <c r="LP994" s="13"/>
      <c r="LQ994" s="13"/>
      <c r="LR994" s="13"/>
      <c r="LS994" s="13"/>
      <c r="LT994" s="13"/>
      <c r="LU994" s="13"/>
      <c r="LV994" s="13"/>
      <c r="LW994" s="13"/>
      <c r="LX994" s="13"/>
      <c r="LY994" s="13"/>
      <c r="LZ994" s="13"/>
      <c r="MA994" s="13"/>
      <c r="MB994" s="13"/>
      <c r="MC994" s="13"/>
      <c r="MD994" s="13"/>
      <c r="ME994" s="13"/>
      <c r="MF994" s="13"/>
      <c r="MG994" s="13"/>
      <c r="MH994" s="13"/>
      <c r="MI994" s="13"/>
      <c r="MJ994" s="13"/>
      <c r="MK994" s="13"/>
      <c r="ML994" s="13"/>
      <c r="MM994" s="13"/>
      <c r="MN994" s="13"/>
      <c r="MO994" s="13"/>
      <c r="MP994" s="13"/>
      <c r="MQ994" s="13"/>
      <c r="MR994" s="13"/>
      <c r="MS994" s="13"/>
      <c r="MT994" s="13"/>
      <c r="MU994" s="13"/>
      <c r="MV994" s="13"/>
      <c r="MW994" s="13"/>
      <c r="MX994" s="13"/>
      <c r="MY994" s="13"/>
      <c r="MZ994" s="13"/>
      <c r="NA994" s="13"/>
      <c r="NB994" s="13"/>
      <c r="NC994" s="13"/>
      <c r="ND994" s="13"/>
      <c r="NE994" s="13"/>
      <c r="NF994" s="13"/>
      <c r="NG994" s="13"/>
      <c r="NH994" s="13"/>
      <c r="NI994" s="13"/>
      <c r="NJ994" s="13"/>
      <c r="NK994" s="13"/>
      <c r="NL994" s="13"/>
      <c r="NM994" s="13"/>
      <c r="NN994" s="13"/>
      <c r="NO994" s="13"/>
      <c r="NP994" s="13"/>
      <c r="NQ994" s="13"/>
      <c r="NR994" s="13"/>
      <c r="NS994" s="13"/>
      <c r="NT994" s="13"/>
      <c r="NU994" s="13"/>
      <c r="NV994" s="13"/>
      <c r="NW994" s="13"/>
      <c r="NX994" s="13"/>
      <c r="NY994" s="13"/>
      <c r="NZ994" s="13"/>
      <c r="OA994" s="13"/>
      <c r="OB994" s="13"/>
      <c r="OC994" s="13"/>
      <c r="OD994" s="13"/>
      <c r="OE994" s="13"/>
      <c r="OF994" s="13"/>
      <c r="OG994" s="13"/>
      <c r="OH994" s="13"/>
      <c r="OI994" s="13"/>
      <c r="OJ994" s="13"/>
      <c r="OK994" s="13"/>
      <c r="OL994" s="13"/>
      <c r="OM994" s="13"/>
      <c r="ON994" s="13"/>
      <c r="OO994" s="13"/>
      <c r="OP994" s="13"/>
      <c r="OQ994" s="13"/>
      <c r="OR994" s="13"/>
      <c r="OS994" s="13"/>
      <c r="OT994" s="13"/>
      <c r="OU994" s="13"/>
      <c r="OV994" s="13"/>
      <c r="OW994" s="13"/>
      <c r="OX994" s="13"/>
      <c r="OY994" s="13"/>
      <c r="OZ994" s="13"/>
      <c r="PA994" s="13"/>
      <c r="PB994" s="13"/>
      <c r="PC994" s="13"/>
      <c r="PD994" s="13"/>
      <c r="PE994" s="13"/>
      <c r="PF994" s="13"/>
      <c r="PG994" s="13"/>
      <c r="PH994" s="13"/>
      <c r="PI994" s="13"/>
      <c r="PJ994" s="13"/>
      <c r="PK994" s="13"/>
      <c r="PL994" s="13"/>
      <c r="PM994" s="13"/>
      <c r="PN994" s="13"/>
      <c r="PO994" s="13"/>
      <c r="PP994" s="13"/>
      <c r="PQ994" s="13"/>
      <c r="PR994" s="13"/>
      <c r="PS994" s="13"/>
      <c r="PT994" s="13"/>
      <c r="PU994" s="13"/>
      <c r="PV994" s="13"/>
      <c r="PW994" s="13"/>
      <c r="PX994" s="13"/>
      <c r="PY994" s="13"/>
      <c r="PZ994" s="13"/>
      <c r="QA994" s="13"/>
      <c r="QB994" s="13"/>
      <c r="QC994" s="13"/>
      <c r="QD994" s="13"/>
      <c r="QE994" s="13"/>
      <c r="QF994" s="13"/>
      <c r="QG994" s="13"/>
      <c r="QH994" s="13"/>
      <c r="QI994" s="13"/>
      <c r="QJ994" s="13"/>
      <c r="QK994" s="13"/>
      <c r="QL994" s="13"/>
      <c r="QM994" s="13"/>
      <c r="QN994" s="13"/>
      <c r="QO994" s="13"/>
      <c r="QP994" s="13"/>
      <c r="QQ994" s="13"/>
      <c r="QR994" s="13"/>
      <c r="QS994" s="13"/>
      <c r="QT994" s="13"/>
      <c r="QU994" s="13"/>
      <c r="QV994" s="13"/>
      <c r="QW994" s="13"/>
      <c r="QX994" s="13"/>
      <c r="QY994" s="13"/>
      <c r="QZ994" s="13"/>
      <c r="RA994" s="13"/>
      <c r="RB994" s="13"/>
      <c r="RC994" s="13"/>
      <c r="RD994" s="13"/>
      <c r="RE994" s="13"/>
      <c r="RF994" s="13"/>
      <c r="RG994" s="13"/>
      <c r="RH994" s="13"/>
      <c r="RI994" s="13"/>
      <c r="RJ994" s="13"/>
      <c r="RK994" s="13"/>
      <c r="RL994" s="13"/>
      <c r="RM994" s="13"/>
      <c r="RN994" s="13"/>
      <c r="RO994" s="13"/>
      <c r="RP994" s="13"/>
      <c r="RQ994" s="13"/>
      <c r="RR994" s="13"/>
      <c r="RS994" s="13"/>
      <c r="RT994" s="13"/>
      <c r="RU994" s="13"/>
      <c r="RV994" s="13"/>
      <c r="RW994" s="13"/>
      <c r="RX994" s="13"/>
      <c r="RY994" s="13"/>
      <c r="RZ994" s="13"/>
      <c r="SA994" s="13"/>
      <c r="SB994" s="13"/>
      <c r="SC994" s="13"/>
      <c r="SD994" s="13"/>
      <c r="SE994" s="13"/>
      <c r="SF994" s="13"/>
      <c r="SG994" s="13"/>
      <c r="SH994" s="13"/>
      <c r="SI994" s="13"/>
      <c r="SJ994" s="13"/>
      <c r="SK994" s="13"/>
      <c r="SL994" s="13"/>
      <c r="SM994" s="13"/>
      <c r="SN994" s="13"/>
      <c r="SO994" s="13"/>
      <c r="SP994" s="13"/>
      <c r="SQ994" s="13"/>
      <c r="SR994" s="13"/>
      <c r="SS994" s="13"/>
      <c r="ST994" s="13"/>
      <c r="SU994" s="13"/>
      <c r="SV994" s="13"/>
      <c r="SW994" s="13"/>
      <c r="SX994" s="13"/>
      <c r="SY994" s="13"/>
      <c r="SZ994" s="13"/>
      <c r="TA994" s="13"/>
      <c r="TB994" s="13"/>
      <c r="TC994" s="13"/>
      <c r="TD994" s="13"/>
      <c r="TE994" s="13"/>
      <c r="TF994" s="13"/>
      <c r="TG994" s="13"/>
      <c r="TH994" s="13"/>
      <c r="TI994" s="13"/>
      <c r="TJ994" s="13"/>
      <c r="TK994" s="13"/>
      <c r="TL994" s="13"/>
      <c r="TM994" s="13"/>
      <c r="TN994" s="13"/>
      <c r="TO994" s="13"/>
      <c r="TP994" s="13"/>
      <c r="TQ994" s="13"/>
      <c r="TR994" s="13"/>
      <c r="TS994" s="13"/>
      <c r="TT994" s="13"/>
      <c r="TU994" s="13"/>
      <c r="TV994" s="13"/>
      <c r="TW994" s="13"/>
      <c r="TX994" s="13"/>
      <c r="TY994" s="13"/>
      <c r="TZ994" s="13"/>
      <c r="UA994" s="13"/>
      <c r="UB994" s="13"/>
      <c r="UC994" s="13"/>
      <c r="UD994" s="13"/>
      <c r="UE994" s="13"/>
      <c r="UF994" s="13"/>
      <c r="UG994" s="13"/>
      <c r="UH994" s="13"/>
      <c r="UI994" s="13"/>
      <c r="UJ994" s="13"/>
      <c r="UK994" s="13"/>
      <c r="UL994" s="13"/>
      <c r="UM994" s="13"/>
      <c r="UN994" s="13"/>
      <c r="UO994" s="13"/>
      <c r="UP994" s="13"/>
      <c r="UQ994" s="13"/>
      <c r="UR994" s="13"/>
      <c r="US994" s="13"/>
      <c r="UT994" s="13"/>
      <c r="UU994" s="13"/>
      <c r="UV994" s="13"/>
      <c r="UW994" s="13"/>
      <c r="UX994" s="13"/>
      <c r="UY994" s="13"/>
      <c r="UZ994" s="13"/>
      <c r="VA994" s="13"/>
      <c r="VB994" s="13"/>
      <c r="VC994" s="13"/>
      <c r="VD994" s="13"/>
      <c r="VE994" s="13"/>
      <c r="VF994" s="13"/>
      <c r="VG994" s="13"/>
      <c r="VH994" s="13"/>
      <c r="VI994" s="13"/>
      <c r="VJ994" s="13"/>
      <c r="VK994" s="13"/>
      <c r="VL994" s="13"/>
      <c r="VM994" s="13"/>
      <c r="VN994" s="13"/>
      <c r="VO994" s="13"/>
      <c r="VP994" s="13"/>
      <c r="VQ994" s="13"/>
      <c r="VR994" s="13"/>
      <c r="VS994" s="13"/>
      <c r="VT994" s="13"/>
      <c r="VU994" s="13"/>
      <c r="VV994" s="13"/>
      <c r="VW994" s="13"/>
      <c r="VX994" s="13"/>
      <c r="VY994" s="13"/>
      <c r="VZ994" s="13"/>
      <c r="WA994" s="13"/>
      <c r="WB994" s="13"/>
      <c r="WC994" s="13"/>
      <c r="WD994" s="13"/>
      <c r="WE994" s="13"/>
      <c r="WF994" s="13"/>
      <c r="WG994" s="13"/>
      <c r="WH994" s="13"/>
      <c r="WI994" s="13"/>
      <c r="WJ994" s="13"/>
      <c r="WK994" s="13"/>
      <c r="WL994" s="13"/>
      <c r="WM994" s="13"/>
      <c r="WN994" s="13"/>
      <c r="WO994" s="13"/>
      <c r="WP994" s="13"/>
      <c r="WQ994" s="13"/>
      <c r="WR994" s="13"/>
      <c r="WS994" s="13"/>
      <c r="WT994" s="13"/>
      <c r="WU994" s="13"/>
      <c r="WV994" s="13"/>
      <c r="WW994" s="13"/>
      <c r="WX994" s="13"/>
      <c r="WY994" s="13"/>
      <c r="WZ994" s="13"/>
      <c r="XA994" s="13"/>
      <c r="XB994" s="13"/>
      <c r="XC994" s="13"/>
      <c r="XD994" s="13"/>
      <c r="XE994" s="13"/>
      <c r="XF994" s="13"/>
      <c r="XG994" s="13"/>
      <c r="XH994" s="13"/>
      <c r="XI994" s="13"/>
      <c r="XJ994" s="13"/>
      <c r="XK994" s="13"/>
      <c r="XL994" s="13"/>
      <c r="XM994" s="13"/>
      <c r="XN994" s="13"/>
      <c r="XO994" s="13"/>
      <c r="XP994" s="13"/>
      <c r="XQ994" s="13"/>
      <c r="XR994" s="13"/>
      <c r="XS994" s="13"/>
      <c r="XT994" s="13"/>
      <c r="XU994" s="13"/>
      <c r="XV994" s="13"/>
      <c r="XW994" s="13"/>
      <c r="XX994" s="13"/>
      <c r="XY994" s="13"/>
      <c r="XZ994" s="13"/>
      <c r="YA994" s="13"/>
      <c r="YB994" s="13"/>
      <c r="YC994" s="13"/>
      <c r="YD994" s="13"/>
      <c r="YE994" s="13"/>
      <c r="YF994" s="13"/>
      <c r="YG994" s="13"/>
      <c r="YH994" s="13"/>
      <c r="YI994" s="13"/>
      <c r="YJ994" s="13"/>
      <c r="YK994" s="13"/>
      <c r="YL994" s="13"/>
      <c r="YM994" s="13"/>
      <c r="YN994" s="13"/>
      <c r="YO994" s="13"/>
      <c r="YP994" s="13"/>
      <c r="YQ994" s="13"/>
      <c r="YR994" s="13"/>
      <c r="YS994" s="13"/>
      <c r="YT994" s="13"/>
      <c r="YU994" s="13"/>
      <c r="YV994" s="13"/>
      <c r="YW994" s="13"/>
      <c r="YX994" s="13"/>
      <c r="YY994" s="13"/>
      <c r="YZ994" s="13"/>
      <c r="ZA994" s="13"/>
      <c r="ZB994" s="13"/>
      <c r="ZC994" s="13"/>
      <c r="ZD994" s="13"/>
      <c r="ZE994" s="13"/>
      <c r="ZF994" s="13"/>
      <c r="ZG994" s="13"/>
      <c r="ZH994" s="13"/>
      <c r="ZI994" s="13"/>
      <c r="ZJ994" s="13"/>
      <c r="ZK994" s="13"/>
      <c r="ZL994" s="13"/>
      <c r="ZM994" s="13"/>
      <c r="ZN994" s="13"/>
      <c r="ZO994" s="13"/>
      <c r="ZP994" s="13"/>
      <c r="ZQ994" s="13"/>
      <c r="ZR994" s="13"/>
      <c r="ZS994" s="13"/>
      <c r="ZT994" s="13"/>
      <c r="ZU994" s="13"/>
      <c r="ZV994" s="13"/>
      <c r="ZW994" s="13"/>
      <c r="ZX994" s="13"/>
      <c r="ZY994" s="13"/>
      <c r="ZZ994" s="13"/>
      <c r="AAA994" s="13"/>
      <c r="AAB994" s="13"/>
      <c r="AAC994" s="13"/>
      <c r="AAD994" s="13"/>
      <c r="AAE994" s="13"/>
      <c r="AAF994" s="13"/>
      <c r="AAG994" s="13"/>
      <c r="AAH994" s="13"/>
      <c r="AAI994" s="13"/>
      <c r="AAJ994" s="13"/>
      <c r="AAK994" s="13"/>
      <c r="AAL994" s="13"/>
      <c r="AAM994" s="13"/>
      <c r="AAN994" s="13"/>
      <c r="AAO994" s="13"/>
      <c r="AAP994" s="13"/>
      <c r="AAQ994" s="13"/>
      <c r="AAR994" s="13"/>
      <c r="AAS994" s="13"/>
      <c r="AAT994" s="13"/>
      <c r="AAU994" s="13"/>
      <c r="AAV994" s="13"/>
      <c r="AAW994" s="13"/>
      <c r="AAX994" s="13"/>
      <c r="AAY994" s="13"/>
      <c r="AAZ994" s="13"/>
      <c r="ABA994" s="13"/>
      <c r="ABB994" s="13"/>
      <c r="ABC994" s="13"/>
      <c r="ABD994" s="13"/>
      <c r="ABE994" s="13"/>
      <c r="ABF994" s="13"/>
      <c r="ABG994" s="13"/>
      <c r="ABH994" s="13"/>
      <c r="ABI994" s="13"/>
      <c r="ABJ994" s="13"/>
      <c r="ABK994" s="13"/>
      <c r="ABL994" s="13"/>
      <c r="ABM994" s="13"/>
      <c r="ABN994" s="13"/>
      <c r="ABO994" s="13"/>
      <c r="ABP994" s="13"/>
      <c r="ABQ994" s="13"/>
      <c r="ABR994" s="13"/>
      <c r="ABS994" s="13"/>
      <c r="ABT994" s="13"/>
      <c r="ABU994" s="13"/>
      <c r="ABV994" s="13"/>
      <c r="ABW994" s="13"/>
      <c r="ABX994" s="13"/>
      <c r="ABY994" s="13"/>
      <c r="ABZ994" s="13"/>
      <c r="ACA994" s="13"/>
      <c r="ACB994" s="13"/>
      <c r="ACC994" s="13"/>
      <c r="ACD994" s="13"/>
      <c r="ACE994" s="13"/>
      <c r="ACF994" s="13"/>
      <c r="ACG994" s="13"/>
      <c r="ACH994" s="13"/>
      <c r="ACI994" s="13"/>
      <c r="ACJ994" s="13"/>
      <c r="ACK994" s="13"/>
      <c r="ACL994" s="13"/>
      <c r="ACM994" s="13"/>
      <c r="ACN994" s="13"/>
      <c r="ACO994" s="13"/>
      <c r="ACP994" s="13"/>
      <c r="ACQ994" s="13"/>
      <c r="ACR994" s="13"/>
      <c r="ACS994" s="13"/>
      <c r="ACT994" s="13"/>
      <c r="ACU994" s="13"/>
      <c r="ACV994" s="13"/>
      <c r="ACW994" s="13"/>
      <c r="ACX994" s="13"/>
      <c r="ACY994" s="13"/>
      <c r="ACZ994" s="13"/>
      <c r="ADA994" s="13"/>
      <c r="ADB994" s="13"/>
      <c r="ADC994" s="13"/>
      <c r="ADD994" s="13"/>
      <c r="ADE994" s="13"/>
      <c r="ADF994" s="13"/>
      <c r="ADG994" s="13"/>
      <c r="ADH994" s="13"/>
      <c r="ADI994" s="13"/>
      <c r="ADJ994" s="13"/>
      <c r="ADK994" s="13"/>
      <c r="ADL994" s="13"/>
      <c r="ADM994" s="13"/>
      <c r="ADN994" s="13"/>
      <c r="ADO994" s="13"/>
      <c r="ADP994" s="13"/>
      <c r="ADQ994" s="13"/>
      <c r="ADR994" s="13"/>
      <c r="ADS994" s="13"/>
      <c r="ADT994" s="13"/>
      <c r="ADU994" s="13"/>
      <c r="ADV994" s="13"/>
      <c r="ADW994" s="13"/>
      <c r="ADX994" s="13"/>
      <c r="ADY994" s="13"/>
      <c r="ADZ994" s="13"/>
      <c r="AEA994" s="13"/>
      <c r="AEB994" s="13"/>
      <c r="AEC994" s="13"/>
      <c r="AED994" s="13"/>
      <c r="AEE994" s="13"/>
      <c r="AEF994" s="13"/>
      <c r="AEG994" s="13"/>
      <c r="AEH994" s="13"/>
      <c r="AEI994" s="13"/>
      <c r="AEJ994" s="13"/>
      <c r="AEK994" s="13"/>
      <c r="AEL994" s="13"/>
      <c r="AEM994" s="13"/>
      <c r="AEN994" s="13"/>
      <c r="AEO994" s="13"/>
      <c r="AEP994" s="13"/>
      <c r="AEQ994" s="13"/>
      <c r="AER994" s="13"/>
      <c r="AES994" s="13"/>
      <c r="AET994" s="13"/>
      <c r="AEU994" s="13"/>
      <c r="AEV994" s="13"/>
      <c r="AEW994" s="13"/>
      <c r="AEX994" s="13"/>
      <c r="AEY994" s="13"/>
      <c r="AEZ994" s="13"/>
      <c r="AFA994" s="13"/>
      <c r="AFB994" s="13"/>
      <c r="AFC994" s="13"/>
      <c r="AFD994" s="13"/>
      <c r="AFE994" s="13"/>
      <c r="AFF994" s="13"/>
      <c r="AFG994" s="13"/>
      <c r="AFH994" s="13"/>
      <c r="AFI994" s="13"/>
      <c r="AFJ994" s="13"/>
      <c r="AFK994" s="13"/>
      <c r="AFL994" s="13"/>
      <c r="AFM994" s="13"/>
      <c r="AFN994" s="13"/>
      <c r="AFO994" s="13"/>
      <c r="AFP994" s="13"/>
      <c r="AFQ994" s="13"/>
      <c r="AFR994" s="13"/>
      <c r="AFS994" s="13"/>
      <c r="AFT994" s="13"/>
      <c r="AFU994" s="13"/>
      <c r="AFV994" s="13"/>
      <c r="AFW994" s="13"/>
      <c r="AFX994" s="13"/>
      <c r="AFY994" s="13"/>
      <c r="AFZ994" s="13"/>
      <c r="AGA994" s="13"/>
      <c r="AGB994" s="13"/>
      <c r="AGC994" s="13"/>
      <c r="AGD994" s="13"/>
      <c r="AGE994" s="13"/>
      <c r="AGF994" s="13"/>
      <c r="AGG994" s="13"/>
      <c r="AGH994" s="13"/>
      <c r="AGI994" s="13"/>
      <c r="AGJ994" s="13"/>
      <c r="AGK994" s="13"/>
      <c r="AGL994" s="13"/>
      <c r="AGM994" s="13"/>
      <c r="AGN994" s="13"/>
      <c r="AGO994" s="13"/>
      <c r="AGP994" s="13"/>
      <c r="AGQ994" s="13"/>
      <c r="AGR994" s="13"/>
      <c r="AGS994" s="13"/>
      <c r="AGT994" s="13"/>
      <c r="AGU994" s="13"/>
      <c r="AGV994" s="13"/>
      <c r="AGW994" s="13"/>
      <c r="AGX994" s="13"/>
      <c r="AGY994" s="13"/>
      <c r="AGZ994" s="13"/>
      <c r="AHA994" s="13"/>
      <c r="AHB994" s="13"/>
      <c r="AHC994" s="13"/>
      <c r="AHD994" s="13"/>
      <c r="AHE994" s="13"/>
      <c r="AHF994" s="13"/>
      <c r="AHG994" s="13"/>
      <c r="AHH994" s="13"/>
      <c r="AHI994" s="13"/>
      <c r="AHJ994" s="13"/>
      <c r="AHK994" s="13"/>
      <c r="AHL994" s="13"/>
      <c r="AHM994" s="13"/>
      <c r="AHN994" s="13"/>
      <c r="AHO994" s="13"/>
      <c r="AHP994" s="13"/>
      <c r="AHQ994" s="13"/>
      <c r="AHR994" s="13"/>
      <c r="AHS994" s="13"/>
      <c r="AHT994" s="13"/>
      <c r="AHU994" s="13"/>
      <c r="AHV994" s="13"/>
      <c r="AHW994" s="13"/>
      <c r="AHX994" s="13"/>
      <c r="AHY994" s="13"/>
      <c r="AHZ994" s="13"/>
      <c r="AIA994" s="13"/>
      <c r="AIB994" s="13"/>
      <c r="AIC994" s="13"/>
      <c r="AID994" s="13"/>
      <c r="AIE994" s="13"/>
      <c r="AIF994" s="13"/>
      <c r="AIG994" s="13"/>
      <c r="AIH994" s="13"/>
      <c r="AII994" s="13"/>
      <c r="AIJ994" s="13"/>
      <c r="AIK994" s="13"/>
      <c r="AIL994" s="13"/>
      <c r="AIM994" s="13"/>
      <c r="AIN994" s="13"/>
      <c r="AIO994" s="13"/>
      <c r="AIP994" s="13"/>
      <c r="AIQ994" s="13"/>
      <c r="AIR994" s="13"/>
      <c r="AIS994" s="13"/>
      <c r="AIT994" s="13"/>
      <c r="AIU994" s="13"/>
      <c r="AIV994" s="13"/>
      <c r="AIW994" s="13"/>
      <c r="AIX994" s="13"/>
      <c r="AIY994" s="13"/>
      <c r="AIZ994" s="13"/>
      <c r="AJA994" s="13"/>
      <c r="AJB994" s="13"/>
      <c r="AJC994" s="13"/>
      <c r="AJD994" s="13"/>
      <c r="AJE994" s="13"/>
      <c r="AJF994" s="13"/>
      <c r="AJG994" s="13"/>
      <c r="AJH994" s="13"/>
      <c r="AJI994" s="13"/>
      <c r="AJJ994" s="13"/>
      <c r="AJK994" s="13"/>
      <c r="AJL994" s="13"/>
      <c r="AJM994" s="13"/>
      <c r="AJN994" s="13"/>
      <c r="AJO994" s="13"/>
      <c r="AJP994" s="13"/>
      <c r="AJQ994" s="13"/>
      <c r="AJR994" s="13"/>
      <c r="AJS994" s="13"/>
      <c r="AJT994" s="13"/>
      <c r="AJU994" s="13"/>
      <c r="AJV994" s="13"/>
      <c r="AJW994" s="13"/>
      <c r="AJX994" s="13"/>
      <c r="AJY994" s="13"/>
      <c r="AJZ994" s="13"/>
      <c r="AKA994" s="13"/>
      <c r="AKB994" s="13"/>
      <c r="AKC994" s="13"/>
      <c r="AKD994" s="13"/>
      <c r="AKE994" s="13"/>
      <c r="AKF994" s="13"/>
      <c r="AKG994" s="13"/>
      <c r="AKH994" s="13"/>
      <c r="AKI994" s="13"/>
      <c r="AKJ994" s="13"/>
      <c r="AKK994" s="13"/>
      <c r="AKL994" s="13"/>
      <c r="AKM994" s="13"/>
      <c r="AKN994" s="13"/>
      <c r="AKO994" s="13"/>
      <c r="AKP994" s="13"/>
      <c r="AKQ994" s="13"/>
      <c r="AKR994" s="13"/>
      <c r="AKS994" s="13"/>
      <c r="AKT994" s="13"/>
      <c r="AKU994" s="13"/>
      <c r="AKV994" s="13"/>
      <c r="AKW994" s="13"/>
      <c r="AKX994" s="13"/>
      <c r="AKY994" s="13"/>
      <c r="AKZ994" s="13"/>
      <c r="ALA994" s="13"/>
      <c r="ALB994" s="13"/>
      <c r="ALC994" s="13"/>
      <c r="ALD994" s="13"/>
      <c r="ALE994" s="13"/>
      <c r="ALF994" s="13"/>
      <c r="ALG994" s="13"/>
      <c r="ALH994" s="13"/>
      <c r="ALI994" s="13"/>
      <c r="ALJ994" s="13"/>
    </row>
    <row r="995" spans="1:998" s="24" customFormat="1">
      <c r="A995" s="16">
        <v>990</v>
      </c>
      <c r="B995" s="32" t="s">
        <v>138</v>
      </c>
      <c r="C995" s="32" t="s">
        <v>14</v>
      </c>
      <c r="D995" s="32" t="s">
        <v>14</v>
      </c>
      <c r="E995" s="32" t="s">
        <v>1684</v>
      </c>
      <c r="F995" s="32"/>
      <c r="G995" s="74">
        <v>45833</v>
      </c>
      <c r="H995" s="75">
        <v>0.73819444444444449</v>
      </c>
      <c r="I995" s="32" t="s">
        <v>5</v>
      </c>
      <c r="J995" s="32" t="s">
        <v>6</v>
      </c>
      <c r="K995" s="32" t="s">
        <v>5</v>
      </c>
      <c r="L995" s="32" t="s">
        <v>5</v>
      </c>
      <c r="M995" s="76" t="s">
        <v>5</v>
      </c>
      <c r="N995" s="32" t="s">
        <v>6</v>
      </c>
      <c r="O995" s="76">
        <v>220.02</v>
      </c>
      <c r="P995" s="77">
        <v>909</v>
      </c>
      <c r="Q995" s="76">
        <v>53643.33</v>
      </c>
      <c r="R995" s="76">
        <v>15000</v>
      </c>
      <c r="S995" s="85">
        <f t="shared" si="100"/>
        <v>27.962469891410546</v>
      </c>
      <c r="T995" s="85">
        <f t="shared" si="101"/>
        <v>38643.33</v>
      </c>
      <c r="U995" s="32" t="s">
        <v>6</v>
      </c>
      <c r="V995" s="32" t="s">
        <v>6</v>
      </c>
      <c r="W995" s="79">
        <v>1</v>
      </c>
      <c r="X995" s="80">
        <v>0</v>
      </c>
      <c r="Y995" s="81">
        <f>ROUND((S995/INDICI!$B$2*10),2)</f>
        <v>3.16</v>
      </c>
      <c r="Z995" s="81">
        <f>ROUND((O995/INDICI!$B$1*25),2)</f>
        <v>0.59</v>
      </c>
      <c r="AA995" s="82">
        <f t="shared" si="102"/>
        <v>8</v>
      </c>
      <c r="AB995" s="83">
        <f t="shared" si="103"/>
        <v>11.75</v>
      </c>
      <c r="AC995" s="84"/>
      <c r="AD995" s="81" t="str">
        <f>VLOOKUP(C995, 'NORD SUD'!A:B, 2, FALSE)</f>
        <v>S</v>
      </c>
      <c r="AE995" s="85"/>
      <c r="AF995" s="85"/>
      <c r="AG995" s="84"/>
      <c r="AH995" s="81"/>
      <c r="AI995" s="169"/>
      <c r="AJ995" s="169"/>
      <c r="AK995" s="194"/>
      <c r="AL995" s="158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  <c r="JX995" s="13"/>
      <c r="JY995" s="13"/>
      <c r="JZ995" s="13"/>
      <c r="KA995" s="13"/>
      <c r="KB995" s="13"/>
      <c r="KC995" s="13"/>
      <c r="KD995" s="13"/>
      <c r="KE995" s="13"/>
      <c r="KF995" s="13"/>
      <c r="KG995" s="13"/>
      <c r="KH995" s="13"/>
      <c r="KI995" s="13"/>
      <c r="KJ995" s="13"/>
      <c r="KK995" s="13"/>
      <c r="KL995" s="13"/>
      <c r="KM995" s="13"/>
      <c r="KN995" s="13"/>
      <c r="KO995" s="13"/>
      <c r="KP995" s="13"/>
      <c r="KQ995" s="13"/>
      <c r="KR995" s="13"/>
      <c r="KS995" s="13"/>
      <c r="KT995" s="13"/>
      <c r="KU995" s="13"/>
      <c r="KV995" s="13"/>
      <c r="KW995" s="13"/>
      <c r="KX995" s="13"/>
      <c r="KY995" s="13"/>
      <c r="KZ995" s="13"/>
      <c r="LA995" s="13"/>
      <c r="LB995" s="13"/>
      <c r="LC995" s="13"/>
      <c r="LD995" s="13"/>
      <c r="LE995" s="13"/>
      <c r="LF995" s="13"/>
      <c r="LG995" s="13"/>
      <c r="LH995" s="13"/>
      <c r="LI995" s="13"/>
      <c r="LJ995" s="13"/>
      <c r="LK995" s="13"/>
      <c r="LL995" s="13"/>
      <c r="LM995" s="13"/>
      <c r="LN995" s="13"/>
      <c r="LO995" s="13"/>
      <c r="LP995" s="13"/>
      <c r="LQ995" s="13"/>
      <c r="LR995" s="13"/>
      <c r="LS995" s="13"/>
      <c r="LT995" s="13"/>
      <c r="LU995" s="13"/>
      <c r="LV995" s="13"/>
      <c r="LW995" s="13"/>
      <c r="LX995" s="13"/>
      <c r="LY995" s="13"/>
      <c r="LZ995" s="13"/>
      <c r="MA995" s="13"/>
      <c r="MB995" s="13"/>
      <c r="MC995" s="13"/>
      <c r="MD995" s="13"/>
      <c r="ME995" s="13"/>
      <c r="MF995" s="13"/>
      <c r="MG995" s="13"/>
      <c r="MH995" s="13"/>
      <c r="MI995" s="13"/>
      <c r="MJ995" s="13"/>
      <c r="MK995" s="13"/>
      <c r="ML995" s="13"/>
      <c r="MM995" s="13"/>
      <c r="MN995" s="13"/>
      <c r="MO995" s="13"/>
      <c r="MP995" s="13"/>
      <c r="MQ995" s="13"/>
      <c r="MR995" s="13"/>
      <c r="MS995" s="13"/>
      <c r="MT995" s="13"/>
      <c r="MU995" s="13"/>
      <c r="MV995" s="13"/>
      <c r="MW995" s="13"/>
      <c r="MX995" s="13"/>
      <c r="MY995" s="13"/>
      <c r="MZ995" s="13"/>
      <c r="NA995" s="13"/>
      <c r="NB995" s="13"/>
      <c r="NC995" s="13"/>
      <c r="ND995" s="13"/>
      <c r="NE995" s="13"/>
      <c r="NF995" s="13"/>
      <c r="NG995" s="13"/>
      <c r="NH995" s="13"/>
      <c r="NI995" s="13"/>
      <c r="NJ995" s="13"/>
      <c r="NK995" s="13"/>
      <c r="NL995" s="13"/>
      <c r="NM995" s="13"/>
      <c r="NN995" s="13"/>
      <c r="NO995" s="13"/>
      <c r="NP995" s="13"/>
      <c r="NQ995" s="13"/>
      <c r="NR995" s="13"/>
      <c r="NS995" s="13"/>
      <c r="NT995" s="13"/>
      <c r="NU995" s="13"/>
      <c r="NV995" s="13"/>
      <c r="NW995" s="13"/>
      <c r="NX995" s="13"/>
      <c r="NY995" s="13"/>
      <c r="NZ995" s="13"/>
      <c r="OA995" s="13"/>
      <c r="OB995" s="13"/>
      <c r="OC995" s="13"/>
      <c r="OD995" s="13"/>
      <c r="OE995" s="13"/>
      <c r="OF995" s="13"/>
      <c r="OG995" s="13"/>
      <c r="OH995" s="13"/>
      <c r="OI995" s="13"/>
      <c r="OJ995" s="13"/>
      <c r="OK995" s="13"/>
      <c r="OL995" s="13"/>
      <c r="OM995" s="13"/>
      <c r="ON995" s="13"/>
      <c r="OO995" s="13"/>
      <c r="OP995" s="13"/>
      <c r="OQ995" s="13"/>
      <c r="OR995" s="13"/>
      <c r="OS995" s="13"/>
      <c r="OT995" s="13"/>
      <c r="OU995" s="13"/>
      <c r="OV995" s="13"/>
      <c r="OW995" s="13"/>
      <c r="OX995" s="13"/>
      <c r="OY995" s="13"/>
      <c r="OZ995" s="13"/>
      <c r="PA995" s="13"/>
      <c r="PB995" s="13"/>
      <c r="PC995" s="13"/>
      <c r="PD995" s="13"/>
      <c r="PE995" s="13"/>
      <c r="PF995" s="13"/>
      <c r="PG995" s="13"/>
      <c r="PH995" s="13"/>
      <c r="PI995" s="13"/>
      <c r="PJ995" s="13"/>
      <c r="PK995" s="13"/>
      <c r="PL995" s="13"/>
      <c r="PM995" s="13"/>
      <c r="PN995" s="13"/>
      <c r="PO995" s="13"/>
      <c r="PP995" s="13"/>
      <c r="PQ995" s="13"/>
      <c r="PR995" s="13"/>
      <c r="PS995" s="13"/>
      <c r="PT995" s="13"/>
      <c r="PU995" s="13"/>
      <c r="PV995" s="13"/>
      <c r="PW995" s="13"/>
      <c r="PX995" s="13"/>
      <c r="PY995" s="13"/>
      <c r="PZ995" s="13"/>
      <c r="QA995" s="13"/>
      <c r="QB995" s="13"/>
      <c r="QC995" s="13"/>
      <c r="QD995" s="13"/>
      <c r="QE995" s="13"/>
      <c r="QF995" s="13"/>
      <c r="QG995" s="13"/>
      <c r="QH995" s="13"/>
      <c r="QI995" s="13"/>
      <c r="QJ995" s="13"/>
      <c r="QK995" s="13"/>
      <c r="QL995" s="13"/>
      <c r="QM995" s="13"/>
      <c r="QN995" s="13"/>
      <c r="QO995" s="13"/>
      <c r="QP995" s="13"/>
      <c r="QQ995" s="13"/>
      <c r="QR995" s="13"/>
      <c r="QS995" s="13"/>
      <c r="QT995" s="13"/>
      <c r="QU995" s="13"/>
      <c r="QV995" s="13"/>
      <c r="QW995" s="13"/>
      <c r="QX995" s="13"/>
      <c r="QY995" s="13"/>
      <c r="QZ995" s="13"/>
      <c r="RA995" s="13"/>
      <c r="RB995" s="13"/>
      <c r="RC995" s="13"/>
      <c r="RD995" s="13"/>
      <c r="RE995" s="13"/>
      <c r="RF995" s="13"/>
      <c r="RG995" s="13"/>
      <c r="RH995" s="13"/>
      <c r="RI995" s="13"/>
      <c r="RJ995" s="13"/>
      <c r="RK995" s="13"/>
      <c r="RL995" s="13"/>
      <c r="RM995" s="13"/>
      <c r="RN995" s="13"/>
      <c r="RO995" s="13"/>
      <c r="RP995" s="13"/>
      <c r="RQ995" s="13"/>
      <c r="RR995" s="13"/>
      <c r="RS995" s="13"/>
      <c r="RT995" s="13"/>
      <c r="RU995" s="13"/>
      <c r="RV995" s="13"/>
      <c r="RW995" s="13"/>
      <c r="RX995" s="13"/>
      <c r="RY995" s="13"/>
      <c r="RZ995" s="13"/>
      <c r="SA995" s="13"/>
      <c r="SB995" s="13"/>
      <c r="SC995" s="13"/>
      <c r="SD995" s="13"/>
      <c r="SE995" s="13"/>
      <c r="SF995" s="13"/>
      <c r="SG995" s="13"/>
      <c r="SH995" s="13"/>
      <c r="SI995" s="13"/>
      <c r="SJ995" s="13"/>
      <c r="SK995" s="13"/>
      <c r="SL995" s="13"/>
      <c r="SM995" s="13"/>
      <c r="SN995" s="13"/>
      <c r="SO995" s="13"/>
      <c r="SP995" s="13"/>
      <c r="SQ995" s="13"/>
      <c r="SR995" s="13"/>
      <c r="SS995" s="13"/>
      <c r="ST995" s="13"/>
      <c r="SU995" s="13"/>
      <c r="SV995" s="13"/>
      <c r="SW995" s="13"/>
      <c r="SX995" s="13"/>
      <c r="SY995" s="13"/>
      <c r="SZ995" s="13"/>
      <c r="TA995" s="13"/>
      <c r="TB995" s="13"/>
      <c r="TC995" s="13"/>
      <c r="TD995" s="13"/>
      <c r="TE995" s="13"/>
      <c r="TF995" s="13"/>
      <c r="TG995" s="13"/>
      <c r="TH995" s="13"/>
      <c r="TI995" s="13"/>
      <c r="TJ995" s="13"/>
      <c r="TK995" s="13"/>
      <c r="TL995" s="13"/>
      <c r="TM995" s="13"/>
      <c r="TN995" s="13"/>
      <c r="TO995" s="13"/>
      <c r="TP995" s="13"/>
      <c r="TQ995" s="13"/>
      <c r="TR995" s="13"/>
      <c r="TS995" s="13"/>
      <c r="TT995" s="13"/>
      <c r="TU995" s="13"/>
      <c r="TV995" s="13"/>
      <c r="TW995" s="13"/>
      <c r="TX995" s="13"/>
      <c r="TY995" s="13"/>
      <c r="TZ995" s="13"/>
      <c r="UA995" s="13"/>
      <c r="UB995" s="13"/>
      <c r="UC995" s="13"/>
      <c r="UD995" s="13"/>
      <c r="UE995" s="13"/>
      <c r="UF995" s="13"/>
      <c r="UG995" s="13"/>
      <c r="UH995" s="13"/>
      <c r="UI995" s="13"/>
      <c r="UJ995" s="13"/>
      <c r="UK995" s="13"/>
      <c r="UL995" s="13"/>
      <c r="UM995" s="13"/>
      <c r="UN995" s="13"/>
      <c r="UO995" s="13"/>
      <c r="UP995" s="13"/>
      <c r="UQ995" s="13"/>
      <c r="UR995" s="13"/>
      <c r="US995" s="13"/>
      <c r="UT995" s="13"/>
      <c r="UU995" s="13"/>
      <c r="UV995" s="13"/>
      <c r="UW995" s="13"/>
      <c r="UX995" s="13"/>
      <c r="UY995" s="13"/>
      <c r="UZ995" s="13"/>
      <c r="VA995" s="13"/>
      <c r="VB995" s="13"/>
      <c r="VC995" s="13"/>
      <c r="VD995" s="13"/>
      <c r="VE995" s="13"/>
      <c r="VF995" s="13"/>
      <c r="VG995" s="13"/>
      <c r="VH995" s="13"/>
      <c r="VI995" s="13"/>
      <c r="VJ995" s="13"/>
      <c r="VK995" s="13"/>
      <c r="VL995" s="13"/>
      <c r="VM995" s="13"/>
      <c r="VN995" s="13"/>
      <c r="VO995" s="13"/>
      <c r="VP995" s="13"/>
      <c r="VQ995" s="13"/>
      <c r="VR995" s="13"/>
      <c r="VS995" s="13"/>
      <c r="VT995" s="13"/>
      <c r="VU995" s="13"/>
      <c r="VV995" s="13"/>
      <c r="VW995" s="13"/>
      <c r="VX995" s="13"/>
      <c r="VY995" s="13"/>
      <c r="VZ995" s="13"/>
      <c r="WA995" s="13"/>
      <c r="WB995" s="13"/>
      <c r="WC995" s="13"/>
      <c r="WD995" s="13"/>
      <c r="WE995" s="13"/>
      <c r="WF995" s="13"/>
      <c r="WG995" s="13"/>
      <c r="WH995" s="13"/>
      <c r="WI995" s="13"/>
      <c r="WJ995" s="13"/>
      <c r="WK995" s="13"/>
      <c r="WL995" s="13"/>
      <c r="WM995" s="13"/>
      <c r="WN995" s="13"/>
      <c r="WO995" s="13"/>
      <c r="WP995" s="13"/>
      <c r="WQ995" s="13"/>
      <c r="WR995" s="13"/>
      <c r="WS995" s="13"/>
      <c r="WT995" s="13"/>
      <c r="WU995" s="13"/>
      <c r="WV995" s="13"/>
      <c r="WW995" s="13"/>
      <c r="WX995" s="13"/>
      <c r="WY995" s="13"/>
      <c r="WZ995" s="13"/>
      <c r="XA995" s="13"/>
      <c r="XB995" s="13"/>
      <c r="XC995" s="13"/>
      <c r="XD995" s="13"/>
      <c r="XE995" s="13"/>
      <c r="XF995" s="13"/>
      <c r="XG995" s="13"/>
      <c r="XH995" s="13"/>
      <c r="XI995" s="13"/>
      <c r="XJ995" s="13"/>
      <c r="XK995" s="13"/>
      <c r="XL995" s="13"/>
      <c r="XM995" s="13"/>
      <c r="XN995" s="13"/>
      <c r="XO995" s="13"/>
      <c r="XP995" s="13"/>
      <c r="XQ995" s="13"/>
      <c r="XR995" s="13"/>
      <c r="XS995" s="13"/>
      <c r="XT995" s="13"/>
      <c r="XU995" s="13"/>
      <c r="XV995" s="13"/>
      <c r="XW995" s="13"/>
      <c r="XX995" s="13"/>
      <c r="XY995" s="13"/>
      <c r="XZ995" s="13"/>
      <c r="YA995" s="13"/>
      <c r="YB995" s="13"/>
      <c r="YC995" s="13"/>
      <c r="YD995" s="13"/>
      <c r="YE995" s="13"/>
      <c r="YF995" s="13"/>
      <c r="YG995" s="13"/>
      <c r="YH995" s="13"/>
      <c r="YI995" s="13"/>
      <c r="YJ995" s="13"/>
      <c r="YK995" s="13"/>
      <c r="YL995" s="13"/>
      <c r="YM995" s="13"/>
      <c r="YN995" s="13"/>
      <c r="YO995" s="13"/>
      <c r="YP995" s="13"/>
      <c r="YQ995" s="13"/>
      <c r="YR995" s="13"/>
      <c r="YS995" s="13"/>
      <c r="YT995" s="13"/>
      <c r="YU995" s="13"/>
      <c r="YV995" s="13"/>
      <c r="YW995" s="13"/>
      <c r="YX995" s="13"/>
      <c r="YY995" s="13"/>
      <c r="YZ995" s="13"/>
      <c r="ZA995" s="13"/>
      <c r="ZB995" s="13"/>
      <c r="ZC995" s="13"/>
      <c r="ZD995" s="13"/>
      <c r="ZE995" s="13"/>
      <c r="ZF995" s="13"/>
      <c r="ZG995" s="13"/>
      <c r="ZH995" s="13"/>
      <c r="ZI995" s="13"/>
      <c r="ZJ995" s="13"/>
      <c r="ZK995" s="13"/>
      <c r="ZL995" s="13"/>
      <c r="ZM995" s="13"/>
      <c r="ZN995" s="13"/>
      <c r="ZO995" s="13"/>
      <c r="ZP995" s="13"/>
      <c r="ZQ995" s="13"/>
      <c r="ZR995" s="13"/>
      <c r="ZS995" s="13"/>
      <c r="ZT995" s="13"/>
      <c r="ZU995" s="13"/>
      <c r="ZV995" s="13"/>
      <c r="ZW995" s="13"/>
      <c r="ZX995" s="13"/>
      <c r="ZY995" s="13"/>
      <c r="ZZ995" s="13"/>
      <c r="AAA995" s="13"/>
      <c r="AAB995" s="13"/>
      <c r="AAC995" s="13"/>
      <c r="AAD995" s="13"/>
      <c r="AAE995" s="13"/>
      <c r="AAF995" s="13"/>
      <c r="AAG995" s="13"/>
      <c r="AAH995" s="13"/>
      <c r="AAI995" s="13"/>
      <c r="AAJ995" s="13"/>
      <c r="AAK995" s="13"/>
      <c r="AAL995" s="13"/>
      <c r="AAM995" s="13"/>
      <c r="AAN995" s="13"/>
      <c r="AAO995" s="13"/>
      <c r="AAP995" s="13"/>
      <c r="AAQ995" s="13"/>
      <c r="AAR995" s="13"/>
      <c r="AAS995" s="13"/>
      <c r="AAT995" s="13"/>
      <c r="AAU995" s="13"/>
      <c r="AAV995" s="13"/>
      <c r="AAW995" s="13"/>
      <c r="AAX995" s="13"/>
      <c r="AAY995" s="13"/>
      <c r="AAZ995" s="13"/>
      <c r="ABA995" s="13"/>
      <c r="ABB995" s="13"/>
      <c r="ABC995" s="13"/>
      <c r="ABD995" s="13"/>
      <c r="ABE995" s="13"/>
      <c r="ABF995" s="13"/>
      <c r="ABG995" s="13"/>
      <c r="ABH995" s="13"/>
      <c r="ABI995" s="13"/>
      <c r="ABJ995" s="13"/>
      <c r="ABK995" s="13"/>
      <c r="ABL995" s="13"/>
      <c r="ABM995" s="13"/>
      <c r="ABN995" s="13"/>
      <c r="ABO995" s="13"/>
      <c r="ABP995" s="13"/>
      <c r="ABQ995" s="13"/>
      <c r="ABR995" s="13"/>
      <c r="ABS995" s="13"/>
      <c r="ABT995" s="13"/>
      <c r="ABU995" s="13"/>
      <c r="ABV995" s="13"/>
      <c r="ABW995" s="13"/>
      <c r="ABX995" s="13"/>
      <c r="ABY995" s="13"/>
      <c r="ABZ995" s="13"/>
      <c r="ACA995" s="13"/>
      <c r="ACB995" s="13"/>
      <c r="ACC995" s="13"/>
      <c r="ACD995" s="13"/>
      <c r="ACE995" s="13"/>
      <c r="ACF995" s="13"/>
      <c r="ACG995" s="13"/>
      <c r="ACH995" s="13"/>
      <c r="ACI995" s="13"/>
      <c r="ACJ995" s="13"/>
      <c r="ACK995" s="13"/>
      <c r="ACL995" s="13"/>
      <c r="ACM995" s="13"/>
      <c r="ACN995" s="13"/>
      <c r="ACO995" s="13"/>
      <c r="ACP995" s="13"/>
      <c r="ACQ995" s="13"/>
      <c r="ACR995" s="13"/>
      <c r="ACS995" s="13"/>
      <c r="ACT995" s="13"/>
      <c r="ACU995" s="13"/>
      <c r="ACV995" s="13"/>
      <c r="ACW995" s="13"/>
      <c r="ACX995" s="13"/>
      <c r="ACY995" s="13"/>
      <c r="ACZ995" s="13"/>
      <c r="ADA995" s="13"/>
      <c r="ADB995" s="13"/>
      <c r="ADC995" s="13"/>
      <c r="ADD995" s="13"/>
      <c r="ADE995" s="13"/>
      <c r="ADF995" s="13"/>
      <c r="ADG995" s="13"/>
      <c r="ADH995" s="13"/>
      <c r="ADI995" s="13"/>
      <c r="ADJ995" s="13"/>
      <c r="ADK995" s="13"/>
      <c r="ADL995" s="13"/>
      <c r="ADM995" s="13"/>
      <c r="ADN995" s="13"/>
      <c r="ADO995" s="13"/>
      <c r="ADP995" s="13"/>
      <c r="ADQ995" s="13"/>
      <c r="ADR995" s="13"/>
      <c r="ADS995" s="13"/>
      <c r="ADT995" s="13"/>
      <c r="ADU995" s="13"/>
      <c r="ADV995" s="13"/>
      <c r="ADW995" s="13"/>
      <c r="ADX995" s="13"/>
      <c r="ADY995" s="13"/>
      <c r="ADZ995" s="13"/>
      <c r="AEA995" s="13"/>
      <c r="AEB995" s="13"/>
      <c r="AEC995" s="13"/>
      <c r="AED995" s="13"/>
      <c r="AEE995" s="13"/>
      <c r="AEF995" s="13"/>
      <c r="AEG995" s="13"/>
      <c r="AEH995" s="13"/>
      <c r="AEI995" s="13"/>
      <c r="AEJ995" s="13"/>
      <c r="AEK995" s="13"/>
      <c r="AEL995" s="13"/>
      <c r="AEM995" s="13"/>
      <c r="AEN995" s="13"/>
      <c r="AEO995" s="13"/>
      <c r="AEP995" s="13"/>
      <c r="AEQ995" s="13"/>
      <c r="AER995" s="13"/>
      <c r="AES995" s="13"/>
      <c r="AET995" s="13"/>
      <c r="AEU995" s="13"/>
      <c r="AEV995" s="13"/>
      <c r="AEW995" s="13"/>
      <c r="AEX995" s="13"/>
      <c r="AEY995" s="13"/>
      <c r="AEZ995" s="13"/>
      <c r="AFA995" s="13"/>
      <c r="AFB995" s="13"/>
      <c r="AFC995" s="13"/>
      <c r="AFD995" s="13"/>
      <c r="AFE995" s="13"/>
      <c r="AFF995" s="13"/>
      <c r="AFG995" s="13"/>
      <c r="AFH995" s="13"/>
      <c r="AFI995" s="13"/>
      <c r="AFJ995" s="13"/>
      <c r="AFK995" s="13"/>
      <c r="AFL995" s="13"/>
      <c r="AFM995" s="13"/>
      <c r="AFN995" s="13"/>
      <c r="AFO995" s="13"/>
      <c r="AFP995" s="13"/>
      <c r="AFQ995" s="13"/>
      <c r="AFR995" s="13"/>
      <c r="AFS995" s="13"/>
      <c r="AFT995" s="13"/>
      <c r="AFU995" s="13"/>
      <c r="AFV995" s="13"/>
      <c r="AFW995" s="13"/>
      <c r="AFX995" s="13"/>
      <c r="AFY995" s="13"/>
      <c r="AFZ995" s="13"/>
      <c r="AGA995" s="13"/>
      <c r="AGB995" s="13"/>
      <c r="AGC995" s="13"/>
      <c r="AGD995" s="13"/>
      <c r="AGE995" s="13"/>
      <c r="AGF995" s="13"/>
      <c r="AGG995" s="13"/>
      <c r="AGH995" s="13"/>
      <c r="AGI995" s="13"/>
      <c r="AGJ995" s="13"/>
      <c r="AGK995" s="13"/>
      <c r="AGL995" s="13"/>
      <c r="AGM995" s="13"/>
      <c r="AGN995" s="13"/>
      <c r="AGO995" s="13"/>
      <c r="AGP995" s="13"/>
      <c r="AGQ995" s="13"/>
      <c r="AGR995" s="13"/>
      <c r="AGS995" s="13"/>
      <c r="AGT995" s="13"/>
      <c r="AGU995" s="13"/>
      <c r="AGV995" s="13"/>
      <c r="AGW995" s="13"/>
      <c r="AGX995" s="13"/>
      <c r="AGY995" s="13"/>
      <c r="AGZ995" s="13"/>
      <c r="AHA995" s="13"/>
      <c r="AHB995" s="13"/>
      <c r="AHC995" s="13"/>
      <c r="AHD995" s="13"/>
      <c r="AHE995" s="13"/>
      <c r="AHF995" s="13"/>
      <c r="AHG995" s="13"/>
      <c r="AHH995" s="13"/>
      <c r="AHI995" s="13"/>
      <c r="AHJ995" s="13"/>
      <c r="AHK995" s="13"/>
      <c r="AHL995" s="13"/>
      <c r="AHM995" s="13"/>
      <c r="AHN995" s="13"/>
      <c r="AHO995" s="13"/>
      <c r="AHP995" s="13"/>
      <c r="AHQ995" s="13"/>
      <c r="AHR995" s="13"/>
      <c r="AHS995" s="13"/>
      <c r="AHT995" s="13"/>
      <c r="AHU995" s="13"/>
      <c r="AHV995" s="13"/>
      <c r="AHW995" s="13"/>
      <c r="AHX995" s="13"/>
      <c r="AHY995" s="13"/>
      <c r="AHZ995" s="13"/>
      <c r="AIA995" s="13"/>
      <c r="AIB995" s="13"/>
      <c r="AIC995" s="13"/>
      <c r="AID995" s="13"/>
      <c r="AIE995" s="13"/>
      <c r="AIF995" s="13"/>
      <c r="AIG995" s="13"/>
      <c r="AIH995" s="13"/>
      <c r="AII995" s="13"/>
      <c r="AIJ995" s="13"/>
      <c r="AIK995" s="13"/>
      <c r="AIL995" s="13"/>
      <c r="AIM995" s="13"/>
      <c r="AIN995" s="13"/>
      <c r="AIO995" s="13"/>
      <c r="AIP995" s="13"/>
      <c r="AIQ995" s="13"/>
      <c r="AIR995" s="13"/>
      <c r="AIS995" s="13"/>
      <c r="AIT995" s="13"/>
      <c r="AIU995" s="13"/>
      <c r="AIV995" s="13"/>
      <c r="AIW995" s="13"/>
      <c r="AIX995" s="13"/>
      <c r="AIY995" s="13"/>
      <c r="AIZ995" s="13"/>
      <c r="AJA995" s="13"/>
      <c r="AJB995" s="13"/>
      <c r="AJC995" s="13"/>
      <c r="AJD995" s="13"/>
      <c r="AJE995" s="13"/>
      <c r="AJF995" s="13"/>
      <c r="AJG995" s="13"/>
      <c r="AJH995" s="13"/>
      <c r="AJI995" s="13"/>
      <c r="AJJ995" s="13"/>
      <c r="AJK995" s="13"/>
      <c r="AJL995" s="13"/>
      <c r="AJM995" s="13"/>
      <c r="AJN995" s="13"/>
      <c r="AJO995" s="13"/>
      <c r="AJP995" s="13"/>
      <c r="AJQ995" s="13"/>
      <c r="AJR995" s="13"/>
      <c r="AJS995" s="13"/>
      <c r="AJT995" s="13"/>
      <c r="AJU995" s="13"/>
      <c r="AJV995" s="13"/>
      <c r="AJW995" s="13"/>
      <c r="AJX995" s="13"/>
      <c r="AJY995" s="13"/>
      <c r="AJZ995" s="13"/>
      <c r="AKA995" s="13"/>
      <c r="AKB995" s="13"/>
      <c r="AKC995" s="13"/>
      <c r="AKD995" s="13"/>
      <c r="AKE995" s="13"/>
      <c r="AKF995" s="13"/>
      <c r="AKG995" s="13"/>
      <c r="AKH995" s="13"/>
      <c r="AKI995" s="13"/>
      <c r="AKJ995" s="13"/>
      <c r="AKK995" s="13"/>
      <c r="AKL995" s="13"/>
      <c r="AKM995" s="13"/>
      <c r="AKN995" s="13"/>
      <c r="AKO995" s="13"/>
      <c r="AKP995" s="13"/>
      <c r="AKQ995" s="13"/>
      <c r="AKR995" s="13"/>
      <c r="AKS995" s="13"/>
      <c r="AKT995" s="13"/>
      <c r="AKU995" s="13"/>
      <c r="AKV995" s="13"/>
      <c r="AKW995" s="13"/>
      <c r="AKX995" s="13"/>
      <c r="AKY995" s="13"/>
      <c r="AKZ995" s="13"/>
      <c r="ALA995" s="13"/>
      <c r="ALB995" s="13"/>
      <c r="ALC995" s="13"/>
      <c r="ALD995" s="13"/>
      <c r="ALE995" s="13"/>
      <c r="ALF995" s="13"/>
      <c r="ALG995" s="13"/>
      <c r="ALH995" s="13"/>
      <c r="ALI995" s="13"/>
      <c r="ALJ995" s="13"/>
    </row>
    <row r="996" spans="1:998" s="13" customFormat="1">
      <c r="A996" s="16">
        <v>991</v>
      </c>
      <c r="B996" s="32" t="s">
        <v>138</v>
      </c>
      <c r="C996" s="32" t="s">
        <v>81</v>
      </c>
      <c r="D996" s="32" t="s">
        <v>81</v>
      </c>
      <c r="E996" s="32" t="s">
        <v>1933</v>
      </c>
      <c r="F996" s="32"/>
      <c r="G996" s="74">
        <v>45824</v>
      </c>
      <c r="H996" s="75" t="s">
        <v>1934</v>
      </c>
      <c r="I996" s="32" t="s">
        <v>5</v>
      </c>
      <c r="J996" s="32" t="s">
        <v>6</v>
      </c>
      <c r="K996" s="32" t="s">
        <v>5</v>
      </c>
      <c r="L996" s="32" t="s">
        <v>5</v>
      </c>
      <c r="M996" s="32" t="s">
        <v>5</v>
      </c>
      <c r="N996" s="32" t="s">
        <v>6</v>
      </c>
      <c r="O996" s="76">
        <v>1401.87</v>
      </c>
      <c r="P996" s="77">
        <v>1284</v>
      </c>
      <c r="Q996" s="76">
        <v>229877.68</v>
      </c>
      <c r="R996" s="76">
        <v>0</v>
      </c>
      <c r="S996" s="85">
        <f t="shared" si="100"/>
        <v>0</v>
      </c>
      <c r="T996" s="85">
        <f t="shared" si="101"/>
        <v>229877.68</v>
      </c>
      <c r="U996" s="32" t="s">
        <v>6</v>
      </c>
      <c r="V996" s="32" t="s">
        <v>6</v>
      </c>
      <c r="W996" s="79">
        <v>2</v>
      </c>
      <c r="X996" s="80">
        <v>0</v>
      </c>
      <c r="Y996" s="81">
        <f>ROUND((S996/INDICI!$B$2*10),2)</f>
        <v>0</v>
      </c>
      <c r="Z996" s="81">
        <f>ROUND((O996/INDICI!$B$1*25),2)</f>
        <v>3.74</v>
      </c>
      <c r="AA996" s="82">
        <f t="shared" si="102"/>
        <v>8</v>
      </c>
      <c r="AB996" s="83">
        <f t="shared" si="103"/>
        <v>11.74</v>
      </c>
      <c r="AC996" s="84"/>
      <c r="AD996" s="81" t="str">
        <f>VLOOKUP(C996, 'NORD SUD'!A:B, 2, FALSE)</f>
        <v>S</v>
      </c>
      <c r="AE996" s="85"/>
      <c r="AF996" s="85"/>
      <c r="AG996" s="84"/>
      <c r="AH996" s="81"/>
      <c r="AI996" s="169"/>
      <c r="AJ996" s="169"/>
      <c r="AK996" s="194"/>
      <c r="AL996" s="158"/>
    </row>
    <row r="997" spans="1:998" s="13" customFormat="1">
      <c r="A997" s="16">
        <v>992</v>
      </c>
      <c r="B997" s="32" t="s">
        <v>344</v>
      </c>
      <c r="C997" s="32" t="s">
        <v>33</v>
      </c>
      <c r="D997" s="32" t="s">
        <v>33</v>
      </c>
      <c r="E997" s="32" t="s">
        <v>1276</v>
      </c>
      <c r="F997" s="32"/>
      <c r="G997" s="74">
        <v>45828</v>
      </c>
      <c r="H997" s="75">
        <v>0.59444444444444444</v>
      </c>
      <c r="I997" s="32" t="s">
        <v>5</v>
      </c>
      <c r="J997" s="32" t="s">
        <v>6</v>
      </c>
      <c r="K997" s="32" t="s">
        <v>5</v>
      </c>
      <c r="L997" s="32" t="s">
        <v>5</v>
      </c>
      <c r="M997" s="32" t="s">
        <v>5</v>
      </c>
      <c r="N997" s="32" t="s">
        <v>6</v>
      </c>
      <c r="O997" s="32">
        <v>555.21199999999999</v>
      </c>
      <c r="P997" s="77">
        <v>1621</v>
      </c>
      <c r="Q997" s="32">
        <v>135604.23000000001</v>
      </c>
      <c r="R997" s="32">
        <v>27120.83</v>
      </c>
      <c r="S997" s="85">
        <f t="shared" si="100"/>
        <v>19.99998820095804</v>
      </c>
      <c r="T997" s="85">
        <f t="shared" si="101"/>
        <v>108483.40000000001</v>
      </c>
      <c r="U997" s="32" t="s">
        <v>6</v>
      </c>
      <c r="V997" s="32" t="s">
        <v>6</v>
      </c>
      <c r="W997" s="79">
        <v>1</v>
      </c>
      <c r="X997" s="80">
        <v>0</v>
      </c>
      <c r="Y997" s="81">
        <f>ROUND((S997/INDICI!$B$2*10),2)</f>
        <v>2.2599999999999998</v>
      </c>
      <c r="Z997" s="81">
        <f>ROUND((O997/INDICI!$B$1*25),2)</f>
        <v>1.48</v>
      </c>
      <c r="AA997" s="82">
        <f t="shared" si="102"/>
        <v>8</v>
      </c>
      <c r="AB997" s="83">
        <f t="shared" si="103"/>
        <v>11.74</v>
      </c>
      <c r="AC997" s="84"/>
      <c r="AD997" s="81" t="str">
        <f>VLOOKUP(C997, 'NORD SUD'!A:B, 2, FALSE)</f>
        <v>N</v>
      </c>
      <c r="AE997" s="85"/>
      <c r="AF997" s="85"/>
      <c r="AG997" s="84"/>
      <c r="AH997" s="81"/>
      <c r="AI997" s="169"/>
      <c r="AJ997" s="169"/>
      <c r="AK997" s="194"/>
      <c r="AL997" s="158"/>
    </row>
    <row r="998" spans="1:998" s="13" customFormat="1">
      <c r="A998" s="16">
        <v>993</v>
      </c>
      <c r="B998" s="32" t="s">
        <v>175</v>
      </c>
      <c r="C998" s="32" t="s">
        <v>91</v>
      </c>
      <c r="D998" s="32" t="s">
        <v>91</v>
      </c>
      <c r="E998" s="32" t="s">
        <v>1009</v>
      </c>
      <c r="F998" s="32"/>
      <c r="G998" s="74">
        <v>45834</v>
      </c>
      <c r="H998" s="75">
        <v>0.58750000000000002</v>
      </c>
      <c r="I998" s="32" t="s">
        <v>5</v>
      </c>
      <c r="J998" s="32" t="s">
        <v>6</v>
      </c>
      <c r="K998" s="32" t="s">
        <v>5</v>
      </c>
      <c r="L998" s="32" t="s">
        <v>265</v>
      </c>
      <c r="M998" s="32" t="s">
        <v>5</v>
      </c>
      <c r="N998" s="32" t="s">
        <v>6</v>
      </c>
      <c r="O998" s="76">
        <v>638.16200000000003</v>
      </c>
      <c r="P998" s="77">
        <v>1567</v>
      </c>
      <c r="Q998" s="76">
        <v>106388.63</v>
      </c>
      <c r="R998" s="76">
        <v>19150</v>
      </c>
      <c r="S998" s="85">
        <f t="shared" si="100"/>
        <v>18.000043801673165</v>
      </c>
      <c r="T998" s="85">
        <f t="shared" si="101"/>
        <v>87238.63</v>
      </c>
      <c r="U998" s="32" t="s">
        <v>6</v>
      </c>
      <c r="V998" s="32" t="s">
        <v>6</v>
      </c>
      <c r="W998" s="79">
        <v>1</v>
      </c>
      <c r="X998" s="80">
        <v>0</v>
      </c>
      <c r="Y998" s="81">
        <f>ROUND((S998/INDICI!$B$2*10),2)</f>
        <v>2.0299999999999998</v>
      </c>
      <c r="Z998" s="81">
        <f>ROUND((O998/INDICI!$B$1*25),2)</f>
        <v>1.7</v>
      </c>
      <c r="AA998" s="82">
        <f t="shared" si="102"/>
        <v>8</v>
      </c>
      <c r="AB998" s="83">
        <f t="shared" si="103"/>
        <v>11.73</v>
      </c>
      <c r="AC998" s="84"/>
      <c r="AD998" s="81" t="str">
        <f>VLOOKUP(C998, 'NORD SUD'!A:B, 2, FALSE)</f>
        <v>S</v>
      </c>
      <c r="AE998" s="85"/>
      <c r="AF998" s="85"/>
      <c r="AG998" s="84"/>
      <c r="AH998" s="81"/>
      <c r="AI998" s="169"/>
      <c r="AJ998" s="169"/>
      <c r="AK998" s="194"/>
      <c r="AL998" s="158"/>
    </row>
    <row r="999" spans="1:998" s="13" customFormat="1">
      <c r="A999" s="16">
        <v>994</v>
      </c>
      <c r="B999" s="32" t="s">
        <v>138</v>
      </c>
      <c r="C999" s="32" t="s">
        <v>81</v>
      </c>
      <c r="D999" s="32" t="s">
        <v>81</v>
      </c>
      <c r="E999" s="32" t="s">
        <v>1905</v>
      </c>
      <c r="F999" s="32"/>
      <c r="G999" s="74">
        <v>45832</v>
      </c>
      <c r="H999" s="75" t="s">
        <v>379</v>
      </c>
      <c r="I999" s="32" t="s">
        <v>5</v>
      </c>
      <c r="J999" s="32" t="s">
        <v>6</v>
      </c>
      <c r="K999" s="32" t="s">
        <v>5</v>
      </c>
      <c r="L999" s="32" t="s">
        <v>5</v>
      </c>
      <c r="M999" s="32" t="s">
        <v>5</v>
      </c>
      <c r="N999" s="32" t="s">
        <v>6</v>
      </c>
      <c r="O999" s="91">
        <v>1034.6600000000001</v>
      </c>
      <c r="P999" s="77">
        <v>3866</v>
      </c>
      <c r="Q999" s="76">
        <v>58859.51</v>
      </c>
      <c r="R999" s="76">
        <v>5000</v>
      </c>
      <c r="S999" s="85">
        <f t="shared" si="100"/>
        <v>8.4948039832475661</v>
      </c>
      <c r="T999" s="85">
        <f t="shared" si="101"/>
        <v>53859.51</v>
      </c>
      <c r="U999" s="32" t="s">
        <v>6</v>
      </c>
      <c r="V999" s="32" t="s">
        <v>6</v>
      </c>
      <c r="W999" s="79">
        <v>1</v>
      </c>
      <c r="X999" s="80">
        <v>0</v>
      </c>
      <c r="Y999" s="81">
        <f>ROUND((S999/INDICI!$B$2*10),2)</f>
        <v>0.96</v>
      </c>
      <c r="Z999" s="81">
        <f>ROUND((O999/INDICI!$B$1*25),2)</f>
        <v>2.76</v>
      </c>
      <c r="AA999" s="82">
        <f t="shared" si="102"/>
        <v>8</v>
      </c>
      <c r="AB999" s="83">
        <f t="shared" si="103"/>
        <v>11.719999999999999</v>
      </c>
      <c r="AC999" s="84"/>
      <c r="AD999" s="81" t="str">
        <f>VLOOKUP(C999, 'NORD SUD'!A:B, 2, FALSE)</f>
        <v>S</v>
      </c>
      <c r="AE999" s="85"/>
      <c r="AF999" s="85"/>
      <c r="AG999" s="84"/>
      <c r="AH999" s="81"/>
      <c r="AI999" s="169"/>
      <c r="AJ999" s="169"/>
      <c r="AK999" s="194"/>
      <c r="AL999" s="158"/>
    </row>
    <row r="1000" spans="1:998" s="13" customFormat="1">
      <c r="A1000" s="16">
        <v>995</v>
      </c>
      <c r="B1000" s="32" t="s">
        <v>857</v>
      </c>
      <c r="C1000" s="32" t="s">
        <v>32</v>
      </c>
      <c r="D1000" s="32" t="s">
        <v>32</v>
      </c>
      <c r="E1000" s="32" t="s">
        <v>1227</v>
      </c>
      <c r="F1000" s="32"/>
      <c r="G1000" s="74">
        <v>45832</v>
      </c>
      <c r="H1000" s="75">
        <v>0.4680555555555555</v>
      </c>
      <c r="I1000" s="32" t="s">
        <v>5</v>
      </c>
      <c r="J1000" s="32" t="s">
        <v>6</v>
      </c>
      <c r="K1000" s="32" t="s">
        <v>5</v>
      </c>
      <c r="L1000" s="32" t="s">
        <v>5</v>
      </c>
      <c r="M1000" s="32" t="s">
        <v>5</v>
      </c>
      <c r="N1000" s="32" t="s">
        <v>6</v>
      </c>
      <c r="O1000" s="76">
        <v>1346.35</v>
      </c>
      <c r="P1000" s="77">
        <v>7576</v>
      </c>
      <c r="Q1000" s="76">
        <v>99542.66</v>
      </c>
      <c r="R1000" s="76">
        <v>18660</v>
      </c>
      <c r="S1000" s="85">
        <f t="shared" si="100"/>
        <v>18.745731729491659</v>
      </c>
      <c r="T1000" s="85">
        <f t="shared" si="101"/>
        <v>80882.66</v>
      </c>
      <c r="U1000" s="32" t="s">
        <v>5</v>
      </c>
      <c r="V1000" s="32" t="s">
        <v>6</v>
      </c>
      <c r="W1000" s="79">
        <v>1</v>
      </c>
      <c r="X1000" s="80">
        <v>0</v>
      </c>
      <c r="Y1000" s="81">
        <f>ROUND((S1000/INDICI!$B$2*10),2)</f>
        <v>2.12</v>
      </c>
      <c r="Z1000" s="81">
        <f>ROUND((O1000/INDICI!$B$1*25),2)</f>
        <v>3.59</v>
      </c>
      <c r="AA1000" s="82">
        <f t="shared" si="102"/>
        <v>6</v>
      </c>
      <c r="AB1000" s="83">
        <f t="shared" si="103"/>
        <v>11.71</v>
      </c>
      <c r="AC1000" s="84"/>
      <c r="AD1000" s="81" t="str">
        <f>VLOOKUP(C1000, 'NORD SUD'!A:B, 2, FALSE)</f>
        <v>S</v>
      </c>
      <c r="AE1000" s="85"/>
      <c r="AF1000" s="85"/>
      <c r="AG1000" s="84"/>
      <c r="AH1000" s="81"/>
      <c r="AI1000" s="169"/>
      <c r="AJ1000" s="169"/>
      <c r="AK1000" s="194"/>
      <c r="AL1000" s="159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  <c r="IL1000" s="23"/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  <c r="JT1000" s="23"/>
      <c r="JU1000" s="23"/>
      <c r="JV1000" s="23"/>
      <c r="JW1000" s="23"/>
      <c r="JX1000" s="23"/>
      <c r="JY1000" s="23"/>
      <c r="JZ1000" s="23"/>
      <c r="KA1000" s="23"/>
      <c r="KB1000" s="23"/>
      <c r="KC1000" s="23"/>
      <c r="KD1000" s="23"/>
      <c r="KE1000" s="23"/>
      <c r="KF1000" s="23"/>
      <c r="KG1000" s="23"/>
      <c r="KH1000" s="23"/>
      <c r="KI1000" s="23"/>
      <c r="KJ1000" s="23"/>
      <c r="KK1000" s="23"/>
      <c r="KL1000" s="23"/>
      <c r="KM1000" s="23"/>
      <c r="KN1000" s="23"/>
      <c r="KO1000" s="23"/>
      <c r="KP1000" s="23"/>
      <c r="KQ1000" s="23"/>
      <c r="KR1000" s="23"/>
      <c r="KS1000" s="23"/>
      <c r="KT1000" s="23"/>
      <c r="KU1000" s="23"/>
      <c r="KV1000" s="23"/>
      <c r="KW1000" s="23"/>
      <c r="KX1000" s="23"/>
      <c r="KY1000" s="23"/>
      <c r="KZ1000" s="23"/>
      <c r="LA1000" s="23"/>
      <c r="LB1000" s="23"/>
      <c r="LC1000" s="23"/>
      <c r="LD1000" s="23"/>
      <c r="LE1000" s="23"/>
      <c r="LF1000" s="23"/>
      <c r="LG1000" s="23"/>
      <c r="LH1000" s="23"/>
      <c r="LI1000" s="23"/>
      <c r="LJ1000" s="23"/>
      <c r="LK1000" s="23"/>
      <c r="LL1000" s="23"/>
      <c r="LM1000" s="23"/>
      <c r="LN1000" s="23"/>
      <c r="LO1000" s="23"/>
      <c r="LP1000" s="23"/>
      <c r="LQ1000" s="23"/>
      <c r="LR1000" s="23"/>
      <c r="LS1000" s="23"/>
      <c r="LT1000" s="23"/>
      <c r="LU1000" s="23"/>
      <c r="LV1000" s="23"/>
      <c r="LW1000" s="23"/>
      <c r="LX1000" s="23"/>
      <c r="LY1000" s="23"/>
      <c r="LZ1000" s="23"/>
      <c r="MA1000" s="23"/>
      <c r="MB1000" s="23"/>
      <c r="MC1000" s="23"/>
      <c r="MD1000" s="23"/>
      <c r="ME1000" s="23"/>
      <c r="MF1000" s="23"/>
      <c r="MG1000" s="23"/>
      <c r="MH1000" s="23"/>
      <c r="MI1000" s="23"/>
      <c r="MJ1000" s="23"/>
      <c r="MK1000" s="23"/>
      <c r="ML1000" s="23"/>
      <c r="MM1000" s="23"/>
      <c r="MN1000" s="23"/>
      <c r="MO1000" s="23"/>
      <c r="MP1000" s="23"/>
      <c r="MQ1000" s="23"/>
      <c r="MR1000" s="23"/>
      <c r="MS1000" s="23"/>
      <c r="MT1000" s="23"/>
      <c r="MU1000" s="23"/>
      <c r="MV1000" s="23"/>
      <c r="MW1000" s="23"/>
      <c r="MX1000" s="23"/>
      <c r="MY1000" s="23"/>
      <c r="MZ1000" s="23"/>
      <c r="NA1000" s="23"/>
      <c r="NB1000" s="23"/>
      <c r="NC1000" s="23"/>
      <c r="ND1000" s="23"/>
      <c r="NE1000" s="23"/>
      <c r="NF1000" s="23"/>
      <c r="NG1000" s="23"/>
      <c r="NH1000" s="23"/>
      <c r="NI1000" s="23"/>
      <c r="NJ1000" s="23"/>
      <c r="NK1000" s="23"/>
      <c r="NL1000" s="23"/>
      <c r="NM1000" s="23"/>
      <c r="NN1000" s="23"/>
      <c r="NO1000" s="23"/>
      <c r="NP1000" s="23"/>
      <c r="NQ1000" s="23"/>
      <c r="NR1000" s="23"/>
      <c r="NS1000" s="23"/>
      <c r="NT1000" s="23"/>
      <c r="NU1000" s="23"/>
      <c r="NV1000" s="23"/>
      <c r="NW1000" s="23"/>
      <c r="NX1000" s="23"/>
      <c r="NY1000" s="23"/>
      <c r="NZ1000" s="23"/>
      <c r="OA1000" s="23"/>
      <c r="OB1000" s="23"/>
      <c r="OC1000" s="23"/>
      <c r="OD1000" s="23"/>
      <c r="OE1000" s="23"/>
      <c r="OF1000" s="23"/>
      <c r="OG1000" s="23"/>
      <c r="OH1000" s="23"/>
      <c r="OI1000" s="23"/>
      <c r="OJ1000" s="23"/>
      <c r="OK1000" s="23"/>
      <c r="OL1000" s="23"/>
      <c r="OM1000" s="23"/>
      <c r="ON1000" s="23"/>
      <c r="OO1000" s="23"/>
      <c r="OP1000" s="23"/>
      <c r="OQ1000" s="23"/>
      <c r="OR1000" s="23"/>
      <c r="OS1000" s="23"/>
      <c r="OT1000" s="23"/>
      <c r="OU1000" s="23"/>
      <c r="OV1000" s="23"/>
      <c r="OW1000" s="23"/>
      <c r="OX1000" s="23"/>
      <c r="OY1000" s="23"/>
      <c r="OZ1000" s="23"/>
      <c r="PA1000" s="23"/>
      <c r="PB1000" s="23"/>
      <c r="PC1000" s="23"/>
      <c r="PD1000" s="23"/>
      <c r="PE1000" s="23"/>
      <c r="PF1000" s="23"/>
      <c r="PG1000" s="23"/>
      <c r="PH1000" s="23"/>
      <c r="PI1000" s="23"/>
      <c r="PJ1000" s="23"/>
      <c r="PK1000" s="23"/>
      <c r="PL1000" s="23"/>
      <c r="PM1000" s="23"/>
      <c r="PN1000" s="23"/>
      <c r="PO1000" s="23"/>
      <c r="PP1000" s="23"/>
      <c r="PQ1000" s="23"/>
      <c r="PR1000" s="23"/>
      <c r="PS1000" s="23"/>
      <c r="PT1000" s="23"/>
      <c r="PU1000" s="23"/>
      <c r="PV1000" s="23"/>
      <c r="PW1000" s="23"/>
      <c r="PX1000" s="23"/>
      <c r="PY1000" s="23"/>
      <c r="PZ1000" s="23"/>
      <c r="QA1000" s="23"/>
      <c r="QB1000" s="23"/>
      <c r="QC1000" s="23"/>
      <c r="QD1000" s="23"/>
      <c r="QE1000" s="23"/>
      <c r="QF1000" s="23"/>
      <c r="QG1000" s="23"/>
      <c r="QH1000" s="23"/>
      <c r="QI1000" s="23"/>
      <c r="QJ1000" s="23"/>
      <c r="QK1000" s="23"/>
      <c r="QL1000" s="23"/>
      <c r="QM1000" s="23"/>
      <c r="QN1000" s="23"/>
      <c r="QO1000" s="23"/>
      <c r="QP1000" s="23"/>
      <c r="QQ1000" s="23"/>
      <c r="QR1000" s="23"/>
      <c r="QS1000" s="23"/>
      <c r="QT1000" s="23"/>
      <c r="QU1000" s="23"/>
      <c r="QV1000" s="23"/>
      <c r="QW1000" s="23"/>
      <c r="QX1000" s="23"/>
      <c r="QY1000" s="23"/>
      <c r="QZ1000" s="23"/>
      <c r="RA1000" s="23"/>
      <c r="RB1000" s="23"/>
      <c r="RC1000" s="23"/>
      <c r="RD1000" s="23"/>
      <c r="RE1000" s="23"/>
      <c r="RF1000" s="23"/>
      <c r="RG1000" s="23"/>
      <c r="RH1000" s="23"/>
      <c r="RI1000" s="23"/>
      <c r="RJ1000" s="23"/>
      <c r="RK1000" s="23"/>
      <c r="RL1000" s="23"/>
      <c r="RM1000" s="23"/>
      <c r="RN1000" s="23"/>
      <c r="RO1000" s="23"/>
      <c r="RP1000" s="23"/>
      <c r="RQ1000" s="23"/>
      <c r="RR1000" s="23"/>
      <c r="RS1000" s="23"/>
      <c r="RT1000" s="23"/>
      <c r="RU1000" s="23"/>
      <c r="RV1000" s="23"/>
      <c r="RW1000" s="23"/>
      <c r="RX1000" s="23"/>
      <c r="RY1000" s="23"/>
      <c r="RZ1000" s="23"/>
      <c r="SA1000" s="23"/>
      <c r="SB1000" s="23"/>
      <c r="SC1000" s="23"/>
      <c r="SD1000" s="23"/>
      <c r="SE1000" s="23"/>
      <c r="SF1000" s="23"/>
      <c r="SG1000" s="23"/>
      <c r="SH1000" s="23"/>
      <c r="SI1000" s="23"/>
      <c r="SJ1000" s="23"/>
      <c r="SK1000" s="23"/>
      <c r="SL1000" s="23"/>
      <c r="SM1000" s="23"/>
      <c r="SN1000" s="23"/>
      <c r="SO1000" s="23"/>
      <c r="SP1000" s="23"/>
      <c r="SQ1000" s="23"/>
      <c r="SR1000" s="23"/>
      <c r="SS1000" s="23"/>
      <c r="ST1000" s="23"/>
      <c r="SU1000" s="23"/>
      <c r="SV1000" s="23"/>
      <c r="SW1000" s="23"/>
      <c r="SX1000" s="23"/>
      <c r="SY1000" s="23"/>
      <c r="SZ1000" s="23"/>
      <c r="TA1000" s="23"/>
      <c r="TB1000" s="23"/>
      <c r="TC1000" s="23"/>
      <c r="TD1000" s="23"/>
      <c r="TE1000" s="23"/>
      <c r="TF1000" s="23"/>
      <c r="TG1000" s="23"/>
      <c r="TH1000" s="23"/>
      <c r="TI1000" s="23"/>
      <c r="TJ1000" s="23"/>
      <c r="TK1000" s="23"/>
      <c r="TL1000" s="23"/>
      <c r="TM1000" s="23"/>
      <c r="TN1000" s="23"/>
      <c r="TO1000" s="23"/>
      <c r="TP1000" s="23"/>
      <c r="TQ1000" s="23"/>
      <c r="TR1000" s="23"/>
      <c r="TS1000" s="23"/>
      <c r="TT1000" s="23"/>
      <c r="TU1000" s="23"/>
      <c r="TV1000" s="23"/>
      <c r="TW1000" s="23"/>
      <c r="TX1000" s="23"/>
      <c r="TY1000" s="23"/>
      <c r="TZ1000" s="23"/>
      <c r="UA1000" s="23"/>
      <c r="UB1000" s="23"/>
      <c r="UC1000" s="23"/>
      <c r="UD1000" s="23"/>
      <c r="UE1000" s="23"/>
      <c r="UF1000" s="23"/>
      <c r="UG1000" s="23"/>
      <c r="UH1000" s="23"/>
      <c r="UI1000" s="23"/>
      <c r="UJ1000" s="23"/>
      <c r="UK1000" s="23"/>
      <c r="UL1000" s="23"/>
      <c r="UM1000" s="23"/>
      <c r="UN1000" s="23"/>
      <c r="UO1000" s="23"/>
      <c r="UP1000" s="23"/>
      <c r="UQ1000" s="23"/>
      <c r="UR1000" s="23"/>
      <c r="US1000" s="23"/>
      <c r="UT1000" s="23"/>
      <c r="UU1000" s="23"/>
      <c r="UV1000" s="23"/>
      <c r="UW1000" s="23"/>
      <c r="UX1000" s="23"/>
      <c r="UY1000" s="23"/>
      <c r="UZ1000" s="23"/>
      <c r="VA1000" s="23"/>
      <c r="VB1000" s="23"/>
      <c r="VC1000" s="23"/>
      <c r="VD1000" s="23"/>
      <c r="VE1000" s="23"/>
      <c r="VF1000" s="23"/>
      <c r="VG1000" s="23"/>
      <c r="VH1000" s="23"/>
      <c r="VI1000" s="23"/>
      <c r="VJ1000" s="23"/>
      <c r="VK1000" s="23"/>
      <c r="VL1000" s="23"/>
      <c r="VM1000" s="23"/>
      <c r="VN1000" s="23"/>
      <c r="VO1000" s="23"/>
      <c r="VP1000" s="23"/>
      <c r="VQ1000" s="23"/>
      <c r="VR1000" s="23"/>
      <c r="VS1000" s="23"/>
      <c r="VT1000" s="23"/>
      <c r="VU1000" s="23"/>
      <c r="VV1000" s="23"/>
      <c r="VW1000" s="23"/>
      <c r="VX1000" s="23"/>
      <c r="VY1000" s="23"/>
      <c r="VZ1000" s="23"/>
      <c r="WA1000" s="23"/>
      <c r="WB1000" s="23"/>
      <c r="WC1000" s="23"/>
      <c r="WD1000" s="23"/>
      <c r="WE1000" s="23"/>
      <c r="WF1000" s="23"/>
      <c r="WG1000" s="23"/>
      <c r="WH1000" s="23"/>
      <c r="WI1000" s="23"/>
      <c r="WJ1000" s="23"/>
      <c r="WK1000" s="23"/>
      <c r="WL1000" s="23"/>
      <c r="WM1000" s="23"/>
      <c r="WN1000" s="23"/>
      <c r="WO1000" s="23"/>
      <c r="WP1000" s="23"/>
      <c r="WQ1000" s="23"/>
      <c r="WR1000" s="23"/>
      <c r="WS1000" s="23"/>
      <c r="WT1000" s="23"/>
      <c r="WU1000" s="23"/>
      <c r="WV1000" s="23"/>
      <c r="WW1000" s="23"/>
      <c r="WX1000" s="23"/>
      <c r="WY1000" s="23"/>
      <c r="WZ1000" s="23"/>
      <c r="XA1000" s="23"/>
      <c r="XB1000" s="23"/>
      <c r="XC1000" s="23"/>
      <c r="XD1000" s="23"/>
      <c r="XE1000" s="23"/>
      <c r="XF1000" s="23"/>
      <c r="XG1000" s="23"/>
      <c r="XH1000" s="23"/>
      <c r="XI1000" s="23"/>
      <c r="XJ1000" s="23"/>
      <c r="XK1000" s="23"/>
      <c r="XL1000" s="23"/>
      <c r="XM1000" s="23"/>
      <c r="XN1000" s="23"/>
      <c r="XO1000" s="23"/>
      <c r="XP1000" s="23"/>
      <c r="XQ1000" s="23"/>
      <c r="XR1000" s="23"/>
      <c r="XS1000" s="23"/>
      <c r="XT1000" s="23"/>
      <c r="XU1000" s="23"/>
      <c r="XV1000" s="23"/>
      <c r="XW1000" s="23"/>
      <c r="XX1000" s="23"/>
      <c r="XY1000" s="23"/>
      <c r="XZ1000" s="23"/>
      <c r="YA1000" s="23"/>
      <c r="YB1000" s="23"/>
      <c r="YC1000" s="23"/>
      <c r="YD1000" s="23"/>
      <c r="YE1000" s="23"/>
      <c r="YF1000" s="23"/>
      <c r="YG1000" s="23"/>
      <c r="YH1000" s="23"/>
      <c r="YI1000" s="23"/>
      <c r="YJ1000" s="23"/>
      <c r="YK1000" s="23"/>
      <c r="YL1000" s="23"/>
      <c r="YM1000" s="23"/>
      <c r="YN1000" s="23"/>
      <c r="YO1000" s="23"/>
      <c r="YP1000" s="23"/>
      <c r="YQ1000" s="23"/>
      <c r="YR1000" s="23"/>
      <c r="YS1000" s="23"/>
      <c r="YT1000" s="23"/>
      <c r="YU1000" s="23"/>
      <c r="YV1000" s="23"/>
      <c r="YW1000" s="23"/>
      <c r="YX1000" s="23"/>
      <c r="YY1000" s="23"/>
      <c r="YZ1000" s="23"/>
      <c r="ZA1000" s="23"/>
      <c r="ZB1000" s="23"/>
      <c r="ZC1000" s="23"/>
      <c r="ZD1000" s="23"/>
      <c r="ZE1000" s="23"/>
      <c r="ZF1000" s="23"/>
      <c r="ZG1000" s="23"/>
      <c r="ZH1000" s="23"/>
      <c r="ZI1000" s="23"/>
      <c r="ZJ1000" s="23"/>
      <c r="ZK1000" s="23"/>
      <c r="ZL1000" s="23"/>
      <c r="ZM1000" s="23"/>
      <c r="ZN1000" s="23"/>
      <c r="ZO1000" s="23"/>
      <c r="ZP1000" s="23"/>
      <c r="ZQ1000" s="23"/>
      <c r="ZR1000" s="23"/>
      <c r="ZS1000" s="23"/>
      <c r="ZT1000" s="23"/>
      <c r="ZU1000" s="23"/>
      <c r="ZV1000" s="23"/>
      <c r="ZW1000" s="23"/>
      <c r="ZX1000" s="23"/>
      <c r="ZY1000" s="23"/>
      <c r="ZZ1000" s="23"/>
      <c r="AAA1000" s="23"/>
      <c r="AAB1000" s="23"/>
      <c r="AAC1000" s="23"/>
      <c r="AAD1000" s="23"/>
      <c r="AAE1000" s="23"/>
      <c r="AAF1000" s="23"/>
      <c r="AAG1000" s="23"/>
      <c r="AAH1000" s="23"/>
      <c r="AAI1000" s="23"/>
      <c r="AAJ1000" s="23"/>
      <c r="AAK1000" s="23"/>
      <c r="AAL1000" s="23"/>
      <c r="AAM1000" s="23"/>
      <c r="AAN1000" s="23"/>
      <c r="AAO1000" s="23"/>
      <c r="AAP1000" s="23"/>
      <c r="AAQ1000" s="23"/>
      <c r="AAR1000" s="23"/>
      <c r="AAS1000" s="23"/>
      <c r="AAT1000" s="23"/>
      <c r="AAU1000" s="23"/>
      <c r="AAV1000" s="23"/>
      <c r="AAW1000" s="23"/>
      <c r="AAX1000" s="23"/>
      <c r="AAY1000" s="23"/>
      <c r="AAZ1000" s="23"/>
      <c r="ABA1000" s="23"/>
      <c r="ABB1000" s="23"/>
      <c r="ABC1000" s="23"/>
      <c r="ABD1000" s="23"/>
      <c r="ABE1000" s="23"/>
      <c r="ABF1000" s="23"/>
      <c r="ABG1000" s="23"/>
      <c r="ABH1000" s="23"/>
      <c r="ABI1000" s="23"/>
      <c r="ABJ1000" s="23"/>
      <c r="ABK1000" s="23"/>
      <c r="ABL1000" s="23"/>
      <c r="ABM1000" s="23"/>
      <c r="ABN1000" s="23"/>
      <c r="ABO1000" s="23"/>
      <c r="ABP1000" s="23"/>
      <c r="ABQ1000" s="23"/>
      <c r="ABR1000" s="23"/>
      <c r="ABS1000" s="23"/>
      <c r="ABT1000" s="23"/>
      <c r="ABU1000" s="23"/>
      <c r="ABV1000" s="23"/>
      <c r="ABW1000" s="23"/>
      <c r="ABX1000" s="23"/>
      <c r="ABY1000" s="23"/>
      <c r="ABZ1000" s="23"/>
      <c r="ACA1000" s="23"/>
      <c r="ACB1000" s="23"/>
      <c r="ACC1000" s="23"/>
      <c r="ACD1000" s="23"/>
      <c r="ACE1000" s="23"/>
      <c r="ACF1000" s="23"/>
      <c r="ACG1000" s="23"/>
      <c r="ACH1000" s="23"/>
      <c r="ACI1000" s="23"/>
      <c r="ACJ1000" s="23"/>
      <c r="ACK1000" s="23"/>
      <c r="ACL1000" s="23"/>
      <c r="ACM1000" s="23"/>
      <c r="ACN1000" s="23"/>
      <c r="ACO1000" s="23"/>
      <c r="ACP1000" s="23"/>
      <c r="ACQ1000" s="23"/>
      <c r="ACR1000" s="23"/>
      <c r="ACS1000" s="23"/>
      <c r="ACT1000" s="23"/>
      <c r="ACU1000" s="23"/>
      <c r="ACV1000" s="23"/>
      <c r="ACW1000" s="23"/>
      <c r="ACX1000" s="23"/>
      <c r="ACY1000" s="23"/>
      <c r="ACZ1000" s="23"/>
      <c r="ADA1000" s="23"/>
      <c r="ADB1000" s="23"/>
      <c r="ADC1000" s="23"/>
      <c r="ADD1000" s="23"/>
      <c r="ADE1000" s="23"/>
      <c r="ADF1000" s="23"/>
      <c r="ADG1000" s="23"/>
      <c r="ADH1000" s="23"/>
      <c r="ADI1000" s="23"/>
      <c r="ADJ1000" s="23"/>
      <c r="ADK1000" s="23"/>
      <c r="ADL1000" s="23"/>
      <c r="ADM1000" s="23"/>
      <c r="ADN1000" s="23"/>
      <c r="ADO1000" s="23"/>
      <c r="ADP1000" s="23"/>
      <c r="ADQ1000" s="23"/>
      <c r="ADR1000" s="23"/>
      <c r="ADS1000" s="23"/>
      <c r="ADT1000" s="23"/>
      <c r="ADU1000" s="23"/>
      <c r="ADV1000" s="23"/>
      <c r="ADW1000" s="23"/>
      <c r="ADX1000" s="23"/>
      <c r="ADY1000" s="23"/>
      <c r="ADZ1000" s="23"/>
      <c r="AEA1000" s="23"/>
      <c r="AEB1000" s="23"/>
      <c r="AEC1000" s="23"/>
      <c r="AED1000" s="23"/>
      <c r="AEE1000" s="23"/>
      <c r="AEF1000" s="23"/>
      <c r="AEG1000" s="23"/>
      <c r="AEH1000" s="23"/>
      <c r="AEI1000" s="23"/>
      <c r="AEJ1000" s="23"/>
      <c r="AEK1000" s="23"/>
      <c r="AEL1000" s="23"/>
      <c r="AEM1000" s="23"/>
      <c r="AEN1000" s="23"/>
      <c r="AEO1000" s="23"/>
      <c r="AEP1000" s="23"/>
      <c r="AEQ1000" s="23"/>
      <c r="AER1000" s="23"/>
      <c r="AES1000" s="23"/>
      <c r="AET1000" s="23"/>
      <c r="AEU1000" s="23"/>
      <c r="AEV1000" s="23"/>
      <c r="AEW1000" s="23"/>
      <c r="AEX1000" s="23"/>
      <c r="AEY1000" s="23"/>
      <c r="AEZ1000" s="23"/>
      <c r="AFA1000" s="23"/>
      <c r="AFB1000" s="23"/>
      <c r="AFC1000" s="23"/>
      <c r="AFD1000" s="23"/>
      <c r="AFE1000" s="23"/>
      <c r="AFF1000" s="23"/>
      <c r="AFG1000" s="23"/>
      <c r="AFH1000" s="23"/>
      <c r="AFI1000" s="23"/>
      <c r="AFJ1000" s="23"/>
      <c r="AFK1000" s="23"/>
      <c r="AFL1000" s="23"/>
      <c r="AFM1000" s="23"/>
      <c r="AFN1000" s="23"/>
      <c r="AFO1000" s="23"/>
      <c r="AFP1000" s="23"/>
      <c r="AFQ1000" s="23"/>
      <c r="AFR1000" s="23"/>
      <c r="AFS1000" s="23"/>
      <c r="AFT1000" s="23"/>
      <c r="AFU1000" s="23"/>
      <c r="AFV1000" s="23"/>
      <c r="AFW1000" s="23"/>
      <c r="AFX1000" s="23"/>
      <c r="AFY1000" s="23"/>
      <c r="AFZ1000" s="23"/>
      <c r="AGA1000" s="23"/>
      <c r="AGB1000" s="23"/>
      <c r="AGC1000" s="23"/>
      <c r="AGD1000" s="23"/>
      <c r="AGE1000" s="23"/>
      <c r="AGF1000" s="23"/>
      <c r="AGG1000" s="23"/>
      <c r="AGH1000" s="23"/>
      <c r="AGI1000" s="23"/>
      <c r="AGJ1000" s="23"/>
      <c r="AGK1000" s="23"/>
      <c r="AGL1000" s="23"/>
      <c r="AGM1000" s="23"/>
      <c r="AGN1000" s="23"/>
      <c r="AGO1000" s="23"/>
      <c r="AGP1000" s="23"/>
      <c r="AGQ1000" s="23"/>
      <c r="AGR1000" s="23"/>
      <c r="AGS1000" s="23"/>
      <c r="AGT1000" s="23"/>
      <c r="AGU1000" s="23"/>
      <c r="AGV1000" s="23"/>
      <c r="AGW1000" s="23"/>
      <c r="AGX1000" s="23"/>
      <c r="AGY1000" s="23"/>
      <c r="AGZ1000" s="23"/>
      <c r="AHA1000" s="23"/>
      <c r="AHB1000" s="23"/>
      <c r="AHC1000" s="23"/>
      <c r="AHD1000" s="23"/>
      <c r="AHE1000" s="23"/>
      <c r="AHF1000" s="23"/>
      <c r="AHG1000" s="23"/>
      <c r="AHH1000" s="23"/>
      <c r="AHI1000" s="23"/>
      <c r="AHJ1000" s="23"/>
      <c r="AHK1000" s="23"/>
      <c r="AHL1000" s="23"/>
      <c r="AHM1000" s="23"/>
      <c r="AHN1000" s="23"/>
      <c r="AHO1000" s="23"/>
      <c r="AHP1000" s="23"/>
      <c r="AHQ1000" s="23"/>
      <c r="AHR1000" s="23"/>
      <c r="AHS1000" s="23"/>
      <c r="AHT1000" s="23"/>
      <c r="AHU1000" s="23"/>
      <c r="AHV1000" s="23"/>
      <c r="AHW1000" s="23"/>
      <c r="AHX1000" s="23"/>
      <c r="AHY1000" s="23"/>
      <c r="AHZ1000" s="23"/>
      <c r="AIA1000" s="23"/>
      <c r="AIB1000" s="23"/>
      <c r="AIC1000" s="23"/>
      <c r="AID1000" s="23"/>
      <c r="AIE1000" s="23"/>
      <c r="AIF1000" s="23"/>
      <c r="AIG1000" s="23"/>
      <c r="AIH1000" s="23"/>
      <c r="AII1000" s="23"/>
      <c r="AIJ1000" s="23"/>
      <c r="AIK1000" s="23"/>
      <c r="AIL1000" s="23"/>
      <c r="AIM1000" s="23"/>
      <c r="AIN1000" s="23"/>
      <c r="AIO1000" s="23"/>
      <c r="AIP1000" s="23"/>
      <c r="AIQ1000" s="23"/>
      <c r="AIR1000" s="23"/>
      <c r="AIS1000" s="23"/>
      <c r="AIT1000" s="23"/>
      <c r="AIU1000" s="23"/>
      <c r="AIV1000" s="23"/>
      <c r="AIW1000" s="23"/>
      <c r="AIX1000" s="23"/>
      <c r="AIY1000" s="23"/>
      <c r="AIZ1000" s="23"/>
      <c r="AJA1000" s="23"/>
      <c r="AJB1000" s="23"/>
      <c r="AJC1000" s="23"/>
      <c r="AJD1000" s="23"/>
      <c r="AJE1000" s="23"/>
      <c r="AJF1000" s="23"/>
      <c r="AJG1000" s="23"/>
      <c r="AJH1000" s="23"/>
      <c r="AJI1000" s="23"/>
      <c r="AJJ1000" s="23"/>
      <c r="AJK1000" s="23"/>
      <c r="AJL1000" s="23"/>
      <c r="AJM1000" s="23"/>
      <c r="AJN1000" s="23"/>
      <c r="AJO1000" s="23"/>
      <c r="AJP1000" s="23"/>
      <c r="AJQ1000" s="23"/>
      <c r="AJR1000" s="23"/>
      <c r="AJS1000" s="23"/>
      <c r="AJT1000" s="23"/>
      <c r="AJU1000" s="23"/>
      <c r="AJV1000" s="23"/>
      <c r="AJW1000" s="23"/>
      <c r="AJX1000" s="23"/>
      <c r="AJY1000" s="23"/>
      <c r="AJZ1000" s="23"/>
      <c r="AKA1000" s="23"/>
      <c r="AKB1000" s="23"/>
      <c r="AKC1000" s="23"/>
      <c r="AKD1000" s="23"/>
      <c r="AKE1000" s="23"/>
      <c r="AKF1000" s="23"/>
      <c r="AKG1000" s="23"/>
      <c r="AKH1000" s="23"/>
      <c r="AKI1000" s="23"/>
      <c r="AKJ1000" s="23"/>
      <c r="AKK1000" s="23"/>
      <c r="AKL1000" s="23"/>
      <c r="AKM1000" s="23"/>
      <c r="AKN1000" s="23"/>
      <c r="AKO1000" s="23"/>
      <c r="AKP1000" s="23"/>
      <c r="AKQ1000" s="23"/>
      <c r="AKR1000" s="23"/>
      <c r="AKS1000" s="23"/>
      <c r="AKT1000" s="23"/>
      <c r="AKU1000" s="23"/>
      <c r="AKV1000" s="23"/>
      <c r="AKW1000" s="23"/>
      <c r="AKX1000" s="23"/>
      <c r="AKY1000" s="23"/>
      <c r="AKZ1000" s="23"/>
      <c r="ALA1000" s="23"/>
      <c r="ALB1000" s="23"/>
      <c r="ALC1000" s="23"/>
      <c r="ALD1000" s="23"/>
      <c r="ALE1000" s="23"/>
      <c r="ALF1000" s="23"/>
      <c r="ALG1000" s="23"/>
      <c r="ALH1000" s="23"/>
      <c r="ALI1000" s="23"/>
      <c r="ALJ1000" s="23"/>
    </row>
    <row r="1001" spans="1:998" s="13" customFormat="1">
      <c r="A1001" s="16">
        <v>996</v>
      </c>
      <c r="B1001" s="32" t="s">
        <v>857</v>
      </c>
      <c r="C1001" s="32" t="s">
        <v>76</v>
      </c>
      <c r="D1001" s="32" t="s">
        <v>76</v>
      </c>
      <c r="E1001" s="32" t="s">
        <v>1163</v>
      </c>
      <c r="F1001" s="32"/>
      <c r="G1001" s="74">
        <v>45831</v>
      </c>
      <c r="H1001" s="75" t="s">
        <v>1164</v>
      </c>
      <c r="I1001" s="32" t="s">
        <v>5</v>
      </c>
      <c r="J1001" s="32" t="s">
        <v>6</v>
      </c>
      <c r="K1001" s="32" t="s">
        <v>5</v>
      </c>
      <c r="L1001" s="32" t="s">
        <v>5</v>
      </c>
      <c r="M1001" s="32" t="s">
        <v>5</v>
      </c>
      <c r="N1001" s="32" t="s">
        <v>6</v>
      </c>
      <c r="O1001" s="76">
        <v>1222.8900000000001</v>
      </c>
      <c r="P1001" s="77">
        <v>4334</v>
      </c>
      <c r="Q1001" s="76">
        <v>125000</v>
      </c>
      <c r="R1001" s="76">
        <v>5000</v>
      </c>
      <c r="S1001" s="85">
        <f t="shared" si="100"/>
        <v>4</v>
      </c>
      <c r="T1001" s="85">
        <f t="shared" si="101"/>
        <v>120000</v>
      </c>
      <c r="U1001" s="32" t="s">
        <v>6</v>
      </c>
      <c r="V1001" s="32" t="s">
        <v>5</v>
      </c>
      <c r="W1001" s="32">
        <v>1</v>
      </c>
      <c r="X1001" s="80">
        <v>0</v>
      </c>
      <c r="Y1001" s="81">
        <f>ROUND((S1001/INDICI!$B$2*10),2)</f>
        <v>0.45</v>
      </c>
      <c r="Z1001" s="81">
        <f>ROUND((O1001/INDICI!$B$1*25),2)</f>
        <v>3.26</v>
      </c>
      <c r="AA1001" s="82">
        <f t="shared" si="102"/>
        <v>8</v>
      </c>
      <c r="AB1001" s="83">
        <f t="shared" si="103"/>
        <v>11.71</v>
      </c>
      <c r="AC1001" s="84"/>
      <c r="AD1001" s="81" t="str">
        <f>VLOOKUP(C1001, 'NORD SUD'!A:B, 2, FALSE)</f>
        <v>S</v>
      </c>
      <c r="AE1001" s="85"/>
      <c r="AF1001" s="85"/>
      <c r="AG1001" s="84"/>
      <c r="AH1001" s="119"/>
      <c r="AI1001" s="170"/>
      <c r="AJ1001" s="170"/>
      <c r="AK1001" s="195"/>
      <c r="AL1001" s="158"/>
    </row>
    <row r="1002" spans="1:998" s="13" customFormat="1">
      <c r="A1002" s="16">
        <v>997</v>
      </c>
      <c r="B1002" s="32" t="s">
        <v>357</v>
      </c>
      <c r="C1002" s="32" t="s">
        <v>107</v>
      </c>
      <c r="D1002" s="32" t="s">
        <v>107</v>
      </c>
      <c r="E1002" s="32" t="s">
        <v>792</v>
      </c>
      <c r="F1002" s="32"/>
      <c r="G1002" s="74">
        <v>45811</v>
      </c>
      <c r="H1002" s="75" t="s">
        <v>793</v>
      </c>
      <c r="I1002" s="32" t="s">
        <v>5</v>
      </c>
      <c r="J1002" s="32" t="s">
        <v>6</v>
      </c>
      <c r="K1002" s="32" t="s">
        <v>5</v>
      </c>
      <c r="L1002" s="32" t="s">
        <v>5</v>
      </c>
      <c r="M1002" s="76" t="s">
        <v>5</v>
      </c>
      <c r="N1002" s="32" t="s">
        <v>6</v>
      </c>
      <c r="O1002" s="76">
        <v>1291.2</v>
      </c>
      <c r="P1002" s="77">
        <v>5731</v>
      </c>
      <c r="Q1002" s="76">
        <v>164741.48000000001</v>
      </c>
      <c r="R1002" s="76">
        <v>32948.29</v>
      </c>
      <c r="S1002" s="85">
        <f t="shared" si="100"/>
        <v>19.999996357930012</v>
      </c>
      <c r="T1002" s="85">
        <f t="shared" si="101"/>
        <v>131793.19</v>
      </c>
      <c r="U1002" s="32" t="s">
        <v>6</v>
      </c>
      <c r="V1002" s="32" t="s">
        <v>6</v>
      </c>
      <c r="W1002" s="79">
        <v>1</v>
      </c>
      <c r="X1002" s="80">
        <v>0</v>
      </c>
      <c r="Y1002" s="81">
        <f>ROUND((S1002/INDICI!$B$2*10),2)</f>
        <v>2.2599999999999998</v>
      </c>
      <c r="Z1002" s="81">
        <f>ROUND((O1002/INDICI!$B$1*25),2)</f>
        <v>3.45</v>
      </c>
      <c r="AA1002" s="82">
        <f t="shared" si="102"/>
        <v>6</v>
      </c>
      <c r="AB1002" s="83">
        <f t="shared" si="103"/>
        <v>11.71</v>
      </c>
      <c r="AC1002" s="84"/>
      <c r="AD1002" s="81" t="str">
        <f>VLOOKUP(C1002, 'NORD SUD'!A:B, 2, FALSE)</f>
        <v>N</v>
      </c>
      <c r="AE1002" s="85"/>
      <c r="AF1002" s="85"/>
      <c r="AG1002" s="84"/>
      <c r="AH1002" s="81"/>
      <c r="AI1002" s="169"/>
      <c r="AJ1002" s="169"/>
      <c r="AK1002" s="194"/>
      <c r="AL1002" s="158"/>
    </row>
    <row r="1003" spans="1:998" s="13" customFormat="1">
      <c r="A1003" s="16">
        <v>998</v>
      </c>
      <c r="B1003" s="32" t="s">
        <v>967</v>
      </c>
      <c r="C1003" s="32" t="s">
        <v>71</v>
      </c>
      <c r="D1003" s="32" t="s">
        <v>71</v>
      </c>
      <c r="E1003" s="32" t="s">
        <v>992</v>
      </c>
      <c r="F1003" s="32"/>
      <c r="G1003" s="74">
        <v>45818</v>
      </c>
      <c r="H1003" s="75">
        <v>0.62638888888888888</v>
      </c>
      <c r="I1003" s="32" t="s">
        <v>5</v>
      </c>
      <c r="J1003" s="32" t="s">
        <v>6</v>
      </c>
      <c r="K1003" s="32" t="s">
        <v>5</v>
      </c>
      <c r="L1003" s="32" t="s">
        <v>5</v>
      </c>
      <c r="M1003" s="32" t="s">
        <v>5</v>
      </c>
      <c r="N1003" s="32" t="s">
        <v>6</v>
      </c>
      <c r="O1003" s="76">
        <v>542.6</v>
      </c>
      <c r="P1003" s="77">
        <v>4239</v>
      </c>
      <c r="Q1003" s="76">
        <v>34657.99</v>
      </c>
      <c r="R1003" s="76">
        <v>6931.6</v>
      </c>
      <c r="S1003" s="85">
        <f t="shared" si="100"/>
        <v>20.000005770675106</v>
      </c>
      <c r="T1003" s="85">
        <f t="shared" si="101"/>
        <v>27726.39</v>
      </c>
      <c r="U1003" s="32" t="s">
        <v>6</v>
      </c>
      <c r="V1003" s="32" t="s">
        <v>6</v>
      </c>
      <c r="W1003" s="79">
        <v>1</v>
      </c>
      <c r="X1003" s="80">
        <v>0</v>
      </c>
      <c r="Y1003" s="81">
        <f>ROUND((S1003/INDICI!$B$2*10),2)</f>
        <v>2.2599999999999998</v>
      </c>
      <c r="Z1003" s="81">
        <f>ROUND((O1003/INDICI!$B$1*25),2)</f>
        <v>1.45</v>
      </c>
      <c r="AA1003" s="82">
        <f t="shared" si="102"/>
        <v>8</v>
      </c>
      <c r="AB1003" s="83">
        <f t="shared" si="103"/>
        <v>11.71</v>
      </c>
      <c r="AC1003" s="84"/>
      <c r="AD1003" s="81" t="str">
        <f>VLOOKUP(C1003, 'NORD SUD'!A:B, 2, FALSE)</f>
        <v>N</v>
      </c>
      <c r="AE1003" s="85"/>
      <c r="AF1003" s="85"/>
      <c r="AG1003" s="84"/>
      <c r="AH1003" s="81"/>
      <c r="AI1003" s="169"/>
      <c r="AJ1003" s="169"/>
      <c r="AK1003" s="194"/>
      <c r="AL1003" s="158"/>
    </row>
    <row r="1004" spans="1:998" s="13" customFormat="1">
      <c r="A1004" s="16">
        <v>999</v>
      </c>
      <c r="B1004" s="32" t="s">
        <v>188</v>
      </c>
      <c r="C1004" s="32" t="s">
        <v>7</v>
      </c>
      <c r="D1004" s="32" t="s">
        <v>7</v>
      </c>
      <c r="E1004" s="32" t="s">
        <v>755</v>
      </c>
      <c r="F1004" s="32"/>
      <c r="G1004" s="74">
        <v>45827</v>
      </c>
      <c r="H1004" s="75">
        <v>0.39166666666666666</v>
      </c>
      <c r="I1004" s="32" t="s">
        <v>5</v>
      </c>
      <c r="J1004" s="32" t="s">
        <v>6</v>
      </c>
      <c r="K1004" s="32" t="s">
        <v>5</v>
      </c>
      <c r="L1004" s="32" t="s">
        <v>5</v>
      </c>
      <c r="M1004" s="32" t="s">
        <v>5</v>
      </c>
      <c r="N1004" s="32" t="s">
        <v>6</v>
      </c>
      <c r="O1004" s="76">
        <v>539.08000000000004</v>
      </c>
      <c r="P1004" s="77">
        <v>371</v>
      </c>
      <c r="Q1004" s="76">
        <v>90000</v>
      </c>
      <c r="R1004" s="76">
        <v>18000</v>
      </c>
      <c r="S1004" s="85">
        <f t="shared" si="100"/>
        <v>20</v>
      </c>
      <c r="T1004" s="85">
        <f t="shared" si="101"/>
        <v>72000</v>
      </c>
      <c r="U1004" s="32" t="s">
        <v>6</v>
      </c>
      <c r="V1004" s="32" t="s">
        <v>6</v>
      </c>
      <c r="W1004" s="79">
        <v>2</v>
      </c>
      <c r="X1004" s="80">
        <v>0</v>
      </c>
      <c r="Y1004" s="81">
        <f>ROUND((S1004/INDICI!$B$2*10),2)</f>
        <v>2.2599999999999998</v>
      </c>
      <c r="Z1004" s="81">
        <f>ROUND((O1004/INDICI!$B$1*25),2)</f>
        <v>1.44</v>
      </c>
      <c r="AA1004" s="82">
        <f t="shared" si="102"/>
        <v>8</v>
      </c>
      <c r="AB1004" s="83">
        <f t="shared" si="103"/>
        <v>11.7</v>
      </c>
      <c r="AC1004" s="84"/>
      <c r="AD1004" s="81" t="str">
        <f>VLOOKUP(C1004, 'NORD SUD'!A:B, 2, FALSE)</f>
        <v>N</v>
      </c>
      <c r="AE1004" s="85"/>
      <c r="AF1004" s="85"/>
      <c r="AG1004" s="84"/>
      <c r="AH1004" s="81"/>
      <c r="AI1004" s="169"/>
      <c r="AJ1004" s="169"/>
      <c r="AK1004" s="194"/>
      <c r="AL1004" s="158"/>
    </row>
    <row r="1005" spans="1:998" s="13" customFormat="1">
      <c r="A1005" s="16">
        <v>1000</v>
      </c>
      <c r="B1005" s="32" t="s">
        <v>857</v>
      </c>
      <c r="C1005" s="32" t="s">
        <v>32</v>
      </c>
      <c r="D1005" s="32" t="s">
        <v>32</v>
      </c>
      <c r="E1005" s="32" t="s">
        <v>1258</v>
      </c>
      <c r="F1005" s="32"/>
      <c r="G1005" s="74">
        <v>45833</v>
      </c>
      <c r="H1005" s="75">
        <v>0.55763888888888891</v>
      </c>
      <c r="I1005" s="32" t="s">
        <v>5</v>
      </c>
      <c r="J1005" s="32" t="s">
        <v>6</v>
      </c>
      <c r="K1005" s="32" t="s">
        <v>5</v>
      </c>
      <c r="L1005" s="32" t="s">
        <v>5</v>
      </c>
      <c r="M1005" s="32" t="s">
        <v>5</v>
      </c>
      <c r="N1005" s="32" t="s">
        <v>6</v>
      </c>
      <c r="O1005" s="76">
        <v>615.25</v>
      </c>
      <c r="P1005" s="77">
        <v>2438</v>
      </c>
      <c r="Q1005" s="76">
        <v>239754.23999999999</v>
      </c>
      <c r="R1005" s="76">
        <v>43560</v>
      </c>
      <c r="S1005" s="85">
        <f t="shared" si="100"/>
        <v>18.168604651162791</v>
      </c>
      <c r="T1005" s="85">
        <f t="shared" si="101"/>
        <v>196194.24</v>
      </c>
      <c r="U1005" s="32" t="s">
        <v>6</v>
      </c>
      <c r="V1005" s="32" t="s">
        <v>6</v>
      </c>
      <c r="W1005" s="79">
        <v>1</v>
      </c>
      <c r="X1005" s="80">
        <v>0</v>
      </c>
      <c r="Y1005" s="81">
        <f>ROUND((S1005/INDICI!$B$2*10),2)</f>
        <v>2.0499999999999998</v>
      </c>
      <c r="Z1005" s="81">
        <f>ROUND((O1005/INDICI!$B$1*25),2)</f>
        <v>1.64</v>
      </c>
      <c r="AA1005" s="82">
        <f t="shared" si="102"/>
        <v>8</v>
      </c>
      <c r="AB1005" s="83">
        <f t="shared" si="103"/>
        <v>11.69</v>
      </c>
      <c r="AC1005" s="84"/>
      <c r="AD1005" s="81" t="str">
        <f>VLOOKUP(C1005, 'NORD SUD'!A:B, 2, FALSE)</f>
        <v>S</v>
      </c>
      <c r="AE1005" s="85"/>
      <c r="AF1005" s="85"/>
      <c r="AG1005" s="84"/>
      <c r="AH1005" s="81"/>
      <c r="AI1005" s="169"/>
      <c r="AJ1005" s="169"/>
      <c r="AK1005" s="194"/>
      <c r="AL1005" s="158"/>
    </row>
    <row r="1006" spans="1:998" s="13" customFormat="1">
      <c r="A1006" s="16">
        <v>1001</v>
      </c>
      <c r="B1006" s="32" t="s">
        <v>138</v>
      </c>
      <c r="C1006" s="32" t="s">
        <v>14</v>
      </c>
      <c r="D1006" s="32" t="s">
        <v>14</v>
      </c>
      <c r="E1006" s="32" t="s">
        <v>1653</v>
      </c>
      <c r="F1006" s="32"/>
      <c r="G1006" s="74">
        <v>45832</v>
      </c>
      <c r="H1006" s="75">
        <v>0.46736111111111112</v>
      </c>
      <c r="I1006" s="32" t="s">
        <v>5</v>
      </c>
      <c r="J1006" s="32" t="s">
        <v>6</v>
      </c>
      <c r="K1006" s="32" t="s">
        <v>5</v>
      </c>
      <c r="L1006" s="32" t="s">
        <v>5</v>
      </c>
      <c r="M1006" s="76" t="s">
        <v>5</v>
      </c>
      <c r="N1006" s="32" t="s">
        <v>6</v>
      </c>
      <c r="O1006" s="76">
        <v>1166.78</v>
      </c>
      <c r="P1006" s="77">
        <v>1457</v>
      </c>
      <c r="Q1006" s="76">
        <v>208315.5</v>
      </c>
      <c r="R1006" s="76">
        <v>10415.77</v>
      </c>
      <c r="S1006" s="85">
        <f t="shared" si="100"/>
        <v>4.9999975997945425</v>
      </c>
      <c r="T1006" s="85">
        <f t="shared" si="101"/>
        <v>197899.73</v>
      </c>
      <c r="U1006" s="32" t="s">
        <v>6</v>
      </c>
      <c r="V1006" s="32" t="s">
        <v>6</v>
      </c>
      <c r="W1006" s="79">
        <v>2</v>
      </c>
      <c r="X1006" s="80">
        <v>0</v>
      </c>
      <c r="Y1006" s="81">
        <f>ROUND((S1006/INDICI!$B$2*10),2)</f>
        <v>0.56000000000000005</v>
      </c>
      <c r="Z1006" s="81">
        <f>ROUND((O1006/INDICI!$B$1*25),2)</f>
        <v>3.12</v>
      </c>
      <c r="AA1006" s="82">
        <f t="shared" si="102"/>
        <v>8</v>
      </c>
      <c r="AB1006" s="83">
        <f t="shared" si="103"/>
        <v>11.68</v>
      </c>
      <c r="AC1006" s="84"/>
      <c r="AD1006" s="81" t="str">
        <f>VLOOKUP(C1006, 'NORD SUD'!A:B, 2, FALSE)</f>
        <v>S</v>
      </c>
      <c r="AE1006" s="85"/>
      <c r="AF1006" s="85"/>
      <c r="AG1006" s="84"/>
      <c r="AH1006" s="81"/>
      <c r="AI1006" s="169"/>
      <c r="AJ1006" s="169"/>
      <c r="AK1006" s="194"/>
      <c r="AL1006" s="158"/>
    </row>
    <row r="1007" spans="1:998" s="13" customFormat="1">
      <c r="A1007" s="16">
        <v>1002</v>
      </c>
      <c r="B1007" s="32" t="s">
        <v>1013</v>
      </c>
      <c r="C1007" s="32" t="s">
        <v>56</v>
      </c>
      <c r="D1007" s="32" t="s">
        <v>56</v>
      </c>
      <c r="E1007" s="32" t="s">
        <v>1018</v>
      </c>
      <c r="F1007" s="32"/>
      <c r="G1007" s="74">
        <v>45832</v>
      </c>
      <c r="H1007" s="75">
        <v>0.56666666666666665</v>
      </c>
      <c r="I1007" s="32" t="s">
        <v>5</v>
      </c>
      <c r="J1007" s="32" t="s">
        <v>6</v>
      </c>
      <c r="K1007" s="32" t="s">
        <v>5</v>
      </c>
      <c r="L1007" s="32" t="s">
        <v>5</v>
      </c>
      <c r="M1007" s="32" t="s">
        <v>5</v>
      </c>
      <c r="N1007" s="32" t="s">
        <v>6</v>
      </c>
      <c r="O1007" s="76">
        <v>1223.1099999999999</v>
      </c>
      <c r="P1007" s="77">
        <v>2371</v>
      </c>
      <c r="Q1007" s="76">
        <v>140000</v>
      </c>
      <c r="R1007" s="76">
        <v>5000</v>
      </c>
      <c r="S1007" s="85">
        <f t="shared" si="100"/>
        <v>3.5714285714285712</v>
      </c>
      <c r="T1007" s="85">
        <f t="shared" si="101"/>
        <v>135000</v>
      </c>
      <c r="U1007" s="32" t="s">
        <v>6</v>
      </c>
      <c r="V1007" s="32" t="s">
        <v>6</v>
      </c>
      <c r="W1007" s="79">
        <v>2</v>
      </c>
      <c r="X1007" s="80">
        <v>0</v>
      </c>
      <c r="Y1007" s="81">
        <f>ROUND((S1007/INDICI!$B$2*10),2)</f>
        <v>0.4</v>
      </c>
      <c r="Z1007" s="81">
        <f>ROUND((O1007/INDICI!$B$1*25),2)</f>
        <v>3.27</v>
      </c>
      <c r="AA1007" s="82">
        <f t="shared" si="102"/>
        <v>8</v>
      </c>
      <c r="AB1007" s="83">
        <f t="shared" si="103"/>
        <v>11.67</v>
      </c>
      <c r="AC1007" s="84"/>
      <c r="AD1007" s="81" t="str">
        <f>VLOOKUP(C1007, 'NORD SUD'!A:B, 2, FALSE)</f>
        <v>S</v>
      </c>
      <c r="AE1007" s="85"/>
      <c r="AF1007" s="85"/>
      <c r="AG1007" s="84"/>
      <c r="AH1007" s="81"/>
      <c r="AI1007" s="169"/>
      <c r="AJ1007" s="169"/>
      <c r="AK1007" s="194"/>
      <c r="AL1007" s="158"/>
    </row>
    <row r="1008" spans="1:998" s="13" customFormat="1">
      <c r="A1008" s="16">
        <v>1003</v>
      </c>
      <c r="B1008" s="32" t="s">
        <v>857</v>
      </c>
      <c r="C1008" s="32" t="s">
        <v>29</v>
      </c>
      <c r="D1008" s="32" t="s">
        <v>29</v>
      </c>
      <c r="E1008" s="32" t="s">
        <v>1578</v>
      </c>
      <c r="F1008" s="32"/>
      <c r="G1008" s="74">
        <v>45825</v>
      </c>
      <c r="H1008" s="75">
        <v>0.38819444444444401</v>
      </c>
      <c r="I1008" s="32" t="s">
        <v>5</v>
      </c>
      <c r="J1008" s="32" t="s">
        <v>6</v>
      </c>
      <c r="K1008" s="32" t="s">
        <v>5</v>
      </c>
      <c r="L1008" s="32" t="s">
        <v>5</v>
      </c>
      <c r="M1008" s="32" t="s">
        <v>5</v>
      </c>
      <c r="N1008" s="32" t="s">
        <v>6</v>
      </c>
      <c r="O1008" s="76">
        <v>1073.96</v>
      </c>
      <c r="P1008" s="77">
        <v>5773</v>
      </c>
      <c r="Q1008" s="76">
        <v>141000</v>
      </c>
      <c r="R1008" s="76">
        <v>35000</v>
      </c>
      <c r="S1008" s="86">
        <f t="shared" si="100"/>
        <v>24.822695035460992</v>
      </c>
      <c r="T1008" s="86">
        <f t="shared" si="101"/>
        <v>106000</v>
      </c>
      <c r="U1008" s="32" t="s">
        <v>6</v>
      </c>
      <c r="V1008" s="32" t="s">
        <v>6</v>
      </c>
      <c r="W1008" s="32">
        <v>1</v>
      </c>
      <c r="X1008" s="80">
        <v>0</v>
      </c>
      <c r="Y1008" s="81">
        <f>ROUND((S1008/INDICI!$B$2*10),2)</f>
        <v>2.8</v>
      </c>
      <c r="Z1008" s="81">
        <f>ROUND((O1008/INDICI!$B$1*25),2)</f>
        <v>2.87</v>
      </c>
      <c r="AA1008" s="82">
        <f t="shared" si="102"/>
        <v>6</v>
      </c>
      <c r="AB1008" s="83">
        <f t="shared" si="103"/>
        <v>11.67</v>
      </c>
      <c r="AC1008" s="84"/>
      <c r="AD1008" s="81" t="str">
        <f>VLOOKUP(C1008, 'NORD SUD'!A:B, 2, FALSE)</f>
        <v>S</v>
      </c>
      <c r="AE1008" s="85"/>
      <c r="AF1008" s="85"/>
      <c r="AG1008" s="84"/>
      <c r="AH1008" s="81"/>
      <c r="AI1008" s="169"/>
      <c r="AJ1008" s="169"/>
      <c r="AK1008" s="194"/>
      <c r="AL1008" s="158"/>
    </row>
    <row r="1009" spans="1:998" s="13" customFormat="1">
      <c r="A1009" s="16">
        <v>1004</v>
      </c>
      <c r="B1009" s="32" t="s">
        <v>218</v>
      </c>
      <c r="C1009" s="32" t="s">
        <v>106</v>
      </c>
      <c r="D1009" s="32" t="s">
        <v>106</v>
      </c>
      <c r="E1009" s="32" t="s">
        <v>227</v>
      </c>
      <c r="F1009" s="32"/>
      <c r="G1009" s="74">
        <v>45832</v>
      </c>
      <c r="H1009" s="75">
        <v>0.62569444444444444</v>
      </c>
      <c r="I1009" s="32" t="s">
        <v>5</v>
      </c>
      <c r="J1009" s="32" t="s">
        <v>6</v>
      </c>
      <c r="K1009" s="32" t="s">
        <v>5</v>
      </c>
      <c r="L1009" s="32" t="s">
        <v>5</v>
      </c>
      <c r="M1009" s="32" t="s">
        <v>5</v>
      </c>
      <c r="N1009" s="32" t="s">
        <v>6</v>
      </c>
      <c r="O1009" s="76">
        <v>487.32</v>
      </c>
      <c r="P1009" s="77">
        <v>1026</v>
      </c>
      <c r="Q1009" s="76">
        <v>131360.23000000001</v>
      </c>
      <c r="R1009" s="76">
        <v>27585.65</v>
      </c>
      <c r="S1009" s="85">
        <f t="shared" si="100"/>
        <v>21.000001294151204</v>
      </c>
      <c r="T1009" s="85">
        <f t="shared" si="101"/>
        <v>103774.58000000002</v>
      </c>
      <c r="U1009" s="32" t="s">
        <v>6</v>
      </c>
      <c r="V1009" s="32" t="s">
        <v>6</v>
      </c>
      <c r="W1009" s="79">
        <v>1</v>
      </c>
      <c r="X1009" s="80">
        <v>0</v>
      </c>
      <c r="Y1009" s="81">
        <f>ROUND((S1009/INDICI!$B$2*10),2)</f>
        <v>2.37</v>
      </c>
      <c r="Z1009" s="81">
        <f>ROUND((O1009/INDICI!$B$1*25),2)</f>
        <v>1.3</v>
      </c>
      <c r="AA1009" s="82">
        <f t="shared" si="102"/>
        <v>8</v>
      </c>
      <c r="AB1009" s="83">
        <f t="shared" si="103"/>
        <v>11.67</v>
      </c>
      <c r="AC1009" s="84"/>
      <c r="AD1009" s="81" t="str">
        <f>VLOOKUP(C1009, 'NORD SUD'!A:B, 2, FALSE)</f>
        <v>S</v>
      </c>
      <c r="AE1009" s="85"/>
      <c r="AF1009" s="85"/>
      <c r="AG1009" s="84"/>
      <c r="AH1009" s="81"/>
      <c r="AI1009" s="169"/>
      <c r="AJ1009" s="169"/>
      <c r="AK1009" s="194"/>
      <c r="AL1009" s="158"/>
    </row>
    <row r="1010" spans="1:998" s="13" customFormat="1">
      <c r="A1010" s="16">
        <v>1005</v>
      </c>
      <c r="B1010" s="32" t="s">
        <v>344</v>
      </c>
      <c r="C1010" s="32" t="s">
        <v>58</v>
      </c>
      <c r="D1010" s="32" t="s">
        <v>58</v>
      </c>
      <c r="E1010" s="32" t="s">
        <v>454</v>
      </c>
      <c r="F1010" s="32"/>
      <c r="G1010" s="74">
        <v>45834</v>
      </c>
      <c r="H1010" s="75">
        <v>0.94374999999999998</v>
      </c>
      <c r="I1010" s="32" t="s">
        <v>5</v>
      </c>
      <c r="J1010" s="32" t="s">
        <v>6</v>
      </c>
      <c r="K1010" s="32" t="s">
        <v>5</v>
      </c>
      <c r="L1010" s="32" t="s">
        <v>5</v>
      </c>
      <c r="M1010" s="32" t="s">
        <v>5</v>
      </c>
      <c r="N1010" s="32" t="s">
        <v>6</v>
      </c>
      <c r="O1010" s="76">
        <v>877.65</v>
      </c>
      <c r="P1010" s="77">
        <v>3874</v>
      </c>
      <c r="Q1010" s="76">
        <v>42458.44</v>
      </c>
      <c r="R1010" s="76">
        <v>5000</v>
      </c>
      <c r="S1010" s="85">
        <f t="shared" si="100"/>
        <v>11.776221641680664</v>
      </c>
      <c r="T1010" s="85">
        <f t="shared" si="101"/>
        <v>37458.44</v>
      </c>
      <c r="U1010" s="32" t="s">
        <v>6</v>
      </c>
      <c r="V1010" s="32" t="s">
        <v>6</v>
      </c>
      <c r="W1010" s="79">
        <v>1</v>
      </c>
      <c r="X1010" s="80">
        <v>0</v>
      </c>
      <c r="Y1010" s="81">
        <f>ROUND((S1010/INDICI!$B$2*10),2)</f>
        <v>1.33</v>
      </c>
      <c r="Z1010" s="81">
        <f>ROUND((O1010/INDICI!$B$1*25),2)</f>
        <v>2.34</v>
      </c>
      <c r="AA1010" s="82">
        <f t="shared" si="102"/>
        <v>8</v>
      </c>
      <c r="AB1010" s="83">
        <f t="shared" si="103"/>
        <v>11.67</v>
      </c>
      <c r="AC1010" s="84"/>
      <c r="AD1010" s="81" t="str">
        <f>VLOOKUP(C1010, 'NORD SUD'!A:B, 2, FALSE)</f>
        <v>N</v>
      </c>
      <c r="AE1010" s="85"/>
      <c r="AF1010" s="85"/>
      <c r="AG1010" s="84"/>
      <c r="AH1010" s="81"/>
      <c r="AI1010" s="169"/>
      <c r="AJ1010" s="169"/>
      <c r="AK1010" s="194"/>
      <c r="AL1010" s="158"/>
    </row>
    <row r="1011" spans="1:998" s="13" customFormat="1">
      <c r="A1011" s="16">
        <v>1006</v>
      </c>
      <c r="B1011" s="32" t="s">
        <v>692</v>
      </c>
      <c r="C1011" s="32" t="s">
        <v>89</v>
      </c>
      <c r="D1011" s="32" t="s">
        <v>89</v>
      </c>
      <c r="E1011" s="32" t="s">
        <v>693</v>
      </c>
      <c r="F1011" s="32"/>
      <c r="G1011" s="74">
        <v>45834</v>
      </c>
      <c r="H1011" s="75">
        <v>0.48263888888888901</v>
      </c>
      <c r="I1011" s="32" t="s">
        <v>5</v>
      </c>
      <c r="J1011" s="32" t="s">
        <v>6</v>
      </c>
      <c r="K1011" s="32" t="s">
        <v>5</v>
      </c>
      <c r="L1011" s="32" t="s">
        <v>5</v>
      </c>
      <c r="M1011" s="32" t="s">
        <v>5</v>
      </c>
      <c r="N1011" s="32" t="s">
        <v>6</v>
      </c>
      <c r="O1011" s="76">
        <v>948.99</v>
      </c>
      <c r="P1011" s="77">
        <v>1686</v>
      </c>
      <c r="Q1011" s="76">
        <v>132000</v>
      </c>
      <c r="R1011" s="76">
        <v>13200</v>
      </c>
      <c r="S1011" s="86">
        <f t="shared" si="100"/>
        <v>10</v>
      </c>
      <c r="T1011" s="86">
        <f t="shared" si="101"/>
        <v>118800</v>
      </c>
      <c r="U1011" s="32" t="s">
        <v>6</v>
      </c>
      <c r="V1011" s="32" t="s">
        <v>6</v>
      </c>
      <c r="W1011" s="32">
        <v>1</v>
      </c>
      <c r="X1011" s="80">
        <v>0</v>
      </c>
      <c r="Y1011" s="81">
        <f>ROUND((S1011/INDICI!$B$2*10),2)</f>
        <v>1.1299999999999999</v>
      </c>
      <c r="Z1011" s="81">
        <f>ROUND((O1011/INDICI!$B$1*25),2)</f>
        <v>2.5299999999999998</v>
      </c>
      <c r="AA1011" s="82">
        <f t="shared" si="102"/>
        <v>8</v>
      </c>
      <c r="AB1011" s="83">
        <f t="shared" si="103"/>
        <v>11.66</v>
      </c>
      <c r="AC1011" s="84"/>
      <c r="AD1011" s="81" t="str">
        <f>VLOOKUP(C1011, 'NORD SUD'!A:B, 2, FALSE)</f>
        <v>N</v>
      </c>
      <c r="AE1011" s="85"/>
      <c r="AF1011" s="85"/>
      <c r="AG1011" s="84"/>
      <c r="AH1011" s="81"/>
      <c r="AI1011" s="169"/>
      <c r="AJ1011" s="169"/>
      <c r="AK1011" s="194"/>
      <c r="AL1011" s="158"/>
    </row>
    <row r="1012" spans="1:998" s="13" customFormat="1">
      <c r="A1012" s="16">
        <v>1007</v>
      </c>
      <c r="B1012" s="80" t="s">
        <v>250</v>
      </c>
      <c r="C1012" s="80" t="s">
        <v>48</v>
      </c>
      <c r="D1012" s="80" t="s">
        <v>48</v>
      </c>
      <c r="E1012" s="80" t="s">
        <v>378</v>
      </c>
      <c r="F1012" s="80"/>
      <c r="G1012" s="96">
        <v>45833</v>
      </c>
      <c r="H1012" s="97" t="s">
        <v>379</v>
      </c>
      <c r="I1012" s="80" t="s">
        <v>5</v>
      </c>
      <c r="J1012" s="80" t="s">
        <v>6</v>
      </c>
      <c r="K1012" s="80" t="s">
        <v>5</v>
      </c>
      <c r="L1012" s="80" t="s">
        <v>5</v>
      </c>
      <c r="M1012" s="80" t="s">
        <v>5</v>
      </c>
      <c r="N1012" s="80" t="s">
        <v>6</v>
      </c>
      <c r="O1012" s="76">
        <v>2114.98</v>
      </c>
      <c r="P1012" s="77">
        <v>10071</v>
      </c>
      <c r="Q1012" s="76">
        <v>205000</v>
      </c>
      <c r="R1012" s="76">
        <v>0</v>
      </c>
      <c r="S1012" s="86">
        <f t="shared" si="100"/>
        <v>0</v>
      </c>
      <c r="T1012" s="86">
        <f t="shared" si="101"/>
        <v>205000</v>
      </c>
      <c r="U1012" s="80" t="s">
        <v>6</v>
      </c>
      <c r="V1012" s="80" t="s">
        <v>6</v>
      </c>
      <c r="W1012" s="79">
        <v>2</v>
      </c>
      <c r="X1012" s="80">
        <v>0</v>
      </c>
      <c r="Y1012" s="81">
        <f>ROUND((S1012/INDICI!$B$2*10),2)</f>
        <v>0</v>
      </c>
      <c r="Z1012" s="81">
        <f>ROUND((O1012/INDICI!$B$1*25),2)</f>
        <v>5.65</v>
      </c>
      <c r="AA1012" s="82">
        <f t="shared" si="102"/>
        <v>6</v>
      </c>
      <c r="AB1012" s="83">
        <f t="shared" si="103"/>
        <v>11.65</v>
      </c>
      <c r="AC1012" s="84"/>
      <c r="AD1012" s="81" t="str">
        <f>VLOOKUP(C1012, 'NORD SUD'!A:B, 2, FALSE)</f>
        <v>N</v>
      </c>
      <c r="AE1012" s="85"/>
      <c r="AF1012" s="85"/>
      <c r="AG1012" s="84"/>
      <c r="AH1012" s="81"/>
      <c r="AI1012" s="169"/>
      <c r="AJ1012" s="169"/>
      <c r="AK1012" s="194"/>
      <c r="AL1012" s="158"/>
    </row>
    <row r="1013" spans="1:998" s="13" customFormat="1">
      <c r="A1013" s="16">
        <v>1008</v>
      </c>
      <c r="B1013" s="32" t="s">
        <v>857</v>
      </c>
      <c r="C1013" s="32" t="s">
        <v>32</v>
      </c>
      <c r="D1013" s="32" t="s">
        <v>32</v>
      </c>
      <c r="E1013" s="32" t="s">
        <v>1239</v>
      </c>
      <c r="F1013" s="32"/>
      <c r="G1013" s="74">
        <v>45833</v>
      </c>
      <c r="H1013" s="75">
        <v>0.76458333333333339</v>
      </c>
      <c r="I1013" s="32" t="s">
        <v>5</v>
      </c>
      <c r="J1013" s="32" t="s">
        <v>6</v>
      </c>
      <c r="K1013" s="32" t="s">
        <v>5</v>
      </c>
      <c r="L1013" s="32" t="s">
        <v>5</v>
      </c>
      <c r="M1013" s="32" t="s">
        <v>5</v>
      </c>
      <c r="N1013" s="32" t="s">
        <v>6</v>
      </c>
      <c r="O1013" s="76">
        <v>1212.93</v>
      </c>
      <c r="P1013" s="77">
        <v>1484</v>
      </c>
      <c r="Q1013" s="76">
        <v>217620.76</v>
      </c>
      <c r="R1013" s="76">
        <v>7620.76</v>
      </c>
      <c r="S1013" s="85">
        <f t="shared" si="100"/>
        <v>3.5018534077355485</v>
      </c>
      <c r="T1013" s="85">
        <f t="shared" si="101"/>
        <v>210000</v>
      </c>
      <c r="U1013" s="32" t="s">
        <v>5</v>
      </c>
      <c r="V1013" s="32" t="s">
        <v>6</v>
      </c>
      <c r="W1013" s="79">
        <v>2</v>
      </c>
      <c r="X1013" s="80">
        <v>0</v>
      </c>
      <c r="Y1013" s="81">
        <f>ROUND((S1013/INDICI!$B$2*10),2)</f>
        <v>0.4</v>
      </c>
      <c r="Z1013" s="81">
        <f>ROUND((O1013/INDICI!$B$1*25),2)</f>
        <v>3.24</v>
      </c>
      <c r="AA1013" s="82">
        <f t="shared" si="102"/>
        <v>8</v>
      </c>
      <c r="AB1013" s="83">
        <f t="shared" si="103"/>
        <v>11.64</v>
      </c>
      <c r="AC1013" s="84"/>
      <c r="AD1013" s="81" t="str">
        <f>VLOOKUP(C1013, 'NORD SUD'!A:B, 2, FALSE)</f>
        <v>S</v>
      </c>
      <c r="AE1013" s="85"/>
      <c r="AF1013" s="85"/>
      <c r="AG1013" s="84"/>
      <c r="AH1013" s="81"/>
      <c r="AI1013" s="169"/>
      <c r="AJ1013" s="169"/>
      <c r="AK1013" s="194"/>
      <c r="AL1013" s="158"/>
    </row>
    <row r="1014" spans="1:998" s="13" customFormat="1">
      <c r="A1014" s="16">
        <v>1009</v>
      </c>
      <c r="B1014" s="32" t="s">
        <v>344</v>
      </c>
      <c r="C1014" s="32" t="s">
        <v>55</v>
      </c>
      <c r="D1014" s="32" t="s">
        <v>55</v>
      </c>
      <c r="E1014" s="32" t="s">
        <v>1734</v>
      </c>
      <c r="F1014" s="32"/>
      <c r="G1014" s="74">
        <v>45828</v>
      </c>
      <c r="H1014" s="75">
        <v>0.36458333333333331</v>
      </c>
      <c r="I1014" s="32" t="s">
        <v>5</v>
      </c>
      <c r="J1014" s="32" t="s">
        <v>6</v>
      </c>
      <c r="K1014" s="32" t="s">
        <v>5</v>
      </c>
      <c r="L1014" s="32" t="s">
        <v>5</v>
      </c>
      <c r="M1014" s="32" t="s">
        <v>5</v>
      </c>
      <c r="N1014" s="32" t="s">
        <v>6</v>
      </c>
      <c r="O1014" s="76">
        <v>943.8</v>
      </c>
      <c r="P1014" s="77">
        <v>2331</v>
      </c>
      <c r="Q1014" s="76">
        <v>75956.86</v>
      </c>
      <c r="R1014" s="76">
        <v>7560</v>
      </c>
      <c r="S1014" s="85">
        <f t="shared" si="100"/>
        <v>9.9530180684140976</v>
      </c>
      <c r="T1014" s="85">
        <f t="shared" si="101"/>
        <v>68396.86</v>
      </c>
      <c r="U1014" s="32" t="s">
        <v>6</v>
      </c>
      <c r="V1014" s="32" t="s">
        <v>6</v>
      </c>
      <c r="W1014" s="79">
        <v>1</v>
      </c>
      <c r="X1014" s="80">
        <v>0</v>
      </c>
      <c r="Y1014" s="81">
        <f>ROUND((S1014/INDICI!$B$2*10),2)</f>
        <v>1.1200000000000001</v>
      </c>
      <c r="Z1014" s="81">
        <f>ROUND((O1014/INDICI!$B$1*25),2)</f>
        <v>2.52</v>
      </c>
      <c r="AA1014" s="82">
        <f t="shared" si="102"/>
        <v>8</v>
      </c>
      <c r="AB1014" s="83">
        <f t="shared" si="103"/>
        <v>11.64</v>
      </c>
      <c r="AC1014" s="84"/>
      <c r="AD1014" s="81" t="str">
        <f>VLOOKUP(C1014, 'NORD SUD'!A:B, 2, FALSE)</f>
        <v>N</v>
      </c>
      <c r="AE1014" s="85"/>
      <c r="AF1014" s="85"/>
      <c r="AG1014" s="84"/>
      <c r="AH1014" s="81"/>
      <c r="AI1014" s="169"/>
      <c r="AJ1014" s="169"/>
      <c r="AK1014" s="194"/>
      <c r="AL1014" s="158"/>
      <c r="ALJ1014" s="24"/>
    </row>
    <row r="1015" spans="1:998" s="13" customFormat="1">
      <c r="A1015" s="16">
        <v>1010</v>
      </c>
      <c r="B1015" s="32" t="s">
        <v>857</v>
      </c>
      <c r="C1015" s="32" t="s">
        <v>29</v>
      </c>
      <c r="D1015" s="32" t="s">
        <v>29</v>
      </c>
      <c r="E1015" s="32" t="s">
        <v>1586</v>
      </c>
      <c r="F1015" s="32"/>
      <c r="G1015" s="74">
        <v>45832</v>
      </c>
      <c r="H1015" s="75">
        <v>0.37708333333333299</v>
      </c>
      <c r="I1015" s="32" t="s">
        <v>5</v>
      </c>
      <c r="J1015" s="32" t="s">
        <v>6</v>
      </c>
      <c r="K1015" s="32" t="s">
        <v>5</v>
      </c>
      <c r="L1015" s="32" t="s">
        <v>5</v>
      </c>
      <c r="M1015" s="32" t="s">
        <v>5</v>
      </c>
      <c r="N1015" s="32" t="s">
        <v>6</v>
      </c>
      <c r="O1015" s="76">
        <v>1234.56</v>
      </c>
      <c r="P1015" s="77">
        <v>405</v>
      </c>
      <c r="Q1015" s="76">
        <v>120951.35</v>
      </c>
      <c r="R1015" s="76">
        <v>3628.54</v>
      </c>
      <c r="S1015" s="86">
        <f t="shared" si="100"/>
        <v>2.9999995866106492</v>
      </c>
      <c r="T1015" s="86">
        <f t="shared" si="101"/>
        <v>117322.81000000001</v>
      </c>
      <c r="U1015" s="32" t="s">
        <v>6</v>
      </c>
      <c r="V1015" s="32" t="s">
        <v>6</v>
      </c>
      <c r="W1015" s="32">
        <v>1</v>
      </c>
      <c r="X1015" s="80">
        <v>0</v>
      </c>
      <c r="Y1015" s="81">
        <f>ROUND((S1015/INDICI!$B$2*10),2)</f>
        <v>0.34</v>
      </c>
      <c r="Z1015" s="81">
        <f>ROUND((O1015/INDICI!$B$1*25),2)</f>
        <v>3.3</v>
      </c>
      <c r="AA1015" s="82">
        <f t="shared" si="102"/>
        <v>8</v>
      </c>
      <c r="AB1015" s="83">
        <f t="shared" si="103"/>
        <v>11.64</v>
      </c>
      <c r="AC1015" s="84"/>
      <c r="AD1015" s="81" t="str">
        <f>VLOOKUP(C1015, 'NORD SUD'!A:B, 2, FALSE)</f>
        <v>S</v>
      </c>
      <c r="AE1015" s="85"/>
      <c r="AF1015" s="85"/>
      <c r="AG1015" s="84"/>
      <c r="AH1015" s="81"/>
      <c r="AI1015" s="169"/>
      <c r="AJ1015" s="169"/>
      <c r="AK1015" s="194"/>
      <c r="AL1015" s="158"/>
    </row>
    <row r="1016" spans="1:998" s="13" customFormat="1">
      <c r="A1016" s="16">
        <v>1011</v>
      </c>
      <c r="B1016" s="32" t="s">
        <v>175</v>
      </c>
      <c r="C1016" s="32" t="s">
        <v>1685</v>
      </c>
      <c r="D1016" s="32" t="s">
        <v>1685</v>
      </c>
      <c r="E1016" s="32" t="s">
        <v>1697</v>
      </c>
      <c r="F1016" s="32"/>
      <c r="G1016" s="74">
        <v>45834</v>
      </c>
      <c r="H1016" s="75">
        <v>0.52847222222222223</v>
      </c>
      <c r="I1016" s="32" t="s">
        <v>5</v>
      </c>
      <c r="J1016" s="32" t="s">
        <v>6</v>
      </c>
      <c r="K1016" s="32" t="s">
        <v>5</v>
      </c>
      <c r="L1016" s="32" t="s">
        <v>5</v>
      </c>
      <c r="M1016" s="32" t="s">
        <v>5</v>
      </c>
      <c r="N1016" s="32" t="s">
        <v>6</v>
      </c>
      <c r="O1016" s="76">
        <v>1390.41</v>
      </c>
      <c r="P1016" s="77">
        <v>12802</v>
      </c>
      <c r="Q1016" s="76">
        <v>177000</v>
      </c>
      <c r="R1016" s="76">
        <v>30000</v>
      </c>
      <c r="S1016" s="85">
        <f t="shared" si="100"/>
        <v>16.949152542372879</v>
      </c>
      <c r="T1016" s="85">
        <f t="shared" si="101"/>
        <v>147000</v>
      </c>
      <c r="U1016" s="32" t="s">
        <v>5</v>
      </c>
      <c r="V1016" s="32" t="s">
        <v>6</v>
      </c>
      <c r="W1016" s="79">
        <v>1</v>
      </c>
      <c r="X1016" s="80">
        <v>0</v>
      </c>
      <c r="Y1016" s="81">
        <f>ROUND((S1016/INDICI!$B$2*10),2)</f>
        <v>1.92</v>
      </c>
      <c r="Z1016" s="81">
        <f>ROUND((O1016/INDICI!$B$1*25),2)</f>
        <v>3.71</v>
      </c>
      <c r="AA1016" s="82">
        <f t="shared" si="102"/>
        <v>6</v>
      </c>
      <c r="AB1016" s="83">
        <f t="shared" si="103"/>
        <v>11.629999999999999</v>
      </c>
      <c r="AC1016" s="84"/>
      <c r="AD1016" s="81" t="str">
        <f>VLOOKUP(C1016, 'NORD SUD'!A:B, 2, FALSE)</f>
        <v>S</v>
      </c>
      <c r="AE1016" s="85"/>
      <c r="AF1016" s="85"/>
      <c r="AG1016" s="84"/>
      <c r="AH1016" s="81"/>
      <c r="AI1016" s="169"/>
      <c r="AJ1016" s="169"/>
      <c r="AK1016" s="194"/>
      <c r="AL1016" s="158"/>
    </row>
    <row r="1017" spans="1:998" s="13" customFormat="1">
      <c r="A1017" s="16">
        <v>1012</v>
      </c>
      <c r="B1017" s="32" t="s">
        <v>138</v>
      </c>
      <c r="C1017" s="32" t="s">
        <v>81</v>
      </c>
      <c r="D1017" s="32" t="s">
        <v>81</v>
      </c>
      <c r="E1017" s="32" t="s">
        <v>1932</v>
      </c>
      <c r="F1017" s="32"/>
      <c r="G1017" s="74">
        <v>45834</v>
      </c>
      <c r="H1017" s="75" t="s">
        <v>1927</v>
      </c>
      <c r="I1017" s="32" t="s">
        <v>5</v>
      </c>
      <c r="J1017" s="32" t="s">
        <v>6</v>
      </c>
      <c r="K1017" s="32" t="s">
        <v>5</v>
      </c>
      <c r="L1017" s="32" t="s">
        <v>5</v>
      </c>
      <c r="M1017" s="32" t="s">
        <v>5</v>
      </c>
      <c r="N1017" s="32" t="s">
        <v>6</v>
      </c>
      <c r="O1017" s="76">
        <v>265.72000000000003</v>
      </c>
      <c r="P1017" s="77">
        <v>1129</v>
      </c>
      <c r="Q1017" s="76">
        <v>96647.58</v>
      </c>
      <c r="R1017" s="76">
        <v>25000</v>
      </c>
      <c r="S1017" s="85">
        <f t="shared" si="100"/>
        <v>25.867176394897832</v>
      </c>
      <c r="T1017" s="85">
        <f t="shared" si="101"/>
        <v>71647.58</v>
      </c>
      <c r="U1017" s="32" t="s">
        <v>6</v>
      </c>
      <c r="V1017" s="32" t="s">
        <v>6</v>
      </c>
      <c r="W1017" s="79">
        <v>2</v>
      </c>
      <c r="X1017" s="80">
        <v>0</v>
      </c>
      <c r="Y1017" s="81">
        <f>ROUND((S1017/INDICI!$B$2*10),2)</f>
        <v>2.92</v>
      </c>
      <c r="Z1017" s="81">
        <f>ROUND((O1017/INDICI!$B$1*25),2)</f>
        <v>0.71</v>
      </c>
      <c r="AA1017" s="82">
        <f t="shared" si="102"/>
        <v>8</v>
      </c>
      <c r="AB1017" s="83">
        <f t="shared" si="103"/>
        <v>11.629999999999999</v>
      </c>
      <c r="AC1017" s="84"/>
      <c r="AD1017" s="81" t="str">
        <f>VLOOKUP(C1017, 'NORD SUD'!A:B, 2, FALSE)</f>
        <v>S</v>
      </c>
      <c r="AE1017" s="85"/>
      <c r="AF1017" s="85"/>
      <c r="AG1017" s="84"/>
      <c r="AH1017" s="81"/>
      <c r="AI1017" s="169"/>
      <c r="AJ1017" s="169"/>
      <c r="AK1017" s="194"/>
      <c r="AL1017" s="158"/>
    </row>
    <row r="1018" spans="1:998" s="13" customFormat="1">
      <c r="A1018" s="16">
        <v>1013</v>
      </c>
      <c r="B1018" s="32" t="s">
        <v>857</v>
      </c>
      <c r="C1018" s="32" t="s">
        <v>76</v>
      </c>
      <c r="D1018" s="32" t="s">
        <v>76</v>
      </c>
      <c r="E1018" s="32"/>
      <c r="F1018" s="32" t="s">
        <v>1149</v>
      </c>
      <c r="G1018" s="74">
        <v>45784</v>
      </c>
      <c r="H1018" s="75">
        <v>0.67222222222222217</v>
      </c>
      <c r="I1018" s="32" t="s">
        <v>5</v>
      </c>
      <c r="J1018" s="32" t="s">
        <v>6</v>
      </c>
      <c r="K1018" s="32" t="s">
        <v>5</v>
      </c>
      <c r="L1018" s="32" t="s">
        <v>5</v>
      </c>
      <c r="M1018" s="32" t="s">
        <v>5</v>
      </c>
      <c r="N1018" s="32" t="s">
        <v>6</v>
      </c>
      <c r="O1018" s="76">
        <v>187.62</v>
      </c>
      <c r="P1018" s="77">
        <v>1066</v>
      </c>
      <c r="Q1018" s="76">
        <v>187885.8</v>
      </c>
      <c r="R1018" s="76">
        <v>18788.580000000002</v>
      </c>
      <c r="S1018" s="85">
        <f t="shared" si="100"/>
        <v>10.000000000000002</v>
      </c>
      <c r="T1018" s="85">
        <f t="shared" si="101"/>
        <v>169097.21999999997</v>
      </c>
      <c r="U1018" s="32" t="s">
        <v>6</v>
      </c>
      <c r="V1018" s="32" t="s">
        <v>6</v>
      </c>
      <c r="W1018" s="32">
        <v>1</v>
      </c>
      <c r="X1018" s="80">
        <v>10</v>
      </c>
      <c r="Y1018" s="81">
        <f>ROUND((S1018/INDICI!$B$2*10),2)</f>
        <v>1.1299999999999999</v>
      </c>
      <c r="Z1018" s="81">
        <f>ROUND((O1018/INDICI!$B$1*25),2)</f>
        <v>0.5</v>
      </c>
      <c r="AA1018" s="82">
        <f t="shared" si="102"/>
        <v>0</v>
      </c>
      <c r="AB1018" s="83">
        <f t="shared" si="103"/>
        <v>11.629999999999999</v>
      </c>
      <c r="AC1018" s="84"/>
      <c r="AD1018" s="81" t="str">
        <f>VLOOKUP(C1018, 'NORD SUD'!A:B, 2, FALSE)</f>
        <v>S</v>
      </c>
      <c r="AE1018" s="85"/>
      <c r="AF1018" s="85"/>
      <c r="AG1018" s="84"/>
      <c r="AH1018" s="81"/>
      <c r="AI1018" s="169"/>
      <c r="AJ1018" s="169"/>
      <c r="AK1018" s="194"/>
      <c r="AL1018" s="158"/>
    </row>
    <row r="1019" spans="1:998" s="13" customFormat="1">
      <c r="A1019" s="16">
        <v>1014</v>
      </c>
      <c r="B1019" s="32" t="s">
        <v>556</v>
      </c>
      <c r="C1019" s="32" t="s">
        <v>1454</v>
      </c>
      <c r="D1019" s="32" t="s">
        <v>1454</v>
      </c>
      <c r="E1019" s="32" t="s">
        <v>1470</v>
      </c>
      <c r="F1019" s="32"/>
      <c r="G1019" s="74">
        <v>45834</v>
      </c>
      <c r="H1019" s="75">
        <v>0.86458333333333337</v>
      </c>
      <c r="I1019" s="32" t="s">
        <v>5</v>
      </c>
      <c r="J1019" s="32" t="s">
        <v>6</v>
      </c>
      <c r="K1019" s="32" t="s">
        <v>5</v>
      </c>
      <c r="L1019" s="32" t="s">
        <v>5</v>
      </c>
      <c r="M1019" s="32" t="s">
        <v>5</v>
      </c>
      <c r="N1019" s="32" t="s">
        <v>6</v>
      </c>
      <c r="O1019" s="76">
        <v>798.45</v>
      </c>
      <c r="P1019" s="77">
        <v>8266</v>
      </c>
      <c r="Q1019" s="76">
        <v>58284.44</v>
      </c>
      <c r="R1019" s="76">
        <v>18000</v>
      </c>
      <c r="S1019" s="85">
        <f t="shared" si="100"/>
        <v>30.883028128948308</v>
      </c>
      <c r="T1019" s="85">
        <f t="shared" si="101"/>
        <v>40284.44</v>
      </c>
      <c r="U1019" s="32" t="s">
        <v>5</v>
      </c>
      <c r="V1019" s="32" t="s">
        <v>6</v>
      </c>
      <c r="W1019" s="79">
        <v>2</v>
      </c>
      <c r="X1019" s="80">
        <v>0</v>
      </c>
      <c r="Y1019" s="81">
        <f>ROUND((S1019/INDICI!$B$2*10),2)</f>
        <v>3.49</v>
      </c>
      <c r="Z1019" s="81">
        <f>ROUND((O1019/INDICI!$B$1*25),2)</f>
        <v>2.13</v>
      </c>
      <c r="AA1019" s="82">
        <f t="shared" si="102"/>
        <v>6</v>
      </c>
      <c r="AB1019" s="83">
        <f t="shared" si="103"/>
        <v>11.620000000000001</v>
      </c>
      <c r="AC1019" s="84"/>
      <c r="AD1019" s="81" t="str">
        <f>VLOOKUP(C1019, 'NORD SUD'!A:B, 2, FALSE)</f>
        <v>S</v>
      </c>
      <c r="AE1019" s="85"/>
      <c r="AF1019" s="85"/>
      <c r="AG1019" s="84"/>
      <c r="AH1019" s="81"/>
      <c r="AI1019" s="169"/>
      <c r="AJ1019" s="169"/>
      <c r="AK1019" s="194"/>
      <c r="AL1019" s="158"/>
    </row>
    <row r="1020" spans="1:998" s="13" customFormat="1">
      <c r="A1020" s="16">
        <v>1015</v>
      </c>
      <c r="B1020" s="32" t="s">
        <v>138</v>
      </c>
      <c r="C1020" s="32" t="s">
        <v>27</v>
      </c>
      <c r="D1020" s="32" t="s">
        <v>27</v>
      </c>
      <c r="E1020" s="32" t="s">
        <v>1332</v>
      </c>
      <c r="F1020" s="32"/>
      <c r="G1020" s="74">
        <v>45834</v>
      </c>
      <c r="H1020" s="75">
        <v>0.73819444444444438</v>
      </c>
      <c r="I1020" s="32" t="s">
        <v>5</v>
      </c>
      <c r="J1020" s="32" t="s">
        <v>6</v>
      </c>
      <c r="K1020" s="32" t="s">
        <v>5</v>
      </c>
      <c r="L1020" s="32" t="s">
        <v>5</v>
      </c>
      <c r="M1020" s="32" t="s">
        <v>5</v>
      </c>
      <c r="N1020" s="32" t="s">
        <v>6</v>
      </c>
      <c r="O1020" s="76">
        <v>1937.98</v>
      </c>
      <c r="P1020" s="77">
        <v>12900</v>
      </c>
      <c r="Q1020" s="76">
        <v>250000</v>
      </c>
      <c r="R1020" s="76">
        <v>10000</v>
      </c>
      <c r="S1020" s="85">
        <f t="shared" si="100"/>
        <v>4</v>
      </c>
      <c r="T1020" s="85">
        <f t="shared" si="101"/>
        <v>240000</v>
      </c>
      <c r="U1020" s="32" t="s">
        <v>6</v>
      </c>
      <c r="V1020" s="32" t="s">
        <v>6</v>
      </c>
      <c r="W1020" s="79">
        <v>1</v>
      </c>
      <c r="X1020" s="80">
        <v>0</v>
      </c>
      <c r="Y1020" s="81">
        <f>ROUND((S1020/INDICI!$B$2*10),2)</f>
        <v>0.45</v>
      </c>
      <c r="Z1020" s="81">
        <f>ROUND((O1020/INDICI!$B$1*25),2)</f>
        <v>5.17</v>
      </c>
      <c r="AA1020" s="82">
        <f t="shared" si="102"/>
        <v>6</v>
      </c>
      <c r="AB1020" s="83">
        <f t="shared" si="103"/>
        <v>11.620000000000001</v>
      </c>
      <c r="AC1020" s="84"/>
      <c r="AD1020" s="81" t="str">
        <f>VLOOKUP(C1020, 'NORD SUD'!A:B, 2, FALSE)</f>
        <v>S</v>
      </c>
      <c r="AE1020" s="85"/>
      <c r="AF1020" s="85"/>
      <c r="AG1020" s="84"/>
      <c r="AH1020" s="81"/>
      <c r="AI1020" s="169"/>
      <c r="AJ1020" s="169"/>
      <c r="AK1020" s="194"/>
      <c r="AL1020" s="158"/>
    </row>
    <row r="1021" spans="1:998" s="13" customFormat="1">
      <c r="A1021" s="16">
        <v>1016</v>
      </c>
      <c r="B1021" s="32" t="s">
        <v>188</v>
      </c>
      <c r="C1021" s="32" t="s">
        <v>13</v>
      </c>
      <c r="D1021" s="32" t="s">
        <v>13</v>
      </c>
      <c r="E1021" s="32" t="s">
        <v>13</v>
      </c>
      <c r="F1021" s="32"/>
      <c r="G1021" s="74">
        <v>45831</v>
      </c>
      <c r="H1021" s="75">
        <v>0.51041666666666663</v>
      </c>
      <c r="I1021" s="32" t="s">
        <v>5</v>
      </c>
      <c r="J1021" s="32" t="s">
        <v>6</v>
      </c>
      <c r="K1021" s="32" t="s">
        <v>5</v>
      </c>
      <c r="L1021" s="32" t="s">
        <v>5</v>
      </c>
      <c r="M1021" s="32" t="s">
        <v>5</v>
      </c>
      <c r="N1021" s="32" t="s">
        <v>6</v>
      </c>
      <c r="O1021" s="76">
        <v>2851.58</v>
      </c>
      <c r="P1021" s="77">
        <v>73503</v>
      </c>
      <c r="Q1021" s="76">
        <v>180000</v>
      </c>
      <c r="R1021" s="76">
        <v>0</v>
      </c>
      <c r="S1021" s="78">
        <f t="shared" si="100"/>
        <v>0</v>
      </c>
      <c r="T1021" s="78">
        <f t="shared" si="101"/>
        <v>180000</v>
      </c>
      <c r="U1021" s="32" t="s">
        <v>6</v>
      </c>
      <c r="V1021" s="32" t="s">
        <v>6</v>
      </c>
      <c r="W1021" s="79">
        <v>1</v>
      </c>
      <c r="X1021" s="80">
        <v>0</v>
      </c>
      <c r="Y1021" s="81">
        <f>ROUND((S1021/INDICI!$B$2*10),2)</f>
        <v>0</v>
      </c>
      <c r="Z1021" s="81">
        <f>ROUND((O1021/INDICI!$B$1*25),2)</f>
        <v>7.61</v>
      </c>
      <c r="AA1021" s="82">
        <f t="shared" si="102"/>
        <v>4</v>
      </c>
      <c r="AB1021" s="83">
        <f t="shared" si="103"/>
        <v>11.61</v>
      </c>
      <c r="AC1021" s="84"/>
      <c r="AD1021" s="81" t="str">
        <f>VLOOKUP(C1021, 'NORD SUD'!A:B, 2, FALSE)</f>
        <v>N</v>
      </c>
      <c r="AE1021" s="85"/>
      <c r="AF1021" s="85"/>
      <c r="AG1021" s="84"/>
      <c r="AH1021" s="81"/>
      <c r="AI1021" s="169"/>
      <c r="AJ1021" s="169"/>
      <c r="AK1021" s="194"/>
      <c r="AL1021" s="158"/>
    </row>
    <row r="1022" spans="1:998" s="13" customFormat="1">
      <c r="A1022" s="16">
        <v>1017</v>
      </c>
      <c r="B1022" s="32" t="s">
        <v>357</v>
      </c>
      <c r="C1022" s="32" t="s">
        <v>80</v>
      </c>
      <c r="D1022" s="32" t="s">
        <v>80</v>
      </c>
      <c r="E1022" s="32" t="s">
        <v>643</v>
      </c>
      <c r="F1022" s="32"/>
      <c r="G1022" s="74">
        <v>45831</v>
      </c>
      <c r="H1022" s="75">
        <v>0.74930555555555556</v>
      </c>
      <c r="I1022" s="32" t="s">
        <v>5</v>
      </c>
      <c r="J1022" s="32" t="s">
        <v>6</v>
      </c>
      <c r="K1022" s="32" t="s">
        <v>5</v>
      </c>
      <c r="L1022" s="32" t="s">
        <v>5</v>
      </c>
      <c r="M1022" s="32" t="s">
        <v>5</v>
      </c>
      <c r="N1022" s="32" t="s">
        <v>6</v>
      </c>
      <c r="O1022" s="76">
        <v>748.82</v>
      </c>
      <c r="P1022" s="77">
        <v>4674</v>
      </c>
      <c r="Q1022" s="76">
        <v>210000</v>
      </c>
      <c r="R1022" s="76">
        <v>30000</v>
      </c>
      <c r="S1022" s="85">
        <f t="shared" si="100"/>
        <v>14.285714285714285</v>
      </c>
      <c r="T1022" s="85">
        <f t="shared" si="101"/>
        <v>180000</v>
      </c>
      <c r="U1022" s="32" t="s">
        <v>6</v>
      </c>
      <c r="V1022" s="32" t="s">
        <v>6</v>
      </c>
      <c r="W1022" s="79">
        <v>1</v>
      </c>
      <c r="X1022" s="80">
        <v>0</v>
      </c>
      <c r="Y1022" s="81">
        <f>ROUND((S1022/INDICI!$B$2*10),2)</f>
        <v>1.61</v>
      </c>
      <c r="Z1022" s="81">
        <f>ROUND((O1022/INDICI!$B$1*25),2)</f>
        <v>2</v>
      </c>
      <c r="AA1022" s="82">
        <f t="shared" si="102"/>
        <v>8</v>
      </c>
      <c r="AB1022" s="83">
        <f t="shared" si="103"/>
        <v>11.61</v>
      </c>
      <c r="AC1022" s="84"/>
      <c r="AD1022" s="81" t="str">
        <f>VLOOKUP(C1022, 'NORD SUD'!A:B, 2, FALSE)</f>
        <v>N</v>
      </c>
      <c r="AE1022" s="85"/>
      <c r="AF1022" s="85"/>
      <c r="AG1022" s="84"/>
      <c r="AH1022" s="81"/>
      <c r="AI1022" s="169"/>
      <c r="AJ1022" s="169"/>
      <c r="AK1022" s="194"/>
      <c r="AL1022" s="158"/>
    </row>
    <row r="1023" spans="1:998" s="28" customFormat="1">
      <c r="A1023" s="16">
        <v>1018</v>
      </c>
      <c r="B1023" s="81" t="s">
        <v>250</v>
      </c>
      <c r="C1023" s="81" t="s">
        <v>78</v>
      </c>
      <c r="D1023" s="81" t="s">
        <v>78</v>
      </c>
      <c r="E1023" s="81" t="s">
        <v>256</v>
      </c>
      <c r="F1023" s="81"/>
      <c r="G1023" s="74">
        <v>45827</v>
      </c>
      <c r="H1023" s="75">
        <v>0.52569444444444446</v>
      </c>
      <c r="I1023" s="81" t="s">
        <v>5</v>
      </c>
      <c r="J1023" s="81" t="s">
        <v>6</v>
      </c>
      <c r="K1023" s="81" t="s">
        <v>5</v>
      </c>
      <c r="L1023" s="81" t="s">
        <v>5</v>
      </c>
      <c r="M1023" s="81" t="s">
        <v>5</v>
      </c>
      <c r="N1023" s="81" t="s">
        <v>6</v>
      </c>
      <c r="O1023" s="76">
        <v>1138.51</v>
      </c>
      <c r="P1023" s="77">
        <v>527</v>
      </c>
      <c r="Q1023" s="76">
        <v>95936.62</v>
      </c>
      <c r="R1023" s="76">
        <v>4796.83</v>
      </c>
      <c r="S1023" s="78">
        <f t="shared" si="100"/>
        <v>4.999998957645162</v>
      </c>
      <c r="T1023" s="78">
        <f t="shared" si="101"/>
        <v>91139.79</v>
      </c>
      <c r="U1023" s="81" t="s">
        <v>6</v>
      </c>
      <c r="V1023" s="81" t="s">
        <v>6</v>
      </c>
      <c r="W1023" s="81">
        <v>2</v>
      </c>
      <c r="X1023" s="80">
        <v>0</v>
      </c>
      <c r="Y1023" s="81">
        <f>ROUND((S1023/INDICI!$B$2*10),2)</f>
        <v>0.56000000000000005</v>
      </c>
      <c r="Z1023" s="81">
        <f>ROUND((O1023/INDICI!$B$1*25),2)</f>
        <v>3.04</v>
      </c>
      <c r="AA1023" s="82">
        <f t="shared" si="102"/>
        <v>8</v>
      </c>
      <c r="AB1023" s="83">
        <f t="shared" si="103"/>
        <v>11.6</v>
      </c>
      <c r="AC1023" s="84"/>
      <c r="AD1023" s="81" t="str">
        <f>VLOOKUP(C1023, 'NORD SUD'!A:B, 2, FALSE)</f>
        <v>N</v>
      </c>
      <c r="AE1023" s="85"/>
      <c r="AF1023" s="85"/>
      <c r="AG1023" s="84"/>
      <c r="AH1023" s="81"/>
      <c r="AI1023" s="169"/>
      <c r="AJ1023" s="169"/>
      <c r="AK1023" s="194"/>
      <c r="AL1023" s="158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  <c r="IG1023" s="13"/>
      <c r="IH1023" s="13"/>
      <c r="II1023" s="13"/>
      <c r="IJ1023" s="13"/>
      <c r="IK1023" s="13"/>
      <c r="IL1023" s="13"/>
      <c r="IM1023" s="13"/>
      <c r="IN1023" s="13"/>
      <c r="IO1023" s="13"/>
      <c r="IP1023" s="13"/>
      <c r="IQ1023" s="13"/>
      <c r="IR1023" s="13"/>
      <c r="IS1023" s="13"/>
      <c r="IT1023" s="13"/>
      <c r="IU1023" s="13"/>
      <c r="IV1023" s="13"/>
      <c r="IW1023" s="13"/>
      <c r="IX1023" s="13"/>
      <c r="IY1023" s="13"/>
      <c r="IZ1023" s="13"/>
      <c r="JA1023" s="13"/>
      <c r="JB1023" s="13"/>
      <c r="JC1023" s="13"/>
      <c r="JD1023" s="13"/>
      <c r="JE1023" s="13"/>
      <c r="JF1023" s="13"/>
      <c r="JG1023" s="13"/>
      <c r="JH1023" s="13"/>
      <c r="JI1023" s="13"/>
      <c r="JJ1023" s="13"/>
      <c r="JK1023" s="13"/>
      <c r="JL1023" s="13"/>
      <c r="JM1023" s="13"/>
      <c r="JN1023" s="13"/>
      <c r="JO1023" s="13"/>
      <c r="JP1023" s="13"/>
      <c r="JQ1023" s="13"/>
      <c r="JR1023" s="13"/>
      <c r="JS1023" s="13"/>
      <c r="JT1023" s="13"/>
      <c r="JU1023" s="13"/>
      <c r="JV1023" s="13"/>
      <c r="JW1023" s="13"/>
      <c r="JX1023" s="13"/>
      <c r="JY1023" s="13"/>
      <c r="JZ1023" s="13"/>
      <c r="KA1023" s="13"/>
      <c r="KB1023" s="13"/>
      <c r="KC1023" s="13"/>
      <c r="KD1023" s="13"/>
      <c r="KE1023" s="13"/>
      <c r="KF1023" s="13"/>
      <c r="KG1023" s="13"/>
      <c r="KH1023" s="13"/>
      <c r="KI1023" s="13"/>
      <c r="KJ1023" s="13"/>
      <c r="KK1023" s="13"/>
      <c r="KL1023" s="13"/>
      <c r="KM1023" s="13"/>
      <c r="KN1023" s="13"/>
      <c r="KO1023" s="13"/>
      <c r="KP1023" s="13"/>
      <c r="KQ1023" s="13"/>
      <c r="KR1023" s="13"/>
      <c r="KS1023" s="13"/>
      <c r="KT1023" s="13"/>
      <c r="KU1023" s="13"/>
      <c r="KV1023" s="13"/>
      <c r="KW1023" s="13"/>
      <c r="KX1023" s="13"/>
      <c r="KY1023" s="13"/>
      <c r="KZ1023" s="13"/>
      <c r="LA1023" s="13"/>
      <c r="LB1023" s="13"/>
      <c r="LC1023" s="13"/>
      <c r="LD1023" s="13"/>
      <c r="LE1023" s="13"/>
      <c r="LF1023" s="13"/>
      <c r="LG1023" s="13"/>
      <c r="LH1023" s="13"/>
      <c r="LI1023" s="13"/>
      <c r="LJ1023" s="13"/>
      <c r="LK1023" s="13"/>
      <c r="LL1023" s="13"/>
      <c r="LM1023" s="13"/>
      <c r="LN1023" s="13"/>
      <c r="LO1023" s="13"/>
      <c r="LP1023" s="13"/>
      <c r="LQ1023" s="13"/>
      <c r="LR1023" s="13"/>
      <c r="LS1023" s="13"/>
      <c r="LT1023" s="13"/>
      <c r="LU1023" s="13"/>
      <c r="LV1023" s="13"/>
      <c r="LW1023" s="13"/>
      <c r="LX1023" s="13"/>
      <c r="LY1023" s="13"/>
      <c r="LZ1023" s="13"/>
      <c r="MA1023" s="13"/>
      <c r="MB1023" s="13"/>
      <c r="MC1023" s="13"/>
      <c r="MD1023" s="13"/>
      <c r="ME1023" s="13"/>
      <c r="MF1023" s="13"/>
      <c r="MG1023" s="13"/>
      <c r="MH1023" s="13"/>
      <c r="MI1023" s="13"/>
      <c r="MJ1023" s="13"/>
      <c r="MK1023" s="13"/>
      <c r="ML1023" s="13"/>
      <c r="MM1023" s="13"/>
      <c r="MN1023" s="13"/>
      <c r="MO1023" s="13"/>
      <c r="MP1023" s="13"/>
      <c r="MQ1023" s="13"/>
      <c r="MR1023" s="13"/>
      <c r="MS1023" s="13"/>
      <c r="MT1023" s="13"/>
      <c r="MU1023" s="13"/>
      <c r="MV1023" s="13"/>
      <c r="MW1023" s="13"/>
      <c r="MX1023" s="13"/>
      <c r="MY1023" s="13"/>
      <c r="MZ1023" s="13"/>
      <c r="NA1023" s="13"/>
      <c r="NB1023" s="13"/>
      <c r="NC1023" s="13"/>
      <c r="ND1023" s="13"/>
      <c r="NE1023" s="13"/>
      <c r="NF1023" s="13"/>
      <c r="NG1023" s="13"/>
      <c r="NH1023" s="13"/>
      <c r="NI1023" s="13"/>
      <c r="NJ1023" s="13"/>
      <c r="NK1023" s="13"/>
      <c r="NL1023" s="13"/>
      <c r="NM1023" s="13"/>
      <c r="NN1023" s="13"/>
      <c r="NO1023" s="13"/>
      <c r="NP1023" s="13"/>
      <c r="NQ1023" s="13"/>
      <c r="NR1023" s="13"/>
      <c r="NS1023" s="13"/>
      <c r="NT1023" s="13"/>
      <c r="NU1023" s="13"/>
      <c r="NV1023" s="13"/>
      <c r="NW1023" s="13"/>
      <c r="NX1023" s="13"/>
      <c r="NY1023" s="13"/>
      <c r="NZ1023" s="13"/>
      <c r="OA1023" s="13"/>
      <c r="OB1023" s="13"/>
      <c r="OC1023" s="13"/>
      <c r="OD1023" s="13"/>
      <c r="OE1023" s="13"/>
      <c r="OF1023" s="13"/>
      <c r="OG1023" s="13"/>
      <c r="OH1023" s="13"/>
      <c r="OI1023" s="13"/>
      <c r="OJ1023" s="13"/>
      <c r="OK1023" s="13"/>
      <c r="OL1023" s="13"/>
      <c r="OM1023" s="13"/>
      <c r="ON1023" s="13"/>
      <c r="OO1023" s="13"/>
      <c r="OP1023" s="13"/>
      <c r="OQ1023" s="13"/>
      <c r="OR1023" s="13"/>
      <c r="OS1023" s="13"/>
      <c r="OT1023" s="13"/>
      <c r="OU1023" s="13"/>
      <c r="OV1023" s="13"/>
      <c r="OW1023" s="13"/>
      <c r="OX1023" s="13"/>
      <c r="OY1023" s="13"/>
      <c r="OZ1023" s="13"/>
      <c r="PA1023" s="13"/>
      <c r="PB1023" s="13"/>
      <c r="PC1023" s="13"/>
      <c r="PD1023" s="13"/>
      <c r="PE1023" s="13"/>
      <c r="PF1023" s="13"/>
      <c r="PG1023" s="13"/>
      <c r="PH1023" s="13"/>
      <c r="PI1023" s="13"/>
      <c r="PJ1023" s="13"/>
      <c r="PK1023" s="13"/>
      <c r="PL1023" s="13"/>
      <c r="PM1023" s="13"/>
      <c r="PN1023" s="13"/>
      <c r="PO1023" s="13"/>
      <c r="PP1023" s="13"/>
      <c r="PQ1023" s="13"/>
      <c r="PR1023" s="13"/>
      <c r="PS1023" s="13"/>
      <c r="PT1023" s="13"/>
      <c r="PU1023" s="13"/>
      <c r="PV1023" s="13"/>
      <c r="PW1023" s="13"/>
      <c r="PX1023" s="13"/>
      <c r="PY1023" s="13"/>
      <c r="PZ1023" s="13"/>
      <c r="QA1023" s="13"/>
      <c r="QB1023" s="13"/>
      <c r="QC1023" s="13"/>
      <c r="QD1023" s="13"/>
      <c r="QE1023" s="13"/>
      <c r="QF1023" s="13"/>
      <c r="QG1023" s="13"/>
      <c r="QH1023" s="13"/>
      <c r="QI1023" s="13"/>
      <c r="QJ1023" s="13"/>
      <c r="QK1023" s="13"/>
      <c r="QL1023" s="13"/>
      <c r="QM1023" s="13"/>
      <c r="QN1023" s="13"/>
      <c r="QO1023" s="13"/>
      <c r="QP1023" s="13"/>
      <c r="QQ1023" s="13"/>
      <c r="QR1023" s="13"/>
      <c r="QS1023" s="13"/>
      <c r="QT1023" s="13"/>
      <c r="QU1023" s="13"/>
      <c r="QV1023" s="13"/>
      <c r="QW1023" s="13"/>
      <c r="QX1023" s="13"/>
      <c r="QY1023" s="13"/>
      <c r="QZ1023" s="13"/>
      <c r="RA1023" s="13"/>
      <c r="RB1023" s="13"/>
      <c r="RC1023" s="13"/>
      <c r="RD1023" s="13"/>
      <c r="RE1023" s="13"/>
      <c r="RF1023" s="13"/>
      <c r="RG1023" s="13"/>
      <c r="RH1023" s="13"/>
      <c r="RI1023" s="13"/>
      <c r="RJ1023" s="13"/>
      <c r="RK1023" s="13"/>
      <c r="RL1023" s="13"/>
      <c r="RM1023" s="13"/>
      <c r="RN1023" s="13"/>
      <c r="RO1023" s="13"/>
      <c r="RP1023" s="13"/>
      <c r="RQ1023" s="13"/>
      <c r="RR1023" s="13"/>
      <c r="RS1023" s="13"/>
      <c r="RT1023" s="13"/>
      <c r="RU1023" s="13"/>
      <c r="RV1023" s="13"/>
      <c r="RW1023" s="13"/>
      <c r="RX1023" s="13"/>
      <c r="RY1023" s="13"/>
      <c r="RZ1023" s="13"/>
      <c r="SA1023" s="13"/>
      <c r="SB1023" s="13"/>
      <c r="SC1023" s="13"/>
      <c r="SD1023" s="13"/>
      <c r="SE1023" s="13"/>
      <c r="SF1023" s="13"/>
      <c r="SG1023" s="13"/>
      <c r="SH1023" s="13"/>
      <c r="SI1023" s="13"/>
      <c r="SJ1023" s="13"/>
      <c r="SK1023" s="13"/>
      <c r="SL1023" s="13"/>
      <c r="SM1023" s="13"/>
      <c r="SN1023" s="13"/>
      <c r="SO1023" s="13"/>
      <c r="SP1023" s="13"/>
      <c r="SQ1023" s="13"/>
      <c r="SR1023" s="13"/>
      <c r="SS1023" s="13"/>
      <c r="ST1023" s="13"/>
      <c r="SU1023" s="13"/>
      <c r="SV1023" s="13"/>
      <c r="SW1023" s="13"/>
      <c r="SX1023" s="13"/>
      <c r="SY1023" s="13"/>
      <c r="SZ1023" s="13"/>
      <c r="TA1023" s="13"/>
      <c r="TB1023" s="13"/>
      <c r="TC1023" s="13"/>
      <c r="TD1023" s="13"/>
      <c r="TE1023" s="13"/>
      <c r="TF1023" s="13"/>
      <c r="TG1023" s="13"/>
      <c r="TH1023" s="13"/>
      <c r="TI1023" s="13"/>
      <c r="TJ1023" s="13"/>
      <c r="TK1023" s="13"/>
      <c r="TL1023" s="13"/>
      <c r="TM1023" s="13"/>
      <c r="TN1023" s="13"/>
      <c r="TO1023" s="13"/>
      <c r="TP1023" s="13"/>
      <c r="TQ1023" s="13"/>
      <c r="TR1023" s="13"/>
      <c r="TS1023" s="13"/>
      <c r="TT1023" s="13"/>
      <c r="TU1023" s="13"/>
      <c r="TV1023" s="13"/>
      <c r="TW1023" s="13"/>
      <c r="TX1023" s="13"/>
      <c r="TY1023" s="13"/>
      <c r="TZ1023" s="13"/>
      <c r="UA1023" s="13"/>
      <c r="UB1023" s="13"/>
      <c r="UC1023" s="13"/>
      <c r="UD1023" s="13"/>
      <c r="UE1023" s="13"/>
      <c r="UF1023" s="13"/>
      <c r="UG1023" s="13"/>
      <c r="UH1023" s="13"/>
      <c r="UI1023" s="13"/>
      <c r="UJ1023" s="13"/>
      <c r="UK1023" s="13"/>
      <c r="UL1023" s="13"/>
      <c r="UM1023" s="13"/>
      <c r="UN1023" s="13"/>
      <c r="UO1023" s="13"/>
      <c r="UP1023" s="13"/>
      <c r="UQ1023" s="13"/>
      <c r="UR1023" s="13"/>
      <c r="US1023" s="13"/>
      <c r="UT1023" s="13"/>
      <c r="UU1023" s="13"/>
      <c r="UV1023" s="13"/>
      <c r="UW1023" s="13"/>
      <c r="UX1023" s="13"/>
      <c r="UY1023" s="13"/>
      <c r="UZ1023" s="13"/>
      <c r="VA1023" s="13"/>
      <c r="VB1023" s="13"/>
      <c r="VC1023" s="13"/>
      <c r="VD1023" s="13"/>
      <c r="VE1023" s="13"/>
      <c r="VF1023" s="13"/>
      <c r="VG1023" s="13"/>
      <c r="VH1023" s="13"/>
      <c r="VI1023" s="13"/>
      <c r="VJ1023" s="13"/>
      <c r="VK1023" s="13"/>
      <c r="VL1023" s="13"/>
      <c r="VM1023" s="13"/>
      <c r="VN1023" s="13"/>
      <c r="VO1023" s="13"/>
      <c r="VP1023" s="13"/>
      <c r="VQ1023" s="13"/>
      <c r="VR1023" s="13"/>
      <c r="VS1023" s="13"/>
      <c r="VT1023" s="13"/>
      <c r="VU1023" s="13"/>
      <c r="VV1023" s="13"/>
      <c r="VW1023" s="13"/>
      <c r="VX1023" s="13"/>
      <c r="VY1023" s="13"/>
      <c r="VZ1023" s="13"/>
      <c r="WA1023" s="13"/>
      <c r="WB1023" s="13"/>
      <c r="WC1023" s="13"/>
      <c r="WD1023" s="13"/>
      <c r="WE1023" s="13"/>
      <c r="WF1023" s="13"/>
      <c r="WG1023" s="13"/>
      <c r="WH1023" s="13"/>
      <c r="WI1023" s="13"/>
      <c r="WJ1023" s="13"/>
      <c r="WK1023" s="13"/>
      <c r="WL1023" s="13"/>
      <c r="WM1023" s="13"/>
      <c r="WN1023" s="13"/>
      <c r="WO1023" s="13"/>
      <c r="WP1023" s="13"/>
      <c r="WQ1023" s="13"/>
      <c r="WR1023" s="13"/>
      <c r="WS1023" s="13"/>
      <c r="WT1023" s="13"/>
      <c r="WU1023" s="13"/>
      <c r="WV1023" s="13"/>
      <c r="WW1023" s="13"/>
      <c r="WX1023" s="13"/>
      <c r="WY1023" s="13"/>
      <c r="WZ1023" s="13"/>
      <c r="XA1023" s="13"/>
      <c r="XB1023" s="13"/>
      <c r="XC1023" s="13"/>
      <c r="XD1023" s="13"/>
      <c r="XE1023" s="13"/>
      <c r="XF1023" s="13"/>
      <c r="XG1023" s="13"/>
      <c r="XH1023" s="13"/>
      <c r="XI1023" s="13"/>
      <c r="XJ1023" s="13"/>
      <c r="XK1023" s="13"/>
      <c r="XL1023" s="13"/>
      <c r="XM1023" s="13"/>
      <c r="XN1023" s="13"/>
      <c r="XO1023" s="13"/>
      <c r="XP1023" s="13"/>
      <c r="XQ1023" s="13"/>
      <c r="XR1023" s="13"/>
      <c r="XS1023" s="13"/>
      <c r="XT1023" s="13"/>
      <c r="XU1023" s="13"/>
      <c r="XV1023" s="13"/>
      <c r="XW1023" s="13"/>
      <c r="XX1023" s="13"/>
      <c r="XY1023" s="13"/>
      <c r="XZ1023" s="13"/>
      <c r="YA1023" s="13"/>
      <c r="YB1023" s="13"/>
      <c r="YC1023" s="13"/>
      <c r="YD1023" s="13"/>
      <c r="YE1023" s="13"/>
      <c r="YF1023" s="13"/>
      <c r="YG1023" s="13"/>
      <c r="YH1023" s="13"/>
      <c r="YI1023" s="13"/>
      <c r="YJ1023" s="13"/>
      <c r="YK1023" s="13"/>
      <c r="YL1023" s="13"/>
      <c r="YM1023" s="13"/>
      <c r="YN1023" s="13"/>
      <c r="YO1023" s="13"/>
      <c r="YP1023" s="13"/>
      <c r="YQ1023" s="13"/>
      <c r="YR1023" s="13"/>
      <c r="YS1023" s="13"/>
      <c r="YT1023" s="13"/>
      <c r="YU1023" s="13"/>
      <c r="YV1023" s="13"/>
      <c r="YW1023" s="13"/>
      <c r="YX1023" s="13"/>
      <c r="YY1023" s="13"/>
      <c r="YZ1023" s="13"/>
      <c r="ZA1023" s="13"/>
      <c r="ZB1023" s="13"/>
      <c r="ZC1023" s="13"/>
      <c r="ZD1023" s="13"/>
      <c r="ZE1023" s="13"/>
      <c r="ZF1023" s="13"/>
      <c r="ZG1023" s="13"/>
      <c r="ZH1023" s="13"/>
      <c r="ZI1023" s="13"/>
      <c r="ZJ1023" s="13"/>
      <c r="ZK1023" s="13"/>
      <c r="ZL1023" s="13"/>
      <c r="ZM1023" s="13"/>
      <c r="ZN1023" s="13"/>
      <c r="ZO1023" s="13"/>
      <c r="ZP1023" s="13"/>
      <c r="ZQ1023" s="13"/>
      <c r="ZR1023" s="13"/>
      <c r="ZS1023" s="13"/>
      <c r="ZT1023" s="13"/>
      <c r="ZU1023" s="13"/>
      <c r="ZV1023" s="13"/>
      <c r="ZW1023" s="13"/>
      <c r="ZX1023" s="13"/>
      <c r="ZY1023" s="13"/>
      <c r="ZZ1023" s="13"/>
      <c r="AAA1023" s="13"/>
      <c r="AAB1023" s="13"/>
      <c r="AAC1023" s="13"/>
      <c r="AAD1023" s="13"/>
      <c r="AAE1023" s="13"/>
      <c r="AAF1023" s="13"/>
      <c r="AAG1023" s="13"/>
      <c r="AAH1023" s="13"/>
      <c r="AAI1023" s="13"/>
      <c r="AAJ1023" s="13"/>
      <c r="AAK1023" s="13"/>
      <c r="AAL1023" s="13"/>
      <c r="AAM1023" s="13"/>
      <c r="AAN1023" s="13"/>
      <c r="AAO1023" s="13"/>
      <c r="AAP1023" s="13"/>
      <c r="AAQ1023" s="13"/>
      <c r="AAR1023" s="13"/>
      <c r="AAS1023" s="13"/>
      <c r="AAT1023" s="13"/>
      <c r="AAU1023" s="13"/>
      <c r="AAV1023" s="13"/>
      <c r="AAW1023" s="13"/>
      <c r="AAX1023" s="13"/>
      <c r="AAY1023" s="13"/>
      <c r="AAZ1023" s="13"/>
      <c r="ABA1023" s="13"/>
      <c r="ABB1023" s="13"/>
      <c r="ABC1023" s="13"/>
      <c r="ABD1023" s="13"/>
      <c r="ABE1023" s="13"/>
      <c r="ABF1023" s="13"/>
      <c r="ABG1023" s="13"/>
      <c r="ABH1023" s="13"/>
      <c r="ABI1023" s="13"/>
      <c r="ABJ1023" s="13"/>
      <c r="ABK1023" s="13"/>
      <c r="ABL1023" s="13"/>
      <c r="ABM1023" s="13"/>
      <c r="ABN1023" s="13"/>
      <c r="ABO1023" s="13"/>
      <c r="ABP1023" s="13"/>
      <c r="ABQ1023" s="13"/>
      <c r="ABR1023" s="13"/>
      <c r="ABS1023" s="13"/>
      <c r="ABT1023" s="13"/>
      <c r="ABU1023" s="13"/>
      <c r="ABV1023" s="13"/>
      <c r="ABW1023" s="13"/>
      <c r="ABX1023" s="13"/>
      <c r="ABY1023" s="13"/>
      <c r="ABZ1023" s="13"/>
      <c r="ACA1023" s="13"/>
      <c r="ACB1023" s="13"/>
      <c r="ACC1023" s="13"/>
      <c r="ACD1023" s="13"/>
      <c r="ACE1023" s="13"/>
      <c r="ACF1023" s="13"/>
      <c r="ACG1023" s="13"/>
      <c r="ACH1023" s="13"/>
      <c r="ACI1023" s="13"/>
      <c r="ACJ1023" s="13"/>
      <c r="ACK1023" s="13"/>
      <c r="ACL1023" s="13"/>
      <c r="ACM1023" s="13"/>
      <c r="ACN1023" s="13"/>
      <c r="ACO1023" s="13"/>
      <c r="ACP1023" s="13"/>
      <c r="ACQ1023" s="13"/>
      <c r="ACR1023" s="13"/>
      <c r="ACS1023" s="13"/>
      <c r="ACT1023" s="13"/>
      <c r="ACU1023" s="13"/>
      <c r="ACV1023" s="13"/>
      <c r="ACW1023" s="13"/>
      <c r="ACX1023" s="13"/>
      <c r="ACY1023" s="13"/>
      <c r="ACZ1023" s="13"/>
      <c r="ADA1023" s="13"/>
      <c r="ADB1023" s="13"/>
      <c r="ADC1023" s="13"/>
      <c r="ADD1023" s="13"/>
      <c r="ADE1023" s="13"/>
      <c r="ADF1023" s="13"/>
      <c r="ADG1023" s="13"/>
      <c r="ADH1023" s="13"/>
      <c r="ADI1023" s="13"/>
      <c r="ADJ1023" s="13"/>
      <c r="ADK1023" s="13"/>
      <c r="ADL1023" s="13"/>
      <c r="ADM1023" s="13"/>
      <c r="ADN1023" s="13"/>
      <c r="ADO1023" s="13"/>
      <c r="ADP1023" s="13"/>
      <c r="ADQ1023" s="13"/>
      <c r="ADR1023" s="13"/>
      <c r="ADS1023" s="13"/>
      <c r="ADT1023" s="13"/>
      <c r="ADU1023" s="13"/>
      <c r="ADV1023" s="13"/>
      <c r="ADW1023" s="13"/>
      <c r="ADX1023" s="13"/>
      <c r="ADY1023" s="13"/>
      <c r="ADZ1023" s="13"/>
      <c r="AEA1023" s="13"/>
      <c r="AEB1023" s="13"/>
      <c r="AEC1023" s="13"/>
      <c r="AED1023" s="13"/>
      <c r="AEE1023" s="13"/>
      <c r="AEF1023" s="13"/>
      <c r="AEG1023" s="13"/>
      <c r="AEH1023" s="13"/>
      <c r="AEI1023" s="13"/>
      <c r="AEJ1023" s="13"/>
      <c r="AEK1023" s="13"/>
      <c r="AEL1023" s="13"/>
      <c r="AEM1023" s="13"/>
      <c r="AEN1023" s="13"/>
      <c r="AEO1023" s="13"/>
      <c r="AEP1023" s="13"/>
      <c r="AEQ1023" s="13"/>
      <c r="AER1023" s="13"/>
      <c r="AES1023" s="13"/>
      <c r="AET1023" s="13"/>
      <c r="AEU1023" s="13"/>
      <c r="AEV1023" s="13"/>
      <c r="AEW1023" s="13"/>
      <c r="AEX1023" s="13"/>
      <c r="AEY1023" s="13"/>
      <c r="AEZ1023" s="13"/>
      <c r="AFA1023" s="13"/>
      <c r="AFB1023" s="13"/>
      <c r="AFC1023" s="13"/>
      <c r="AFD1023" s="13"/>
      <c r="AFE1023" s="13"/>
      <c r="AFF1023" s="13"/>
      <c r="AFG1023" s="13"/>
      <c r="AFH1023" s="13"/>
      <c r="AFI1023" s="13"/>
      <c r="AFJ1023" s="13"/>
      <c r="AFK1023" s="13"/>
      <c r="AFL1023" s="13"/>
      <c r="AFM1023" s="13"/>
      <c r="AFN1023" s="13"/>
      <c r="AFO1023" s="13"/>
      <c r="AFP1023" s="13"/>
      <c r="AFQ1023" s="13"/>
      <c r="AFR1023" s="13"/>
      <c r="AFS1023" s="13"/>
      <c r="AFT1023" s="13"/>
      <c r="AFU1023" s="13"/>
      <c r="AFV1023" s="13"/>
      <c r="AFW1023" s="13"/>
      <c r="AFX1023" s="13"/>
      <c r="AFY1023" s="13"/>
      <c r="AFZ1023" s="13"/>
      <c r="AGA1023" s="13"/>
      <c r="AGB1023" s="13"/>
      <c r="AGC1023" s="13"/>
      <c r="AGD1023" s="13"/>
      <c r="AGE1023" s="13"/>
      <c r="AGF1023" s="13"/>
      <c r="AGG1023" s="13"/>
      <c r="AGH1023" s="13"/>
      <c r="AGI1023" s="13"/>
      <c r="AGJ1023" s="13"/>
      <c r="AGK1023" s="13"/>
      <c r="AGL1023" s="13"/>
      <c r="AGM1023" s="13"/>
      <c r="AGN1023" s="13"/>
      <c r="AGO1023" s="13"/>
      <c r="AGP1023" s="13"/>
      <c r="AGQ1023" s="13"/>
      <c r="AGR1023" s="13"/>
      <c r="AGS1023" s="13"/>
      <c r="AGT1023" s="13"/>
      <c r="AGU1023" s="13"/>
      <c r="AGV1023" s="13"/>
      <c r="AGW1023" s="13"/>
      <c r="AGX1023" s="13"/>
      <c r="AGY1023" s="13"/>
      <c r="AGZ1023" s="13"/>
      <c r="AHA1023" s="13"/>
      <c r="AHB1023" s="13"/>
      <c r="AHC1023" s="13"/>
      <c r="AHD1023" s="13"/>
      <c r="AHE1023" s="13"/>
      <c r="AHF1023" s="13"/>
      <c r="AHG1023" s="13"/>
      <c r="AHH1023" s="13"/>
      <c r="AHI1023" s="13"/>
      <c r="AHJ1023" s="13"/>
      <c r="AHK1023" s="13"/>
      <c r="AHL1023" s="13"/>
      <c r="AHM1023" s="13"/>
      <c r="AHN1023" s="13"/>
      <c r="AHO1023" s="13"/>
      <c r="AHP1023" s="13"/>
      <c r="AHQ1023" s="13"/>
      <c r="AHR1023" s="13"/>
      <c r="AHS1023" s="13"/>
      <c r="AHT1023" s="13"/>
      <c r="AHU1023" s="13"/>
      <c r="AHV1023" s="13"/>
      <c r="AHW1023" s="13"/>
      <c r="AHX1023" s="13"/>
      <c r="AHY1023" s="13"/>
      <c r="AHZ1023" s="13"/>
      <c r="AIA1023" s="13"/>
      <c r="AIB1023" s="13"/>
      <c r="AIC1023" s="13"/>
      <c r="AID1023" s="13"/>
      <c r="AIE1023" s="13"/>
      <c r="AIF1023" s="13"/>
      <c r="AIG1023" s="13"/>
      <c r="AIH1023" s="13"/>
      <c r="AII1023" s="13"/>
      <c r="AIJ1023" s="13"/>
      <c r="AIK1023" s="13"/>
      <c r="AIL1023" s="13"/>
      <c r="AIM1023" s="13"/>
      <c r="AIN1023" s="13"/>
      <c r="AIO1023" s="13"/>
      <c r="AIP1023" s="13"/>
      <c r="AIQ1023" s="13"/>
      <c r="AIR1023" s="13"/>
      <c r="AIS1023" s="13"/>
      <c r="AIT1023" s="13"/>
      <c r="AIU1023" s="13"/>
      <c r="AIV1023" s="13"/>
      <c r="AIW1023" s="13"/>
      <c r="AIX1023" s="13"/>
      <c r="AIY1023" s="13"/>
      <c r="AIZ1023" s="13"/>
      <c r="AJA1023" s="13"/>
      <c r="AJB1023" s="13"/>
      <c r="AJC1023" s="13"/>
      <c r="AJD1023" s="13"/>
      <c r="AJE1023" s="13"/>
      <c r="AJF1023" s="13"/>
      <c r="AJG1023" s="13"/>
      <c r="AJH1023" s="13"/>
      <c r="AJI1023" s="13"/>
      <c r="AJJ1023" s="13"/>
      <c r="AJK1023" s="13"/>
      <c r="AJL1023" s="13"/>
      <c r="AJM1023" s="13"/>
      <c r="AJN1023" s="13"/>
      <c r="AJO1023" s="13"/>
      <c r="AJP1023" s="13"/>
      <c r="AJQ1023" s="13"/>
      <c r="AJR1023" s="13"/>
      <c r="AJS1023" s="13"/>
      <c r="AJT1023" s="13"/>
      <c r="AJU1023" s="13"/>
      <c r="AJV1023" s="13"/>
      <c r="AJW1023" s="13"/>
      <c r="AJX1023" s="13"/>
      <c r="AJY1023" s="13"/>
      <c r="AJZ1023" s="13"/>
      <c r="AKA1023" s="13"/>
      <c r="AKB1023" s="13"/>
      <c r="AKC1023" s="13"/>
      <c r="AKD1023" s="13"/>
      <c r="AKE1023" s="13"/>
      <c r="AKF1023" s="13"/>
      <c r="AKG1023" s="13"/>
      <c r="AKH1023" s="13"/>
      <c r="AKI1023" s="13"/>
      <c r="AKJ1023" s="13"/>
      <c r="AKK1023" s="13"/>
      <c r="AKL1023" s="13"/>
      <c r="AKM1023" s="13"/>
      <c r="AKN1023" s="13"/>
      <c r="AKO1023" s="13"/>
      <c r="AKP1023" s="13"/>
      <c r="AKQ1023" s="13"/>
      <c r="AKR1023" s="13"/>
      <c r="AKS1023" s="13"/>
      <c r="AKT1023" s="13"/>
      <c r="AKU1023" s="13"/>
      <c r="AKV1023" s="13"/>
      <c r="AKW1023" s="13"/>
      <c r="AKX1023" s="13"/>
      <c r="AKY1023" s="13"/>
      <c r="AKZ1023" s="13"/>
      <c r="ALA1023" s="13"/>
      <c r="ALB1023" s="13"/>
      <c r="ALC1023" s="13"/>
      <c r="ALD1023" s="13"/>
      <c r="ALE1023" s="13"/>
      <c r="ALF1023" s="13"/>
      <c r="ALG1023" s="13"/>
      <c r="ALH1023" s="13"/>
      <c r="ALI1023" s="13"/>
      <c r="ALJ1023" s="13"/>
    </row>
    <row r="1024" spans="1:998" s="13" customFormat="1">
      <c r="A1024" s="16">
        <v>1019</v>
      </c>
      <c r="B1024" s="32" t="s">
        <v>344</v>
      </c>
      <c r="C1024" s="32" t="s">
        <v>67</v>
      </c>
      <c r="D1024" s="32" t="s">
        <v>67</v>
      </c>
      <c r="E1024" s="32" t="s">
        <v>649</v>
      </c>
      <c r="F1024" s="32"/>
      <c r="G1024" s="74">
        <v>45819</v>
      </c>
      <c r="H1024" s="75">
        <v>0.56666666666666665</v>
      </c>
      <c r="I1024" s="32" t="s">
        <v>5</v>
      </c>
      <c r="J1024" s="32" t="s">
        <v>6</v>
      </c>
      <c r="K1024" s="32" t="s">
        <v>5</v>
      </c>
      <c r="L1024" s="32" t="s">
        <v>5</v>
      </c>
      <c r="M1024" s="32" t="s">
        <v>5</v>
      </c>
      <c r="N1024" s="32" t="s">
        <v>6</v>
      </c>
      <c r="O1024" s="76">
        <v>924.09</v>
      </c>
      <c r="P1024" s="77">
        <v>1515</v>
      </c>
      <c r="Q1024" s="76">
        <v>125826.68</v>
      </c>
      <c r="R1024" s="76">
        <v>12582.67</v>
      </c>
      <c r="S1024" s="85">
        <f t="shared" si="100"/>
        <v>10.000001589488017</v>
      </c>
      <c r="T1024" s="85">
        <f t="shared" si="101"/>
        <v>113244.01</v>
      </c>
      <c r="U1024" s="32" t="s">
        <v>6</v>
      </c>
      <c r="V1024" s="32" t="s">
        <v>6</v>
      </c>
      <c r="W1024" s="79">
        <v>1</v>
      </c>
      <c r="X1024" s="80">
        <v>0</v>
      </c>
      <c r="Y1024" s="81">
        <f>ROUND((S1024/INDICI!$B$2*10),2)</f>
        <v>1.1299999999999999</v>
      </c>
      <c r="Z1024" s="81">
        <f>ROUND((O1024/INDICI!$B$1*25),2)</f>
        <v>2.4700000000000002</v>
      </c>
      <c r="AA1024" s="82">
        <f t="shared" si="102"/>
        <v>8</v>
      </c>
      <c r="AB1024" s="83">
        <f t="shared" si="103"/>
        <v>11.6</v>
      </c>
      <c r="AC1024" s="84"/>
      <c r="AD1024" s="81" t="str">
        <f>VLOOKUP(C1024, 'NORD SUD'!A:B, 2, FALSE)</f>
        <v>N</v>
      </c>
      <c r="AE1024" s="85"/>
      <c r="AF1024" s="85"/>
      <c r="AG1024" s="84"/>
      <c r="AH1024" s="81"/>
      <c r="AI1024" s="169"/>
      <c r="AJ1024" s="169"/>
      <c r="AK1024" s="194"/>
      <c r="AL1024" s="158"/>
    </row>
    <row r="1025" spans="1:998" s="13" customFormat="1">
      <c r="A1025" s="16">
        <v>1020</v>
      </c>
      <c r="B1025" s="32" t="s">
        <v>250</v>
      </c>
      <c r="C1025" s="32" t="s">
        <v>103</v>
      </c>
      <c r="D1025" s="32" t="s">
        <v>103</v>
      </c>
      <c r="E1025" s="32" t="s">
        <v>1771</v>
      </c>
      <c r="F1025" s="32"/>
      <c r="G1025" s="74">
        <v>45827</v>
      </c>
      <c r="H1025" s="75">
        <v>0.47430555555555554</v>
      </c>
      <c r="I1025" s="32" t="s">
        <v>5</v>
      </c>
      <c r="J1025" s="32" t="s">
        <v>289</v>
      </c>
      <c r="K1025" s="32" t="s">
        <v>5</v>
      </c>
      <c r="L1025" s="32" t="s">
        <v>5</v>
      </c>
      <c r="M1025" s="32" t="s">
        <v>5</v>
      </c>
      <c r="N1025" s="32" t="s">
        <v>1765</v>
      </c>
      <c r="O1025" s="76">
        <v>1136.3599999999999</v>
      </c>
      <c r="P1025" s="77">
        <v>616</v>
      </c>
      <c r="Q1025" s="76">
        <v>40000</v>
      </c>
      <c r="R1025" s="76">
        <v>2000</v>
      </c>
      <c r="S1025" s="85">
        <f t="shared" si="100"/>
        <v>5</v>
      </c>
      <c r="T1025" s="85">
        <f t="shared" si="101"/>
        <v>38000</v>
      </c>
      <c r="U1025" s="32" t="s">
        <v>289</v>
      </c>
      <c r="V1025" s="32" t="s">
        <v>289</v>
      </c>
      <c r="W1025" s="79">
        <v>1</v>
      </c>
      <c r="X1025" s="80">
        <v>0</v>
      </c>
      <c r="Y1025" s="81">
        <f>ROUND((S1025/INDICI!$B$2*10),2)</f>
        <v>0.56000000000000005</v>
      </c>
      <c r="Z1025" s="81">
        <f>ROUND((O1025/INDICI!$B$1*25),2)</f>
        <v>3.03</v>
      </c>
      <c r="AA1025" s="82">
        <f t="shared" si="102"/>
        <v>8</v>
      </c>
      <c r="AB1025" s="83">
        <f t="shared" si="103"/>
        <v>11.59</v>
      </c>
      <c r="AC1025" s="84"/>
      <c r="AD1025" s="81" t="str">
        <f>VLOOKUP(C1025, 'NORD SUD'!A:B, 2, FALSE)</f>
        <v>N</v>
      </c>
      <c r="AE1025" s="85"/>
      <c r="AF1025" s="85"/>
      <c r="AG1025" s="84"/>
      <c r="AH1025" s="81"/>
      <c r="AI1025" s="169"/>
      <c r="AJ1025" s="169"/>
      <c r="AK1025" s="194"/>
      <c r="AL1025" s="158"/>
    </row>
    <row r="1026" spans="1:998" s="13" customFormat="1">
      <c r="A1026" s="16">
        <v>1021</v>
      </c>
      <c r="B1026" s="32" t="s">
        <v>274</v>
      </c>
      <c r="C1026" s="32" t="s">
        <v>1606</v>
      </c>
      <c r="D1026" s="32" t="s">
        <v>1606</v>
      </c>
      <c r="E1026" s="32" t="s">
        <v>1611</v>
      </c>
      <c r="F1026" s="32"/>
      <c r="G1026" s="74">
        <v>45827</v>
      </c>
      <c r="H1026" s="75">
        <v>0.51527777777777783</v>
      </c>
      <c r="I1026" s="32" t="s">
        <v>5</v>
      </c>
      <c r="J1026" s="32" t="s">
        <v>6</v>
      </c>
      <c r="K1026" s="32" t="s">
        <v>265</v>
      </c>
      <c r="L1026" s="32" t="s">
        <v>5</v>
      </c>
      <c r="M1026" s="32" t="s">
        <v>5</v>
      </c>
      <c r="N1026" s="32" t="s">
        <v>6</v>
      </c>
      <c r="O1026" s="76">
        <v>882.46</v>
      </c>
      <c r="P1026" s="77">
        <v>19151</v>
      </c>
      <c r="Q1026" s="76">
        <v>280000</v>
      </c>
      <c r="R1026" s="76">
        <v>80000</v>
      </c>
      <c r="S1026" s="85">
        <f t="shared" si="100"/>
        <v>28.571428571428569</v>
      </c>
      <c r="T1026" s="85">
        <f t="shared" si="101"/>
        <v>200000</v>
      </c>
      <c r="U1026" s="32" t="s">
        <v>6</v>
      </c>
      <c r="V1026" s="32" t="s">
        <v>6</v>
      </c>
      <c r="W1026" s="32">
        <v>1</v>
      </c>
      <c r="X1026" s="80">
        <v>0</v>
      </c>
      <c r="Y1026" s="81">
        <f>ROUND((S1026/INDICI!$B$2*10),2)</f>
        <v>3.23</v>
      </c>
      <c r="Z1026" s="81">
        <f>ROUND((O1026/INDICI!$B$1*25),2)</f>
        <v>2.36</v>
      </c>
      <c r="AA1026" s="82">
        <f t="shared" si="102"/>
        <v>6</v>
      </c>
      <c r="AB1026" s="83">
        <f t="shared" si="103"/>
        <v>11.59</v>
      </c>
      <c r="AC1026" s="84"/>
      <c r="AD1026" s="81" t="str">
        <f>VLOOKUP(C1026, 'NORD SUD'!A:B, 2, FALSE)</f>
        <v>S</v>
      </c>
      <c r="AE1026" s="85"/>
      <c r="AF1026" s="85"/>
      <c r="AG1026" s="84"/>
      <c r="AH1026" s="81"/>
      <c r="AI1026" s="169"/>
      <c r="AJ1026" s="169"/>
      <c r="AK1026" s="194"/>
      <c r="AL1026" s="159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  <c r="IL1026" s="23"/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  <c r="JT1026" s="23"/>
      <c r="JU1026" s="23"/>
      <c r="JV1026" s="23"/>
      <c r="JW1026" s="23"/>
      <c r="JX1026" s="23"/>
      <c r="JY1026" s="23"/>
      <c r="JZ1026" s="23"/>
      <c r="KA1026" s="23"/>
      <c r="KB1026" s="23"/>
      <c r="KC1026" s="23"/>
      <c r="KD1026" s="23"/>
      <c r="KE1026" s="23"/>
      <c r="KF1026" s="23"/>
      <c r="KG1026" s="23"/>
      <c r="KH1026" s="23"/>
      <c r="KI1026" s="23"/>
      <c r="KJ1026" s="23"/>
      <c r="KK1026" s="23"/>
      <c r="KL1026" s="23"/>
      <c r="KM1026" s="23"/>
      <c r="KN1026" s="23"/>
      <c r="KO1026" s="23"/>
      <c r="KP1026" s="23"/>
      <c r="KQ1026" s="23"/>
      <c r="KR1026" s="23"/>
      <c r="KS1026" s="23"/>
      <c r="KT1026" s="23"/>
      <c r="KU1026" s="23"/>
      <c r="KV1026" s="23"/>
      <c r="KW1026" s="23"/>
      <c r="KX1026" s="23"/>
      <c r="KY1026" s="23"/>
      <c r="KZ1026" s="23"/>
      <c r="LA1026" s="23"/>
      <c r="LB1026" s="23"/>
      <c r="LC1026" s="23"/>
      <c r="LD1026" s="23"/>
      <c r="LE1026" s="23"/>
      <c r="LF1026" s="23"/>
      <c r="LG1026" s="23"/>
      <c r="LH1026" s="23"/>
      <c r="LI1026" s="23"/>
      <c r="LJ1026" s="23"/>
      <c r="LK1026" s="23"/>
      <c r="LL1026" s="23"/>
      <c r="LM1026" s="23"/>
      <c r="LN1026" s="23"/>
      <c r="LO1026" s="23"/>
      <c r="LP1026" s="23"/>
      <c r="LQ1026" s="23"/>
      <c r="LR1026" s="23"/>
      <c r="LS1026" s="23"/>
      <c r="LT1026" s="23"/>
      <c r="LU1026" s="23"/>
      <c r="LV1026" s="23"/>
      <c r="LW1026" s="23"/>
      <c r="LX1026" s="23"/>
      <c r="LY1026" s="23"/>
      <c r="LZ1026" s="23"/>
      <c r="MA1026" s="23"/>
      <c r="MB1026" s="23"/>
      <c r="MC1026" s="23"/>
      <c r="MD1026" s="23"/>
      <c r="ME1026" s="23"/>
      <c r="MF1026" s="23"/>
      <c r="MG1026" s="23"/>
      <c r="MH1026" s="23"/>
      <c r="MI1026" s="23"/>
      <c r="MJ1026" s="23"/>
      <c r="MK1026" s="23"/>
      <c r="ML1026" s="23"/>
      <c r="MM1026" s="23"/>
      <c r="MN1026" s="23"/>
      <c r="MO1026" s="23"/>
      <c r="MP1026" s="23"/>
      <c r="MQ1026" s="23"/>
      <c r="MR1026" s="23"/>
      <c r="MS1026" s="23"/>
      <c r="MT1026" s="23"/>
      <c r="MU1026" s="23"/>
      <c r="MV1026" s="23"/>
      <c r="MW1026" s="23"/>
      <c r="MX1026" s="23"/>
      <c r="MY1026" s="23"/>
      <c r="MZ1026" s="23"/>
      <c r="NA1026" s="23"/>
      <c r="NB1026" s="23"/>
      <c r="NC1026" s="23"/>
      <c r="ND1026" s="23"/>
      <c r="NE1026" s="23"/>
      <c r="NF1026" s="23"/>
      <c r="NG1026" s="23"/>
      <c r="NH1026" s="23"/>
      <c r="NI1026" s="23"/>
      <c r="NJ1026" s="23"/>
      <c r="NK1026" s="23"/>
      <c r="NL1026" s="23"/>
      <c r="NM1026" s="23"/>
      <c r="NN1026" s="23"/>
      <c r="NO1026" s="23"/>
      <c r="NP1026" s="23"/>
      <c r="NQ1026" s="23"/>
      <c r="NR1026" s="23"/>
      <c r="NS1026" s="23"/>
      <c r="NT1026" s="23"/>
      <c r="NU1026" s="23"/>
      <c r="NV1026" s="23"/>
      <c r="NW1026" s="23"/>
      <c r="NX1026" s="23"/>
      <c r="NY1026" s="23"/>
      <c r="NZ1026" s="23"/>
      <c r="OA1026" s="23"/>
      <c r="OB1026" s="23"/>
      <c r="OC1026" s="23"/>
      <c r="OD1026" s="23"/>
      <c r="OE1026" s="23"/>
      <c r="OF1026" s="23"/>
      <c r="OG1026" s="23"/>
      <c r="OH1026" s="23"/>
      <c r="OI1026" s="23"/>
      <c r="OJ1026" s="23"/>
      <c r="OK1026" s="23"/>
      <c r="OL1026" s="23"/>
      <c r="OM1026" s="23"/>
      <c r="ON1026" s="23"/>
      <c r="OO1026" s="23"/>
      <c r="OP1026" s="23"/>
      <c r="OQ1026" s="23"/>
      <c r="OR1026" s="23"/>
      <c r="OS1026" s="23"/>
      <c r="OT1026" s="23"/>
      <c r="OU1026" s="23"/>
      <c r="OV1026" s="23"/>
      <c r="OW1026" s="23"/>
      <c r="OX1026" s="23"/>
      <c r="OY1026" s="23"/>
      <c r="OZ1026" s="23"/>
      <c r="PA1026" s="23"/>
      <c r="PB1026" s="23"/>
      <c r="PC1026" s="23"/>
      <c r="PD1026" s="23"/>
      <c r="PE1026" s="23"/>
      <c r="PF1026" s="23"/>
      <c r="PG1026" s="23"/>
      <c r="PH1026" s="23"/>
      <c r="PI1026" s="23"/>
      <c r="PJ1026" s="23"/>
      <c r="PK1026" s="23"/>
      <c r="PL1026" s="23"/>
      <c r="PM1026" s="23"/>
      <c r="PN1026" s="23"/>
      <c r="PO1026" s="23"/>
      <c r="PP1026" s="23"/>
      <c r="PQ1026" s="23"/>
      <c r="PR1026" s="23"/>
      <c r="PS1026" s="23"/>
      <c r="PT1026" s="23"/>
      <c r="PU1026" s="23"/>
      <c r="PV1026" s="23"/>
      <c r="PW1026" s="23"/>
      <c r="PX1026" s="23"/>
      <c r="PY1026" s="23"/>
      <c r="PZ1026" s="23"/>
      <c r="QA1026" s="23"/>
      <c r="QB1026" s="23"/>
      <c r="QC1026" s="23"/>
      <c r="QD1026" s="23"/>
      <c r="QE1026" s="23"/>
      <c r="QF1026" s="23"/>
      <c r="QG1026" s="23"/>
      <c r="QH1026" s="23"/>
      <c r="QI1026" s="23"/>
      <c r="QJ1026" s="23"/>
      <c r="QK1026" s="23"/>
      <c r="QL1026" s="23"/>
      <c r="QM1026" s="23"/>
      <c r="QN1026" s="23"/>
      <c r="QO1026" s="23"/>
      <c r="QP1026" s="23"/>
      <c r="QQ1026" s="23"/>
      <c r="QR1026" s="23"/>
      <c r="QS1026" s="23"/>
      <c r="QT1026" s="23"/>
      <c r="QU1026" s="23"/>
      <c r="QV1026" s="23"/>
      <c r="QW1026" s="23"/>
      <c r="QX1026" s="23"/>
      <c r="QY1026" s="23"/>
      <c r="QZ1026" s="23"/>
      <c r="RA1026" s="23"/>
      <c r="RB1026" s="23"/>
      <c r="RC1026" s="23"/>
      <c r="RD1026" s="23"/>
      <c r="RE1026" s="23"/>
      <c r="RF1026" s="23"/>
      <c r="RG1026" s="23"/>
      <c r="RH1026" s="23"/>
      <c r="RI1026" s="23"/>
      <c r="RJ1026" s="23"/>
      <c r="RK1026" s="23"/>
      <c r="RL1026" s="23"/>
      <c r="RM1026" s="23"/>
      <c r="RN1026" s="23"/>
      <c r="RO1026" s="23"/>
      <c r="RP1026" s="23"/>
      <c r="RQ1026" s="23"/>
      <c r="RR1026" s="23"/>
      <c r="RS1026" s="23"/>
      <c r="RT1026" s="23"/>
      <c r="RU1026" s="23"/>
      <c r="RV1026" s="23"/>
      <c r="RW1026" s="23"/>
      <c r="RX1026" s="23"/>
      <c r="RY1026" s="23"/>
      <c r="RZ1026" s="23"/>
      <c r="SA1026" s="23"/>
      <c r="SB1026" s="23"/>
      <c r="SC1026" s="23"/>
      <c r="SD1026" s="23"/>
      <c r="SE1026" s="23"/>
      <c r="SF1026" s="23"/>
      <c r="SG1026" s="23"/>
      <c r="SH1026" s="23"/>
      <c r="SI1026" s="23"/>
      <c r="SJ1026" s="23"/>
      <c r="SK1026" s="23"/>
      <c r="SL1026" s="23"/>
      <c r="SM1026" s="23"/>
      <c r="SN1026" s="23"/>
      <c r="SO1026" s="23"/>
      <c r="SP1026" s="23"/>
      <c r="SQ1026" s="23"/>
      <c r="SR1026" s="23"/>
      <c r="SS1026" s="23"/>
      <c r="ST1026" s="23"/>
      <c r="SU1026" s="23"/>
      <c r="SV1026" s="23"/>
      <c r="SW1026" s="23"/>
      <c r="SX1026" s="23"/>
      <c r="SY1026" s="23"/>
      <c r="SZ1026" s="23"/>
      <c r="TA1026" s="23"/>
      <c r="TB1026" s="23"/>
      <c r="TC1026" s="23"/>
      <c r="TD1026" s="23"/>
      <c r="TE1026" s="23"/>
      <c r="TF1026" s="23"/>
      <c r="TG1026" s="23"/>
      <c r="TH1026" s="23"/>
      <c r="TI1026" s="23"/>
      <c r="TJ1026" s="23"/>
      <c r="TK1026" s="23"/>
      <c r="TL1026" s="23"/>
      <c r="TM1026" s="23"/>
      <c r="TN1026" s="23"/>
      <c r="TO1026" s="23"/>
      <c r="TP1026" s="23"/>
      <c r="TQ1026" s="23"/>
      <c r="TR1026" s="23"/>
      <c r="TS1026" s="23"/>
      <c r="TT1026" s="23"/>
      <c r="TU1026" s="23"/>
      <c r="TV1026" s="23"/>
      <c r="TW1026" s="23"/>
      <c r="TX1026" s="23"/>
      <c r="TY1026" s="23"/>
      <c r="TZ1026" s="23"/>
      <c r="UA1026" s="23"/>
      <c r="UB1026" s="23"/>
      <c r="UC1026" s="23"/>
      <c r="UD1026" s="23"/>
      <c r="UE1026" s="23"/>
      <c r="UF1026" s="23"/>
      <c r="UG1026" s="23"/>
      <c r="UH1026" s="23"/>
      <c r="UI1026" s="23"/>
      <c r="UJ1026" s="23"/>
      <c r="UK1026" s="23"/>
      <c r="UL1026" s="23"/>
      <c r="UM1026" s="23"/>
      <c r="UN1026" s="23"/>
      <c r="UO1026" s="23"/>
      <c r="UP1026" s="23"/>
      <c r="UQ1026" s="23"/>
      <c r="UR1026" s="23"/>
      <c r="US1026" s="23"/>
      <c r="UT1026" s="23"/>
      <c r="UU1026" s="23"/>
      <c r="UV1026" s="23"/>
      <c r="UW1026" s="23"/>
      <c r="UX1026" s="23"/>
      <c r="UY1026" s="23"/>
      <c r="UZ1026" s="23"/>
      <c r="VA1026" s="23"/>
      <c r="VB1026" s="23"/>
      <c r="VC1026" s="23"/>
      <c r="VD1026" s="23"/>
      <c r="VE1026" s="23"/>
      <c r="VF1026" s="23"/>
      <c r="VG1026" s="23"/>
      <c r="VH1026" s="23"/>
      <c r="VI1026" s="23"/>
      <c r="VJ1026" s="23"/>
      <c r="VK1026" s="23"/>
      <c r="VL1026" s="23"/>
      <c r="VM1026" s="23"/>
      <c r="VN1026" s="23"/>
      <c r="VO1026" s="23"/>
      <c r="VP1026" s="23"/>
      <c r="VQ1026" s="23"/>
      <c r="VR1026" s="23"/>
      <c r="VS1026" s="23"/>
      <c r="VT1026" s="23"/>
      <c r="VU1026" s="23"/>
      <c r="VV1026" s="23"/>
      <c r="VW1026" s="23"/>
      <c r="VX1026" s="23"/>
      <c r="VY1026" s="23"/>
      <c r="VZ1026" s="23"/>
      <c r="WA1026" s="23"/>
      <c r="WB1026" s="23"/>
      <c r="WC1026" s="23"/>
      <c r="WD1026" s="23"/>
      <c r="WE1026" s="23"/>
      <c r="WF1026" s="23"/>
      <c r="WG1026" s="23"/>
      <c r="WH1026" s="23"/>
      <c r="WI1026" s="23"/>
      <c r="WJ1026" s="23"/>
      <c r="WK1026" s="23"/>
      <c r="WL1026" s="23"/>
      <c r="WM1026" s="23"/>
      <c r="WN1026" s="23"/>
      <c r="WO1026" s="23"/>
      <c r="WP1026" s="23"/>
      <c r="WQ1026" s="23"/>
      <c r="WR1026" s="23"/>
      <c r="WS1026" s="23"/>
      <c r="WT1026" s="23"/>
      <c r="WU1026" s="23"/>
      <c r="WV1026" s="23"/>
      <c r="WW1026" s="23"/>
      <c r="WX1026" s="23"/>
      <c r="WY1026" s="23"/>
      <c r="WZ1026" s="23"/>
      <c r="XA1026" s="23"/>
      <c r="XB1026" s="23"/>
      <c r="XC1026" s="23"/>
      <c r="XD1026" s="23"/>
      <c r="XE1026" s="23"/>
      <c r="XF1026" s="23"/>
      <c r="XG1026" s="23"/>
      <c r="XH1026" s="23"/>
      <c r="XI1026" s="23"/>
      <c r="XJ1026" s="23"/>
      <c r="XK1026" s="23"/>
      <c r="XL1026" s="23"/>
      <c r="XM1026" s="23"/>
      <c r="XN1026" s="23"/>
      <c r="XO1026" s="23"/>
      <c r="XP1026" s="23"/>
      <c r="XQ1026" s="23"/>
      <c r="XR1026" s="23"/>
      <c r="XS1026" s="23"/>
      <c r="XT1026" s="23"/>
      <c r="XU1026" s="23"/>
      <c r="XV1026" s="23"/>
      <c r="XW1026" s="23"/>
      <c r="XX1026" s="23"/>
      <c r="XY1026" s="23"/>
      <c r="XZ1026" s="23"/>
      <c r="YA1026" s="23"/>
      <c r="YB1026" s="23"/>
      <c r="YC1026" s="23"/>
      <c r="YD1026" s="23"/>
      <c r="YE1026" s="23"/>
      <c r="YF1026" s="23"/>
      <c r="YG1026" s="23"/>
      <c r="YH1026" s="23"/>
      <c r="YI1026" s="23"/>
      <c r="YJ1026" s="23"/>
      <c r="YK1026" s="23"/>
      <c r="YL1026" s="23"/>
      <c r="YM1026" s="23"/>
      <c r="YN1026" s="23"/>
      <c r="YO1026" s="23"/>
      <c r="YP1026" s="23"/>
      <c r="YQ1026" s="23"/>
      <c r="YR1026" s="23"/>
      <c r="YS1026" s="23"/>
      <c r="YT1026" s="23"/>
      <c r="YU1026" s="23"/>
      <c r="YV1026" s="23"/>
      <c r="YW1026" s="23"/>
      <c r="YX1026" s="23"/>
      <c r="YY1026" s="23"/>
      <c r="YZ1026" s="23"/>
      <c r="ZA1026" s="23"/>
      <c r="ZB1026" s="23"/>
      <c r="ZC1026" s="23"/>
      <c r="ZD1026" s="23"/>
      <c r="ZE1026" s="23"/>
      <c r="ZF1026" s="23"/>
      <c r="ZG1026" s="23"/>
      <c r="ZH1026" s="23"/>
      <c r="ZI1026" s="23"/>
      <c r="ZJ1026" s="23"/>
      <c r="ZK1026" s="23"/>
      <c r="ZL1026" s="23"/>
      <c r="ZM1026" s="23"/>
      <c r="ZN1026" s="23"/>
      <c r="ZO1026" s="23"/>
      <c r="ZP1026" s="23"/>
      <c r="ZQ1026" s="23"/>
      <c r="ZR1026" s="23"/>
      <c r="ZS1026" s="23"/>
      <c r="ZT1026" s="23"/>
      <c r="ZU1026" s="23"/>
      <c r="ZV1026" s="23"/>
      <c r="ZW1026" s="23"/>
      <c r="ZX1026" s="23"/>
      <c r="ZY1026" s="23"/>
      <c r="ZZ1026" s="23"/>
      <c r="AAA1026" s="23"/>
      <c r="AAB1026" s="23"/>
      <c r="AAC1026" s="23"/>
      <c r="AAD1026" s="23"/>
      <c r="AAE1026" s="23"/>
      <c r="AAF1026" s="23"/>
      <c r="AAG1026" s="23"/>
      <c r="AAH1026" s="23"/>
      <c r="AAI1026" s="23"/>
      <c r="AAJ1026" s="23"/>
      <c r="AAK1026" s="23"/>
      <c r="AAL1026" s="23"/>
      <c r="AAM1026" s="23"/>
      <c r="AAN1026" s="23"/>
      <c r="AAO1026" s="23"/>
      <c r="AAP1026" s="23"/>
      <c r="AAQ1026" s="23"/>
      <c r="AAR1026" s="23"/>
      <c r="AAS1026" s="23"/>
      <c r="AAT1026" s="23"/>
      <c r="AAU1026" s="23"/>
      <c r="AAV1026" s="23"/>
      <c r="AAW1026" s="23"/>
      <c r="AAX1026" s="23"/>
      <c r="AAY1026" s="23"/>
      <c r="AAZ1026" s="23"/>
      <c r="ABA1026" s="23"/>
      <c r="ABB1026" s="23"/>
      <c r="ABC1026" s="23"/>
      <c r="ABD1026" s="23"/>
      <c r="ABE1026" s="23"/>
      <c r="ABF1026" s="23"/>
      <c r="ABG1026" s="23"/>
      <c r="ABH1026" s="23"/>
      <c r="ABI1026" s="23"/>
      <c r="ABJ1026" s="23"/>
      <c r="ABK1026" s="23"/>
      <c r="ABL1026" s="23"/>
      <c r="ABM1026" s="23"/>
      <c r="ABN1026" s="23"/>
      <c r="ABO1026" s="23"/>
      <c r="ABP1026" s="23"/>
      <c r="ABQ1026" s="23"/>
      <c r="ABR1026" s="23"/>
      <c r="ABS1026" s="23"/>
      <c r="ABT1026" s="23"/>
      <c r="ABU1026" s="23"/>
      <c r="ABV1026" s="23"/>
      <c r="ABW1026" s="23"/>
      <c r="ABX1026" s="23"/>
      <c r="ABY1026" s="23"/>
      <c r="ABZ1026" s="23"/>
      <c r="ACA1026" s="23"/>
      <c r="ACB1026" s="23"/>
      <c r="ACC1026" s="23"/>
      <c r="ACD1026" s="23"/>
      <c r="ACE1026" s="23"/>
      <c r="ACF1026" s="23"/>
      <c r="ACG1026" s="23"/>
      <c r="ACH1026" s="23"/>
      <c r="ACI1026" s="23"/>
      <c r="ACJ1026" s="23"/>
      <c r="ACK1026" s="23"/>
      <c r="ACL1026" s="23"/>
      <c r="ACM1026" s="23"/>
      <c r="ACN1026" s="23"/>
      <c r="ACO1026" s="23"/>
      <c r="ACP1026" s="23"/>
      <c r="ACQ1026" s="23"/>
      <c r="ACR1026" s="23"/>
      <c r="ACS1026" s="23"/>
      <c r="ACT1026" s="23"/>
      <c r="ACU1026" s="23"/>
      <c r="ACV1026" s="23"/>
      <c r="ACW1026" s="23"/>
      <c r="ACX1026" s="23"/>
      <c r="ACY1026" s="23"/>
      <c r="ACZ1026" s="23"/>
      <c r="ADA1026" s="23"/>
      <c r="ADB1026" s="23"/>
      <c r="ADC1026" s="23"/>
      <c r="ADD1026" s="23"/>
      <c r="ADE1026" s="23"/>
      <c r="ADF1026" s="23"/>
      <c r="ADG1026" s="23"/>
      <c r="ADH1026" s="23"/>
      <c r="ADI1026" s="23"/>
      <c r="ADJ1026" s="23"/>
      <c r="ADK1026" s="23"/>
      <c r="ADL1026" s="23"/>
      <c r="ADM1026" s="23"/>
      <c r="ADN1026" s="23"/>
      <c r="ADO1026" s="23"/>
      <c r="ADP1026" s="23"/>
      <c r="ADQ1026" s="23"/>
      <c r="ADR1026" s="23"/>
      <c r="ADS1026" s="23"/>
      <c r="ADT1026" s="23"/>
      <c r="ADU1026" s="23"/>
      <c r="ADV1026" s="23"/>
      <c r="ADW1026" s="23"/>
      <c r="ADX1026" s="23"/>
      <c r="ADY1026" s="23"/>
      <c r="ADZ1026" s="23"/>
      <c r="AEA1026" s="23"/>
      <c r="AEB1026" s="23"/>
      <c r="AEC1026" s="23"/>
      <c r="AED1026" s="23"/>
      <c r="AEE1026" s="23"/>
      <c r="AEF1026" s="23"/>
      <c r="AEG1026" s="23"/>
      <c r="AEH1026" s="23"/>
      <c r="AEI1026" s="23"/>
      <c r="AEJ1026" s="23"/>
      <c r="AEK1026" s="23"/>
      <c r="AEL1026" s="23"/>
      <c r="AEM1026" s="23"/>
      <c r="AEN1026" s="23"/>
      <c r="AEO1026" s="23"/>
      <c r="AEP1026" s="23"/>
      <c r="AEQ1026" s="23"/>
      <c r="AER1026" s="23"/>
      <c r="AES1026" s="23"/>
      <c r="AET1026" s="23"/>
      <c r="AEU1026" s="23"/>
      <c r="AEV1026" s="23"/>
      <c r="AEW1026" s="23"/>
      <c r="AEX1026" s="23"/>
      <c r="AEY1026" s="23"/>
      <c r="AEZ1026" s="23"/>
      <c r="AFA1026" s="23"/>
      <c r="AFB1026" s="23"/>
      <c r="AFC1026" s="23"/>
      <c r="AFD1026" s="23"/>
      <c r="AFE1026" s="23"/>
      <c r="AFF1026" s="23"/>
      <c r="AFG1026" s="23"/>
      <c r="AFH1026" s="23"/>
      <c r="AFI1026" s="23"/>
      <c r="AFJ1026" s="23"/>
      <c r="AFK1026" s="23"/>
      <c r="AFL1026" s="23"/>
      <c r="AFM1026" s="23"/>
      <c r="AFN1026" s="23"/>
      <c r="AFO1026" s="23"/>
      <c r="AFP1026" s="23"/>
      <c r="AFQ1026" s="23"/>
      <c r="AFR1026" s="23"/>
      <c r="AFS1026" s="23"/>
      <c r="AFT1026" s="23"/>
      <c r="AFU1026" s="23"/>
      <c r="AFV1026" s="23"/>
      <c r="AFW1026" s="23"/>
      <c r="AFX1026" s="23"/>
      <c r="AFY1026" s="23"/>
      <c r="AFZ1026" s="23"/>
      <c r="AGA1026" s="23"/>
      <c r="AGB1026" s="23"/>
      <c r="AGC1026" s="23"/>
      <c r="AGD1026" s="23"/>
      <c r="AGE1026" s="23"/>
      <c r="AGF1026" s="23"/>
      <c r="AGG1026" s="23"/>
      <c r="AGH1026" s="23"/>
      <c r="AGI1026" s="23"/>
      <c r="AGJ1026" s="23"/>
      <c r="AGK1026" s="23"/>
      <c r="AGL1026" s="23"/>
      <c r="AGM1026" s="23"/>
      <c r="AGN1026" s="23"/>
      <c r="AGO1026" s="23"/>
      <c r="AGP1026" s="23"/>
      <c r="AGQ1026" s="23"/>
      <c r="AGR1026" s="23"/>
      <c r="AGS1026" s="23"/>
      <c r="AGT1026" s="23"/>
      <c r="AGU1026" s="23"/>
      <c r="AGV1026" s="23"/>
      <c r="AGW1026" s="23"/>
      <c r="AGX1026" s="23"/>
      <c r="AGY1026" s="23"/>
      <c r="AGZ1026" s="23"/>
      <c r="AHA1026" s="23"/>
      <c r="AHB1026" s="23"/>
      <c r="AHC1026" s="23"/>
      <c r="AHD1026" s="23"/>
      <c r="AHE1026" s="23"/>
      <c r="AHF1026" s="23"/>
      <c r="AHG1026" s="23"/>
      <c r="AHH1026" s="23"/>
      <c r="AHI1026" s="23"/>
      <c r="AHJ1026" s="23"/>
      <c r="AHK1026" s="23"/>
      <c r="AHL1026" s="23"/>
      <c r="AHM1026" s="23"/>
      <c r="AHN1026" s="23"/>
      <c r="AHO1026" s="23"/>
      <c r="AHP1026" s="23"/>
      <c r="AHQ1026" s="23"/>
      <c r="AHR1026" s="23"/>
      <c r="AHS1026" s="23"/>
      <c r="AHT1026" s="23"/>
      <c r="AHU1026" s="23"/>
      <c r="AHV1026" s="23"/>
      <c r="AHW1026" s="23"/>
      <c r="AHX1026" s="23"/>
      <c r="AHY1026" s="23"/>
      <c r="AHZ1026" s="23"/>
      <c r="AIA1026" s="23"/>
      <c r="AIB1026" s="23"/>
      <c r="AIC1026" s="23"/>
      <c r="AID1026" s="23"/>
      <c r="AIE1026" s="23"/>
      <c r="AIF1026" s="23"/>
      <c r="AIG1026" s="23"/>
      <c r="AIH1026" s="23"/>
      <c r="AII1026" s="23"/>
      <c r="AIJ1026" s="23"/>
      <c r="AIK1026" s="23"/>
      <c r="AIL1026" s="23"/>
      <c r="AIM1026" s="23"/>
      <c r="AIN1026" s="23"/>
      <c r="AIO1026" s="23"/>
      <c r="AIP1026" s="23"/>
      <c r="AIQ1026" s="23"/>
      <c r="AIR1026" s="23"/>
      <c r="AIS1026" s="23"/>
      <c r="AIT1026" s="23"/>
      <c r="AIU1026" s="23"/>
      <c r="AIV1026" s="23"/>
      <c r="AIW1026" s="23"/>
      <c r="AIX1026" s="23"/>
      <c r="AIY1026" s="23"/>
      <c r="AIZ1026" s="23"/>
      <c r="AJA1026" s="23"/>
      <c r="AJB1026" s="23"/>
      <c r="AJC1026" s="23"/>
      <c r="AJD1026" s="23"/>
      <c r="AJE1026" s="23"/>
      <c r="AJF1026" s="23"/>
      <c r="AJG1026" s="23"/>
      <c r="AJH1026" s="23"/>
      <c r="AJI1026" s="23"/>
      <c r="AJJ1026" s="23"/>
      <c r="AJK1026" s="23"/>
      <c r="AJL1026" s="23"/>
      <c r="AJM1026" s="23"/>
      <c r="AJN1026" s="23"/>
      <c r="AJO1026" s="23"/>
      <c r="AJP1026" s="23"/>
      <c r="AJQ1026" s="23"/>
      <c r="AJR1026" s="23"/>
      <c r="AJS1026" s="23"/>
      <c r="AJT1026" s="23"/>
      <c r="AJU1026" s="23"/>
      <c r="AJV1026" s="23"/>
      <c r="AJW1026" s="23"/>
      <c r="AJX1026" s="23"/>
      <c r="AJY1026" s="23"/>
      <c r="AJZ1026" s="23"/>
      <c r="AKA1026" s="23"/>
      <c r="AKB1026" s="23"/>
      <c r="AKC1026" s="23"/>
      <c r="AKD1026" s="23"/>
      <c r="AKE1026" s="23"/>
      <c r="AKF1026" s="23"/>
      <c r="AKG1026" s="23"/>
      <c r="AKH1026" s="23"/>
      <c r="AKI1026" s="23"/>
      <c r="AKJ1026" s="23"/>
      <c r="AKK1026" s="23"/>
      <c r="AKL1026" s="23"/>
      <c r="AKM1026" s="23"/>
      <c r="AKN1026" s="23"/>
      <c r="AKO1026" s="23"/>
      <c r="AKP1026" s="23"/>
      <c r="AKQ1026" s="23"/>
      <c r="AKR1026" s="23"/>
      <c r="AKS1026" s="23"/>
      <c r="AKT1026" s="23"/>
      <c r="AKU1026" s="23"/>
      <c r="AKV1026" s="23"/>
      <c r="AKW1026" s="23"/>
      <c r="AKX1026" s="23"/>
      <c r="AKY1026" s="23"/>
      <c r="AKZ1026" s="23"/>
      <c r="ALA1026" s="23"/>
      <c r="ALB1026" s="23"/>
      <c r="ALC1026" s="23"/>
      <c r="ALD1026" s="23"/>
      <c r="ALE1026" s="23"/>
      <c r="ALF1026" s="23"/>
      <c r="ALG1026" s="23"/>
      <c r="ALH1026" s="23"/>
      <c r="ALI1026" s="23"/>
      <c r="ALJ1026" s="23"/>
    </row>
    <row r="1027" spans="1:998" s="13" customFormat="1">
      <c r="A1027" s="16">
        <v>1022</v>
      </c>
      <c r="B1027" s="32" t="s">
        <v>188</v>
      </c>
      <c r="C1027" s="32" t="s">
        <v>35</v>
      </c>
      <c r="D1027" s="32" t="s">
        <v>35</v>
      </c>
      <c r="E1027" s="32" t="s">
        <v>854</v>
      </c>
      <c r="F1027" s="32"/>
      <c r="G1027" s="74">
        <v>45833</v>
      </c>
      <c r="H1027" s="75">
        <v>0.37847222222222227</v>
      </c>
      <c r="I1027" s="32" t="s">
        <v>5</v>
      </c>
      <c r="J1027" s="32" t="s">
        <v>6</v>
      </c>
      <c r="K1027" s="32" t="s">
        <v>5</v>
      </c>
      <c r="L1027" s="32" t="s">
        <v>5</v>
      </c>
      <c r="M1027" s="32" t="s">
        <v>5</v>
      </c>
      <c r="N1027" s="32" t="s">
        <v>6</v>
      </c>
      <c r="O1027" s="76">
        <v>288.18</v>
      </c>
      <c r="P1027" s="77">
        <v>347</v>
      </c>
      <c r="Q1027" s="76">
        <v>75894.570000000007</v>
      </c>
      <c r="R1027" s="76">
        <v>18973.64</v>
      </c>
      <c r="S1027" s="85">
        <f t="shared" si="100"/>
        <v>24.999996705956697</v>
      </c>
      <c r="T1027" s="85">
        <f t="shared" si="101"/>
        <v>56920.930000000008</v>
      </c>
      <c r="U1027" s="32" t="s">
        <v>6</v>
      </c>
      <c r="V1027" s="32" t="s">
        <v>6</v>
      </c>
      <c r="W1027" s="79">
        <v>1</v>
      </c>
      <c r="X1027" s="80">
        <v>0</v>
      </c>
      <c r="Y1027" s="81">
        <f>ROUND((S1027/INDICI!$B$2*10),2)</f>
        <v>2.82</v>
      </c>
      <c r="Z1027" s="81">
        <f>ROUND((O1027/INDICI!$B$1*25),2)</f>
        <v>0.77</v>
      </c>
      <c r="AA1027" s="82">
        <f t="shared" si="102"/>
        <v>8</v>
      </c>
      <c r="AB1027" s="83">
        <f t="shared" si="103"/>
        <v>11.59</v>
      </c>
      <c r="AC1027" s="84"/>
      <c r="AD1027" s="81" t="str">
        <f>VLOOKUP(C1027, 'NORD SUD'!A:B, 2, FALSE)</f>
        <v>N</v>
      </c>
      <c r="AE1027" s="85"/>
      <c r="AF1027" s="85"/>
      <c r="AG1027" s="84"/>
      <c r="AH1027" s="119"/>
      <c r="AI1027" s="170"/>
      <c r="AJ1027" s="170"/>
      <c r="AK1027" s="195"/>
      <c r="AL1027" s="161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  <c r="II1027" s="24"/>
      <c r="IJ1027" s="24"/>
      <c r="IK1027" s="24"/>
      <c r="IL1027" s="24"/>
      <c r="IM1027" s="24"/>
      <c r="IN1027" s="24"/>
      <c r="IO1027" s="24"/>
      <c r="IP1027" s="24"/>
      <c r="IQ1027" s="24"/>
      <c r="IR1027" s="24"/>
      <c r="IS1027" s="24"/>
      <c r="IT1027" s="24"/>
      <c r="IU1027" s="24"/>
      <c r="IV1027" s="24"/>
      <c r="IW1027" s="24"/>
      <c r="IX1027" s="24"/>
      <c r="IY1027" s="24"/>
      <c r="IZ1027" s="24"/>
      <c r="JA1027" s="24"/>
      <c r="JB1027" s="24"/>
      <c r="JC1027" s="24"/>
      <c r="JD1027" s="24"/>
      <c r="JE1027" s="24"/>
      <c r="JF1027" s="24"/>
      <c r="JG1027" s="24"/>
      <c r="JH1027" s="24"/>
      <c r="JI1027" s="24"/>
      <c r="JJ1027" s="24"/>
      <c r="JK1027" s="24"/>
      <c r="JL1027" s="24"/>
      <c r="JM1027" s="24"/>
      <c r="JN1027" s="24"/>
      <c r="JO1027" s="24"/>
      <c r="JP1027" s="24"/>
      <c r="JQ1027" s="24"/>
      <c r="JR1027" s="24"/>
      <c r="JS1027" s="24"/>
      <c r="JT1027" s="24"/>
      <c r="JU1027" s="24"/>
      <c r="JV1027" s="24"/>
      <c r="JW1027" s="24"/>
      <c r="JX1027" s="24"/>
      <c r="JY1027" s="24"/>
      <c r="JZ1027" s="24"/>
      <c r="KA1027" s="24"/>
      <c r="KB1027" s="24"/>
      <c r="KC1027" s="24"/>
      <c r="KD1027" s="24"/>
      <c r="KE1027" s="24"/>
      <c r="KF1027" s="24"/>
      <c r="KG1027" s="24"/>
      <c r="KH1027" s="24"/>
      <c r="KI1027" s="24"/>
      <c r="KJ1027" s="24"/>
      <c r="KK1027" s="24"/>
      <c r="KL1027" s="24"/>
      <c r="KM1027" s="24"/>
      <c r="KN1027" s="24"/>
      <c r="KO1027" s="24"/>
      <c r="KP1027" s="24"/>
      <c r="KQ1027" s="24"/>
      <c r="KR1027" s="24"/>
      <c r="KS1027" s="24"/>
      <c r="KT1027" s="24"/>
      <c r="KU1027" s="24"/>
      <c r="KV1027" s="24"/>
      <c r="KW1027" s="24"/>
      <c r="KX1027" s="24"/>
      <c r="KY1027" s="24"/>
      <c r="KZ1027" s="24"/>
      <c r="LA1027" s="24"/>
      <c r="LB1027" s="24"/>
      <c r="LC1027" s="24"/>
      <c r="LD1027" s="24"/>
      <c r="LE1027" s="24"/>
      <c r="LF1027" s="24"/>
      <c r="LG1027" s="24"/>
      <c r="LH1027" s="24"/>
      <c r="LI1027" s="24"/>
      <c r="LJ1027" s="24"/>
      <c r="LK1027" s="24"/>
      <c r="LL1027" s="24"/>
      <c r="LM1027" s="24"/>
      <c r="LN1027" s="24"/>
      <c r="LO1027" s="24"/>
      <c r="LP1027" s="24"/>
      <c r="LQ1027" s="24"/>
      <c r="LR1027" s="24"/>
      <c r="LS1027" s="24"/>
      <c r="LT1027" s="24"/>
      <c r="LU1027" s="24"/>
      <c r="LV1027" s="24"/>
      <c r="LW1027" s="24"/>
      <c r="LX1027" s="24"/>
      <c r="LY1027" s="24"/>
      <c r="LZ1027" s="24"/>
      <c r="MA1027" s="24"/>
      <c r="MB1027" s="24"/>
      <c r="MC1027" s="24"/>
      <c r="MD1027" s="24"/>
      <c r="ME1027" s="24"/>
      <c r="MF1027" s="24"/>
      <c r="MG1027" s="24"/>
      <c r="MH1027" s="24"/>
      <c r="MI1027" s="24"/>
      <c r="MJ1027" s="24"/>
      <c r="MK1027" s="24"/>
      <c r="ML1027" s="24"/>
      <c r="MM1027" s="24"/>
      <c r="MN1027" s="24"/>
      <c r="MO1027" s="24"/>
      <c r="MP1027" s="24"/>
      <c r="MQ1027" s="24"/>
      <c r="MR1027" s="24"/>
      <c r="MS1027" s="24"/>
      <c r="MT1027" s="24"/>
      <c r="MU1027" s="24"/>
      <c r="MV1027" s="24"/>
      <c r="MW1027" s="24"/>
      <c r="MX1027" s="24"/>
      <c r="MY1027" s="24"/>
      <c r="MZ1027" s="24"/>
      <c r="NA1027" s="24"/>
      <c r="NB1027" s="24"/>
      <c r="NC1027" s="24"/>
      <c r="ND1027" s="24"/>
      <c r="NE1027" s="24"/>
      <c r="NF1027" s="24"/>
      <c r="NG1027" s="24"/>
      <c r="NH1027" s="24"/>
      <c r="NI1027" s="24"/>
      <c r="NJ1027" s="24"/>
      <c r="NK1027" s="24"/>
      <c r="NL1027" s="24"/>
      <c r="NM1027" s="24"/>
      <c r="NN1027" s="24"/>
      <c r="NO1027" s="24"/>
      <c r="NP1027" s="24"/>
      <c r="NQ1027" s="24"/>
      <c r="NR1027" s="24"/>
      <c r="NS1027" s="24"/>
      <c r="NT1027" s="24"/>
      <c r="NU1027" s="24"/>
      <c r="NV1027" s="24"/>
      <c r="NW1027" s="24"/>
      <c r="NX1027" s="24"/>
      <c r="NY1027" s="24"/>
      <c r="NZ1027" s="24"/>
      <c r="OA1027" s="24"/>
      <c r="OB1027" s="24"/>
      <c r="OC1027" s="24"/>
      <c r="OD1027" s="24"/>
      <c r="OE1027" s="24"/>
      <c r="OF1027" s="24"/>
      <c r="OG1027" s="24"/>
      <c r="OH1027" s="24"/>
      <c r="OI1027" s="24"/>
      <c r="OJ1027" s="24"/>
      <c r="OK1027" s="24"/>
      <c r="OL1027" s="24"/>
      <c r="OM1027" s="24"/>
      <c r="ON1027" s="24"/>
      <c r="OO1027" s="24"/>
      <c r="OP1027" s="24"/>
      <c r="OQ1027" s="24"/>
      <c r="OR1027" s="24"/>
      <c r="OS1027" s="24"/>
      <c r="OT1027" s="24"/>
      <c r="OU1027" s="24"/>
      <c r="OV1027" s="24"/>
      <c r="OW1027" s="24"/>
      <c r="OX1027" s="24"/>
      <c r="OY1027" s="24"/>
      <c r="OZ1027" s="24"/>
      <c r="PA1027" s="24"/>
      <c r="PB1027" s="24"/>
      <c r="PC1027" s="24"/>
      <c r="PD1027" s="24"/>
      <c r="PE1027" s="24"/>
      <c r="PF1027" s="24"/>
      <c r="PG1027" s="24"/>
      <c r="PH1027" s="24"/>
      <c r="PI1027" s="24"/>
      <c r="PJ1027" s="24"/>
      <c r="PK1027" s="24"/>
      <c r="PL1027" s="24"/>
      <c r="PM1027" s="24"/>
      <c r="PN1027" s="24"/>
      <c r="PO1027" s="24"/>
      <c r="PP1027" s="24"/>
      <c r="PQ1027" s="24"/>
      <c r="PR1027" s="24"/>
      <c r="PS1027" s="24"/>
      <c r="PT1027" s="24"/>
      <c r="PU1027" s="24"/>
      <c r="PV1027" s="24"/>
      <c r="PW1027" s="24"/>
      <c r="PX1027" s="24"/>
      <c r="PY1027" s="24"/>
      <c r="PZ1027" s="24"/>
      <c r="QA1027" s="24"/>
      <c r="QB1027" s="24"/>
      <c r="QC1027" s="24"/>
      <c r="QD1027" s="24"/>
      <c r="QE1027" s="24"/>
      <c r="QF1027" s="24"/>
      <c r="QG1027" s="24"/>
      <c r="QH1027" s="24"/>
      <c r="QI1027" s="24"/>
      <c r="QJ1027" s="24"/>
      <c r="QK1027" s="24"/>
      <c r="QL1027" s="24"/>
      <c r="QM1027" s="24"/>
      <c r="QN1027" s="24"/>
      <c r="QO1027" s="24"/>
      <c r="QP1027" s="24"/>
      <c r="QQ1027" s="24"/>
      <c r="QR1027" s="24"/>
      <c r="QS1027" s="24"/>
      <c r="QT1027" s="24"/>
      <c r="QU1027" s="24"/>
      <c r="QV1027" s="24"/>
      <c r="QW1027" s="24"/>
      <c r="QX1027" s="24"/>
      <c r="QY1027" s="24"/>
      <c r="QZ1027" s="24"/>
      <c r="RA1027" s="24"/>
      <c r="RB1027" s="24"/>
      <c r="RC1027" s="24"/>
      <c r="RD1027" s="24"/>
      <c r="RE1027" s="24"/>
      <c r="RF1027" s="24"/>
      <c r="RG1027" s="24"/>
      <c r="RH1027" s="24"/>
      <c r="RI1027" s="24"/>
      <c r="RJ1027" s="24"/>
      <c r="RK1027" s="24"/>
      <c r="RL1027" s="24"/>
      <c r="RM1027" s="24"/>
      <c r="RN1027" s="24"/>
      <c r="RO1027" s="24"/>
      <c r="RP1027" s="24"/>
      <c r="RQ1027" s="24"/>
      <c r="RR1027" s="24"/>
      <c r="RS1027" s="24"/>
      <c r="RT1027" s="24"/>
      <c r="RU1027" s="24"/>
      <c r="RV1027" s="24"/>
      <c r="RW1027" s="24"/>
      <c r="RX1027" s="24"/>
      <c r="RY1027" s="24"/>
      <c r="RZ1027" s="24"/>
      <c r="SA1027" s="24"/>
      <c r="SB1027" s="24"/>
      <c r="SC1027" s="24"/>
      <c r="SD1027" s="24"/>
      <c r="SE1027" s="24"/>
      <c r="SF1027" s="24"/>
      <c r="SG1027" s="24"/>
      <c r="SH1027" s="24"/>
      <c r="SI1027" s="24"/>
      <c r="SJ1027" s="24"/>
      <c r="SK1027" s="24"/>
      <c r="SL1027" s="24"/>
      <c r="SM1027" s="24"/>
      <c r="SN1027" s="24"/>
      <c r="SO1027" s="24"/>
      <c r="SP1027" s="24"/>
      <c r="SQ1027" s="24"/>
      <c r="SR1027" s="24"/>
      <c r="SS1027" s="24"/>
      <c r="ST1027" s="24"/>
      <c r="SU1027" s="24"/>
      <c r="SV1027" s="24"/>
      <c r="SW1027" s="24"/>
      <c r="SX1027" s="24"/>
      <c r="SY1027" s="24"/>
      <c r="SZ1027" s="24"/>
      <c r="TA1027" s="24"/>
      <c r="TB1027" s="24"/>
      <c r="TC1027" s="24"/>
      <c r="TD1027" s="24"/>
      <c r="TE1027" s="24"/>
      <c r="TF1027" s="24"/>
      <c r="TG1027" s="24"/>
      <c r="TH1027" s="24"/>
      <c r="TI1027" s="24"/>
      <c r="TJ1027" s="24"/>
      <c r="TK1027" s="24"/>
      <c r="TL1027" s="24"/>
      <c r="TM1027" s="24"/>
      <c r="TN1027" s="24"/>
      <c r="TO1027" s="24"/>
      <c r="TP1027" s="24"/>
      <c r="TQ1027" s="24"/>
      <c r="TR1027" s="24"/>
      <c r="TS1027" s="24"/>
      <c r="TT1027" s="24"/>
      <c r="TU1027" s="24"/>
      <c r="TV1027" s="24"/>
      <c r="TW1027" s="24"/>
      <c r="TX1027" s="24"/>
      <c r="TY1027" s="24"/>
      <c r="TZ1027" s="24"/>
      <c r="UA1027" s="24"/>
      <c r="UB1027" s="24"/>
      <c r="UC1027" s="24"/>
      <c r="UD1027" s="24"/>
      <c r="UE1027" s="24"/>
      <c r="UF1027" s="24"/>
      <c r="UG1027" s="24"/>
      <c r="UH1027" s="24"/>
      <c r="UI1027" s="24"/>
      <c r="UJ1027" s="24"/>
      <c r="UK1027" s="24"/>
      <c r="UL1027" s="24"/>
      <c r="UM1027" s="24"/>
      <c r="UN1027" s="24"/>
      <c r="UO1027" s="24"/>
      <c r="UP1027" s="24"/>
      <c r="UQ1027" s="24"/>
      <c r="UR1027" s="24"/>
      <c r="US1027" s="24"/>
      <c r="UT1027" s="24"/>
      <c r="UU1027" s="24"/>
      <c r="UV1027" s="24"/>
      <c r="UW1027" s="24"/>
      <c r="UX1027" s="24"/>
      <c r="UY1027" s="24"/>
      <c r="UZ1027" s="24"/>
      <c r="VA1027" s="24"/>
      <c r="VB1027" s="24"/>
      <c r="VC1027" s="24"/>
      <c r="VD1027" s="24"/>
      <c r="VE1027" s="24"/>
      <c r="VF1027" s="24"/>
      <c r="VG1027" s="24"/>
      <c r="VH1027" s="24"/>
      <c r="VI1027" s="24"/>
      <c r="VJ1027" s="24"/>
      <c r="VK1027" s="24"/>
      <c r="VL1027" s="24"/>
      <c r="VM1027" s="24"/>
      <c r="VN1027" s="24"/>
      <c r="VO1027" s="24"/>
      <c r="VP1027" s="24"/>
      <c r="VQ1027" s="24"/>
      <c r="VR1027" s="24"/>
      <c r="VS1027" s="24"/>
      <c r="VT1027" s="24"/>
      <c r="VU1027" s="24"/>
      <c r="VV1027" s="24"/>
      <c r="VW1027" s="24"/>
      <c r="VX1027" s="24"/>
      <c r="VY1027" s="24"/>
      <c r="VZ1027" s="24"/>
      <c r="WA1027" s="24"/>
      <c r="WB1027" s="24"/>
      <c r="WC1027" s="24"/>
      <c r="WD1027" s="24"/>
      <c r="WE1027" s="24"/>
      <c r="WF1027" s="24"/>
      <c r="WG1027" s="24"/>
      <c r="WH1027" s="24"/>
      <c r="WI1027" s="24"/>
      <c r="WJ1027" s="24"/>
      <c r="WK1027" s="24"/>
      <c r="WL1027" s="24"/>
      <c r="WM1027" s="24"/>
      <c r="WN1027" s="24"/>
      <c r="WO1027" s="24"/>
      <c r="WP1027" s="24"/>
      <c r="WQ1027" s="24"/>
      <c r="WR1027" s="24"/>
      <c r="WS1027" s="24"/>
      <c r="WT1027" s="24"/>
      <c r="WU1027" s="24"/>
      <c r="WV1027" s="24"/>
      <c r="WW1027" s="24"/>
      <c r="WX1027" s="24"/>
      <c r="WY1027" s="24"/>
      <c r="WZ1027" s="24"/>
      <c r="XA1027" s="24"/>
      <c r="XB1027" s="24"/>
      <c r="XC1027" s="24"/>
      <c r="XD1027" s="24"/>
      <c r="XE1027" s="24"/>
      <c r="XF1027" s="24"/>
      <c r="XG1027" s="24"/>
      <c r="XH1027" s="24"/>
      <c r="XI1027" s="24"/>
      <c r="XJ1027" s="24"/>
      <c r="XK1027" s="24"/>
      <c r="XL1027" s="24"/>
      <c r="XM1027" s="24"/>
      <c r="XN1027" s="24"/>
      <c r="XO1027" s="24"/>
      <c r="XP1027" s="24"/>
      <c r="XQ1027" s="24"/>
      <c r="XR1027" s="24"/>
      <c r="XS1027" s="24"/>
      <c r="XT1027" s="24"/>
      <c r="XU1027" s="24"/>
      <c r="XV1027" s="24"/>
      <c r="XW1027" s="24"/>
      <c r="XX1027" s="24"/>
      <c r="XY1027" s="24"/>
      <c r="XZ1027" s="24"/>
      <c r="YA1027" s="24"/>
      <c r="YB1027" s="24"/>
      <c r="YC1027" s="24"/>
      <c r="YD1027" s="24"/>
      <c r="YE1027" s="24"/>
      <c r="YF1027" s="24"/>
      <c r="YG1027" s="24"/>
      <c r="YH1027" s="24"/>
      <c r="YI1027" s="24"/>
      <c r="YJ1027" s="24"/>
      <c r="YK1027" s="24"/>
      <c r="YL1027" s="24"/>
      <c r="YM1027" s="24"/>
      <c r="YN1027" s="24"/>
      <c r="YO1027" s="24"/>
      <c r="YP1027" s="24"/>
      <c r="YQ1027" s="24"/>
      <c r="YR1027" s="24"/>
      <c r="YS1027" s="24"/>
      <c r="YT1027" s="24"/>
      <c r="YU1027" s="24"/>
      <c r="YV1027" s="24"/>
      <c r="YW1027" s="24"/>
      <c r="YX1027" s="24"/>
      <c r="YY1027" s="24"/>
      <c r="YZ1027" s="24"/>
      <c r="ZA1027" s="24"/>
      <c r="ZB1027" s="24"/>
      <c r="ZC1027" s="24"/>
      <c r="ZD1027" s="24"/>
      <c r="ZE1027" s="24"/>
      <c r="ZF1027" s="24"/>
      <c r="ZG1027" s="24"/>
      <c r="ZH1027" s="24"/>
      <c r="ZI1027" s="24"/>
      <c r="ZJ1027" s="24"/>
      <c r="ZK1027" s="24"/>
      <c r="ZL1027" s="24"/>
      <c r="ZM1027" s="24"/>
      <c r="ZN1027" s="24"/>
      <c r="ZO1027" s="24"/>
      <c r="ZP1027" s="24"/>
      <c r="ZQ1027" s="24"/>
      <c r="ZR1027" s="24"/>
      <c r="ZS1027" s="24"/>
      <c r="ZT1027" s="24"/>
      <c r="ZU1027" s="24"/>
      <c r="ZV1027" s="24"/>
      <c r="ZW1027" s="24"/>
      <c r="ZX1027" s="24"/>
      <c r="ZY1027" s="24"/>
      <c r="ZZ1027" s="24"/>
      <c r="AAA1027" s="24"/>
      <c r="AAB1027" s="24"/>
      <c r="AAC1027" s="24"/>
      <c r="AAD1027" s="24"/>
      <c r="AAE1027" s="24"/>
      <c r="AAF1027" s="24"/>
      <c r="AAG1027" s="24"/>
      <c r="AAH1027" s="24"/>
      <c r="AAI1027" s="24"/>
      <c r="AAJ1027" s="24"/>
      <c r="AAK1027" s="24"/>
      <c r="AAL1027" s="24"/>
      <c r="AAM1027" s="24"/>
      <c r="AAN1027" s="24"/>
      <c r="AAO1027" s="24"/>
      <c r="AAP1027" s="24"/>
      <c r="AAQ1027" s="24"/>
      <c r="AAR1027" s="24"/>
      <c r="AAS1027" s="24"/>
      <c r="AAT1027" s="24"/>
      <c r="AAU1027" s="24"/>
      <c r="AAV1027" s="24"/>
      <c r="AAW1027" s="24"/>
      <c r="AAX1027" s="24"/>
      <c r="AAY1027" s="24"/>
      <c r="AAZ1027" s="24"/>
      <c r="ABA1027" s="24"/>
      <c r="ABB1027" s="24"/>
      <c r="ABC1027" s="24"/>
      <c r="ABD1027" s="24"/>
      <c r="ABE1027" s="24"/>
      <c r="ABF1027" s="24"/>
      <c r="ABG1027" s="24"/>
      <c r="ABH1027" s="24"/>
      <c r="ABI1027" s="24"/>
      <c r="ABJ1027" s="24"/>
      <c r="ABK1027" s="24"/>
      <c r="ABL1027" s="24"/>
      <c r="ABM1027" s="24"/>
      <c r="ABN1027" s="24"/>
      <c r="ABO1027" s="24"/>
      <c r="ABP1027" s="24"/>
      <c r="ABQ1027" s="24"/>
      <c r="ABR1027" s="24"/>
      <c r="ABS1027" s="24"/>
      <c r="ABT1027" s="24"/>
      <c r="ABU1027" s="24"/>
      <c r="ABV1027" s="24"/>
      <c r="ABW1027" s="24"/>
      <c r="ABX1027" s="24"/>
      <c r="ABY1027" s="24"/>
      <c r="ABZ1027" s="24"/>
      <c r="ACA1027" s="24"/>
      <c r="ACB1027" s="24"/>
      <c r="ACC1027" s="24"/>
      <c r="ACD1027" s="24"/>
      <c r="ACE1027" s="24"/>
      <c r="ACF1027" s="24"/>
      <c r="ACG1027" s="24"/>
      <c r="ACH1027" s="24"/>
      <c r="ACI1027" s="24"/>
      <c r="ACJ1027" s="24"/>
      <c r="ACK1027" s="24"/>
      <c r="ACL1027" s="24"/>
      <c r="ACM1027" s="24"/>
      <c r="ACN1027" s="24"/>
      <c r="ACO1027" s="24"/>
      <c r="ACP1027" s="24"/>
      <c r="ACQ1027" s="24"/>
      <c r="ACR1027" s="24"/>
      <c r="ACS1027" s="24"/>
      <c r="ACT1027" s="24"/>
      <c r="ACU1027" s="24"/>
      <c r="ACV1027" s="24"/>
      <c r="ACW1027" s="24"/>
      <c r="ACX1027" s="24"/>
      <c r="ACY1027" s="24"/>
      <c r="ACZ1027" s="24"/>
      <c r="ADA1027" s="24"/>
      <c r="ADB1027" s="24"/>
      <c r="ADC1027" s="24"/>
      <c r="ADD1027" s="24"/>
      <c r="ADE1027" s="24"/>
      <c r="ADF1027" s="24"/>
      <c r="ADG1027" s="24"/>
      <c r="ADH1027" s="24"/>
      <c r="ADI1027" s="24"/>
      <c r="ADJ1027" s="24"/>
      <c r="ADK1027" s="24"/>
      <c r="ADL1027" s="24"/>
      <c r="ADM1027" s="24"/>
      <c r="ADN1027" s="24"/>
      <c r="ADO1027" s="24"/>
      <c r="ADP1027" s="24"/>
      <c r="ADQ1027" s="24"/>
      <c r="ADR1027" s="24"/>
      <c r="ADS1027" s="24"/>
      <c r="ADT1027" s="24"/>
      <c r="ADU1027" s="24"/>
      <c r="ADV1027" s="24"/>
      <c r="ADW1027" s="24"/>
      <c r="ADX1027" s="24"/>
      <c r="ADY1027" s="24"/>
      <c r="ADZ1027" s="24"/>
      <c r="AEA1027" s="24"/>
      <c r="AEB1027" s="24"/>
      <c r="AEC1027" s="24"/>
      <c r="AED1027" s="24"/>
      <c r="AEE1027" s="24"/>
      <c r="AEF1027" s="24"/>
      <c r="AEG1027" s="24"/>
      <c r="AEH1027" s="24"/>
      <c r="AEI1027" s="24"/>
      <c r="AEJ1027" s="24"/>
      <c r="AEK1027" s="24"/>
      <c r="AEL1027" s="24"/>
      <c r="AEM1027" s="24"/>
      <c r="AEN1027" s="24"/>
      <c r="AEO1027" s="24"/>
      <c r="AEP1027" s="24"/>
      <c r="AEQ1027" s="24"/>
      <c r="AER1027" s="24"/>
      <c r="AES1027" s="24"/>
      <c r="AET1027" s="24"/>
      <c r="AEU1027" s="24"/>
      <c r="AEV1027" s="24"/>
      <c r="AEW1027" s="24"/>
      <c r="AEX1027" s="24"/>
      <c r="AEY1027" s="24"/>
      <c r="AEZ1027" s="24"/>
      <c r="AFA1027" s="24"/>
      <c r="AFB1027" s="24"/>
      <c r="AFC1027" s="24"/>
      <c r="AFD1027" s="24"/>
      <c r="AFE1027" s="24"/>
      <c r="AFF1027" s="24"/>
      <c r="AFG1027" s="24"/>
      <c r="AFH1027" s="24"/>
      <c r="AFI1027" s="24"/>
      <c r="AFJ1027" s="24"/>
      <c r="AFK1027" s="24"/>
      <c r="AFL1027" s="24"/>
      <c r="AFM1027" s="24"/>
      <c r="AFN1027" s="24"/>
      <c r="AFO1027" s="24"/>
      <c r="AFP1027" s="24"/>
      <c r="AFQ1027" s="24"/>
      <c r="AFR1027" s="24"/>
      <c r="AFS1027" s="24"/>
      <c r="AFT1027" s="24"/>
      <c r="AFU1027" s="24"/>
      <c r="AFV1027" s="24"/>
      <c r="AFW1027" s="24"/>
      <c r="AFX1027" s="24"/>
      <c r="AFY1027" s="24"/>
      <c r="AFZ1027" s="24"/>
      <c r="AGA1027" s="24"/>
      <c r="AGB1027" s="24"/>
      <c r="AGC1027" s="24"/>
      <c r="AGD1027" s="24"/>
      <c r="AGE1027" s="24"/>
      <c r="AGF1027" s="24"/>
      <c r="AGG1027" s="24"/>
      <c r="AGH1027" s="24"/>
      <c r="AGI1027" s="24"/>
      <c r="AGJ1027" s="24"/>
      <c r="AGK1027" s="24"/>
      <c r="AGL1027" s="24"/>
      <c r="AGM1027" s="24"/>
      <c r="AGN1027" s="24"/>
      <c r="AGO1027" s="24"/>
      <c r="AGP1027" s="24"/>
      <c r="AGQ1027" s="24"/>
      <c r="AGR1027" s="24"/>
      <c r="AGS1027" s="24"/>
      <c r="AGT1027" s="24"/>
      <c r="AGU1027" s="24"/>
      <c r="AGV1027" s="24"/>
      <c r="AGW1027" s="24"/>
      <c r="AGX1027" s="24"/>
      <c r="AGY1027" s="24"/>
      <c r="AGZ1027" s="24"/>
      <c r="AHA1027" s="24"/>
      <c r="AHB1027" s="24"/>
      <c r="AHC1027" s="24"/>
      <c r="AHD1027" s="24"/>
      <c r="AHE1027" s="24"/>
      <c r="AHF1027" s="24"/>
      <c r="AHG1027" s="24"/>
      <c r="AHH1027" s="24"/>
      <c r="AHI1027" s="24"/>
      <c r="AHJ1027" s="24"/>
      <c r="AHK1027" s="24"/>
      <c r="AHL1027" s="24"/>
      <c r="AHM1027" s="24"/>
      <c r="AHN1027" s="24"/>
      <c r="AHO1027" s="24"/>
      <c r="AHP1027" s="24"/>
      <c r="AHQ1027" s="24"/>
      <c r="AHR1027" s="24"/>
      <c r="AHS1027" s="24"/>
      <c r="AHT1027" s="24"/>
      <c r="AHU1027" s="24"/>
      <c r="AHV1027" s="24"/>
      <c r="AHW1027" s="24"/>
      <c r="AHX1027" s="24"/>
      <c r="AHY1027" s="24"/>
      <c r="AHZ1027" s="24"/>
      <c r="AIA1027" s="24"/>
      <c r="AIB1027" s="24"/>
      <c r="AIC1027" s="24"/>
      <c r="AID1027" s="24"/>
      <c r="AIE1027" s="24"/>
      <c r="AIF1027" s="24"/>
      <c r="AIG1027" s="24"/>
      <c r="AIH1027" s="24"/>
      <c r="AII1027" s="24"/>
      <c r="AIJ1027" s="24"/>
      <c r="AIK1027" s="24"/>
      <c r="AIL1027" s="24"/>
      <c r="AIM1027" s="24"/>
      <c r="AIN1027" s="24"/>
      <c r="AIO1027" s="24"/>
      <c r="AIP1027" s="24"/>
      <c r="AIQ1027" s="24"/>
      <c r="AIR1027" s="24"/>
      <c r="AIS1027" s="24"/>
      <c r="AIT1027" s="24"/>
      <c r="AIU1027" s="24"/>
      <c r="AIV1027" s="24"/>
      <c r="AIW1027" s="24"/>
      <c r="AIX1027" s="24"/>
      <c r="AIY1027" s="24"/>
      <c r="AIZ1027" s="24"/>
      <c r="AJA1027" s="24"/>
      <c r="AJB1027" s="24"/>
      <c r="AJC1027" s="24"/>
      <c r="AJD1027" s="24"/>
      <c r="AJE1027" s="24"/>
      <c r="AJF1027" s="24"/>
      <c r="AJG1027" s="24"/>
      <c r="AJH1027" s="24"/>
      <c r="AJI1027" s="24"/>
      <c r="AJJ1027" s="24"/>
      <c r="AJK1027" s="24"/>
      <c r="AJL1027" s="24"/>
      <c r="AJM1027" s="24"/>
      <c r="AJN1027" s="24"/>
      <c r="AJO1027" s="24"/>
      <c r="AJP1027" s="24"/>
      <c r="AJQ1027" s="24"/>
      <c r="AJR1027" s="24"/>
      <c r="AJS1027" s="24"/>
      <c r="AJT1027" s="24"/>
      <c r="AJU1027" s="24"/>
      <c r="AJV1027" s="24"/>
      <c r="AJW1027" s="24"/>
      <c r="AJX1027" s="24"/>
      <c r="AJY1027" s="24"/>
      <c r="AJZ1027" s="24"/>
      <c r="AKA1027" s="24"/>
      <c r="AKB1027" s="24"/>
      <c r="AKC1027" s="24"/>
      <c r="AKD1027" s="24"/>
      <c r="AKE1027" s="24"/>
      <c r="AKF1027" s="24"/>
      <c r="AKG1027" s="24"/>
      <c r="AKH1027" s="24"/>
      <c r="AKI1027" s="24"/>
      <c r="AKJ1027" s="24"/>
      <c r="AKK1027" s="24"/>
      <c r="AKL1027" s="24"/>
      <c r="AKM1027" s="24"/>
      <c r="AKN1027" s="24"/>
      <c r="AKO1027" s="24"/>
      <c r="AKP1027" s="24"/>
      <c r="AKQ1027" s="24"/>
      <c r="AKR1027" s="24"/>
      <c r="AKS1027" s="24"/>
      <c r="AKT1027" s="24"/>
      <c r="AKU1027" s="24"/>
      <c r="AKV1027" s="24"/>
      <c r="AKW1027" s="24"/>
      <c r="AKX1027" s="24"/>
      <c r="AKY1027" s="24"/>
      <c r="AKZ1027" s="24"/>
      <c r="ALA1027" s="24"/>
      <c r="ALB1027" s="24"/>
      <c r="ALC1027" s="24"/>
      <c r="ALD1027" s="24"/>
      <c r="ALE1027" s="24"/>
      <c r="ALF1027" s="24"/>
      <c r="ALG1027" s="24"/>
      <c r="ALH1027" s="24"/>
      <c r="ALI1027" s="24"/>
      <c r="ALJ1027" s="24"/>
    </row>
    <row r="1028" spans="1:998" s="13" customFormat="1">
      <c r="A1028" s="16">
        <v>1023</v>
      </c>
      <c r="B1028" s="32" t="s">
        <v>263</v>
      </c>
      <c r="C1028" s="32" t="s">
        <v>98</v>
      </c>
      <c r="D1028" s="32" t="s">
        <v>98</v>
      </c>
      <c r="E1028" s="32" t="s">
        <v>273</v>
      </c>
      <c r="F1028" s="32"/>
      <c r="G1028" s="74">
        <v>45833</v>
      </c>
      <c r="H1028" s="75">
        <v>0.54861111111111105</v>
      </c>
      <c r="I1028" s="32" t="s">
        <v>5</v>
      </c>
      <c r="J1028" s="32" t="s">
        <v>6</v>
      </c>
      <c r="K1028" s="32" t="s">
        <v>5</v>
      </c>
      <c r="L1028" s="32" t="s">
        <v>5</v>
      </c>
      <c r="M1028" s="32" t="s">
        <v>265</v>
      </c>
      <c r="N1028" s="32" t="s">
        <v>6</v>
      </c>
      <c r="O1028" s="92">
        <v>822.98</v>
      </c>
      <c r="P1028" s="77">
        <v>6926</v>
      </c>
      <c r="Q1028" s="76">
        <v>61000</v>
      </c>
      <c r="R1028" s="76">
        <v>18300</v>
      </c>
      <c r="S1028" s="78">
        <f t="shared" si="100"/>
        <v>30</v>
      </c>
      <c r="T1028" s="78">
        <f t="shared" si="101"/>
        <v>42700</v>
      </c>
      <c r="U1028" s="32" t="s">
        <v>6</v>
      </c>
      <c r="V1028" s="32" t="s">
        <v>6</v>
      </c>
      <c r="W1028" s="81">
        <v>1</v>
      </c>
      <c r="X1028" s="80">
        <v>0</v>
      </c>
      <c r="Y1028" s="81">
        <f>ROUND((S1028/INDICI!$B$2*10),2)</f>
        <v>3.39</v>
      </c>
      <c r="Z1028" s="81">
        <f>ROUND((O1028/INDICI!$B$1*25),2)</f>
        <v>2.2000000000000002</v>
      </c>
      <c r="AA1028" s="82">
        <f t="shared" si="102"/>
        <v>6</v>
      </c>
      <c r="AB1028" s="83">
        <f t="shared" si="103"/>
        <v>11.59</v>
      </c>
      <c r="AC1028" s="84"/>
      <c r="AD1028" s="81" t="str">
        <f>VLOOKUP(C1028, 'NORD SUD'!A:B, 2, FALSE)</f>
        <v>N</v>
      </c>
      <c r="AE1028" s="85"/>
      <c r="AF1028" s="85"/>
      <c r="AG1028" s="84"/>
      <c r="AH1028" s="90"/>
      <c r="AI1028" s="172"/>
      <c r="AJ1028" s="172"/>
      <c r="AK1028" s="197"/>
      <c r="AL1028" s="158"/>
    </row>
    <row r="1029" spans="1:998" s="13" customFormat="1">
      <c r="A1029" s="16">
        <v>1024</v>
      </c>
      <c r="B1029" s="32" t="s">
        <v>138</v>
      </c>
      <c r="C1029" s="32" t="s">
        <v>14</v>
      </c>
      <c r="D1029" s="32" t="s">
        <v>14</v>
      </c>
      <c r="E1029" s="32" t="s">
        <v>1681</v>
      </c>
      <c r="F1029" s="32"/>
      <c r="G1029" s="74">
        <v>45833</v>
      </c>
      <c r="H1029" s="75">
        <v>0.53541666666666665</v>
      </c>
      <c r="I1029" s="32" t="s">
        <v>5</v>
      </c>
      <c r="J1029" s="32" t="s">
        <v>6</v>
      </c>
      <c r="K1029" s="32" t="s">
        <v>5</v>
      </c>
      <c r="L1029" s="32" t="s">
        <v>5</v>
      </c>
      <c r="M1029" s="76" t="s">
        <v>5</v>
      </c>
      <c r="N1029" s="32" t="s">
        <v>6</v>
      </c>
      <c r="O1029" s="76">
        <v>1128.96</v>
      </c>
      <c r="P1029" s="77">
        <v>2303</v>
      </c>
      <c r="Q1029" s="76">
        <v>198478.89</v>
      </c>
      <c r="R1029" s="76">
        <v>10000</v>
      </c>
      <c r="S1029" s="85">
        <f t="shared" si="100"/>
        <v>5.0383191885041274</v>
      </c>
      <c r="T1029" s="85">
        <f t="shared" si="101"/>
        <v>188478.89</v>
      </c>
      <c r="U1029" s="32" t="s">
        <v>6</v>
      </c>
      <c r="V1029" s="32" t="s">
        <v>6</v>
      </c>
      <c r="W1029" s="79">
        <v>2</v>
      </c>
      <c r="X1029" s="80">
        <v>0</v>
      </c>
      <c r="Y1029" s="81">
        <f>ROUND((S1029/INDICI!$B$2*10),2)</f>
        <v>0.56999999999999995</v>
      </c>
      <c r="Z1029" s="81">
        <f>ROUND((O1029/INDICI!$B$1*25),2)</f>
        <v>3.01</v>
      </c>
      <c r="AA1029" s="82">
        <f t="shared" si="102"/>
        <v>8</v>
      </c>
      <c r="AB1029" s="83">
        <f t="shared" si="103"/>
        <v>11.58</v>
      </c>
      <c r="AC1029" s="84"/>
      <c r="AD1029" s="81" t="str">
        <f>VLOOKUP(C1029, 'NORD SUD'!A:B, 2, FALSE)</f>
        <v>S</v>
      </c>
      <c r="AE1029" s="85"/>
      <c r="AF1029" s="85"/>
      <c r="AG1029" s="84"/>
      <c r="AH1029" s="81"/>
      <c r="AI1029" s="169"/>
      <c r="AJ1029" s="169"/>
      <c r="AK1029" s="194"/>
      <c r="AL1029" s="158"/>
    </row>
    <row r="1030" spans="1:998" s="25" customFormat="1">
      <c r="A1030" s="16">
        <v>1025</v>
      </c>
      <c r="B1030" s="32" t="s">
        <v>344</v>
      </c>
      <c r="C1030" s="32" t="s">
        <v>52</v>
      </c>
      <c r="D1030" s="32" t="s">
        <v>52</v>
      </c>
      <c r="E1030" s="32" t="s">
        <v>393</v>
      </c>
      <c r="F1030" s="32"/>
      <c r="G1030" s="74">
        <v>45832</v>
      </c>
      <c r="H1030" s="75">
        <v>0.40069444444444446</v>
      </c>
      <c r="I1030" s="32" t="s">
        <v>5</v>
      </c>
      <c r="J1030" s="32" t="s">
        <v>6</v>
      </c>
      <c r="K1030" s="32" t="s">
        <v>5</v>
      </c>
      <c r="L1030" s="32" t="s">
        <v>5</v>
      </c>
      <c r="M1030" s="32" t="s">
        <v>5</v>
      </c>
      <c r="N1030" s="32" t="s">
        <v>6</v>
      </c>
      <c r="O1030" s="76">
        <v>495.87</v>
      </c>
      <c r="P1030" s="77">
        <v>1815</v>
      </c>
      <c r="Q1030" s="76">
        <v>147434</v>
      </c>
      <c r="R1030" s="76">
        <v>29486</v>
      </c>
      <c r="S1030" s="78">
        <f t="shared" si="100"/>
        <v>19.999457384321122</v>
      </c>
      <c r="T1030" s="78">
        <f t="shared" si="101"/>
        <v>117948</v>
      </c>
      <c r="U1030" s="32" t="s">
        <v>6</v>
      </c>
      <c r="V1030" s="32" t="s">
        <v>6</v>
      </c>
      <c r="W1030" s="79">
        <v>1</v>
      </c>
      <c r="X1030" s="80">
        <v>0</v>
      </c>
      <c r="Y1030" s="81">
        <f>ROUND((S1030/INDICI!$B$2*10),2)</f>
        <v>2.2599999999999998</v>
      </c>
      <c r="Z1030" s="81">
        <f>ROUND((O1030/INDICI!$B$1*25),2)</f>
        <v>1.32</v>
      </c>
      <c r="AA1030" s="82">
        <f t="shared" si="102"/>
        <v>8</v>
      </c>
      <c r="AB1030" s="83">
        <f t="shared" si="103"/>
        <v>11.58</v>
      </c>
      <c r="AC1030" s="84"/>
      <c r="AD1030" s="81" t="str">
        <f>VLOOKUP(C1030, 'NORD SUD'!A:B, 2, FALSE)</f>
        <v>N</v>
      </c>
      <c r="AE1030" s="85"/>
      <c r="AF1030" s="85"/>
      <c r="AG1030" s="84"/>
      <c r="AH1030" s="81"/>
      <c r="AI1030" s="169"/>
      <c r="AJ1030" s="169"/>
      <c r="AK1030" s="194"/>
      <c r="AL1030" s="161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  <c r="HF1030" s="24"/>
      <c r="HG1030" s="24"/>
      <c r="HH1030" s="24"/>
      <c r="HI1030" s="24"/>
      <c r="HJ1030" s="24"/>
      <c r="HK1030" s="24"/>
      <c r="HL1030" s="24"/>
      <c r="HM1030" s="24"/>
      <c r="HN1030" s="24"/>
      <c r="HO1030" s="24"/>
      <c r="HP1030" s="24"/>
      <c r="HQ1030" s="24"/>
      <c r="HR1030" s="24"/>
      <c r="HS1030" s="24"/>
      <c r="HT1030" s="24"/>
      <c r="HU1030" s="24"/>
      <c r="HV1030" s="24"/>
      <c r="HW1030" s="24"/>
      <c r="HX1030" s="24"/>
      <c r="HY1030" s="24"/>
      <c r="HZ1030" s="24"/>
      <c r="IA1030" s="24"/>
      <c r="IB1030" s="24"/>
      <c r="IC1030" s="24"/>
      <c r="ID1030" s="24"/>
      <c r="IE1030" s="24"/>
      <c r="IF1030" s="24"/>
      <c r="IG1030" s="24"/>
      <c r="IH1030" s="24"/>
      <c r="II1030" s="24"/>
      <c r="IJ1030" s="24"/>
      <c r="IK1030" s="24"/>
      <c r="IL1030" s="24"/>
      <c r="IM1030" s="24"/>
      <c r="IN1030" s="24"/>
      <c r="IO1030" s="24"/>
      <c r="IP1030" s="24"/>
      <c r="IQ1030" s="24"/>
      <c r="IR1030" s="24"/>
      <c r="IS1030" s="24"/>
      <c r="IT1030" s="24"/>
      <c r="IU1030" s="24"/>
      <c r="IV1030" s="24"/>
      <c r="IW1030" s="24"/>
      <c r="IX1030" s="24"/>
      <c r="IY1030" s="24"/>
      <c r="IZ1030" s="24"/>
      <c r="JA1030" s="24"/>
      <c r="JB1030" s="24"/>
      <c r="JC1030" s="24"/>
      <c r="JD1030" s="24"/>
      <c r="JE1030" s="24"/>
      <c r="JF1030" s="24"/>
      <c r="JG1030" s="24"/>
      <c r="JH1030" s="24"/>
      <c r="JI1030" s="24"/>
      <c r="JJ1030" s="24"/>
      <c r="JK1030" s="24"/>
      <c r="JL1030" s="24"/>
      <c r="JM1030" s="24"/>
      <c r="JN1030" s="24"/>
      <c r="JO1030" s="24"/>
      <c r="JP1030" s="24"/>
      <c r="JQ1030" s="24"/>
      <c r="JR1030" s="24"/>
      <c r="JS1030" s="24"/>
      <c r="JT1030" s="24"/>
      <c r="JU1030" s="24"/>
      <c r="JV1030" s="24"/>
      <c r="JW1030" s="24"/>
      <c r="JX1030" s="24"/>
      <c r="JY1030" s="24"/>
      <c r="JZ1030" s="24"/>
      <c r="KA1030" s="24"/>
      <c r="KB1030" s="24"/>
      <c r="KC1030" s="24"/>
      <c r="KD1030" s="24"/>
      <c r="KE1030" s="24"/>
      <c r="KF1030" s="24"/>
      <c r="KG1030" s="24"/>
      <c r="KH1030" s="24"/>
      <c r="KI1030" s="24"/>
      <c r="KJ1030" s="24"/>
      <c r="KK1030" s="24"/>
      <c r="KL1030" s="24"/>
      <c r="KM1030" s="24"/>
      <c r="KN1030" s="24"/>
      <c r="KO1030" s="24"/>
      <c r="KP1030" s="24"/>
      <c r="KQ1030" s="24"/>
      <c r="KR1030" s="24"/>
      <c r="KS1030" s="24"/>
      <c r="KT1030" s="24"/>
      <c r="KU1030" s="24"/>
      <c r="KV1030" s="24"/>
      <c r="KW1030" s="24"/>
      <c r="KX1030" s="24"/>
      <c r="KY1030" s="24"/>
      <c r="KZ1030" s="24"/>
      <c r="LA1030" s="24"/>
      <c r="LB1030" s="24"/>
      <c r="LC1030" s="24"/>
      <c r="LD1030" s="24"/>
      <c r="LE1030" s="24"/>
      <c r="LF1030" s="24"/>
      <c r="LG1030" s="24"/>
      <c r="LH1030" s="24"/>
      <c r="LI1030" s="24"/>
      <c r="LJ1030" s="24"/>
      <c r="LK1030" s="24"/>
      <c r="LL1030" s="24"/>
      <c r="LM1030" s="24"/>
      <c r="LN1030" s="24"/>
      <c r="LO1030" s="24"/>
      <c r="LP1030" s="24"/>
      <c r="LQ1030" s="24"/>
      <c r="LR1030" s="24"/>
      <c r="LS1030" s="24"/>
      <c r="LT1030" s="24"/>
      <c r="LU1030" s="24"/>
      <c r="LV1030" s="24"/>
      <c r="LW1030" s="24"/>
      <c r="LX1030" s="24"/>
      <c r="LY1030" s="24"/>
      <c r="LZ1030" s="24"/>
      <c r="MA1030" s="24"/>
      <c r="MB1030" s="24"/>
      <c r="MC1030" s="24"/>
      <c r="MD1030" s="24"/>
      <c r="ME1030" s="24"/>
      <c r="MF1030" s="24"/>
      <c r="MG1030" s="24"/>
      <c r="MH1030" s="24"/>
      <c r="MI1030" s="24"/>
      <c r="MJ1030" s="24"/>
      <c r="MK1030" s="24"/>
      <c r="ML1030" s="24"/>
      <c r="MM1030" s="24"/>
      <c r="MN1030" s="24"/>
      <c r="MO1030" s="24"/>
      <c r="MP1030" s="24"/>
      <c r="MQ1030" s="24"/>
      <c r="MR1030" s="24"/>
      <c r="MS1030" s="24"/>
      <c r="MT1030" s="24"/>
      <c r="MU1030" s="24"/>
      <c r="MV1030" s="24"/>
      <c r="MW1030" s="24"/>
      <c r="MX1030" s="24"/>
      <c r="MY1030" s="24"/>
      <c r="MZ1030" s="24"/>
      <c r="NA1030" s="24"/>
      <c r="NB1030" s="24"/>
      <c r="NC1030" s="24"/>
      <c r="ND1030" s="24"/>
      <c r="NE1030" s="24"/>
      <c r="NF1030" s="24"/>
      <c r="NG1030" s="24"/>
      <c r="NH1030" s="24"/>
      <c r="NI1030" s="24"/>
      <c r="NJ1030" s="24"/>
      <c r="NK1030" s="24"/>
      <c r="NL1030" s="24"/>
      <c r="NM1030" s="24"/>
      <c r="NN1030" s="24"/>
      <c r="NO1030" s="24"/>
      <c r="NP1030" s="24"/>
      <c r="NQ1030" s="24"/>
      <c r="NR1030" s="24"/>
      <c r="NS1030" s="24"/>
      <c r="NT1030" s="24"/>
      <c r="NU1030" s="24"/>
      <c r="NV1030" s="24"/>
      <c r="NW1030" s="24"/>
      <c r="NX1030" s="24"/>
      <c r="NY1030" s="24"/>
      <c r="NZ1030" s="24"/>
      <c r="OA1030" s="24"/>
      <c r="OB1030" s="24"/>
      <c r="OC1030" s="24"/>
      <c r="OD1030" s="24"/>
      <c r="OE1030" s="24"/>
      <c r="OF1030" s="24"/>
      <c r="OG1030" s="24"/>
      <c r="OH1030" s="24"/>
      <c r="OI1030" s="24"/>
      <c r="OJ1030" s="24"/>
      <c r="OK1030" s="24"/>
      <c r="OL1030" s="24"/>
      <c r="OM1030" s="24"/>
      <c r="ON1030" s="24"/>
      <c r="OO1030" s="24"/>
      <c r="OP1030" s="24"/>
      <c r="OQ1030" s="24"/>
      <c r="OR1030" s="24"/>
      <c r="OS1030" s="24"/>
      <c r="OT1030" s="24"/>
      <c r="OU1030" s="24"/>
      <c r="OV1030" s="24"/>
      <c r="OW1030" s="24"/>
      <c r="OX1030" s="24"/>
      <c r="OY1030" s="24"/>
      <c r="OZ1030" s="24"/>
      <c r="PA1030" s="24"/>
      <c r="PB1030" s="24"/>
      <c r="PC1030" s="24"/>
      <c r="PD1030" s="24"/>
      <c r="PE1030" s="24"/>
      <c r="PF1030" s="24"/>
      <c r="PG1030" s="24"/>
      <c r="PH1030" s="24"/>
      <c r="PI1030" s="24"/>
      <c r="PJ1030" s="24"/>
      <c r="PK1030" s="24"/>
      <c r="PL1030" s="24"/>
      <c r="PM1030" s="24"/>
      <c r="PN1030" s="24"/>
      <c r="PO1030" s="24"/>
      <c r="PP1030" s="24"/>
      <c r="PQ1030" s="24"/>
      <c r="PR1030" s="24"/>
      <c r="PS1030" s="24"/>
      <c r="PT1030" s="24"/>
      <c r="PU1030" s="24"/>
      <c r="PV1030" s="24"/>
      <c r="PW1030" s="24"/>
      <c r="PX1030" s="24"/>
      <c r="PY1030" s="24"/>
      <c r="PZ1030" s="24"/>
      <c r="QA1030" s="24"/>
      <c r="QB1030" s="24"/>
      <c r="QC1030" s="24"/>
      <c r="QD1030" s="24"/>
      <c r="QE1030" s="24"/>
      <c r="QF1030" s="24"/>
      <c r="QG1030" s="24"/>
      <c r="QH1030" s="24"/>
      <c r="QI1030" s="24"/>
      <c r="QJ1030" s="24"/>
      <c r="QK1030" s="24"/>
      <c r="QL1030" s="24"/>
      <c r="QM1030" s="24"/>
      <c r="QN1030" s="24"/>
      <c r="QO1030" s="24"/>
      <c r="QP1030" s="24"/>
      <c r="QQ1030" s="24"/>
      <c r="QR1030" s="24"/>
      <c r="QS1030" s="24"/>
      <c r="QT1030" s="24"/>
      <c r="QU1030" s="24"/>
      <c r="QV1030" s="24"/>
      <c r="QW1030" s="24"/>
      <c r="QX1030" s="24"/>
      <c r="QY1030" s="24"/>
      <c r="QZ1030" s="24"/>
      <c r="RA1030" s="24"/>
      <c r="RB1030" s="24"/>
      <c r="RC1030" s="24"/>
      <c r="RD1030" s="24"/>
      <c r="RE1030" s="24"/>
      <c r="RF1030" s="24"/>
      <c r="RG1030" s="24"/>
      <c r="RH1030" s="24"/>
      <c r="RI1030" s="24"/>
      <c r="RJ1030" s="24"/>
      <c r="RK1030" s="24"/>
      <c r="RL1030" s="24"/>
      <c r="RM1030" s="24"/>
      <c r="RN1030" s="24"/>
      <c r="RO1030" s="24"/>
      <c r="RP1030" s="24"/>
      <c r="RQ1030" s="24"/>
      <c r="RR1030" s="24"/>
      <c r="RS1030" s="24"/>
      <c r="RT1030" s="24"/>
      <c r="RU1030" s="24"/>
      <c r="RV1030" s="24"/>
      <c r="RW1030" s="24"/>
      <c r="RX1030" s="24"/>
      <c r="RY1030" s="24"/>
      <c r="RZ1030" s="24"/>
      <c r="SA1030" s="24"/>
      <c r="SB1030" s="24"/>
      <c r="SC1030" s="24"/>
      <c r="SD1030" s="24"/>
      <c r="SE1030" s="24"/>
      <c r="SF1030" s="24"/>
      <c r="SG1030" s="24"/>
      <c r="SH1030" s="24"/>
      <c r="SI1030" s="24"/>
      <c r="SJ1030" s="24"/>
      <c r="SK1030" s="24"/>
      <c r="SL1030" s="24"/>
      <c r="SM1030" s="24"/>
      <c r="SN1030" s="24"/>
      <c r="SO1030" s="24"/>
      <c r="SP1030" s="24"/>
      <c r="SQ1030" s="24"/>
      <c r="SR1030" s="24"/>
      <c r="SS1030" s="24"/>
      <c r="ST1030" s="24"/>
      <c r="SU1030" s="24"/>
      <c r="SV1030" s="24"/>
      <c r="SW1030" s="24"/>
      <c r="SX1030" s="24"/>
      <c r="SY1030" s="24"/>
      <c r="SZ1030" s="24"/>
      <c r="TA1030" s="24"/>
      <c r="TB1030" s="24"/>
      <c r="TC1030" s="24"/>
      <c r="TD1030" s="24"/>
      <c r="TE1030" s="24"/>
      <c r="TF1030" s="24"/>
      <c r="TG1030" s="24"/>
      <c r="TH1030" s="24"/>
      <c r="TI1030" s="24"/>
      <c r="TJ1030" s="24"/>
      <c r="TK1030" s="24"/>
      <c r="TL1030" s="24"/>
      <c r="TM1030" s="24"/>
      <c r="TN1030" s="24"/>
      <c r="TO1030" s="24"/>
      <c r="TP1030" s="24"/>
      <c r="TQ1030" s="24"/>
      <c r="TR1030" s="24"/>
      <c r="TS1030" s="24"/>
      <c r="TT1030" s="24"/>
      <c r="TU1030" s="24"/>
      <c r="TV1030" s="24"/>
      <c r="TW1030" s="24"/>
      <c r="TX1030" s="24"/>
      <c r="TY1030" s="24"/>
      <c r="TZ1030" s="24"/>
      <c r="UA1030" s="24"/>
      <c r="UB1030" s="24"/>
      <c r="UC1030" s="24"/>
      <c r="UD1030" s="24"/>
      <c r="UE1030" s="24"/>
      <c r="UF1030" s="24"/>
      <c r="UG1030" s="24"/>
      <c r="UH1030" s="24"/>
      <c r="UI1030" s="24"/>
      <c r="UJ1030" s="24"/>
      <c r="UK1030" s="24"/>
      <c r="UL1030" s="24"/>
      <c r="UM1030" s="24"/>
      <c r="UN1030" s="24"/>
      <c r="UO1030" s="24"/>
      <c r="UP1030" s="24"/>
      <c r="UQ1030" s="24"/>
      <c r="UR1030" s="24"/>
      <c r="US1030" s="24"/>
      <c r="UT1030" s="24"/>
      <c r="UU1030" s="24"/>
      <c r="UV1030" s="24"/>
      <c r="UW1030" s="24"/>
      <c r="UX1030" s="24"/>
      <c r="UY1030" s="24"/>
      <c r="UZ1030" s="24"/>
      <c r="VA1030" s="24"/>
      <c r="VB1030" s="24"/>
      <c r="VC1030" s="24"/>
      <c r="VD1030" s="24"/>
      <c r="VE1030" s="24"/>
      <c r="VF1030" s="24"/>
      <c r="VG1030" s="24"/>
      <c r="VH1030" s="24"/>
      <c r="VI1030" s="24"/>
      <c r="VJ1030" s="24"/>
      <c r="VK1030" s="24"/>
      <c r="VL1030" s="24"/>
      <c r="VM1030" s="24"/>
      <c r="VN1030" s="24"/>
      <c r="VO1030" s="24"/>
      <c r="VP1030" s="24"/>
      <c r="VQ1030" s="24"/>
      <c r="VR1030" s="24"/>
      <c r="VS1030" s="24"/>
      <c r="VT1030" s="24"/>
      <c r="VU1030" s="24"/>
      <c r="VV1030" s="24"/>
      <c r="VW1030" s="24"/>
      <c r="VX1030" s="24"/>
      <c r="VY1030" s="24"/>
      <c r="VZ1030" s="24"/>
      <c r="WA1030" s="24"/>
      <c r="WB1030" s="24"/>
      <c r="WC1030" s="24"/>
      <c r="WD1030" s="24"/>
      <c r="WE1030" s="24"/>
      <c r="WF1030" s="24"/>
      <c r="WG1030" s="24"/>
      <c r="WH1030" s="24"/>
      <c r="WI1030" s="24"/>
      <c r="WJ1030" s="24"/>
      <c r="WK1030" s="24"/>
      <c r="WL1030" s="24"/>
      <c r="WM1030" s="24"/>
      <c r="WN1030" s="24"/>
      <c r="WO1030" s="24"/>
      <c r="WP1030" s="24"/>
      <c r="WQ1030" s="24"/>
      <c r="WR1030" s="24"/>
      <c r="WS1030" s="24"/>
      <c r="WT1030" s="24"/>
      <c r="WU1030" s="24"/>
      <c r="WV1030" s="24"/>
      <c r="WW1030" s="24"/>
      <c r="WX1030" s="24"/>
      <c r="WY1030" s="24"/>
      <c r="WZ1030" s="24"/>
      <c r="XA1030" s="24"/>
      <c r="XB1030" s="24"/>
      <c r="XC1030" s="24"/>
      <c r="XD1030" s="24"/>
      <c r="XE1030" s="24"/>
      <c r="XF1030" s="24"/>
      <c r="XG1030" s="24"/>
      <c r="XH1030" s="24"/>
      <c r="XI1030" s="24"/>
      <c r="XJ1030" s="24"/>
      <c r="XK1030" s="24"/>
      <c r="XL1030" s="24"/>
      <c r="XM1030" s="24"/>
      <c r="XN1030" s="24"/>
      <c r="XO1030" s="24"/>
      <c r="XP1030" s="24"/>
      <c r="XQ1030" s="24"/>
      <c r="XR1030" s="24"/>
      <c r="XS1030" s="24"/>
      <c r="XT1030" s="24"/>
      <c r="XU1030" s="24"/>
      <c r="XV1030" s="24"/>
      <c r="XW1030" s="24"/>
      <c r="XX1030" s="24"/>
      <c r="XY1030" s="24"/>
      <c r="XZ1030" s="24"/>
      <c r="YA1030" s="24"/>
      <c r="YB1030" s="24"/>
      <c r="YC1030" s="24"/>
      <c r="YD1030" s="24"/>
      <c r="YE1030" s="24"/>
      <c r="YF1030" s="24"/>
      <c r="YG1030" s="24"/>
      <c r="YH1030" s="24"/>
      <c r="YI1030" s="24"/>
      <c r="YJ1030" s="24"/>
      <c r="YK1030" s="24"/>
      <c r="YL1030" s="24"/>
      <c r="YM1030" s="24"/>
      <c r="YN1030" s="24"/>
      <c r="YO1030" s="24"/>
      <c r="YP1030" s="24"/>
      <c r="YQ1030" s="24"/>
      <c r="YR1030" s="24"/>
      <c r="YS1030" s="24"/>
      <c r="YT1030" s="24"/>
      <c r="YU1030" s="24"/>
      <c r="YV1030" s="24"/>
      <c r="YW1030" s="24"/>
      <c r="YX1030" s="24"/>
      <c r="YY1030" s="24"/>
      <c r="YZ1030" s="24"/>
      <c r="ZA1030" s="24"/>
      <c r="ZB1030" s="24"/>
      <c r="ZC1030" s="24"/>
      <c r="ZD1030" s="24"/>
      <c r="ZE1030" s="24"/>
      <c r="ZF1030" s="24"/>
      <c r="ZG1030" s="24"/>
      <c r="ZH1030" s="24"/>
      <c r="ZI1030" s="24"/>
      <c r="ZJ1030" s="24"/>
      <c r="ZK1030" s="24"/>
      <c r="ZL1030" s="24"/>
      <c r="ZM1030" s="24"/>
      <c r="ZN1030" s="24"/>
      <c r="ZO1030" s="24"/>
      <c r="ZP1030" s="24"/>
      <c r="ZQ1030" s="24"/>
      <c r="ZR1030" s="24"/>
      <c r="ZS1030" s="24"/>
      <c r="ZT1030" s="24"/>
      <c r="ZU1030" s="24"/>
      <c r="ZV1030" s="24"/>
      <c r="ZW1030" s="24"/>
      <c r="ZX1030" s="24"/>
      <c r="ZY1030" s="24"/>
      <c r="ZZ1030" s="24"/>
      <c r="AAA1030" s="24"/>
      <c r="AAB1030" s="24"/>
      <c r="AAC1030" s="24"/>
      <c r="AAD1030" s="24"/>
      <c r="AAE1030" s="24"/>
      <c r="AAF1030" s="24"/>
      <c r="AAG1030" s="24"/>
      <c r="AAH1030" s="24"/>
      <c r="AAI1030" s="24"/>
      <c r="AAJ1030" s="24"/>
      <c r="AAK1030" s="24"/>
      <c r="AAL1030" s="24"/>
      <c r="AAM1030" s="24"/>
      <c r="AAN1030" s="24"/>
      <c r="AAO1030" s="24"/>
      <c r="AAP1030" s="24"/>
      <c r="AAQ1030" s="24"/>
      <c r="AAR1030" s="24"/>
      <c r="AAS1030" s="24"/>
      <c r="AAT1030" s="24"/>
      <c r="AAU1030" s="24"/>
      <c r="AAV1030" s="24"/>
      <c r="AAW1030" s="24"/>
      <c r="AAX1030" s="24"/>
      <c r="AAY1030" s="24"/>
      <c r="AAZ1030" s="24"/>
      <c r="ABA1030" s="24"/>
      <c r="ABB1030" s="24"/>
      <c r="ABC1030" s="24"/>
      <c r="ABD1030" s="24"/>
      <c r="ABE1030" s="24"/>
      <c r="ABF1030" s="24"/>
      <c r="ABG1030" s="24"/>
      <c r="ABH1030" s="24"/>
      <c r="ABI1030" s="24"/>
      <c r="ABJ1030" s="24"/>
      <c r="ABK1030" s="24"/>
      <c r="ABL1030" s="24"/>
      <c r="ABM1030" s="24"/>
      <c r="ABN1030" s="24"/>
      <c r="ABO1030" s="24"/>
      <c r="ABP1030" s="24"/>
      <c r="ABQ1030" s="24"/>
      <c r="ABR1030" s="24"/>
      <c r="ABS1030" s="24"/>
      <c r="ABT1030" s="24"/>
      <c r="ABU1030" s="24"/>
      <c r="ABV1030" s="24"/>
      <c r="ABW1030" s="24"/>
      <c r="ABX1030" s="24"/>
      <c r="ABY1030" s="24"/>
      <c r="ABZ1030" s="24"/>
      <c r="ACA1030" s="24"/>
      <c r="ACB1030" s="24"/>
      <c r="ACC1030" s="24"/>
      <c r="ACD1030" s="24"/>
      <c r="ACE1030" s="24"/>
      <c r="ACF1030" s="24"/>
      <c r="ACG1030" s="24"/>
      <c r="ACH1030" s="24"/>
      <c r="ACI1030" s="24"/>
      <c r="ACJ1030" s="24"/>
      <c r="ACK1030" s="24"/>
      <c r="ACL1030" s="24"/>
      <c r="ACM1030" s="24"/>
      <c r="ACN1030" s="24"/>
      <c r="ACO1030" s="24"/>
      <c r="ACP1030" s="24"/>
      <c r="ACQ1030" s="24"/>
      <c r="ACR1030" s="24"/>
      <c r="ACS1030" s="24"/>
      <c r="ACT1030" s="24"/>
      <c r="ACU1030" s="24"/>
      <c r="ACV1030" s="24"/>
      <c r="ACW1030" s="24"/>
      <c r="ACX1030" s="24"/>
      <c r="ACY1030" s="24"/>
      <c r="ACZ1030" s="24"/>
      <c r="ADA1030" s="24"/>
      <c r="ADB1030" s="24"/>
      <c r="ADC1030" s="24"/>
      <c r="ADD1030" s="24"/>
      <c r="ADE1030" s="24"/>
      <c r="ADF1030" s="24"/>
      <c r="ADG1030" s="24"/>
      <c r="ADH1030" s="24"/>
      <c r="ADI1030" s="24"/>
      <c r="ADJ1030" s="24"/>
      <c r="ADK1030" s="24"/>
      <c r="ADL1030" s="24"/>
      <c r="ADM1030" s="24"/>
      <c r="ADN1030" s="24"/>
      <c r="ADO1030" s="24"/>
      <c r="ADP1030" s="24"/>
      <c r="ADQ1030" s="24"/>
      <c r="ADR1030" s="24"/>
      <c r="ADS1030" s="24"/>
      <c r="ADT1030" s="24"/>
      <c r="ADU1030" s="24"/>
      <c r="ADV1030" s="24"/>
      <c r="ADW1030" s="24"/>
      <c r="ADX1030" s="24"/>
      <c r="ADY1030" s="24"/>
      <c r="ADZ1030" s="24"/>
      <c r="AEA1030" s="24"/>
      <c r="AEB1030" s="24"/>
      <c r="AEC1030" s="24"/>
      <c r="AED1030" s="24"/>
      <c r="AEE1030" s="24"/>
      <c r="AEF1030" s="24"/>
      <c r="AEG1030" s="24"/>
      <c r="AEH1030" s="24"/>
      <c r="AEI1030" s="24"/>
      <c r="AEJ1030" s="24"/>
      <c r="AEK1030" s="24"/>
      <c r="AEL1030" s="24"/>
      <c r="AEM1030" s="24"/>
      <c r="AEN1030" s="24"/>
      <c r="AEO1030" s="24"/>
      <c r="AEP1030" s="24"/>
      <c r="AEQ1030" s="24"/>
      <c r="AER1030" s="24"/>
      <c r="AES1030" s="24"/>
      <c r="AET1030" s="24"/>
      <c r="AEU1030" s="24"/>
      <c r="AEV1030" s="24"/>
      <c r="AEW1030" s="24"/>
      <c r="AEX1030" s="24"/>
      <c r="AEY1030" s="24"/>
      <c r="AEZ1030" s="24"/>
      <c r="AFA1030" s="24"/>
      <c r="AFB1030" s="24"/>
      <c r="AFC1030" s="24"/>
      <c r="AFD1030" s="24"/>
      <c r="AFE1030" s="24"/>
      <c r="AFF1030" s="24"/>
      <c r="AFG1030" s="24"/>
      <c r="AFH1030" s="24"/>
      <c r="AFI1030" s="24"/>
      <c r="AFJ1030" s="24"/>
      <c r="AFK1030" s="24"/>
      <c r="AFL1030" s="24"/>
      <c r="AFM1030" s="24"/>
      <c r="AFN1030" s="24"/>
      <c r="AFO1030" s="24"/>
      <c r="AFP1030" s="24"/>
      <c r="AFQ1030" s="24"/>
      <c r="AFR1030" s="24"/>
      <c r="AFS1030" s="24"/>
      <c r="AFT1030" s="24"/>
      <c r="AFU1030" s="24"/>
      <c r="AFV1030" s="24"/>
      <c r="AFW1030" s="24"/>
      <c r="AFX1030" s="24"/>
      <c r="AFY1030" s="24"/>
      <c r="AFZ1030" s="24"/>
      <c r="AGA1030" s="24"/>
      <c r="AGB1030" s="24"/>
      <c r="AGC1030" s="24"/>
      <c r="AGD1030" s="24"/>
      <c r="AGE1030" s="24"/>
      <c r="AGF1030" s="24"/>
      <c r="AGG1030" s="24"/>
      <c r="AGH1030" s="24"/>
      <c r="AGI1030" s="24"/>
      <c r="AGJ1030" s="24"/>
      <c r="AGK1030" s="24"/>
      <c r="AGL1030" s="24"/>
      <c r="AGM1030" s="24"/>
      <c r="AGN1030" s="24"/>
      <c r="AGO1030" s="24"/>
      <c r="AGP1030" s="24"/>
      <c r="AGQ1030" s="24"/>
      <c r="AGR1030" s="24"/>
      <c r="AGS1030" s="24"/>
      <c r="AGT1030" s="24"/>
      <c r="AGU1030" s="24"/>
      <c r="AGV1030" s="24"/>
      <c r="AGW1030" s="24"/>
      <c r="AGX1030" s="24"/>
      <c r="AGY1030" s="24"/>
      <c r="AGZ1030" s="24"/>
      <c r="AHA1030" s="24"/>
      <c r="AHB1030" s="24"/>
      <c r="AHC1030" s="24"/>
      <c r="AHD1030" s="24"/>
      <c r="AHE1030" s="24"/>
      <c r="AHF1030" s="24"/>
      <c r="AHG1030" s="24"/>
      <c r="AHH1030" s="24"/>
      <c r="AHI1030" s="24"/>
      <c r="AHJ1030" s="24"/>
      <c r="AHK1030" s="24"/>
      <c r="AHL1030" s="24"/>
      <c r="AHM1030" s="24"/>
      <c r="AHN1030" s="24"/>
      <c r="AHO1030" s="24"/>
      <c r="AHP1030" s="24"/>
      <c r="AHQ1030" s="24"/>
      <c r="AHR1030" s="24"/>
      <c r="AHS1030" s="24"/>
      <c r="AHT1030" s="24"/>
      <c r="AHU1030" s="24"/>
      <c r="AHV1030" s="24"/>
      <c r="AHW1030" s="24"/>
      <c r="AHX1030" s="24"/>
      <c r="AHY1030" s="24"/>
      <c r="AHZ1030" s="24"/>
      <c r="AIA1030" s="24"/>
      <c r="AIB1030" s="24"/>
      <c r="AIC1030" s="24"/>
      <c r="AID1030" s="24"/>
      <c r="AIE1030" s="24"/>
      <c r="AIF1030" s="24"/>
      <c r="AIG1030" s="24"/>
      <c r="AIH1030" s="24"/>
      <c r="AII1030" s="24"/>
      <c r="AIJ1030" s="24"/>
      <c r="AIK1030" s="24"/>
      <c r="AIL1030" s="24"/>
      <c r="AIM1030" s="24"/>
      <c r="AIN1030" s="24"/>
      <c r="AIO1030" s="24"/>
      <c r="AIP1030" s="24"/>
      <c r="AIQ1030" s="24"/>
      <c r="AIR1030" s="24"/>
      <c r="AIS1030" s="24"/>
      <c r="AIT1030" s="24"/>
      <c r="AIU1030" s="24"/>
      <c r="AIV1030" s="24"/>
      <c r="AIW1030" s="24"/>
      <c r="AIX1030" s="24"/>
      <c r="AIY1030" s="24"/>
      <c r="AIZ1030" s="24"/>
      <c r="AJA1030" s="24"/>
      <c r="AJB1030" s="24"/>
      <c r="AJC1030" s="24"/>
      <c r="AJD1030" s="24"/>
      <c r="AJE1030" s="24"/>
      <c r="AJF1030" s="24"/>
      <c r="AJG1030" s="24"/>
      <c r="AJH1030" s="24"/>
      <c r="AJI1030" s="24"/>
      <c r="AJJ1030" s="24"/>
      <c r="AJK1030" s="24"/>
      <c r="AJL1030" s="24"/>
      <c r="AJM1030" s="24"/>
      <c r="AJN1030" s="24"/>
      <c r="AJO1030" s="24"/>
      <c r="AJP1030" s="24"/>
      <c r="AJQ1030" s="24"/>
      <c r="AJR1030" s="24"/>
      <c r="AJS1030" s="24"/>
      <c r="AJT1030" s="24"/>
      <c r="AJU1030" s="24"/>
      <c r="AJV1030" s="24"/>
      <c r="AJW1030" s="24"/>
      <c r="AJX1030" s="24"/>
      <c r="AJY1030" s="24"/>
      <c r="AJZ1030" s="24"/>
      <c r="AKA1030" s="24"/>
      <c r="AKB1030" s="24"/>
      <c r="AKC1030" s="24"/>
      <c r="AKD1030" s="24"/>
      <c r="AKE1030" s="24"/>
      <c r="AKF1030" s="24"/>
      <c r="AKG1030" s="24"/>
      <c r="AKH1030" s="24"/>
      <c r="AKI1030" s="24"/>
      <c r="AKJ1030" s="24"/>
      <c r="AKK1030" s="24"/>
      <c r="AKL1030" s="24"/>
      <c r="AKM1030" s="24"/>
      <c r="AKN1030" s="24"/>
      <c r="AKO1030" s="24"/>
      <c r="AKP1030" s="24"/>
      <c r="AKQ1030" s="24"/>
      <c r="AKR1030" s="24"/>
      <c r="AKS1030" s="24"/>
      <c r="AKT1030" s="24"/>
      <c r="AKU1030" s="24"/>
      <c r="AKV1030" s="24"/>
      <c r="AKW1030" s="24"/>
      <c r="AKX1030" s="24"/>
      <c r="AKY1030" s="24"/>
      <c r="AKZ1030" s="24"/>
      <c r="ALA1030" s="24"/>
      <c r="ALB1030" s="24"/>
      <c r="ALC1030" s="24"/>
      <c r="ALD1030" s="24"/>
      <c r="ALE1030" s="24"/>
      <c r="ALF1030" s="24"/>
      <c r="ALG1030" s="24"/>
      <c r="ALH1030" s="24"/>
      <c r="ALI1030" s="24"/>
      <c r="ALJ1030" s="24"/>
    </row>
    <row r="1031" spans="1:998" s="13" customFormat="1">
      <c r="A1031" s="16">
        <v>1026</v>
      </c>
      <c r="B1031" s="32" t="s">
        <v>236</v>
      </c>
      <c r="C1031" s="32" t="s">
        <v>62</v>
      </c>
      <c r="D1031" s="32" t="s">
        <v>62</v>
      </c>
      <c r="E1031" s="32" t="s">
        <v>457</v>
      </c>
      <c r="F1031" s="32"/>
      <c r="G1031" s="74">
        <v>45834</v>
      </c>
      <c r="H1031" s="75">
        <v>0.66805555555555596</v>
      </c>
      <c r="I1031" s="32" t="s">
        <v>5</v>
      </c>
      <c r="J1031" s="32" t="s">
        <v>6</v>
      </c>
      <c r="K1031" s="32" t="s">
        <v>5</v>
      </c>
      <c r="L1031" s="32" t="s">
        <v>5</v>
      </c>
      <c r="M1031" s="32" t="s">
        <v>5</v>
      </c>
      <c r="N1031" s="32" t="s">
        <v>6</v>
      </c>
      <c r="O1031" s="76">
        <v>1342.81</v>
      </c>
      <c r="P1031" s="77">
        <v>1266</v>
      </c>
      <c r="Q1031" s="76">
        <v>195000</v>
      </c>
      <c r="R1031" s="76">
        <v>0</v>
      </c>
      <c r="S1031" s="86">
        <f t="shared" si="100"/>
        <v>0</v>
      </c>
      <c r="T1031" s="86">
        <f t="shared" si="101"/>
        <v>195000</v>
      </c>
      <c r="U1031" s="32" t="s">
        <v>6</v>
      </c>
      <c r="V1031" s="32" t="s">
        <v>6</v>
      </c>
      <c r="W1031" s="32">
        <v>1</v>
      </c>
      <c r="X1031" s="80">
        <v>0</v>
      </c>
      <c r="Y1031" s="81">
        <f>ROUND((S1031/INDICI!$B$2*10),2)</f>
        <v>0</v>
      </c>
      <c r="Z1031" s="81">
        <f>ROUND((O1031/INDICI!$B$1*25),2)</f>
        <v>3.58</v>
      </c>
      <c r="AA1031" s="82">
        <f t="shared" si="102"/>
        <v>8</v>
      </c>
      <c r="AB1031" s="83">
        <f t="shared" si="103"/>
        <v>11.58</v>
      </c>
      <c r="AC1031" s="84"/>
      <c r="AD1031" s="81" t="str">
        <f>VLOOKUP(C1031, 'NORD SUD'!A:B, 2, FALSE)</f>
        <v>S</v>
      </c>
      <c r="AE1031" s="85"/>
      <c r="AF1031" s="85"/>
      <c r="AG1031" s="84"/>
      <c r="AH1031" s="90"/>
      <c r="AI1031" s="172"/>
      <c r="AJ1031" s="172"/>
      <c r="AK1031" s="197"/>
      <c r="AL1031" s="158"/>
    </row>
    <row r="1032" spans="1:998" s="13" customFormat="1">
      <c r="A1032" s="16">
        <v>1027</v>
      </c>
      <c r="B1032" s="32" t="s">
        <v>250</v>
      </c>
      <c r="C1032" s="32" t="s">
        <v>103</v>
      </c>
      <c r="D1032" s="32" t="s">
        <v>103</v>
      </c>
      <c r="E1032" s="32" t="s">
        <v>1775</v>
      </c>
      <c r="F1032" s="32"/>
      <c r="G1032" s="74">
        <v>45798</v>
      </c>
      <c r="H1032" s="75">
        <v>0.61388888888888882</v>
      </c>
      <c r="I1032" s="32" t="s">
        <v>5</v>
      </c>
      <c r="J1032" s="32" t="s">
        <v>289</v>
      </c>
      <c r="K1032" s="32" t="s">
        <v>5</v>
      </c>
      <c r="L1032" s="32" t="s">
        <v>5</v>
      </c>
      <c r="M1032" s="32" t="s">
        <v>5</v>
      </c>
      <c r="N1032" s="32" t="s">
        <v>1765</v>
      </c>
      <c r="O1032" s="76">
        <v>1662.1</v>
      </c>
      <c r="P1032" s="77">
        <v>20456</v>
      </c>
      <c r="Q1032" s="76">
        <v>100000</v>
      </c>
      <c r="R1032" s="76">
        <v>10000</v>
      </c>
      <c r="S1032" s="85">
        <f t="shared" si="100"/>
        <v>10</v>
      </c>
      <c r="T1032" s="85">
        <f t="shared" si="101"/>
        <v>90000</v>
      </c>
      <c r="U1032" s="32" t="s">
        <v>289</v>
      </c>
      <c r="V1032" s="32" t="s">
        <v>289</v>
      </c>
      <c r="W1032" s="79">
        <v>1</v>
      </c>
      <c r="X1032" s="80">
        <v>0</v>
      </c>
      <c r="Y1032" s="81">
        <f>ROUND((S1032/INDICI!$B$2*10),2)</f>
        <v>1.1299999999999999</v>
      </c>
      <c r="Z1032" s="81">
        <f>ROUND((O1032/INDICI!$B$1*25),2)</f>
        <v>4.4400000000000004</v>
      </c>
      <c r="AA1032" s="82">
        <f t="shared" si="102"/>
        <v>6</v>
      </c>
      <c r="AB1032" s="83">
        <f t="shared" si="103"/>
        <v>11.57</v>
      </c>
      <c r="AC1032" s="84"/>
      <c r="AD1032" s="81" t="str">
        <f>VLOOKUP(C1032, 'NORD SUD'!A:B, 2, FALSE)</f>
        <v>N</v>
      </c>
      <c r="AE1032" s="85"/>
      <c r="AF1032" s="85"/>
      <c r="AG1032" s="84"/>
      <c r="AH1032" s="81"/>
      <c r="AI1032" s="169"/>
      <c r="AJ1032" s="169"/>
      <c r="AK1032" s="194"/>
      <c r="AL1032" s="158"/>
    </row>
    <row r="1033" spans="1:998" s="13" customFormat="1">
      <c r="A1033" s="16">
        <v>1028</v>
      </c>
      <c r="B1033" s="32" t="s">
        <v>692</v>
      </c>
      <c r="C1033" s="32" t="s">
        <v>1391</v>
      </c>
      <c r="D1033" s="32" t="s">
        <v>1391</v>
      </c>
      <c r="E1033" s="32" t="s">
        <v>1405</v>
      </c>
      <c r="F1033" s="32"/>
      <c r="G1033" s="74">
        <v>45831</v>
      </c>
      <c r="H1033" s="75">
        <v>0.5708333333333333</v>
      </c>
      <c r="I1033" s="32" t="s">
        <v>5</v>
      </c>
      <c r="J1033" s="32" t="s">
        <v>6</v>
      </c>
      <c r="K1033" s="32" t="s">
        <v>5</v>
      </c>
      <c r="L1033" s="32" t="s">
        <v>5</v>
      </c>
      <c r="M1033" s="76" t="s">
        <v>5</v>
      </c>
      <c r="N1033" s="32" t="s">
        <v>6</v>
      </c>
      <c r="O1033" s="76">
        <v>1241.05</v>
      </c>
      <c r="P1033" s="77">
        <v>30297</v>
      </c>
      <c r="Q1033" s="76">
        <v>200000</v>
      </c>
      <c r="R1033" s="76">
        <v>40000</v>
      </c>
      <c r="S1033" s="85">
        <f t="shared" si="100"/>
        <v>20</v>
      </c>
      <c r="T1033" s="85">
        <f t="shared" si="101"/>
        <v>160000</v>
      </c>
      <c r="U1033" s="32" t="s">
        <v>6</v>
      </c>
      <c r="V1033" s="32" t="s">
        <v>6</v>
      </c>
      <c r="W1033" s="79">
        <v>1</v>
      </c>
      <c r="X1033" s="80">
        <v>0</v>
      </c>
      <c r="Y1033" s="81">
        <f>ROUND((S1033/INDICI!$B$2*10),2)</f>
        <v>2.2599999999999998</v>
      </c>
      <c r="Z1033" s="81">
        <f>ROUND((O1033/INDICI!$B$1*25),2)</f>
        <v>3.31</v>
      </c>
      <c r="AA1033" s="82">
        <f t="shared" si="102"/>
        <v>6</v>
      </c>
      <c r="AB1033" s="83">
        <f t="shared" si="103"/>
        <v>11.57</v>
      </c>
      <c r="AC1033" s="84"/>
      <c r="AD1033" s="81" t="str">
        <f>VLOOKUP(C1033, 'NORD SUD'!A:B, 2, FALSE)</f>
        <v>N</v>
      </c>
      <c r="AE1033" s="85"/>
      <c r="AF1033" s="85"/>
      <c r="AG1033" s="84"/>
      <c r="AH1033" s="81"/>
      <c r="AI1033" s="169"/>
      <c r="AJ1033" s="169"/>
      <c r="AK1033" s="194"/>
      <c r="AL1033" s="158"/>
    </row>
    <row r="1034" spans="1:998" s="13" customFormat="1">
      <c r="A1034" s="16">
        <v>1029</v>
      </c>
      <c r="B1034" s="32" t="s">
        <v>138</v>
      </c>
      <c r="C1034" s="32" t="s">
        <v>27</v>
      </c>
      <c r="D1034" s="32" t="s">
        <v>27</v>
      </c>
      <c r="E1034" s="32" t="s">
        <v>1369</v>
      </c>
      <c r="F1034" s="32"/>
      <c r="G1034" s="74">
        <v>45833</v>
      </c>
      <c r="H1034" s="75">
        <v>0.63680555555555551</v>
      </c>
      <c r="I1034" s="32" t="s">
        <v>5</v>
      </c>
      <c r="J1034" s="32" t="s">
        <v>6</v>
      </c>
      <c r="K1034" s="32" t="s">
        <v>5</v>
      </c>
      <c r="L1034" s="32" t="s">
        <v>5</v>
      </c>
      <c r="M1034" s="32" t="s">
        <v>5</v>
      </c>
      <c r="N1034" s="32" t="s">
        <v>6</v>
      </c>
      <c r="O1034" s="76">
        <v>685.4</v>
      </c>
      <c r="P1034" s="77">
        <v>1459</v>
      </c>
      <c r="Q1034" s="76">
        <v>130123.63</v>
      </c>
      <c r="R1034" s="76">
        <v>20000</v>
      </c>
      <c r="S1034" s="85">
        <f t="shared" si="100"/>
        <v>15.369998516026643</v>
      </c>
      <c r="T1034" s="85">
        <f t="shared" si="101"/>
        <v>110123.63</v>
      </c>
      <c r="U1034" s="32" t="s">
        <v>6</v>
      </c>
      <c r="V1034" s="32" t="s">
        <v>6</v>
      </c>
      <c r="W1034" s="79">
        <v>1</v>
      </c>
      <c r="X1034" s="80">
        <v>0</v>
      </c>
      <c r="Y1034" s="81">
        <f>ROUND((S1034/INDICI!$B$2*10),2)</f>
        <v>1.74</v>
      </c>
      <c r="Z1034" s="81">
        <f>ROUND((O1034/INDICI!$B$1*25),2)</f>
        <v>1.83</v>
      </c>
      <c r="AA1034" s="82">
        <f t="shared" si="102"/>
        <v>8</v>
      </c>
      <c r="AB1034" s="83">
        <f t="shared" si="103"/>
        <v>11.57</v>
      </c>
      <c r="AC1034" s="84"/>
      <c r="AD1034" s="81" t="str">
        <f>VLOOKUP(C1034, 'NORD SUD'!A:B, 2, FALSE)</f>
        <v>S</v>
      </c>
      <c r="AE1034" s="85"/>
      <c r="AF1034" s="85"/>
      <c r="AG1034" s="84"/>
      <c r="AH1034" s="81"/>
      <c r="AI1034" s="169"/>
      <c r="AJ1034" s="169"/>
      <c r="AK1034" s="194"/>
      <c r="AL1034" s="158"/>
    </row>
    <row r="1035" spans="1:998" s="13" customFormat="1">
      <c r="A1035" s="16">
        <v>1030</v>
      </c>
      <c r="B1035" s="80" t="s">
        <v>175</v>
      </c>
      <c r="C1035" s="80" t="s">
        <v>75</v>
      </c>
      <c r="D1035" s="80" t="s">
        <v>75</v>
      </c>
      <c r="E1035" s="80" t="s">
        <v>75</v>
      </c>
      <c r="F1035" s="80"/>
      <c r="G1035" s="96">
        <v>45834</v>
      </c>
      <c r="H1035" s="75">
        <v>0.46041666666666697</v>
      </c>
      <c r="I1035" s="80" t="s">
        <v>5</v>
      </c>
      <c r="J1035" s="80" t="s">
        <v>6</v>
      </c>
      <c r="K1035" s="80" t="s">
        <v>5</v>
      </c>
      <c r="L1035" s="80" t="s">
        <v>5</v>
      </c>
      <c r="M1035" s="80" t="s">
        <v>5</v>
      </c>
      <c r="N1035" s="80" t="s">
        <v>6</v>
      </c>
      <c r="O1035" s="76">
        <v>1706.09</v>
      </c>
      <c r="P1035" s="77">
        <v>73736</v>
      </c>
      <c r="Q1035" s="76">
        <v>131000</v>
      </c>
      <c r="R1035" s="76">
        <v>35000</v>
      </c>
      <c r="S1035" s="88">
        <f t="shared" si="100"/>
        <v>26.717557251908396</v>
      </c>
      <c r="T1035" s="88">
        <f t="shared" si="101"/>
        <v>96000</v>
      </c>
      <c r="U1035" s="80" t="s">
        <v>6</v>
      </c>
      <c r="V1035" s="80" t="s">
        <v>6</v>
      </c>
      <c r="W1035" s="79">
        <v>1</v>
      </c>
      <c r="X1035" s="80">
        <v>0</v>
      </c>
      <c r="Y1035" s="81">
        <f>ROUND((S1035/INDICI!$B$2*10),2)</f>
        <v>3.02</v>
      </c>
      <c r="Z1035" s="81">
        <f>ROUND((O1035/INDICI!$B$1*25),2)</f>
        <v>4.55</v>
      </c>
      <c r="AA1035" s="82">
        <f t="shared" si="102"/>
        <v>4</v>
      </c>
      <c r="AB1035" s="83">
        <f t="shared" si="103"/>
        <v>11.57</v>
      </c>
      <c r="AC1035" s="84"/>
      <c r="AD1035" s="81" t="str">
        <f>VLOOKUP(C1035, 'NORD SUD'!A:B, 2, FALSE)</f>
        <v>S</v>
      </c>
      <c r="AE1035" s="85"/>
      <c r="AF1035" s="85"/>
      <c r="AG1035" s="84"/>
      <c r="AH1035" s="81"/>
      <c r="AI1035" s="169"/>
      <c r="AJ1035" s="169"/>
      <c r="AK1035" s="194"/>
      <c r="AL1035" s="158"/>
    </row>
    <row r="1036" spans="1:998" s="13" customFormat="1">
      <c r="A1036" s="16">
        <v>1031</v>
      </c>
      <c r="B1036" s="32" t="s">
        <v>857</v>
      </c>
      <c r="C1036" s="32" t="s">
        <v>100</v>
      </c>
      <c r="D1036" s="32" t="s">
        <v>100</v>
      </c>
      <c r="E1036" s="32" t="s">
        <v>865</v>
      </c>
      <c r="F1036" s="32"/>
      <c r="G1036" s="74">
        <v>45834</v>
      </c>
      <c r="H1036" s="75">
        <v>0.65277777777777779</v>
      </c>
      <c r="I1036" s="32" t="s">
        <v>5</v>
      </c>
      <c r="J1036" s="32" t="s">
        <v>6</v>
      </c>
      <c r="K1036" s="32" t="s">
        <v>5</v>
      </c>
      <c r="L1036" s="32" t="s">
        <v>5</v>
      </c>
      <c r="M1036" s="32" t="s">
        <v>5</v>
      </c>
      <c r="N1036" s="32" t="s">
        <v>6</v>
      </c>
      <c r="O1036" s="76">
        <v>1336.8983957219252</v>
      </c>
      <c r="P1036" s="77">
        <v>1870</v>
      </c>
      <c r="Q1036" s="76">
        <v>170542.26</v>
      </c>
      <c r="R1036" s="76">
        <v>0</v>
      </c>
      <c r="S1036" s="85">
        <f t="shared" si="100"/>
        <v>0</v>
      </c>
      <c r="T1036" s="85">
        <f t="shared" si="101"/>
        <v>170542.26</v>
      </c>
      <c r="U1036" s="32" t="s">
        <v>6</v>
      </c>
      <c r="V1036" s="32" t="s">
        <v>6</v>
      </c>
      <c r="W1036" s="79">
        <v>1</v>
      </c>
      <c r="X1036" s="80">
        <v>0</v>
      </c>
      <c r="Y1036" s="81">
        <f>ROUND((S1036/INDICI!$B$2*10),2)</f>
        <v>0</v>
      </c>
      <c r="Z1036" s="81">
        <f>ROUND((O1036/INDICI!$B$1*25),2)</f>
        <v>3.57</v>
      </c>
      <c r="AA1036" s="82">
        <f t="shared" si="102"/>
        <v>8</v>
      </c>
      <c r="AB1036" s="83">
        <f t="shared" si="103"/>
        <v>11.57</v>
      </c>
      <c r="AC1036" s="84"/>
      <c r="AD1036" s="81" t="str">
        <f>VLOOKUP(C1036, 'NORD SUD'!A:B, 2, FALSE)</f>
        <v>S</v>
      </c>
      <c r="AE1036" s="85"/>
      <c r="AF1036" s="85"/>
      <c r="AG1036" s="84"/>
      <c r="AH1036" s="81"/>
      <c r="AI1036" s="169"/>
      <c r="AJ1036" s="169"/>
      <c r="AK1036" s="194"/>
      <c r="AL1036" s="158"/>
    </row>
    <row r="1037" spans="1:998" s="13" customFormat="1">
      <c r="A1037" s="16">
        <v>1032</v>
      </c>
      <c r="B1037" s="32" t="s">
        <v>218</v>
      </c>
      <c r="C1037" s="32" t="s">
        <v>106</v>
      </c>
      <c r="D1037" s="32" t="s">
        <v>106</v>
      </c>
      <c r="E1037" s="32" t="s">
        <v>222</v>
      </c>
      <c r="F1037" s="32"/>
      <c r="G1037" s="74">
        <v>45834</v>
      </c>
      <c r="H1037" s="75">
        <v>0.74236111111111114</v>
      </c>
      <c r="I1037" s="32" t="s">
        <v>5</v>
      </c>
      <c r="J1037" s="32" t="s">
        <v>6</v>
      </c>
      <c r="K1037" s="32" t="s">
        <v>5</v>
      </c>
      <c r="L1037" s="32" t="s">
        <v>5</v>
      </c>
      <c r="M1037" s="32" t="s">
        <v>5</v>
      </c>
      <c r="N1037" s="32" t="s">
        <v>6</v>
      </c>
      <c r="O1037" s="76">
        <v>491.15</v>
      </c>
      <c r="P1037" s="77">
        <v>1018</v>
      </c>
      <c r="Q1037" s="76">
        <v>50000</v>
      </c>
      <c r="R1037" s="76">
        <v>10000</v>
      </c>
      <c r="S1037" s="85">
        <f t="shared" si="100"/>
        <v>20</v>
      </c>
      <c r="T1037" s="85">
        <f t="shared" si="101"/>
        <v>40000</v>
      </c>
      <c r="U1037" s="117" t="s">
        <v>6</v>
      </c>
      <c r="V1037" s="117" t="s">
        <v>6</v>
      </c>
      <c r="W1037" s="118">
        <v>1</v>
      </c>
      <c r="X1037" s="80">
        <v>0</v>
      </c>
      <c r="Y1037" s="81">
        <f>ROUND((S1037/INDICI!$B$2*10),2)</f>
        <v>2.2599999999999998</v>
      </c>
      <c r="Z1037" s="81">
        <f>ROUND((O1037/INDICI!$B$1*25),2)</f>
        <v>1.31</v>
      </c>
      <c r="AA1037" s="82">
        <f t="shared" si="102"/>
        <v>8</v>
      </c>
      <c r="AB1037" s="83">
        <f t="shared" si="103"/>
        <v>11.57</v>
      </c>
      <c r="AC1037" s="84"/>
      <c r="AD1037" s="81" t="str">
        <f>VLOOKUP(C1037, 'NORD SUD'!A:B, 2, FALSE)</f>
        <v>S</v>
      </c>
      <c r="AE1037" s="85"/>
      <c r="AF1037" s="85"/>
      <c r="AG1037" s="84"/>
      <c r="AH1037" s="81"/>
      <c r="AI1037" s="169"/>
      <c r="AJ1037" s="169"/>
      <c r="AK1037" s="194"/>
      <c r="AL1037" s="158"/>
    </row>
    <row r="1038" spans="1:998" s="13" customFormat="1">
      <c r="A1038" s="16">
        <v>1033</v>
      </c>
      <c r="B1038" s="32" t="s">
        <v>138</v>
      </c>
      <c r="C1038" s="32" t="s">
        <v>18</v>
      </c>
      <c r="D1038" s="32" t="s">
        <v>18</v>
      </c>
      <c r="E1038" s="32" t="s">
        <v>145</v>
      </c>
      <c r="F1038" s="32"/>
      <c r="G1038" s="74">
        <v>45822</v>
      </c>
      <c r="H1038" s="75">
        <v>0.50763888888888886</v>
      </c>
      <c r="I1038" s="32" t="s">
        <v>5</v>
      </c>
      <c r="J1038" s="32" t="s">
        <v>6</v>
      </c>
      <c r="K1038" s="32" t="s">
        <v>5</v>
      </c>
      <c r="L1038" s="32" t="s">
        <v>5</v>
      </c>
      <c r="M1038" s="32" t="s">
        <v>5</v>
      </c>
      <c r="N1038" s="32" t="s">
        <v>6</v>
      </c>
      <c r="O1038" s="76">
        <v>892.86</v>
      </c>
      <c r="P1038" s="77">
        <v>2912</v>
      </c>
      <c r="Q1038" s="76">
        <v>47800</v>
      </c>
      <c r="R1038" s="76">
        <v>5000</v>
      </c>
      <c r="S1038" s="85">
        <f t="shared" si="100"/>
        <v>10.460251046025103</v>
      </c>
      <c r="T1038" s="85">
        <f t="shared" si="101"/>
        <v>42800</v>
      </c>
      <c r="U1038" s="32" t="s">
        <v>6</v>
      </c>
      <c r="V1038" s="32" t="s">
        <v>6</v>
      </c>
      <c r="W1038" s="79">
        <v>1</v>
      </c>
      <c r="X1038" s="80">
        <v>0</v>
      </c>
      <c r="Y1038" s="81">
        <f>ROUND((S1038/INDICI!$B$2*10),2)</f>
        <v>1.18</v>
      </c>
      <c r="Z1038" s="81">
        <f>ROUND((O1038/INDICI!$B$1*25),2)</f>
        <v>2.38</v>
      </c>
      <c r="AA1038" s="82">
        <f t="shared" si="102"/>
        <v>8</v>
      </c>
      <c r="AB1038" s="83">
        <f t="shared" si="103"/>
        <v>11.559999999999999</v>
      </c>
      <c r="AC1038" s="84"/>
      <c r="AD1038" s="81" t="str">
        <f>VLOOKUP(C1038, 'NORD SUD'!A:B, 2, FALSE)</f>
        <v>S</v>
      </c>
      <c r="AE1038" s="85"/>
      <c r="AF1038" s="85"/>
      <c r="AG1038" s="84"/>
      <c r="AH1038" s="81"/>
      <c r="AI1038" s="169"/>
      <c r="AJ1038" s="169"/>
      <c r="AK1038" s="194"/>
      <c r="AL1038" s="158"/>
    </row>
    <row r="1039" spans="1:998" s="13" customFormat="1">
      <c r="A1039" s="16">
        <v>1034</v>
      </c>
      <c r="B1039" s="32" t="s">
        <v>175</v>
      </c>
      <c r="C1039" s="32" t="s">
        <v>1685</v>
      </c>
      <c r="D1039" s="32" t="s">
        <v>1685</v>
      </c>
      <c r="E1039" s="80" t="s">
        <v>1703</v>
      </c>
      <c r="F1039" s="32"/>
      <c r="G1039" s="74">
        <v>45831</v>
      </c>
      <c r="H1039" s="75">
        <v>0.46527777777777773</v>
      </c>
      <c r="I1039" s="32" t="s">
        <v>5</v>
      </c>
      <c r="J1039" s="32" t="s">
        <v>6</v>
      </c>
      <c r="K1039" s="32" t="s">
        <v>5</v>
      </c>
      <c r="L1039" s="32" t="s">
        <v>5</v>
      </c>
      <c r="M1039" s="32" t="s">
        <v>5</v>
      </c>
      <c r="N1039" s="32" t="s">
        <v>6</v>
      </c>
      <c r="O1039" s="76">
        <v>425.13</v>
      </c>
      <c r="P1039" s="77">
        <v>2117</v>
      </c>
      <c r="Q1039" s="76">
        <v>78199.360000000001</v>
      </c>
      <c r="R1039" s="76">
        <v>16725</v>
      </c>
      <c r="S1039" s="85">
        <f t="shared" si="100"/>
        <v>21.387643070224616</v>
      </c>
      <c r="T1039" s="85">
        <f t="shared" si="101"/>
        <v>61474.36</v>
      </c>
      <c r="U1039" s="32" t="s">
        <v>6</v>
      </c>
      <c r="V1039" s="32" t="s">
        <v>6</v>
      </c>
      <c r="W1039" s="79">
        <v>1</v>
      </c>
      <c r="X1039" s="80">
        <v>0</v>
      </c>
      <c r="Y1039" s="81">
        <f>ROUND((S1039/INDICI!$B$2*10),2)</f>
        <v>2.42</v>
      </c>
      <c r="Z1039" s="81">
        <f>ROUND((O1039/INDICI!$B$1*25),2)</f>
        <v>1.1399999999999999</v>
      </c>
      <c r="AA1039" s="82">
        <f t="shared" si="102"/>
        <v>8</v>
      </c>
      <c r="AB1039" s="83">
        <f t="shared" si="103"/>
        <v>11.559999999999999</v>
      </c>
      <c r="AC1039" s="84"/>
      <c r="AD1039" s="81" t="str">
        <f>VLOOKUP(C1039, 'NORD SUD'!A:B, 2, FALSE)</f>
        <v>S</v>
      </c>
      <c r="AE1039" s="85"/>
      <c r="AF1039" s="85"/>
      <c r="AG1039" s="84"/>
      <c r="AH1039" s="81"/>
      <c r="AI1039" s="169"/>
      <c r="AJ1039" s="169"/>
      <c r="AK1039" s="194"/>
      <c r="AL1039" s="158"/>
    </row>
    <row r="1040" spans="1:998" s="13" customFormat="1">
      <c r="A1040" s="16">
        <v>1035</v>
      </c>
      <c r="B1040" s="32" t="s">
        <v>857</v>
      </c>
      <c r="C1040" s="32" t="s">
        <v>29</v>
      </c>
      <c r="D1040" s="32" t="s">
        <v>29</v>
      </c>
      <c r="E1040" s="32" t="s">
        <v>1592</v>
      </c>
      <c r="F1040" s="32"/>
      <c r="G1040" s="74">
        <v>45834</v>
      </c>
      <c r="H1040" s="75">
        <v>0.29166666666666702</v>
      </c>
      <c r="I1040" s="32" t="s">
        <v>5</v>
      </c>
      <c r="J1040" s="32" t="s">
        <v>6</v>
      </c>
      <c r="K1040" s="32" t="s">
        <v>5</v>
      </c>
      <c r="L1040" s="32" t="s">
        <v>5</v>
      </c>
      <c r="M1040" s="32" t="s">
        <v>5</v>
      </c>
      <c r="N1040" s="32" t="s">
        <v>6</v>
      </c>
      <c r="O1040" s="76">
        <v>486.78</v>
      </c>
      <c r="P1040" s="77">
        <v>2876</v>
      </c>
      <c r="Q1040" s="76">
        <v>215855.54</v>
      </c>
      <c r="R1040" s="76">
        <v>43171.11</v>
      </c>
      <c r="S1040" s="86">
        <f t="shared" si="100"/>
        <v>20.000000926545596</v>
      </c>
      <c r="T1040" s="86">
        <f t="shared" si="101"/>
        <v>172684.43</v>
      </c>
      <c r="U1040" s="32" t="s">
        <v>6</v>
      </c>
      <c r="V1040" s="32" t="s">
        <v>6</v>
      </c>
      <c r="W1040" s="32">
        <v>1</v>
      </c>
      <c r="X1040" s="80">
        <v>0</v>
      </c>
      <c r="Y1040" s="81">
        <f>ROUND((S1040/INDICI!$B$2*10),2)</f>
        <v>2.2599999999999998</v>
      </c>
      <c r="Z1040" s="81">
        <f>ROUND((O1040/INDICI!$B$1*25),2)</f>
        <v>1.3</v>
      </c>
      <c r="AA1040" s="82">
        <f t="shared" si="102"/>
        <v>8</v>
      </c>
      <c r="AB1040" s="83">
        <f t="shared" si="103"/>
        <v>11.559999999999999</v>
      </c>
      <c r="AC1040" s="84"/>
      <c r="AD1040" s="81" t="str">
        <f>VLOOKUP(C1040, 'NORD SUD'!A:B, 2, FALSE)</f>
        <v>S</v>
      </c>
      <c r="AE1040" s="85"/>
      <c r="AF1040" s="85"/>
      <c r="AG1040" s="84"/>
      <c r="AH1040" s="81"/>
      <c r="AI1040" s="169"/>
      <c r="AJ1040" s="169"/>
      <c r="AK1040" s="194"/>
      <c r="AL1040" s="158"/>
    </row>
    <row r="1041" spans="1:998" s="13" customFormat="1">
      <c r="A1041" s="16">
        <v>1036</v>
      </c>
      <c r="B1041" s="80" t="s">
        <v>250</v>
      </c>
      <c r="C1041" s="80" t="s">
        <v>48</v>
      </c>
      <c r="D1041" s="80" t="s">
        <v>48</v>
      </c>
      <c r="E1041" s="80" t="s">
        <v>380</v>
      </c>
      <c r="F1041" s="80"/>
      <c r="G1041" s="96">
        <v>45827</v>
      </c>
      <c r="H1041" s="97" t="s">
        <v>381</v>
      </c>
      <c r="I1041" s="80" t="s">
        <v>5</v>
      </c>
      <c r="J1041" s="80" t="s">
        <v>6</v>
      </c>
      <c r="K1041" s="80" t="s">
        <v>5</v>
      </c>
      <c r="L1041" s="80" t="s">
        <v>5</v>
      </c>
      <c r="M1041" s="80" t="s">
        <v>5</v>
      </c>
      <c r="N1041" s="80" t="s">
        <v>6</v>
      </c>
      <c r="O1041" s="76">
        <v>1192.73</v>
      </c>
      <c r="P1041" s="77">
        <v>6875</v>
      </c>
      <c r="Q1041" s="76">
        <v>50642.2</v>
      </c>
      <c r="R1041" s="76">
        <v>10642.2</v>
      </c>
      <c r="S1041" s="86">
        <f t="shared" si="100"/>
        <v>21.014489891829346</v>
      </c>
      <c r="T1041" s="86">
        <f t="shared" si="101"/>
        <v>40000</v>
      </c>
      <c r="U1041" s="80" t="s">
        <v>6</v>
      </c>
      <c r="V1041" s="80" t="s">
        <v>6</v>
      </c>
      <c r="W1041" s="79">
        <v>1</v>
      </c>
      <c r="X1041" s="80">
        <v>0</v>
      </c>
      <c r="Y1041" s="81">
        <f>ROUND((S1041/INDICI!$B$2*10),2)</f>
        <v>2.37</v>
      </c>
      <c r="Z1041" s="81">
        <f>ROUND((O1041/INDICI!$B$1*25),2)</f>
        <v>3.18</v>
      </c>
      <c r="AA1041" s="82">
        <f t="shared" si="102"/>
        <v>6</v>
      </c>
      <c r="AB1041" s="83">
        <f t="shared" si="103"/>
        <v>11.55</v>
      </c>
      <c r="AC1041" s="84"/>
      <c r="AD1041" s="81" t="str">
        <f>VLOOKUP(C1041, 'NORD SUD'!A:B, 2, FALSE)</f>
        <v>N</v>
      </c>
      <c r="AE1041" s="85"/>
      <c r="AF1041" s="85"/>
      <c r="AG1041" s="84"/>
      <c r="AH1041" s="81"/>
      <c r="AI1041" s="169"/>
      <c r="AJ1041" s="169"/>
      <c r="AK1041" s="194"/>
      <c r="AL1041" s="158"/>
    </row>
    <row r="1042" spans="1:998" s="13" customFormat="1">
      <c r="A1042" s="16">
        <v>1037</v>
      </c>
      <c r="B1042" s="32" t="s">
        <v>138</v>
      </c>
      <c r="C1042" s="32" t="s">
        <v>60</v>
      </c>
      <c r="D1042" s="32" t="s">
        <v>60</v>
      </c>
      <c r="E1042" s="32" t="s">
        <v>723</v>
      </c>
      <c r="F1042" s="32"/>
      <c r="G1042" s="74">
        <v>45834</v>
      </c>
      <c r="H1042" s="75">
        <v>0.57916666666666672</v>
      </c>
      <c r="I1042" s="32" t="s">
        <v>5</v>
      </c>
      <c r="J1042" s="32" t="s">
        <v>6</v>
      </c>
      <c r="K1042" s="32" t="s">
        <v>5</v>
      </c>
      <c r="L1042" s="32" t="s">
        <v>5</v>
      </c>
      <c r="M1042" s="32" t="s">
        <v>5</v>
      </c>
      <c r="N1042" s="32" t="s">
        <v>6</v>
      </c>
      <c r="O1042" s="76">
        <v>2826.19</v>
      </c>
      <c r="P1042" s="77">
        <v>73491</v>
      </c>
      <c r="Q1042" s="76">
        <v>219215</v>
      </c>
      <c r="R1042" s="76">
        <v>0</v>
      </c>
      <c r="S1042" s="85">
        <f t="shared" si="100"/>
        <v>0</v>
      </c>
      <c r="T1042" s="85">
        <f t="shared" si="101"/>
        <v>219215</v>
      </c>
      <c r="U1042" s="32" t="s">
        <v>6</v>
      </c>
      <c r="V1042" s="32" t="s">
        <v>6</v>
      </c>
      <c r="W1042" s="32">
        <v>1</v>
      </c>
      <c r="X1042" s="80">
        <v>0</v>
      </c>
      <c r="Y1042" s="81">
        <f>ROUND((S1042/INDICI!$B$2*10),2)</f>
        <v>0</v>
      </c>
      <c r="Z1042" s="81">
        <f>ROUND((O1042/INDICI!$B$1*25),2)</f>
        <v>7.55</v>
      </c>
      <c r="AA1042" s="82">
        <f t="shared" si="102"/>
        <v>4</v>
      </c>
      <c r="AB1042" s="83">
        <f t="shared" si="103"/>
        <v>11.55</v>
      </c>
      <c r="AC1042" s="84"/>
      <c r="AD1042" s="81" t="str">
        <f>VLOOKUP(C1042, 'NORD SUD'!A:B, 2, FALSE)</f>
        <v>S</v>
      </c>
      <c r="AE1042" s="85"/>
      <c r="AF1042" s="85"/>
      <c r="AG1042" s="84"/>
      <c r="AH1042" s="81"/>
      <c r="AI1042" s="169"/>
      <c r="AJ1042" s="169"/>
      <c r="AK1042" s="194"/>
      <c r="AL1042" s="158"/>
    </row>
    <row r="1043" spans="1:998" s="28" customFormat="1">
      <c r="A1043" s="16">
        <v>1038</v>
      </c>
      <c r="B1043" s="32" t="s">
        <v>175</v>
      </c>
      <c r="C1043" s="32" t="s">
        <v>28</v>
      </c>
      <c r="D1043" s="32" t="s">
        <v>28</v>
      </c>
      <c r="E1043" s="32" t="s">
        <v>917</v>
      </c>
      <c r="F1043" s="32"/>
      <c r="G1043" s="74">
        <v>45825</v>
      </c>
      <c r="H1043" s="75">
        <v>0.6791666666666667</v>
      </c>
      <c r="I1043" s="32" t="s">
        <v>5</v>
      </c>
      <c r="J1043" s="32" t="s">
        <v>6</v>
      </c>
      <c r="K1043" s="32" t="s">
        <v>5</v>
      </c>
      <c r="L1043" s="32" t="s">
        <v>5</v>
      </c>
      <c r="M1043" s="32" t="s">
        <v>5</v>
      </c>
      <c r="N1043" s="32" t="s">
        <v>6</v>
      </c>
      <c r="O1043" s="76">
        <v>1115.33</v>
      </c>
      <c r="P1043" s="77">
        <v>4214</v>
      </c>
      <c r="Q1043" s="76">
        <v>62564.639999999999</v>
      </c>
      <c r="R1043" s="76">
        <v>3128.23</v>
      </c>
      <c r="S1043" s="85">
        <f t="shared" si="100"/>
        <v>4.999996803306149</v>
      </c>
      <c r="T1043" s="85">
        <f t="shared" si="101"/>
        <v>59436.409999999996</v>
      </c>
      <c r="U1043" s="32" t="s">
        <v>5</v>
      </c>
      <c r="V1043" s="32" t="s">
        <v>6</v>
      </c>
      <c r="W1043" s="79">
        <v>2</v>
      </c>
      <c r="X1043" s="80">
        <v>0</v>
      </c>
      <c r="Y1043" s="81">
        <f>ROUND((S1043/INDICI!$B$2*10),2)</f>
        <v>0.56000000000000005</v>
      </c>
      <c r="Z1043" s="81">
        <f>ROUND((O1043/INDICI!$B$1*25),2)</f>
        <v>2.98</v>
      </c>
      <c r="AA1043" s="82">
        <f t="shared" si="102"/>
        <v>8</v>
      </c>
      <c r="AB1043" s="83">
        <f t="shared" si="103"/>
        <v>11.54</v>
      </c>
      <c r="AC1043" s="84"/>
      <c r="AD1043" s="81" t="str">
        <f>VLOOKUP(C1043, 'NORD SUD'!A:B, 2, FALSE)</f>
        <v>S</v>
      </c>
      <c r="AE1043" s="85"/>
      <c r="AF1043" s="85"/>
      <c r="AG1043" s="84"/>
      <c r="AH1043" s="81"/>
      <c r="AI1043" s="169"/>
      <c r="AJ1043" s="169"/>
      <c r="AK1043" s="194"/>
      <c r="AL1043" s="158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/>
      <c r="FL1043" s="13"/>
      <c r="FM1043" s="13"/>
      <c r="FN1043" s="13"/>
      <c r="FO1043" s="13"/>
      <c r="FP1043" s="13"/>
      <c r="FQ1043" s="13"/>
      <c r="FR1043" s="13"/>
      <c r="FS1043" s="13"/>
      <c r="FT1043" s="13"/>
      <c r="FU1043" s="13"/>
      <c r="FV1043" s="13"/>
      <c r="FW1043" s="13"/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/>
      <c r="GH1043" s="13"/>
      <c r="GI1043" s="13"/>
      <c r="GJ1043" s="13"/>
      <c r="GK1043" s="13"/>
      <c r="GL1043" s="13"/>
      <c r="GM1043" s="13"/>
      <c r="GN1043" s="13"/>
      <c r="GO1043" s="13"/>
      <c r="GP1043" s="13"/>
      <c r="GQ1043" s="13"/>
      <c r="GR1043" s="13"/>
      <c r="GS1043" s="13"/>
      <c r="GT1043" s="13"/>
      <c r="GU1043" s="13"/>
      <c r="GV1043" s="13"/>
      <c r="GW1043" s="13"/>
      <c r="GX1043" s="13"/>
      <c r="GY1043" s="13"/>
      <c r="GZ1043" s="13"/>
      <c r="HA1043" s="13"/>
      <c r="HB1043" s="13"/>
      <c r="HC1043" s="13"/>
      <c r="HD1043" s="13"/>
      <c r="HE1043" s="13"/>
      <c r="HF1043" s="13"/>
      <c r="HG1043" s="13"/>
      <c r="HH1043" s="13"/>
      <c r="HI1043" s="13"/>
      <c r="HJ1043" s="13"/>
      <c r="HK1043" s="13"/>
      <c r="HL1043" s="13"/>
      <c r="HM1043" s="13"/>
      <c r="HN1043" s="13"/>
      <c r="HO1043" s="13"/>
      <c r="HP1043" s="13"/>
      <c r="HQ1043" s="13"/>
      <c r="HR1043" s="13"/>
      <c r="HS1043" s="13"/>
      <c r="HT1043" s="13"/>
      <c r="HU1043" s="13"/>
      <c r="HV1043" s="13"/>
      <c r="HW1043" s="13"/>
      <c r="HX1043" s="13"/>
      <c r="HY1043" s="13"/>
      <c r="HZ1043" s="13"/>
      <c r="IA1043" s="13"/>
      <c r="IB1043" s="13"/>
      <c r="IC1043" s="13"/>
      <c r="ID1043" s="13"/>
      <c r="IE1043" s="13"/>
      <c r="IF1043" s="13"/>
      <c r="IG1043" s="13"/>
      <c r="IH1043" s="13"/>
      <c r="II1043" s="13"/>
      <c r="IJ1043" s="13"/>
      <c r="IK1043" s="13"/>
      <c r="IL1043" s="13"/>
      <c r="IM1043" s="13"/>
      <c r="IN1043" s="13"/>
      <c r="IO1043" s="13"/>
      <c r="IP1043" s="13"/>
      <c r="IQ1043" s="13"/>
      <c r="IR1043" s="13"/>
      <c r="IS1043" s="13"/>
      <c r="IT1043" s="13"/>
      <c r="IU1043" s="13"/>
      <c r="IV1043" s="13"/>
      <c r="IW1043" s="13"/>
      <c r="IX1043" s="13"/>
      <c r="IY1043" s="13"/>
      <c r="IZ1043" s="13"/>
      <c r="JA1043" s="13"/>
      <c r="JB1043" s="13"/>
      <c r="JC1043" s="13"/>
      <c r="JD1043" s="13"/>
      <c r="JE1043" s="13"/>
      <c r="JF1043" s="13"/>
      <c r="JG1043" s="13"/>
      <c r="JH1043" s="13"/>
      <c r="JI1043" s="13"/>
      <c r="JJ1043" s="13"/>
      <c r="JK1043" s="13"/>
      <c r="JL1043" s="13"/>
      <c r="JM1043" s="13"/>
      <c r="JN1043" s="13"/>
      <c r="JO1043" s="13"/>
      <c r="JP1043" s="13"/>
      <c r="JQ1043" s="13"/>
      <c r="JR1043" s="13"/>
      <c r="JS1043" s="13"/>
      <c r="JT1043" s="13"/>
      <c r="JU1043" s="13"/>
      <c r="JV1043" s="13"/>
      <c r="JW1043" s="13"/>
      <c r="JX1043" s="13"/>
      <c r="JY1043" s="13"/>
      <c r="JZ1043" s="13"/>
      <c r="KA1043" s="13"/>
      <c r="KB1043" s="13"/>
      <c r="KC1043" s="13"/>
      <c r="KD1043" s="13"/>
      <c r="KE1043" s="13"/>
      <c r="KF1043" s="13"/>
      <c r="KG1043" s="13"/>
      <c r="KH1043" s="13"/>
      <c r="KI1043" s="13"/>
      <c r="KJ1043" s="13"/>
      <c r="KK1043" s="13"/>
      <c r="KL1043" s="13"/>
      <c r="KM1043" s="13"/>
      <c r="KN1043" s="13"/>
      <c r="KO1043" s="13"/>
      <c r="KP1043" s="13"/>
      <c r="KQ1043" s="13"/>
      <c r="KR1043" s="13"/>
      <c r="KS1043" s="13"/>
      <c r="KT1043" s="13"/>
      <c r="KU1043" s="13"/>
      <c r="KV1043" s="13"/>
      <c r="KW1043" s="13"/>
      <c r="KX1043" s="13"/>
      <c r="KY1043" s="13"/>
      <c r="KZ1043" s="13"/>
      <c r="LA1043" s="13"/>
      <c r="LB1043" s="13"/>
      <c r="LC1043" s="13"/>
      <c r="LD1043" s="13"/>
      <c r="LE1043" s="13"/>
      <c r="LF1043" s="13"/>
      <c r="LG1043" s="13"/>
      <c r="LH1043" s="13"/>
      <c r="LI1043" s="13"/>
      <c r="LJ1043" s="13"/>
      <c r="LK1043" s="13"/>
      <c r="LL1043" s="13"/>
      <c r="LM1043" s="13"/>
      <c r="LN1043" s="13"/>
      <c r="LO1043" s="13"/>
      <c r="LP1043" s="13"/>
      <c r="LQ1043" s="13"/>
      <c r="LR1043" s="13"/>
      <c r="LS1043" s="13"/>
      <c r="LT1043" s="13"/>
      <c r="LU1043" s="13"/>
      <c r="LV1043" s="13"/>
      <c r="LW1043" s="13"/>
      <c r="LX1043" s="13"/>
      <c r="LY1043" s="13"/>
      <c r="LZ1043" s="13"/>
      <c r="MA1043" s="13"/>
      <c r="MB1043" s="13"/>
      <c r="MC1043" s="13"/>
      <c r="MD1043" s="13"/>
      <c r="ME1043" s="13"/>
      <c r="MF1043" s="13"/>
      <c r="MG1043" s="13"/>
      <c r="MH1043" s="13"/>
      <c r="MI1043" s="13"/>
      <c r="MJ1043" s="13"/>
      <c r="MK1043" s="13"/>
      <c r="ML1043" s="13"/>
      <c r="MM1043" s="13"/>
      <c r="MN1043" s="13"/>
      <c r="MO1043" s="13"/>
      <c r="MP1043" s="13"/>
      <c r="MQ1043" s="13"/>
      <c r="MR1043" s="13"/>
      <c r="MS1043" s="13"/>
      <c r="MT1043" s="13"/>
      <c r="MU1043" s="13"/>
      <c r="MV1043" s="13"/>
      <c r="MW1043" s="13"/>
      <c r="MX1043" s="13"/>
      <c r="MY1043" s="13"/>
      <c r="MZ1043" s="13"/>
      <c r="NA1043" s="13"/>
      <c r="NB1043" s="13"/>
      <c r="NC1043" s="13"/>
      <c r="ND1043" s="13"/>
      <c r="NE1043" s="13"/>
      <c r="NF1043" s="13"/>
      <c r="NG1043" s="13"/>
      <c r="NH1043" s="13"/>
      <c r="NI1043" s="13"/>
      <c r="NJ1043" s="13"/>
      <c r="NK1043" s="13"/>
      <c r="NL1043" s="13"/>
      <c r="NM1043" s="13"/>
      <c r="NN1043" s="13"/>
      <c r="NO1043" s="13"/>
      <c r="NP1043" s="13"/>
      <c r="NQ1043" s="13"/>
      <c r="NR1043" s="13"/>
      <c r="NS1043" s="13"/>
      <c r="NT1043" s="13"/>
      <c r="NU1043" s="13"/>
      <c r="NV1043" s="13"/>
      <c r="NW1043" s="13"/>
      <c r="NX1043" s="13"/>
      <c r="NY1043" s="13"/>
      <c r="NZ1043" s="13"/>
      <c r="OA1043" s="13"/>
      <c r="OB1043" s="13"/>
      <c r="OC1043" s="13"/>
      <c r="OD1043" s="13"/>
      <c r="OE1043" s="13"/>
      <c r="OF1043" s="13"/>
      <c r="OG1043" s="13"/>
      <c r="OH1043" s="13"/>
      <c r="OI1043" s="13"/>
      <c r="OJ1043" s="13"/>
      <c r="OK1043" s="13"/>
      <c r="OL1043" s="13"/>
      <c r="OM1043" s="13"/>
      <c r="ON1043" s="13"/>
      <c r="OO1043" s="13"/>
      <c r="OP1043" s="13"/>
      <c r="OQ1043" s="13"/>
      <c r="OR1043" s="13"/>
      <c r="OS1043" s="13"/>
      <c r="OT1043" s="13"/>
      <c r="OU1043" s="13"/>
      <c r="OV1043" s="13"/>
      <c r="OW1043" s="13"/>
      <c r="OX1043" s="13"/>
      <c r="OY1043" s="13"/>
      <c r="OZ1043" s="13"/>
      <c r="PA1043" s="13"/>
      <c r="PB1043" s="13"/>
      <c r="PC1043" s="13"/>
      <c r="PD1043" s="13"/>
      <c r="PE1043" s="13"/>
      <c r="PF1043" s="13"/>
      <c r="PG1043" s="13"/>
      <c r="PH1043" s="13"/>
      <c r="PI1043" s="13"/>
      <c r="PJ1043" s="13"/>
      <c r="PK1043" s="13"/>
      <c r="PL1043" s="13"/>
      <c r="PM1043" s="13"/>
      <c r="PN1043" s="13"/>
      <c r="PO1043" s="13"/>
      <c r="PP1043" s="13"/>
      <c r="PQ1043" s="13"/>
      <c r="PR1043" s="13"/>
      <c r="PS1043" s="13"/>
      <c r="PT1043" s="13"/>
      <c r="PU1043" s="13"/>
      <c r="PV1043" s="13"/>
      <c r="PW1043" s="13"/>
      <c r="PX1043" s="13"/>
      <c r="PY1043" s="13"/>
      <c r="PZ1043" s="13"/>
      <c r="QA1043" s="13"/>
      <c r="QB1043" s="13"/>
      <c r="QC1043" s="13"/>
      <c r="QD1043" s="13"/>
      <c r="QE1043" s="13"/>
      <c r="QF1043" s="13"/>
      <c r="QG1043" s="13"/>
      <c r="QH1043" s="13"/>
      <c r="QI1043" s="13"/>
      <c r="QJ1043" s="13"/>
      <c r="QK1043" s="13"/>
      <c r="QL1043" s="13"/>
      <c r="QM1043" s="13"/>
      <c r="QN1043" s="13"/>
      <c r="QO1043" s="13"/>
      <c r="QP1043" s="13"/>
      <c r="QQ1043" s="13"/>
      <c r="QR1043" s="13"/>
      <c r="QS1043" s="13"/>
      <c r="QT1043" s="13"/>
      <c r="QU1043" s="13"/>
      <c r="QV1043" s="13"/>
      <c r="QW1043" s="13"/>
      <c r="QX1043" s="13"/>
      <c r="QY1043" s="13"/>
      <c r="QZ1043" s="13"/>
      <c r="RA1043" s="13"/>
      <c r="RB1043" s="13"/>
      <c r="RC1043" s="13"/>
      <c r="RD1043" s="13"/>
      <c r="RE1043" s="13"/>
      <c r="RF1043" s="13"/>
      <c r="RG1043" s="13"/>
      <c r="RH1043" s="13"/>
      <c r="RI1043" s="13"/>
      <c r="RJ1043" s="13"/>
      <c r="RK1043" s="13"/>
      <c r="RL1043" s="13"/>
      <c r="RM1043" s="13"/>
      <c r="RN1043" s="13"/>
      <c r="RO1043" s="13"/>
      <c r="RP1043" s="13"/>
      <c r="RQ1043" s="13"/>
      <c r="RR1043" s="13"/>
      <c r="RS1043" s="13"/>
      <c r="RT1043" s="13"/>
      <c r="RU1043" s="13"/>
      <c r="RV1043" s="13"/>
      <c r="RW1043" s="13"/>
      <c r="RX1043" s="13"/>
      <c r="RY1043" s="13"/>
      <c r="RZ1043" s="13"/>
      <c r="SA1043" s="13"/>
      <c r="SB1043" s="13"/>
      <c r="SC1043" s="13"/>
      <c r="SD1043" s="13"/>
      <c r="SE1043" s="13"/>
      <c r="SF1043" s="13"/>
      <c r="SG1043" s="13"/>
      <c r="SH1043" s="13"/>
      <c r="SI1043" s="13"/>
      <c r="SJ1043" s="13"/>
      <c r="SK1043" s="13"/>
      <c r="SL1043" s="13"/>
      <c r="SM1043" s="13"/>
      <c r="SN1043" s="13"/>
      <c r="SO1043" s="13"/>
      <c r="SP1043" s="13"/>
      <c r="SQ1043" s="13"/>
      <c r="SR1043" s="13"/>
      <c r="SS1043" s="13"/>
      <c r="ST1043" s="13"/>
      <c r="SU1043" s="13"/>
      <c r="SV1043" s="13"/>
      <c r="SW1043" s="13"/>
      <c r="SX1043" s="13"/>
      <c r="SY1043" s="13"/>
      <c r="SZ1043" s="13"/>
      <c r="TA1043" s="13"/>
      <c r="TB1043" s="13"/>
      <c r="TC1043" s="13"/>
      <c r="TD1043" s="13"/>
      <c r="TE1043" s="13"/>
      <c r="TF1043" s="13"/>
      <c r="TG1043" s="13"/>
      <c r="TH1043" s="13"/>
      <c r="TI1043" s="13"/>
      <c r="TJ1043" s="13"/>
      <c r="TK1043" s="13"/>
      <c r="TL1043" s="13"/>
      <c r="TM1043" s="13"/>
      <c r="TN1043" s="13"/>
      <c r="TO1043" s="13"/>
      <c r="TP1043" s="13"/>
      <c r="TQ1043" s="13"/>
      <c r="TR1043" s="13"/>
      <c r="TS1043" s="13"/>
      <c r="TT1043" s="13"/>
      <c r="TU1043" s="13"/>
      <c r="TV1043" s="13"/>
      <c r="TW1043" s="13"/>
      <c r="TX1043" s="13"/>
      <c r="TY1043" s="13"/>
      <c r="TZ1043" s="13"/>
      <c r="UA1043" s="13"/>
      <c r="UB1043" s="13"/>
      <c r="UC1043" s="13"/>
      <c r="UD1043" s="13"/>
      <c r="UE1043" s="13"/>
      <c r="UF1043" s="13"/>
      <c r="UG1043" s="13"/>
      <c r="UH1043" s="13"/>
      <c r="UI1043" s="13"/>
      <c r="UJ1043" s="13"/>
      <c r="UK1043" s="13"/>
      <c r="UL1043" s="13"/>
      <c r="UM1043" s="13"/>
      <c r="UN1043" s="13"/>
      <c r="UO1043" s="13"/>
      <c r="UP1043" s="13"/>
      <c r="UQ1043" s="13"/>
      <c r="UR1043" s="13"/>
      <c r="US1043" s="13"/>
      <c r="UT1043" s="13"/>
      <c r="UU1043" s="13"/>
      <c r="UV1043" s="13"/>
      <c r="UW1043" s="13"/>
      <c r="UX1043" s="13"/>
      <c r="UY1043" s="13"/>
      <c r="UZ1043" s="13"/>
      <c r="VA1043" s="13"/>
      <c r="VB1043" s="13"/>
      <c r="VC1043" s="13"/>
      <c r="VD1043" s="13"/>
      <c r="VE1043" s="13"/>
      <c r="VF1043" s="13"/>
      <c r="VG1043" s="13"/>
      <c r="VH1043" s="13"/>
      <c r="VI1043" s="13"/>
      <c r="VJ1043" s="13"/>
      <c r="VK1043" s="13"/>
      <c r="VL1043" s="13"/>
      <c r="VM1043" s="13"/>
      <c r="VN1043" s="13"/>
      <c r="VO1043" s="13"/>
      <c r="VP1043" s="13"/>
      <c r="VQ1043" s="13"/>
      <c r="VR1043" s="13"/>
      <c r="VS1043" s="13"/>
      <c r="VT1043" s="13"/>
      <c r="VU1043" s="13"/>
      <c r="VV1043" s="13"/>
      <c r="VW1043" s="13"/>
      <c r="VX1043" s="13"/>
      <c r="VY1043" s="13"/>
      <c r="VZ1043" s="13"/>
      <c r="WA1043" s="13"/>
      <c r="WB1043" s="13"/>
      <c r="WC1043" s="13"/>
      <c r="WD1043" s="13"/>
      <c r="WE1043" s="13"/>
      <c r="WF1043" s="13"/>
      <c r="WG1043" s="13"/>
      <c r="WH1043" s="13"/>
      <c r="WI1043" s="13"/>
      <c r="WJ1043" s="13"/>
      <c r="WK1043" s="13"/>
      <c r="WL1043" s="13"/>
      <c r="WM1043" s="13"/>
      <c r="WN1043" s="13"/>
      <c r="WO1043" s="13"/>
      <c r="WP1043" s="13"/>
      <c r="WQ1043" s="13"/>
      <c r="WR1043" s="13"/>
      <c r="WS1043" s="13"/>
      <c r="WT1043" s="13"/>
      <c r="WU1043" s="13"/>
      <c r="WV1043" s="13"/>
      <c r="WW1043" s="13"/>
      <c r="WX1043" s="13"/>
      <c r="WY1043" s="13"/>
      <c r="WZ1043" s="13"/>
      <c r="XA1043" s="13"/>
      <c r="XB1043" s="13"/>
      <c r="XC1043" s="13"/>
      <c r="XD1043" s="13"/>
      <c r="XE1043" s="13"/>
      <c r="XF1043" s="13"/>
      <c r="XG1043" s="13"/>
      <c r="XH1043" s="13"/>
      <c r="XI1043" s="13"/>
      <c r="XJ1043" s="13"/>
      <c r="XK1043" s="13"/>
      <c r="XL1043" s="13"/>
      <c r="XM1043" s="13"/>
      <c r="XN1043" s="13"/>
      <c r="XO1043" s="13"/>
      <c r="XP1043" s="13"/>
      <c r="XQ1043" s="13"/>
      <c r="XR1043" s="13"/>
      <c r="XS1043" s="13"/>
      <c r="XT1043" s="13"/>
      <c r="XU1043" s="13"/>
      <c r="XV1043" s="13"/>
      <c r="XW1043" s="13"/>
      <c r="XX1043" s="13"/>
      <c r="XY1043" s="13"/>
      <c r="XZ1043" s="13"/>
      <c r="YA1043" s="13"/>
      <c r="YB1043" s="13"/>
      <c r="YC1043" s="13"/>
      <c r="YD1043" s="13"/>
      <c r="YE1043" s="13"/>
      <c r="YF1043" s="13"/>
      <c r="YG1043" s="13"/>
      <c r="YH1043" s="13"/>
      <c r="YI1043" s="13"/>
      <c r="YJ1043" s="13"/>
      <c r="YK1043" s="13"/>
      <c r="YL1043" s="13"/>
      <c r="YM1043" s="13"/>
      <c r="YN1043" s="13"/>
      <c r="YO1043" s="13"/>
      <c r="YP1043" s="13"/>
      <c r="YQ1043" s="13"/>
      <c r="YR1043" s="13"/>
      <c r="YS1043" s="13"/>
      <c r="YT1043" s="13"/>
      <c r="YU1043" s="13"/>
      <c r="YV1043" s="13"/>
      <c r="YW1043" s="13"/>
      <c r="YX1043" s="13"/>
      <c r="YY1043" s="13"/>
      <c r="YZ1043" s="13"/>
      <c r="ZA1043" s="13"/>
      <c r="ZB1043" s="13"/>
      <c r="ZC1043" s="13"/>
      <c r="ZD1043" s="13"/>
      <c r="ZE1043" s="13"/>
      <c r="ZF1043" s="13"/>
      <c r="ZG1043" s="13"/>
      <c r="ZH1043" s="13"/>
      <c r="ZI1043" s="13"/>
      <c r="ZJ1043" s="13"/>
      <c r="ZK1043" s="13"/>
      <c r="ZL1043" s="13"/>
      <c r="ZM1043" s="13"/>
      <c r="ZN1043" s="13"/>
      <c r="ZO1043" s="13"/>
      <c r="ZP1043" s="13"/>
      <c r="ZQ1043" s="13"/>
      <c r="ZR1043" s="13"/>
      <c r="ZS1043" s="13"/>
      <c r="ZT1043" s="13"/>
      <c r="ZU1043" s="13"/>
      <c r="ZV1043" s="13"/>
      <c r="ZW1043" s="13"/>
      <c r="ZX1043" s="13"/>
      <c r="ZY1043" s="13"/>
      <c r="ZZ1043" s="13"/>
      <c r="AAA1043" s="13"/>
      <c r="AAB1043" s="13"/>
      <c r="AAC1043" s="13"/>
      <c r="AAD1043" s="13"/>
      <c r="AAE1043" s="13"/>
      <c r="AAF1043" s="13"/>
      <c r="AAG1043" s="13"/>
      <c r="AAH1043" s="13"/>
      <c r="AAI1043" s="13"/>
      <c r="AAJ1043" s="13"/>
      <c r="AAK1043" s="13"/>
      <c r="AAL1043" s="13"/>
      <c r="AAM1043" s="13"/>
      <c r="AAN1043" s="13"/>
      <c r="AAO1043" s="13"/>
      <c r="AAP1043" s="13"/>
      <c r="AAQ1043" s="13"/>
      <c r="AAR1043" s="13"/>
      <c r="AAS1043" s="13"/>
      <c r="AAT1043" s="13"/>
      <c r="AAU1043" s="13"/>
      <c r="AAV1043" s="13"/>
      <c r="AAW1043" s="13"/>
      <c r="AAX1043" s="13"/>
      <c r="AAY1043" s="13"/>
      <c r="AAZ1043" s="13"/>
      <c r="ABA1043" s="13"/>
      <c r="ABB1043" s="13"/>
      <c r="ABC1043" s="13"/>
      <c r="ABD1043" s="13"/>
      <c r="ABE1043" s="13"/>
      <c r="ABF1043" s="13"/>
      <c r="ABG1043" s="13"/>
      <c r="ABH1043" s="13"/>
      <c r="ABI1043" s="13"/>
      <c r="ABJ1043" s="13"/>
      <c r="ABK1043" s="13"/>
      <c r="ABL1043" s="13"/>
      <c r="ABM1043" s="13"/>
      <c r="ABN1043" s="13"/>
      <c r="ABO1043" s="13"/>
      <c r="ABP1043" s="13"/>
      <c r="ABQ1043" s="13"/>
      <c r="ABR1043" s="13"/>
      <c r="ABS1043" s="13"/>
      <c r="ABT1043" s="13"/>
      <c r="ABU1043" s="13"/>
      <c r="ABV1043" s="13"/>
      <c r="ABW1043" s="13"/>
      <c r="ABX1043" s="13"/>
      <c r="ABY1043" s="13"/>
      <c r="ABZ1043" s="13"/>
      <c r="ACA1043" s="13"/>
      <c r="ACB1043" s="13"/>
      <c r="ACC1043" s="13"/>
      <c r="ACD1043" s="13"/>
      <c r="ACE1043" s="13"/>
      <c r="ACF1043" s="13"/>
      <c r="ACG1043" s="13"/>
      <c r="ACH1043" s="13"/>
      <c r="ACI1043" s="13"/>
      <c r="ACJ1043" s="13"/>
      <c r="ACK1043" s="13"/>
      <c r="ACL1043" s="13"/>
      <c r="ACM1043" s="13"/>
      <c r="ACN1043" s="13"/>
      <c r="ACO1043" s="13"/>
      <c r="ACP1043" s="13"/>
      <c r="ACQ1043" s="13"/>
      <c r="ACR1043" s="13"/>
      <c r="ACS1043" s="13"/>
      <c r="ACT1043" s="13"/>
      <c r="ACU1043" s="13"/>
      <c r="ACV1043" s="13"/>
      <c r="ACW1043" s="13"/>
      <c r="ACX1043" s="13"/>
      <c r="ACY1043" s="13"/>
      <c r="ACZ1043" s="13"/>
      <c r="ADA1043" s="13"/>
      <c r="ADB1043" s="13"/>
      <c r="ADC1043" s="13"/>
      <c r="ADD1043" s="13"/>
      <c r="ADE1043" s="13"/>
      <c r="ADF1043" s="13"/>
      <c r="ADG1043" s="13"/>
      <c r="ADH1043" s="13"/>
      <c r="ADI1043" s="13"/>
      <c r="ADJ1043" s="13"/>
      <c r="ADK1043" s="13"/>
      <c r="ADL1043" s="13"/>
      <c r="ADM1043" s="13"/>
      <c r="ADN1043" s="13"/>
      <c r="ADO1043" s="13"/>
      <c r="ADP1043" s="13"/>
      <c r="ADQ1043" s="13"/>
      <c r="ADR1043" s="13"/>
      <c r="ADS1043" s="13"/>
      <c r="ADT1043" s="13"/>
      <c r="ADU1043" s="13"/>
      <c r="ADV1043" s="13"/>
      <c r="ADW1043" s="13"/>
      <c r="ADX1043" s="13"/>
      <c r="ADY1043" s="13"/>
      <c r="ADZ1043" s="13"/>
      <c r="AEA1043" s="13"/>
      <c r="AEB1043" s="13"/>
      <c r="AEC1043" s="13"/>
      <c r="AED1043" s="13"/>
      <c r="AEE1043" s="13"/>
      <c r="AEF1043" s="13"/>
      <c r="AEG1043" s="13"/>
      <c r="AEH1043" s="13"/>
      <c r="AEI1043" s="13"/>
      <c r="AEJ1043" s="13"/>
      <c r="AEK1043" s="13"/>
      <c r="AEL1043" s="13"/>
      <c r="AEM1043" s="13"/>
      <c r="AEN1043" s="13"/>
      <c r="AEO1043" s="13"/>
      <c r="AEP1043" s="13"/>
      <c r="AEQ1043" s="13"/>
      <c r="AER1043" s="13"/>
      <c r="AES1043" s="13"/>
      <c r="AET1043" s="13"/>
      <c r="AEU1043" s="13"/>
      <c r="AEV1043" s="13"/>
      <c r="AEW1043" s="13"/>
      <c r="AEX1043" s="13"/>
      <c r="AEY1043" s="13"/>
      <c r="AEZ1043" s="13"/>
      <c r="AFA1043" s="13"/>
      <c r="AFB1043" s="13"/>
      <c r="AFC1043" s="13"/>
      <c r="AFD1043" s="13"/>
      <c r="AFE1043" s="13"/>
      <c r="AFF1043" s="13"/>
      <c r="AFG1043" s="13"/>
      <c r="AFH1043" s="13"/>
      <c r="AFI1043" s="13"/>
      <c r="AFJ1043" s="13"/>
      <c r="AFK1043" s="13"/>
      <c r="AFL1043" s="13"/>
      <c r="AFM1043" s="13"/>
      <c r="AFN1043" s="13"/>
      <c r="AFO1043" s="13"/>
      <c r="AFP1043" s="13"/>
      <c r="AFQ1043" s="13"/>
      <c r="AFR1043" s="13"/>
      <c r="AFS1043" s="13"/>
      <c r="AFT1043" s="13"/>
      <c r="AFU1043" s="13"/>
      <c r="AFV1043" s="13"/>
      <c r="AFW1043" s="13"/>
      <c r="AFX1043" s="13"/>
      <c r="AFY1043" s="13"/>
      <c r="AFZ1043" s="13"/>
      <c r="AGA1043" s="13"/>
      <c r="AGB1043" s="13"/>
      <c r="AGC1043" s="13"/>
      <c r="AGD1043" s="13"/>
      <c r="AGE1043" s="13"/>
      <c r="AGF1043" s="13"/>
      <c r="AGG1043" s="13"/>
      <c r="AGH1043" s="13"/>
      <c r="AGI1043" s="13"/>
      <c r="AGJ1043" s="13"/>
      <c r="AGK1043" s="13"/>
      <c r="AGL1043" s="13"/>
      <c r="AGM1043" s="13"/>
      <c r="AGN1043" s="13"/>
      <c r="AGO1043" s="13"/>
      <c r="AGP1043" s="13"/>
      <c r="AGQ1043" s="13"/>
      <c r="AGR1043" s="13"/>
      <c r="AGS1043" s="13"/>
      <c r="AGT1043" s="13"/>
      <c r="AGU1043" s="13"/>
      <c r="AGV1043" s="13"/>
      <c r="AGW1043" s="13"/>
      <c r="AGX1043" s="13"/>
      <c r="AGY1043" s="13"/>
      <c r="AGZ1043" s="13"/>
      <c r="AHA1043" s="13"/>
      <c r="AHB1043" s="13"/>
      <c r="AHC1043" s="13"/>
      <c r="AHD1043" s="13"/>
      <c r="AHE1043" s="13"/>
      <c r="AHF1043" s="13"/>
      <c r="AHG1043" s="13"/>
      <c r="AHH1043" s="13"/>
      <c r="AHI1043" s="13"/>
      <c r="AHJ1043" s="13"/>
      <c r="AHK1043" s="13"/>
      <c r="AHL1043" s="13"/>
      <c r="AHM1043" s="13"/>
      <c r="AHN1043" s="13"/>
      <c r="AHO1043" s="13"/>
      <c r="AHP1043" s="13"/>
      <c r="AHQ1043" s="13"/>
      <c r="AHR1043" s="13"/>
      <c r="AHS1043" s="13"/>
      <c r="AHT1043" s="13"/>
      <c r="AHU1043" s="13"/>
      <c r="AHV1043" s="13"/>
      <c r="AHW1043" s="13"/>
      <c r="AHX1043" s="13"/>
      <c r="AHY1043" s="13"/>
      <c r="AHZ1043" s="13"/>
      <c r="AIA1043" s="13"/>
      <c r="AIB1043" s="13"/>
      <c r="AIC1043" s="13"/>
      <c r="AID1043" s="13"/>
      <c r="AIE1043" s="13"/>
      <c r="AIF1043" s="13"/>
      <c r="AIG1043" s="13"/>
      <c r="AIH1043" s="13"/>
      <c r="AII1043" s="13"/>
      <c r="AIJ1043" s="13"/>
      <c r="AIK1043" s="13"/>
      <c r="AIL1043" s="13"/>
      <c r="AIM1043" s="13"/>
      <c r="AIN1043" s="13"/>
      <c r="AIO1043" s="13"/>
      <c r="AIP1043" s="13"/>
      <c r="AIQ1043" s="13"/>
      <c r="AIR1043" s="13"/>
      <c r="AIS1043" s="13"/>
      <c r="AIT1043" s="13"/>
      <c r="AIU1043" s="13"/>
      <c r="AIV1043" s="13"/>
      <c r="AIW1043" s="13"/>
      <c r="AIX1043" s="13"/>
      <c r="AIY1043" s="13"/>
      <c r="AIZ1043" s="13"/>
      <c r="AJA1043" s="13"/>
      <c r="AJB1043" s="13"/>
      <c r="AJC1043" s="13"/>
      <c r="AJD1043" s="13"/>
      <c r="AJE1043" s="13"/>
      <c r="AJF1043" s="13"/>
      <c r="AJG1043" s="13"/>
      <c r="AJH1043" s="13"/>
      <c r="AJI1043" s="13"/>
      <c r="AJJ1043" s="13"/>
      <c r="AJK1043" s="13"/>
      <c r="AJL1043" s="13"/>
      <c r="AJM1043" s="13"/>
      <c r="AJN1043" s="13"/>
      <c r="AJO1043" s="13"/>
      <c r="AJP1043" s="13"/>
      <c r="AJQ1043" s="13"/>
      <c r="AJR1043" s="13"/>
      <c r="AJS1043" s="13"/>
      <c r="AJT1043" s="13"/>
      <c r="AJU1043" s="13"/>
      <c r="AJV1043" s="13"/>
      <c r="AJW1043" s="13"/>
      <c r="AJX1043" s="13"/>
      <c r="AJY1043" s="13"/>
      <c r="AJZ1043" s="13"/>
      <c r="AKA1043" s="13"/>
      <c r="AKB1043" s="13"/>
      <c r="AKC1043" s="13"/>
      <c r="AKD1043" s="13"/>
      <c r="AKE1043" s="13"/>
      <c r="AKF1043" s="13"/>
      <c r="AKG1043" s="13"/>
      <c r="AKH1043" s="13"/>
      <c r="AKI1043" s="13"/>
      <c r="AKJ1043" s="13"/>
      <c r="AKK1043" s="13"/>
      <c r="AKL1043" s="13"/>
      <c r="AKM1043" s="13"/>
      <c r="AKN1043" s="13"/>
      <c r="AKO1043" s="13"/>
      <c r="AKP1043" s="13"/>
      <c r="AKQ1043" s="13"/>
      <c r="AKR1043" s="13"/>
      <c r="AKS1043" s="13"/>
      <c r="AKT1043" s="13"/>
      <c r="AKU1043" s="13"/>
      <c r="AKV1043" s="13"/>
      <c r="AKW1043" s="13"/>
      <c r="AKX1043" s="13"/>
      <c r="AKY1043" s="13"/>
      <c r="AKZ1043" s="13"/>
      <c r="ALA1043" s="13"/>
      <c r="ALB1043" s="13"/>
      <c r="ALC1043" s="13"/>
      <c r="ALD1043" s="13"/>
      <c r="ALE1043" s="13"/>
      <c r="ALF1043" s="13"/>
      <c r="ALG1043" s="13"/>
      <c r="ALH1043" s="13"/>
      <c r="ALI1043" s="13"/>
      <c r="ALJ1043" s="13"/>
    </row>
    <row r="1044" spans="1:998" s="13" customFormat="1">
      <c r="A1044" s="16">
        <v>1039</v>
      </c>
      <c r="B1044" s="32" t="s">
        <v>250</v>
      </c>
      <c r="C1044" s="32" t="s">
        <v>41</v>
      </c>
      <c r="D1044" s="32" t="s">
        <v>41</v>
      </c>
      <c r="E1044" s="32" t="s">
        <v>1297</v>
      </c>
      <c r="F1044" s="32"/>
      <c r="G1044" s="74">
        <v>45831</v>
      </c>
      <c r="H1044" s="75">
        <v>0.55694444444444446</v>
      </c>
      <c r="I1044" s="32" t="s">
        <v>265</v>
      </c>
      <c r="J1044" s="32" t="s">
        <v>6</v>
      </c>
      <c r="K1044" s="32" t="s">
        <v>5</v>
      </c>
      <c r="L1044" s="32" t="s">
        <v>5</v>
      </c>
      <c r="M1044" s="76" t="s">
        <v>5</v>
      </c>
      <c r="N1044" s="32" t="s">
        <v>6</v>
      </c>
      <c r="O1044" s="76">
        <v>814.87</v>
      </c>
      <c r="P1044" s="77">
        <v>7854</v>
      </c>
      <c r="Q1044" s="76">
        <v>29563.9</v>
      </c>
      <c r="R1044" s="76">
        <v>8800</v>
      </c>
      <c r="S1044" s="85">
        <f t="shared" si="100"/>
        <v>29.766032221729876</v>
      </c>
      <c r="T1044" s="85">
        <f t="shared" si="101"/>
        <v>20763.900000000001</v>
      </c>
      <c r="U1044" s="32" t="s">
        <v>6</v>
      </c>
      <c r="V1044" s="32" t="s">
        <v>6</v>
      </c>
      <c r="W1044" s="79">
        <v>2</v>
      </c>
      <c r="X1044" s="80">
        <v>0</v>
      </c>
      <c r="Y1044" s="81">
        <f>ROUND((S1044/INDICI!$B$2*10),2)</f>
        <v>3.36</v>
      </c>
      <c r="Z1044" s="81">
        <f>ROUND((O1044/INDICI!$B$1*25),2)</f>
        <v>2.1800000000000002</v>
      </c>
      <c r="AA1044" s="82">
        <f t="shared" si="102"/>
        <v>6</v>
      </c>
      <c r="AB1044" s="83">
        <f t="shared" si="103"/>
        <v>11.54</v>
      </c>
      <c r="AC1044" s="84"/>
      <c r="AD1044" s="81" t="str">
        <f>VLOOKUP(C1044, 'NORD SUD'!A:B, 2, FALSE)</f>
        <v>N</v>
      </c>
      <c r="AE1044" s="85"/>
      <c r="AF1044" s="85"/>
      <c r="AG1044" s="84"/>
      <c r="AH1044" s="81"/>
      <c r="AI1044" s="169"/>
      <c r="AJ1044" s="169"/>
      <c r="AK1044" s="194"/>
      <c r="AL1044" s="158"/>
    </row>
    <row r="1045" spans="1:998" s="13" customFormat="1">
      <c r="A1045" s="16">
        <v>1040</v>
      </c>
      <c r="B1045" s="32" t="s">
        <v>138</v>
      </c>
      <c r="C1045" s="32" t="s">
        <v>81</v>
      </c>
      <c r="D1045" s="32" t="s">
        <v>81</v>
      </c>
      <c r="E1045" s="32" t="s">
        <v>1895</v>
      </c>
      <c r="F1045" s="32"/>
      <c r="G1045" s="74">
        <v>45834</v>
      </c>
      <c r="H1045" s="75" t="s">
        <v>1896</v>
      </c>
      <c r="I1045" s="32" t="s">
        <v>5</v>
      </c>
      <c r="J1045" s="32" t="s">
        <v>6</v>
      </c>
      <c r="K1045" s="32" t="s">
        <v>5</v>
      </c>
      <c r="L1045" s="32" t="s">
        <v>5</v>
      </c>
      <c r="M1045" s="32" t="s">
        <v>5</v>
      </c>
      <c r="N1045" s="32" t="s">
        <v>6</v>
      </c>
      <c r="O1045" s="91">
        <v>479.77</v>
      </c>
      <c r="P1045" s="77">
        <v>4794</v>
      </c>
      <c r="Q1045" s="76">
        <v>168425.24</v>
      </c>
      <c r="R1045" s="76">
        <v>33685.050000000003</v>
      </c>
      <c r="S1045" s="85">
        <f t="shared" ref="S1045:S1108" si="104">IFERROR(R1045/Q1045*100,0)</f>
        <v>20.000001187470478</v>
      </c>
      <c r="T1045" s="85">
        <f t="shared" ref="T1045:T1108" si="105">SUM(Q1045-R1045)</f>
        <v>134740.19</v>
      </c>
      <c r="U1045" s="32" t="s">
        <v>6</v>
      </c>
      <c r="V1045" s="32" t="s">
        <v>6</v>
      </c>
      <c r="W1045" s="79">
        <v>2</v>
      </c>
      <c r="X1045" s="80">
        <v>0</v>
      </c>
      <c r="Y1045" s="81">
        <f>ROUND((S1045/INDICI!$B$2*10),2)</f>
        <v>2.2599999999999998</v>
      </c>
      <c r="Z1045" s="81">
        <f>ROUND((O1045/INDICI!$B$1*25),2)</f>
        <v>1.28</v>
      </c>
      <c r="AA1045" s="82">
        <f t="shared" ref="AA1045:AA1108" si="106">IF(X1045&gt;1, 0, IF(P1045&lt;=5000, 8, IF(P1045&lt;=50000, 6, IF(P1045&lt;=100000, 4, 2))))</f>
        <v>8</v>
      </c>
      <c r="AB1045" s="83">
        <f t="shared" ref="AB1045:AB1108" si="107">SUM(X1045:AA1045)</f>
        <v>11.54</v>
      </c>
      <c r="AC1045" s="84"/>
      <c r="AD1045" s="81" t="str">
        <f>VLOOKUP(C1045, 'NORD SUD'!A:B, 2, FALSE)</f>
        <v>S</v>
      </c>
      <c r="AE1045" s="85"/>
      <c r="AF1045" s="85"/>
      <c r="AG1045" s="84"/>
      <c r="AH1045" s="81"/>
      <c r="AI1045" s="169"/>
      <c r="AJ1045" s="169"/>
      <c r="AK1045" s="194"/>
      <c r="AL1045" s="161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  <c r="HF1045" s="24"/>
      <c r="HG1045" s="24"/>
      <c r="HH1045" s="24"/>
      <c r="HI1045" s="24"/>
      <c r="HJ1045" s="24"/>
      <c r="HK1045" s="24"/>
      <c r="HL1045" s="24"/>
      <c r="HM1045" s="24"/>
      <c r="HN1045" s="24"/>
      <c r="HO1045" s="24"/>
      <c r="HP1045" s="24"/>
      <c r="HQ1045" s="24"/>
      <c r="HR1045" s="24"/>
      <c r="HS1045" s="24"/>
      <c r="HT1045" s="24"/>
      <c r="HU1045" s="24"/>
      <c r="HV1045" s="24"/>
      <c r="HW1045" s="24"/>
      <c r="HX1045" s="24"/>
      <c r="HY1045" s="24"/>
      <c r="HZ1045" s="24"/>
      <c r="IA1045" s="24"/>
      <c r="IB1045" s="24"/>
      <c r="IC1045" s="24"/>
      <c r="ID1045" s="24"/>
      <c r="IE1045" s="24"/>
      <c r="IF1045" s="24"/>
      <c r="IG1045" s="24"/>
      <c r="IH1045" s="24"/>
      <c r="II1045" s="24"/>
      <c r="IJ1045" s="24"/>
      <c r="IK1045" s="24"/>
      <c r="IL1045" s="24"/>
      <c r="IM1045" s="24"/>
      <c r="IN1045" s="24"/>
      <c r="IO1045" s="24"/>
      <c r="IP1045" s="24"/>
      <c r="IQ1045" s="24"/>
      <c r="IR1045" s="24"/>
      <c r="IS1045" s="24"/>
      <c r="IT1045" s="24"/>
      <c r="IU1045" s="24"/>
      <c r="IV1045" s="24"/>
      <c r="IW1045" s="24"/>
      <c r="IX1045" s="24"/>
      <c r="IY1045" s="24"/>
      <c r="IZ1045" s="24"/>
      <c r="JA1045" s="24"/>
      <c r="JB1045" s="24"/>
      <c r="JC1045" s="24"/>
      <c r="JD1045" s="24"/>
      <c r="JE1045" s="24"/>
      <c r="JF1045" s="24"/>
      <c r="JG1045" s="24"/>
      <c r="JH1045" s="24"/>
      <c r="JI1045" s="24"/>
      <c r="JJ1045" s="24"/>
      <c r="JK1045" s="24"/>
      <c r="JL1045" s="24"/>
      <c r="JM1045" s="24"/>
      <c r="JN1045" s="24"/>
      <c r="JO1045" s="24"/>
      <c r="JP1045" s="24"/>
      <c r="JQ1045" s="24"/>
      <c r="JR1045" s="24"/>
      <c r="JS1045" s="24"/>
      <c r="JT1045" s="24"/>
      <c r="JU1045" s="24"/>
      <c r="JV1045" s="24"/>
      <c r="JW1045" s="24"/>
      <c r="JX1045" s="24"/>
      <c r="JY1045" s="24"/>
      <c r="JZ1045" s="24"/>
      <c r="KA1045" s="24"/>
      <c r="KB1045" s="24"/>
      <c r="KC1045" s="24"/>
      <c r="KD1045" s="24"/>
      <c r="KE1045" s="24"/>
      <c r="KF1045" s="24"/>
      <c r="KG1045" s="24"/>
      <c r="KH1045" s="24"/>
      <c r="KI1045" s="24"/>
      <c r="KJ1045" s="24"/>
      <c r="KK1045" s="24"/>
      <c r="KL1045" s="24"/>
      <c r="KM1045" s="24"/>
      <c r="KN1045" s="24"/>
      <c r="KO1045" s="24"/>
      <c r="KP1045" s="24"/>
      <c r="KQ1045" s="24"/>
      <c r="KR1045" s="24"/>
      <c r="KS1045" s="24"/>
      <c r="KT1045" s="24"/>
      <c r="KU1045" s="24"/>
      <c r="KV1045" s="24"/>
      <c r="KW1045" s="24"/>
      <c r="KX1045" s="24"/>
      <c r="KY1045" s="24"/>
      <c r="KZ1045" s="24"/>
      <c r="LA1045" s="24"/>
      <c r="LB1045" s="24"/>
      <c r="LC1045" s="24"/>
      <c r="LD1045" s="24"/>
      <c r="LE1045" s="24"/>
      <c r="LF1045" s="24"/>
      <c r="LG1045" s="24"/>
      <c r="LH1045" s="24"/>
      <c r="LI1045" s="24"/>
      <c r="LJ1045" s="24"/>
      <c r="LK1045" s="24"/>
      <c r="LL1045" s="24"/>
      <c r="LM1045" s="24"/>
      <c r="LN1045" s="24"/>
      <c r="LO1045" s="24"/>
      <c r="LP1045" s="24"/>
      <c r="LQ1045" s="24"/>
      <c r="LR1045" s="24"/>
      <c r="LS1045" s="24"/>
      <c r="LT1045" s="24"/>
      <c r="LU1045" s="24"/>
      <c r="LV1045" s="24"/>
      <c r="LW1045" s="24"/>
      <c r="LX1045" s="24"/>
      <c r="LY1045" s="24"/>
      <c r="LZ1045" s="24"/>
      <c r="MA1045" s="24"/>
      <c r="MB1045" s="24"/>
      <c r="MC1045" s="24"/>
      <c r="MD1045" s="24"/>
      <c r="ME1045" s="24"/>
      <c r="MF1045" s="24"/>
      <c r="MG1045" s="24"/>
      <c r="MH1045" s="24"/>
      <c r="MI1045" s="24"/>
      <c r="MJ1045" s="24"/>
      <c r="MK1045" s="24"/>
      <c r="ML1045" s="24"/>
      <c r="MM1045" s="24"/>
      <c r="MN1045" s="24"/>
      <c r="MO1045" s="24"/>
      <c r="MP1045" s="24"/>
      <c r="MQ1045" s="24"/>
      <c r="MR1045" s="24"/>
      <c r="MS1045" s="24"/>
      <c r="MT1045" s="24"/>
      <c r="MU1045" s="24"/>
      <c r="MV1045" s="24"/>
      <c r="MW1045" s="24"/>
      <c r="MX1045" s="24"/>
      <c r="MY1045" s="24"/>
      <c r="MZ1045" s="24"/>
      <c r="NA1045" s="24"/>
      <c r="NB1045" s="24"/>
      <c r="NC1045" s="24"/>
      <c r="ND1045" s="24"/>
      <c r="NE1045" s="24"/>
      <c r="NF1045" s="24"/>
      <c r="NG1045" s="24"/>
      <c r="NH1045" s="24"/>
      <c r="NI1045" s="24"/>
      <c r="NJ1045" s="24"/>
      <c r="NK1045" s="24"/>
      <c r="NL1045" s="24"/>
      <c r="NM1045" s="24"/>
      <c r="NN1045" s="24"/>
      <c r="NO1045" s="24"/>
      <c r="NP1045" s="24"/>
      <c r="NQ1045" s="24"/>
      <c r="NR1045" s="24"/>
      <c r="NS1045" s="24"/>
      <c r="NT1045" s="24"/>
      <c r="NU1045" s="24"/>
      <c r="NV1045" s="24"/>
      <c r="NW1045" s="24"/>
      <c r="NX1045" s="24"/>
      <c r="NY1045" s="24"/>
      <c r="NZ1045" s="24"/>
      <c r="OA1045" s="24"/>
      <c r="OB1045" s="24"/>
      <c r="OC1045" s="24"/>
      <c r="OD1045" s="24"/>
      <c r="OE1045" s="24"/>
      <c r="OF1045" s="24"/>
      <c r="OG1045" s="24"/>
      <c r="OH1045" s="24"/>
      <c r="OI1045" s="24"/>
      <c r="OJ1045" s="24"/>
      <c r="OK1045" s="24"/>
      <c r="OL1045" s="24"/>
      <c r="OM1045" s="24"/>
      <c r="ON1045" s="24"/>
      <c r="OO1045" s="24"/>
      <c r="OP1045" s="24"/>
      <c r="OQ1045" s="24"/>
      <c r="OR1045" s="24"/>
      <c r="OS1045" s="24"/>
      <c r="OT1045" s="24"/>
      <c r="OU1045" s="24"/>
      <c r="OV1045" s="24"/>
      <c r="OW1045" s="24"/>
      <c r="OX1045" s="24"/>
      <c r="OY1045" s="24"/>
      <c r="OZ1045" s="24"/>
      <c r="PA1045" s="24"/>
      <c r="PB1045" s="24"/>
      <c r="PC1045" s="24"/>
      <c r="PD1045" s="24"/>
      <c r="PE1045" s="24"/>
      <c r="PF1045" s="24"/>
      <c r="PG1045" s="24"/>
      <c r="PH1045" s="24"/>
      <c r="PI1045" s="24"/>
      <c r="PJ1045" s="24"/>
      <c r="PK1045" s="24"/>
      <c r="PL1045" s="24"/>
      <c r="PM1045" s="24"/>
      <c r="PN1045" s="24"/>
      <c r="PO1045" s="24"/>
      <c r="PP1045" s="24"/>
      <c r="PQ1045" s="24"/>
      <c r="PR1045" s="24"/>
      <c r="PS1045" s="24"/>
      <c r="PT1045" s="24"/>
      <c r="PU1045" s="24"/>
      <c r="PV1045" s="24"/>
      <c r="PW1045" s="24"/>
      <c r="PX1045" s="24"/>
      <c r="PY1045" s="24"/>
      <c r="PZ1045" s="24"/>
      <c r="QA1045" s="24"/>
      <c r="QB1045" s="24"/>
      <c r="QC1045" s="24"/>
      <c r="QD1045" s="24"/>
      <c r="QE1045" s="24"/>
      <c r="QF1045" s="24"/>
      <c r="QG1045" s="24"/>
      <c r="QH1045" s="24"/>
      <c r="QI1045" s="24"/>
      <c r="QJ1045" s="24"/>
      <c r="QK1045" s="24"/>
      <c r="QL1045" s="24"/>
      <c r="QM1045" s="24"/>
      <c r="QN1045" s="24"/>
      <c r="QO1045" s="24"/>
      <c r="QP1045" s="24"/>
      <c r="QQ1045" s="24"/>
      <c r="QR1045" s="24"/>
      <c r="QS1045" s="24"/>
      <c r="QT1045" s="24"/>
      <c r="QU1045" s="24"/>
      <c r="QV1045" s="24"/>
      <c r="QW1045" s="24"/>
      <c r="QX1045" s="24"/>
      <c r="QY1045" s="24"/>
      <c r="QZ1045" s="24"/>
      <c r="RA1045" s="24"/>
      <c r="RB1045" s="24"/>
      <c r="RC1045" s="24"/>
      <c r="RD1045" s="24"/>
      <c r="RE1045" s="24"/>
      <c r="RF1045" s="24"/>
      <c r="RG1045" s="24"/>
      <c r="RH1045" s="24"/>
      <c r="RI1045" s="24"/>
      <c r="RJ1045" s="24"/>
      <c r="RK1045" s="24"/>
      <c r="RL1045" s="24"/>
      <c r="RM1045" s="24"/>
      <c r="RN1045" s="24"/>
      <c r="RO1045" s="24"/>
      <c r="RP1045" s="24"/>
      <c r="RQ1045" s="24"/>
      <c r="RR1045" s="24"/>
      <c r="RS1045" s="24"/>
      <c r="RT1045" s="24"/>
      <c r="RU1045" s="24"/>
      <c r="RV1045" s="24"/>
      <c r="RW1045" s="24"/>
      <c r="RX1045" s="24"/>
      <c r="RY1045" s="24"/>
      <c r="RZ1045" s="24"/>
      <c r="SA1045" s="24"/>
      <c r="SB1045" s="24"/>
      <c r="SC1045" s="24"/>
      <c r="SD1045" s="24"/>
      <c r="SE1045" s="24"/>
      <c r="SF1045" s="24"/>
      <c r="SG1045" s="24"/>
      <c r="SH1045" s="24"/>
      <c r="SI1045" s="24"/>
      <c r="SJ1045" s="24"/>
      <c r="SK1045" s="24"/>
      <c r="SL1045" s="24"/>
      <c r="SM1045" s="24"/>
      <c r="SN1045" s="24"/>
      <c r="SO1045" s="24"/>
      <c r="SP1045" s="24"/>
      <c r="SQ1045" s="24"/>
      <c r="SR1045" s="24"/>
      <c r="SS1045" s="24"/>
      <c r="ST1045" s="24"/>
      <c r="SU1045" s="24"/>
      <c r="SV1045" s="24"/>
      <c r="SW1045" s="24"/>
      <c r="SX1045" s="24"/>
      <c r="SY1045" s="24"/>
      <c r="SZ1045" s="24"/>
      <c r="TA1045" s="24"/>
      <c r="TB1045" s="24"/>
      <c r="TC1045" s="24"/>
      <c r="TD1045" s="24"/>
      <c r="TE1045" s="24"/>
      <c r="TF1045" s="24"/>
      <c r="TG1045" s="24"/>
      <c r="TH1045" s="24"/>
      <c r="TI1045" s="24"/>
      <c r="TJ1045" s="24"/>
      <c r="TK1045" s="24"/>
      <c r="TL1045" s="24"/>
      <c r="TM1045" s="24"/>
      <c r="TN1045" s="24"/>
      <c r="TO1045" s="24"/>
      <c r="TP1045" s="24"/>
      <c r="TQ1045" s="24"/>
      <c r="TR1045" s="24"/>
      <c r="TS1045" s="24"/>
      <c r="TT1045" s="24"/>
      <c r="TU1045" s="24"/>
      <c r="TV1045" s="24"/>
      <c r="TW1045" s="24"/>
      <c r="TX1045" s="24"/>
      <c r="TY1045" s="24"/>
      <c r="TZ1045" s="24"/>
      <c r="UA1045" s="24"/>
      <c r="UB1045" s="24"/>
      <c r="UC1045" s="24"/>
      <c r="UD1045" s="24"/>
      <c r="UE1045" s="24"/>
      <c r="UF1045" s="24"/>
      <c r="UG1045" s="24"/>
      <c r="UH1045" s="24"/>
      <c r="UI1045" s="24"/>
      <c r="UJ1045" s="24"/>
      <c r="UK1045" s="24"/>
      <c r="UL1045" s="24"/>
      <c r="UM1045" s="24"/>
      <c r="UN1045" s="24"/>
      <c r="UO1045" s="24"/>
      <c r="UP1045" s="24"/>
      <c r="UQ1045" s="24"/>
      <c r="UR1045" s="24"/>
      <c r="US1045" s="24"/>
      <c r="UT1045" s="24"/>
      <c r="UU1045" s="24"/>
      <c r="UV1045" s="24"/>
      <c r="UW1045" s="24"/>
      <c r="UX1045" s="24"/>
      <c r="UY1045" s="24"/>
      <c r="UZ1045" s="24"/>
      <c r="VA1045" s="24"/>
      <c r="VB1045" s="24"/>
      <c r="VC1045" s="24"/>
      <c r="VD1045" s="24"/>
      <c r="VE1045" s="24"/>
      <c r="VF1045" s="24"/>
      <c r="VG1045" s="24"/>
      <c r="VH1045" s="24"/>
      <c r="VI1045" s="24"/>
      <c r="VJ1045" s="24"/>
      <c r="VK1045" s="24"/>
      <c r="VL1045" s="24"/>
      <c r="VM1045" s="24"/>
      <c r="VN1045" s="24"/>
      <c r="VO1045" s="24"/>
      <c r="VP1045" s="24"/>
      <c r="VQ1045" s="24"/>
      <c r="VR1045" s="24"/>
      <c r="VS1045" s="24"/>
      <c r="VT1045" s="24"/>
      <c r="VU1045" s="24"/>
      <c r="VV1045" s="24"/>
      <c r="VW1045" s="24"/>
      <c r="VX1045" s="24"/>
      <c r="VY1045" s="24"/>
      <c r="VZ1045" s="24"/>
      <c r="WA1045" s="24"/>
      <c r="WB1045" s="24"/>
      <c r="WC1045" s="24"/>
      <c r="WD1045" s="24"/>
      <c r="WE1045" s="24"/>
      <c r="WF1045" s="24"/>
      <c r="WG1045" s="24"/>
      <c r="WH1045" s="24"/>
      <c r="WI1045" s="24"/>
      <c r="WJ1045" s="24"/>
      <c r="WK1045" s="24"/>
      <c r="WL1045" s="24"/>
      <c r="WM1045" s="24"/>
      <c r="WN1045" s="24"/>
      <c r="WO1045" s="24"/>
      <c r="WP1045" s="24"/>
      <c r="WQ1045" s="24"/>
      <c r="WR1045" s="24"/>
      <c r="WS1045" s="24"/>
      <c r="WT1045" s="24"/>
      <c r="WU1045" s="24"/>
      <c r="WV1045" s="24"/>
      <c r="WW1045" s="24"/>
      <c r="WX1045" s="24"/>
      <c r="WY1045" s="24"/>
      <c r="WZ1045" s="24"/>
      <c r="XA1045" s="24"/>
      <c r="XB1045" s="24"/>
      <c r="XC1045" s="24"/>
      <c r="XD1045" s="24"/>
      <c r="XE1045" s="24"/>
      <c r="XF1045" s="24"/>
      <c r="XG1045" s="24"/>
      <c r="XH1045" s="24"/>
      <c r="XI1045" s="24"/>
      <c r="XJ1045" s="24"/>
      <c r="XK1045" s="24"/>
      <c r="XL1045" s="24"/>
      <c r="XM1045" s="24"/>
      <c r="XN1045" s="24"/>
      <c r="XO1045" s="24"/>
      <c r="XP1045" s="24"/>
      <c r="XQ1045" s="24"/>
      <c r="XR1045" s="24"/>
      <c r="XS1045" s="24"/>
      <c r="XT1045" s="24"/>
      <c r="XU1045" s="24"/>
      <c r="XV1045" s="24"/>
      <c r="XW1045" s="24"/>
      <c r="XX1045" s="24"/>
      <c r="XY1045" s="24"/>
      <c r="XZ1045" s="24"/>
      <c r="YA1045" s="24"/>
      <c r="YB1045" s="24"/>
      <c r="YC1045" s="24"/>
      <c r="YD1045" s="24"/>
      <c r="YE1045" s="24"/>
      <c r="YF1045" s="24"/>
      <c r="YG1045" s="24"/>
      <c r="YH1045" s="24"/>
      <c r="YI1045" s="24"/>
      <c r="YJ1045" s="24"/>
      <c r="YK1045" s="24"/>
      <c r="YL1045" s="24"/>
      <c r="YM1045" s="24"/>
      <c r="YN1045" s="24"/>
      <c r="YO1045" s="24"/>
      <c r="YP1045" s="24"/>
      <c r="YQ1045" s="24"/>
      <c r="YR1045" s="24"/>
      <c r="YS1045" s="24"/>
      <c r="YT1045" s="24"/>
      <c r="YU1045" s="24"/>
      <c r="YV1045" s="24"/>
      <c r="YW1045" s="24"/>
      <c r="YX1045" s="24"/>
      <c r="YY1045" s="24"/>
      <c r="YZ1045" s="24"/>
      <c r="ZA1045" s="24"/>
      <c r="ZB1045" s="24"/>
      <c r="ZC1045" s="24"/>
      <c r="ZD1045" s="24"/>
      <c r="ZE1045" s="24"/>
      <c r="ZF1045" s="24"/>
      <c r="ZG1045" s="24"/>
      <c r="ZH1045" s="24"/>
      <c r="ZI1045" s="24"/>
      <c r="ZJ1045" s="24"/>
      <c r="ZK1045" s="24"/>
      <c r="ZL1045" s="24"/>
      <c r="ZM1045" s="24"/>
      <c r="ZN1045" s="24"/>
      <c r="ZO1045" s="24"/>
      <c r="ZP1045" s="24"/>
      <c r="ZQ1045" s="24"/>
      <c r="ZR1045" s="24"/>
      <c r="ZS1045" s="24"/>
      <c r="ZT1045" s="24"/>
      <c r="ZU1045" s="24"/>
      <c r="ZV1045" s="24"/>
      <c r="ZW1045" s="24"/>
      <c r="ZX1045" s="24"/>
      <c r="ZY1045" s="24"/>
      <c r="ZZ1045" s="24"/>
      <c r="AAA1045" s="24"/>
      <c r="AAB1045" s="24"/>
      <c r="AAC1045" s="24"/>
      <c r="AAD1045" s="24"/>
      <c r="AAE1045" s="24"/>
      <c r="AAF1045" s="24"/>
      <c r="AAG1045" s="24"/>
      <c r="AAH1045" s="24"/>
      <c r="AAI1045" s="24"/>
      <c r="AAJ1045" s="24"/>
      <c r="AAK1045" s="24"/>
      <c r="AAL1045" s="24"/>
      <c r="AAM1045" s="24"/>
      <c r="AAN1045" s="24"/>
      <c r="AAO1045" s="24"/>
      <c r="AAP1045" s="24"/>
      <c r="AAQ1045" s="24"/>
      <c r="AAR1045" s="24"/>
      <c r="AAS1045" s="24"/>
      <c r="AAT1045" s="24"/>
      <c r="AAU1045" s="24"/>
      <c r="AAV1045" s="24"/>
      <c r="AAW1045" s="24"/>
      <c r="AAX1045" s="24"/>
      <c r="AAY1045" s="24"/>
      <c r="AAZ1045" s="24"/>
      <c r="ABA1045" s="24"/>
      <c r="ABB1045" s="24"/>
      <c r="ABC1045" s="24"/>
      <c r="ABD1045" s="24"/>
      <c r="ABE1045" s="24"/>
      <c r="ABF1045" s="24"/>
      <c r="ABG1045" s="24"/>
      <c r="ABH1045" s="24"/>
      <c r="ABI1045" s="24"/>
      <c r="ABJ1045" s="24"/>
      <c r="ABK1045" s="24"/>
      <c r="ABL1045" s="24"/>
      <c r="ABM1045" s="24"/>
      <c r="ABN1045" s="24"/>
      <c r="ABO1045" s="24"/>
      <c r="ABP1045" s="24"/>
      <c r="ABQ1045" s="24"/>
      <c r="ABR1045" s="24"/>
      <c r="ABS1045" s="24"/>
      <c r="ABT1045" s="24"/>
      <c r="ABU1045" s="24"/>
      <c r="ABV1045" s="24"/>
      <c r="ABW1045" s="24"/>
      <c r="ABX1045" s="24"/>
      <c r="ABY1045" s="24"/>
      <c r="ABZ1045" s="24"/>
      <c r="ACA1045" s="24"/>
      <c r="ACB1045" s="24"/>
      <c r="ACC1045" s="24"/>
      <c r="ACD1045" s="24"/>
      <c r="ACE1045" s="24"/>
      <c r="ACF1045" s="24"/>
      <c r="ACG1045" s="24"/>
      <c r="ACH1045" s="24"/>
      <c r="ACI1045" s="24"/>
      <c r="ACJ1045" s="24"/>
      <c r="ACK1045" s="24"/>
      <c r="ACL1045" s="24"/>
      <c r="ACM1045" s="24"/>
      <c r="ACN1045" s="24"/>
      <c r="ACO1045" s="24"/>
      <c r="ACP1045" s="24"/>
      <c r="ACQ1045" s="24"/>
      <c r="ACR1045" s="24"/>
      <c r="ACS1045" s="24"/>
      <c r="ACT1045" s="24"/>
      <c r="ACU1045" s="24"/>
      <c r="ACV1045" s="24"/>
      <c r="ACW1045" s="24"/>
      <c r="ACX1045" s="24"/>
      <c r="ACY1045" s="24"/>
      <c r="ACZ1045" s="24"/>
      <c r="ADA1045" s="24"/>
      <c r="ADB1045" s="24"/>
      <c r="ADC1045" s="24"/>
      <c r="ADD1045" s="24"/>
      <c r="ADE1045" s="24"/>
      <c r="ADF1045" s="24"/>
      <c r="ADG1045" s="24"/>
      <c r="ADH1045" s="24"/>
      <c r="ADI1045" s="24"/>
      <c r="ADJ1045" s="24"/>
      <c r="ADK1045" s="24"/>
      <c r="ADL1045" s="24"/>
      <c r="ADM1045" s="24"/>
      <c r="ADN1045" s="24"/>
      <c r="ADO1045" s="24"/>
      <c r="ADP1045" s="24"/>
      <c r="ADQ1045" s="24"/>
      <c r="ADR1045" s="24"/>
      <c r="ADS1045" s="24"/>
      <c r="ADT1045" s="24"/>
      <c r="ADU1045" s="24"/>
      <c r="ADV1045" s="24"/>
      <c r="ADW1045" s="24"/>
      <c r="ADX1045" s="24"/>
      <c r="ADY1045" s="24"/>
      <c r="ADZ1045" s="24"/>
      <c r="AEA1045" s="24"/>
      <c r="AEB1045" s="24"/>
      <c r="AEC1045" s="24"/>
      <c r="AED1045" s="24"/>
      <c r="AEE1045" s="24"/>
      <c r="AEF1045" s="24"/>
      <c r="AEG1045" s="24"/>
      <c r="AEH1045" s="24"/>
      <c r="AEI1045" s="24"/>
      <c r="AEJ1045" s="24"/>
      <c r="AEK1045" s="24"/>
      <c r="AEL1045" s="24"/>
      <c r="AEM1045" s="24"/>
      <c r="AEN1045" s="24"/>
      <c r="AEO1045" s="24"/>
      <c r="AEP1045" s="24"/>
      <c r="AEQ1045" s="24"/>
      <c r="AER1045" s="24"/>
      <c r="AES1045" s="24"/>
      <c r="AET1045" s="24"/>
      <c r="AEU1045" s="24"/>
      <c r="AEV1045" s="24"/>
      <c r="AEW1045" s="24"/>
      <c r="AEX1045" s="24"/>
      <c r="AEY1045" s="24"/>
      <c r="AEZ1045" s="24"/>
      <c r="AFA1045" s="24"/>
      <c r="AFB1045" s="24"/>
      <c r="AFC1045" s="24"/>
      <c r="AFD1045" s="24"/>
      <c r="AFE1045" s="24"/>
      <c r="AFF1045" s="24"/>
      <c r="AFG1045" s="24"/>
      <c r="AFH1045" s="24"/>
      <c r="AFI1045" s="24"/>
      <c r="AFJ1045" s="24"/>
      <c r="AFK1045" s="24"/>
      <c r="AFL1045" s="24"/>
      <c r="AFM1045" s="24"/>
      <c r="AFN1045" s="24"/>
      <c r="AFO1045" s="24"/>
      <c r="AFP1045" s="24"/>
      <c r="AFQ1045" s="24"/>
      <c r="AFR1045" s="24"/>
      <c r="AFS1045" s="24"/>
      <c r="AFT1045" s="24"/>
      <c r="AFU1045" s="24"/>
      <c r="AFV1045" s="24"/>
      <c r="AFW1045" s="24"/>
      <c r="AFX1045" s="24"/>
      <c r="AFY1045" s="24"/>
      <c r="AFZ1045" s="24"/>
      <c r="AGA1045" s="24"/>
      <c r="AGB1045" s="24"/>
      <c r="AGC1045" s="24"/>
      <c r="AGD1045" s="24"/>
      <c r="AGE1045" s="24"/>
      <c r="AGF1045" s="24"/>
      <c r="AGG1045" s="24"/>
      <c r="AGH1045" s="24"/>
      <c r="AGI1045" s="24"/>
      <c r="AGJ1045" s="24"/>
      <c r="AGK1045" s="24"/>
      <c r="AGL1045" s="24"/>
      <c r="AGM1045" s="24"/>
      <c r="AGN1045" s="24"/>
      <c r="AGO1045" s="24"/>
      <c r="AGP1045" s="24"/>
      <c r="AGQ1045" s="24"/>
      <c r="AGR1045" s="24"/>
      <c r="AGS1045" s="24"/>
      <c r="AGT1045" s="24"/>
      <c r="AGU1045" s="24"/>
      <c r="AGV1045" s="24"/>
      <c r="AGW1045" s="24"/>
      <c r="AGX1045" s="24"/>
      <c r="AGY1045" s="24"/>
      <c r="AGZ1045" s="24"/>
      <c r="AHA1045" s="24"/>
      <c r="AHB1045" s="24"/>
      <c r="AHC1045" s="24"/>
      <c r="AHD1045" s="24"/>
      <c r="AHE1045" s="24"/>
      <c r="AHF1045" s="24"/>
      <c r="AHG1045" s="24"/>
      <c r="AHH1045" s="24"/>
      <c r="AHI1045" s="24"/>
      <c r="AHJ1045" s="24"/>
      <c r="AHK1045" s="24"/>
      <c r="AHL1045" s="24"/>
      <c r="AHM1045" s="24"/>
      <c r="AHN1045" s="24"/>
      <c r="AHO1045" s="24"/>
      <c r="AHP1045" s="24"/>
      <c r="AHQ1045" s="24"/>
      <c r="AHR1045" s="24"/>
      <c r="AHS1045" s="24"/>
      <c r="AHT1045" s="24"/>
      <c r="AHU1045" s="24"/>
      <c r="AHV1045" s="24"/>
      <c r="AHW1045" s="24"/>
      <c r="AHX1045" s="24"/>
      <c r="AHY1045" s="24"/>
      <c r="AHZ1045" s="24"/>
      <c r="AIA1045" s="24"/>
      <c r="AIB1045" s="24"/>
      <c r="AIC1045" s="24"/>
      <c r="AID1045" s="24"/>
      <c r="AIE1045" s="24"/>
      <c r="AIF1045" s="24"/>
      <c r="AIG1045" s="24"/>
      <c r="AIH1045" s="24"/>
      <c r="AII1045" s="24"/>
      <c r="AIJ1045" s="24"/>
      <c r="AIK1045" s="24"/>
      <c r="AIL1045" s="24"/>
      <c r="AIM1045" s="24"/>
      <c r="AIN1045" s="24"/>
      <c r="AIO1045" s="24"/>
      <c r="AIP1045" s="24"/>
      <c r="AIQ1045" s="24"/>
      <c r="AIR1045" s="24"/>
      <c r="AIS1045" s="24"/>
      <c r="AIT1045" s="24"/>
      <c r="AIU1045" s="24"/>
      <c r="AIV1045" s="24"/>
      <c r="AIW1045" s="24"/>
      <c r="AIX1045" s="24"/>
      <c r="AIY1045" s="24"/>
      <c r="AIZ1045" s="24"/>
      <c r="AJA1045" s="24"/>
      <c r="AJB1045" s="24"/>
      <c r="AJC1045" s="24"/>
      <c r="AJD1045" s="24"/>
      <c r="AJE1045" s="24"/>
      <c r="AJF1045" s="24"/>
      <c r="AJG1045" s="24"/>
      <c r="AJH1045" s="24"/>
      <c r="AJI1045" s="24"/>
      <c r="AJJ1045" s="24"/>
      <c r="AJK1045" s="24"/>
      <c r="AJL1045" s="24"/>
      <c r="AJM1045" s="24"/>
      <c r="AJN1045" s="24"/>
      <c r="AJO1045" s="24"/>
      <c r="AJP1045" s="24"/>
      <c r="AJQ1045" s="24"/>
      <c r="AJR1045" s="24"/>
      <c r="AJS1045" s="24"/>
      <c r="AJT1045" s="24"/>
      <c r="AJU1045" s="24"/>
      <c r="AJV1045" s="24"/>
      <c r="AJW1045" s="24"/>
      <c r="AJX1045" s="24"/>
      <c r="AJY1045" s="24"/>
      <c r="AJZ1045" s="24"/>
      <c r="AKA1045" s="24"/>
      <c r="AKB1045" s="24"/>
      <c r="AKC1045" s="24"/>
      <c r="AKD1045" s="24"/>
      <c r="AKE1045" s="24"/>
      <c r="AKF1045" s="24"/>
      <c r="AKG1045" s="24"/>
      <c r="AKH1045" s="24"/>
      <c r="AKI1045" s="24"/>
      <c r="AKJ1045" s="24"/>
      <c r="AKK1045" s="24"/>
      <c r="AKL1045" s="24"/>
      <c r="AKM1045" s="24"/>
      <c r="AKN1045" s="24"/>
      <c r="AKO1045" s="24"/>
      <c r="AKP1045" s="24"/>
      <c r="AKQ1045" s="24"/>
      <c r="AKR1045" s="24"/>
      <c r="AKS1045" s="24"/>
      <c r="AKT1045" s="24"/>
      <c r="AKU1045" s="24"/>
      <c r="AKV1045" s="24"/>
      <c r="AKW1045" s="24"/>
      <c r="AKX1045" s="24"/>
      <c r="AKY1045" s="24"/>
      <c r="AKZ1045" s="24"/>
      <c r="ALA1045" s="24"/>
      <c r="ALB1045" s="24"/>
      <c r="ALC1045" s="24"/>
      <c r="ALD1045" s="24"/>
      <c r="ALE1045" s="24"/>
      <c r="ALF1045" s="24"/>
      <c r="ALG1045" s="24"/>
      <c r="ALH1045" s="24"/>
      <c r="ALI1045" s="24"/>
      <c r="ALJ1045" s="24"/>
    </row>
    <row r="1046" spans="1:998" s="13" customFormat="1">
      <c r="A1046" s="16">
        <v>1041</v>
      </c>
      <c r="B1046" s="32" t="s">
        <v>344</v>
      </c>
      <c r="C1046" s="32" t="s">
        <v>19</v>
      </c>
      <c r="D1046" s="32" t="s">
        <v>19</v>
      </c>
      <c r="E1046" s="32" t="s">
        <v>1558</v>
      </c>
      <c r="F1046" s="32"/>
      <c r="G1046" s="74">
        <v>45828</v>
      </c>
      <c r="H1046" s="75">
        <v>0.57916666666666672</v>
      </c>
      <c r="I1046" s="32" t="s">
        <v>5</v>
      </c>
      <c r="J1046" s="32" t="s">
        <v>6</v>
      </c>
      <c r="K1046" s="32" t="s">
        <v>5</v>
      </c>
      <c r="L1046" s="32" t="s">
        <v>5</v>
      </c>
      <c r="M1046" s="32" t="s">
        <v>5</v>
      </c>
      <c r="N1046" s="32" t="s">
        <v>6</v>
      </c>
      <c r="O1046" s="76">
        <v>900.56</v>
      </c>
      <c r="P1046" s="77">
        <v>2665</v>
      </c>
      <c r="Q1046" s="76">
        <v>210000</v>
      </c>
      <c r="R1046" s="76">
        <v>21105</v>
      </c>
      <c r="S1046" s="85">
        <f t="shared" si="104"/>
        <v>10.050000000000001</v>
      </c>
      <c r="T1046" s="85">
        <f t="shared" si="105"/>
        <v>188895</v>
      </c>
      <c r="U1046" s="32" t="s">
        <v>6</v>
      </c>
      <c r="V1046" s="32" t="s">
        <v>6</v>
      </c>
      <c r="W1046" s="79">
        <v>1</v>
      </c>
      <c r="X1046" s="80">
        <v>0</v>
      </c>
      <c r="Y1046" s="81">
        <f>ROUND((S1046/INDICI!$B$2*10),2)</f>
        <v>1.1399999999999999</v>
      </c>
      <c r="Z1046" s="81">
        <f>ROUND((O1046/INDICI!$B$1*25),2)</f>
        <v>2.4</v>
      </c>
      <c r="AA1046" s="82">
        <f t="shared" si="106"/>
        <v>8</v>
      </c>
      <c r="AB1046" s="83">
        <f t="shared" si="107"/>
        <v>11.54</v>
      </c>
      <c r="AC1046" s="84"/>
      <c r="AD1046" s="81" t="str">
        <f>VLOOKUP(C1046, 'NORD SUD'!A:B, 2, FALSE)</f>
        <v>N</v>
      </c>
      <c r="AE1046" s="85"/>
      <c r="AF1046" s="85"/>
      <c r="AG1046" s="84"/>
      <c r="AH1046" s="90"/>
      <c r="AI1046" s="172"/>
      <c r="AJ1046" s="172"/>
      <c r="AK1046" s="197"/>
      <c r="AL1046" s="158"/>
    </row>
    <row r="1047" spans="1:998" s="13" customFormat="1">
      <c r="A1047" s="16">
        <v>1042</v>
      </c>
      <c r="B1047" s="32" t="s">
        <v>294</v>
      </c>
      <c r="C1047" s="32" t="s">
        <v>530</v>
      </c>
      <c r="D1047" s="32" t="s">
        <v>530</v>
      </c>
      <c r="E1047" s="32" t="s">
        <v>531</v>
      </c>
      <c r="F1047" s="32"/>
      <c r="G1047" s="74">
        <v>45834</v>
      </c>
      <c r="H1047" s="75">
        <v>0.53402777777777777</v>
      </c>
      <c r="I1047" s="32" t="s">
        <v>5</v>
      </c>
      <c r="J1047" s="32" t="s">
        <v>6</v>
      </c>
      <c r="K1047" s="32" t="s">
        <v>5</v>
      </c>
      <c r="L1047" s="32" t="s">
        <v>5</v>
      </c>
      <c r="M1047" s="32" t="s">
        <v>5</v>
      </c>
      <c r="N1047" s="32" t="s">
        <v>6</v>
      </c>
      <c r="O1047" s="76">
        <v>1327</v>
      </c>
      <c r="P1047" s="77">
        <v>1658</v>
      </c>
      <c r="Q1047" s="76">
        <v>100000</v>
      </c>
      <c r="R1047" s="76">
        <v>0</v>
      </c>
      <c r="S1047" s="85">
        <f t="shared" si="104"/>
        <v>0</v>
      </c>
      <c r="T1047" s="85">
        <f t="shared" si="105"/>
        <v>100000</v>
      </c>
      <c r="U1047" s="32" t="s">
        <v>6</v>
      </c>
      <c r="V1047" s="32" t="s">
        <v>6</v>
      </c>
      <c r="W1047" s="79">
        <v>1</v>
      </c>
      <c r="X1047" s="80">
        <v>0</v>
      </c>
      <c r="Y1047" s="81">
        <f>ROUND((S1047/INDICI!$B$2*10),2)</f>
        <v>0</v>
      </c>
      <c r="Z1047" s="81">
        <f>ROUND((O1047/INDICI!$B$1*25),2)</f>
        <v>3.54</v>
      </c>
      <c r="AA1047" s="82">
        <f t="shared" si="106"/>
        <v>8</v>
      </c>
      <c r="AB1047" s="83">
        <f t="shared" si="107"/>
        <v>11.54</v>
      </c>
      <c r="AC1047" s="84"/>
      <c r="AD1047" s="81" t="str">
        <f>VLOOKUP(C1047, 'NORD SUD'!A:B, 2, FALSE)</f>
        <v>N</v>
      </c>
      <c r="AE1047" s="85"/>
      <c r="AF1047" s="85"/>
      <c r="AG1047" s="84"/>
      <c r="AH1047" s="81"/>
      <c r="AI1047" s="169"/>
      <c r="AJ1047" s="169"/>
      <c r="AK1047" s="194"/>
      <c r="AL1047" s="158"/>
    </row>
    <row r="1048" spans="1:998" s="13" customFormat="1">
      <c r="A1048" s="16">
        <v>1043</v>
      </c>
      <c r="B1048" s="32" t="s">
        <v>692</v>
      </c>
      <c r="C1048" s="32" t="s">
        <v>89</v>
      </c>
      <c r="D1048" s="32" t="s">
        <v>89</v>
      </c>
      <c r="E1048" s="32" t="s">
        <v>694</v>
      </c>
      <c r="F1048" s="32"/>
      <c r="G1048" s="74">
        <v>45833</v>
      </c>
      <c r="H1048" s="75">
        <v>0.40972222222222199</v>
      </c>
      <c r="I1048" s="32" t="s">
        <v>5</v>
      </c>
      <c r="J1048" s="32" t="s">
        <v>6</v>
      </c>
      <c r="K1048" s="32" t="s">
        <v>5</v>
      </c>
      <c r="L1048" s="32" t="s">
        <v>5</v>
      </c>
      <c r="M1048" s="32" t="s">
        <v>5</v>
      </c>
      <c r="N1048" s="32" t="s">
        <v>6</v>
      </c>
      <c r="O1048" s="76">
        <v>689.95</v>
      </c>
      <c r="P1048" s="77">
        <v>2319</v>
      </c>
      <c r="Q1048" s="76">
        <v>93122.6</v>
      </c>
      <c r="R1048" s="76">
        <v>13968.39</v>
      </c>
      <c r="S1048" s="86">
        <f t="shared" si="104"/>
        <v>15</v>
      </c>
      <c r="T1048" s="86">
        <f t="shared" si="105"/>
        <v>79154.210000000006</v>
      </c>
      <c r="U1048" s="32" t="s">
        <v>6</v>
      </c>
      <c r="V1048" s="32" t="s">
        <v>6</v>
      </c>
      <c r="W1048" s="32">
        <v>2</v>
      </c>
      <c r="X1048" s="80">
        <v>0</v>
      </c>
      <c r="Y1048" s="81">
        <f>ROUND((S1048/INDICI!$B$2*10),2)</f>
        <v>1.69</v>
      </c>
      <c r="Z1048" s="81">
        <f>ROUND((O1048/INDICI!$B$1*25),2)</f>
        <v>1.84</v>
      </c>
      <c r="AA1048" s="82">
        <f t="shared" si="106"/>
        <v>8</v>
      </c>
      <c r="AB1048" s="83">
        <f t="shared" si="107"/>
        <v>11.530000000000001</v>
      </c>
      <c r="AC1048" s="84"/>
      <c r="AD1048" s="81" t="str">
        <f>VLOOKUP(C1048, 'NORD SUD'!A:B, 2, FALSE)</f>
        <v>N</v>
      </c>
      <c r="AE1048" s="85"/>
      <c r="AF1048" s="85"/>
      <c r="AG1048" s="84"/>
      <c r="AH1048" s="81"/>
      <c r="AI1048" s="169"/>
      <c r="AJ1048" s="169"/>
      <c r="AK1048" s="194"/>
      <c r="AL1048" s="158"/>
    </row>
    <row r="1049" spans="1:998" s="13" customFormat="1">
      <c r="A1049" s="16">
        <v>1044</v>
      </c>
      <c r="B1049" s="32" t="s">
        <v>175</v>
      </c>
      <c r="C1049" s="32" t="s">
        <v>28</v>
      </c>
      <c r="D1049" s="32" t="s">
        <v>28</v>
      </c>
      <c r="E1049" s="32" t="s">
        <v>927</v>
      </c>
      <c r="F1049" s="32"/>
      <c r="G1049" s="74">
        <v>45833</v>
      </c>
      <c r="H1049" s="75">
        <v>0.52083333333333337</v>
      </c>
      <c r="I1049" s="32" t="s">
        <v>5</v>
      </c>
      <c r="J1049" s="32" t="s">
        <v>6</v>
      </c>
      <c r="K1049" s="32" t="s">
        <v>5</v>
      </c>
      <c r="L1049" s="32" t="s">
        <v>5</v>
      </c>
      <c r="M1049" s="32" t="s">
        <v>5</v>
      </c>
      <c r="N1049" s="32" t="s">
        <v>6</v>
      </c>
      <c r="O1049" s="76">
        <v>735.82</v>
      </c>
      <c r="P1049" s="77">
        <v>8426</v>
      </c>
      <c r="Q1049" s="76">
        <v>274474.56</v>
      </c>
      <c r="R1049" s="76">
        <v>86787.39</v>
      </c>
      <c r="S1049" s="85">
        <f t="shared" si="104"/>
        <v>31.61946593520361</v>
      </c>
      <c r="T1049" s="85">
        <f t="shared" si="105"/>
        <v>187687.16999999998</v>
      </c>
      <c r="U1049" s="32" t="s">
        <v>5</v>
      </c>
      <c r="V1049" s="32" t="s">
        <v>6</v>
      </c>
      <c r="W1049" s="79">
        <v>1</v>
      </c>
      <c r="X1049" s="80">
        <v>0</v>
      </c>
      <c r="Y1049" s="81">
        <f>ROUND((S1049/INDICI!$B$2*10),2)</f>
        <v>3.57</v>
      </c>
      <c r="Z1049" s="81">
        <f>ROUND((O1049/INDICI!$B$1*25),2)</f>
        <v>1.96</v>
      </c>
      <c r="AA1049" s="82">
        <f t="shared" si="106"/>
        <v>6</v>
      </c>
      <c r="AB1049" s="83">
        <f t="shared" si="107"/>
        <v>11.53</v>
      </c>
      <c r="AC1049" s="84"/>
      <c r="AD1049" s="81" t="str">
        <f>VLOOKUP(C1049, 'NORD SUD'!A:B, 2, FALSE)</f>
        <v>S</v>
      </c>
      <c r="AE1049" s="85"/>
      <c r="AF1049" s="85"/>
      <c r="AG1049" s="84"/>
      <c r="AH1049" s="81"/>
      <c r="AI1049" s="169"/>
      <c r="AJ1049" s="169"/>
      <c r="AK1049" s="194"/>
      <c r="AL1049" s="158"/>
    </row>
    <row r="1050" spans="1:998" s="13" customFormat="1">
      <c r="A1050" s="16">
        <v>1045</v>
      </c>
      <c r="B1050" s="32" t="s">
        <v>967</v>
      </c>
      <c r="C1050" s="32" t="s">
        <v>71</v>
      </c>
      <c r="D1050" s="32" t="s">
        <v>71</v>
      </c>
      <c r="E1050" s="32" t="s">
        <v>994</v>
      </c>
      <c r="F1050" s="32"/>
      <c r="G1050" s="74">
        <v>45831</v>
      </c>
      <c r="H1050" s="75">
        <v>0.55694444444444446</v>
      </c>
      <c r="I1050" s="32" t="s">
        <v>5</v>
      </c>
      <c r="J1050" s="32" t="s">
        <v>6</v>
      </c>
      <c r="K1050" s="32" t="s">
        <v>5</v>
      </c>
      <c r="L1050" s="32" t="s">
        <v>5</v>
      </c>
      <c r="M1050" s="32" t="s">
        <v>5</v>
      </c>
      <c r="N1050" s="32" t="s">
        <v>6</v>
      </c>
      <c r="O1050" s="76">
        <v>590.54999999999995</v>
      </c>
      <c r="P1050" s="77">
        <v>2540</v>
      </c>
      <c r="Q1050" s="76">
        <v>87404.46</v>
      </c>
      <c r="R1050" s="76">
        <v>15000</v>
      </c>
      <c r="S1050" s="85">
        <f t="shared" si="104"/>
        <v>17.161595643975147</v>
      </c>
      <c r="T1050" s="85">
        <f t="shared" si="105"/>
        <v>72404.460000000006</v>
      </c>
      <c r="U1050" s="32" t="s">
        <v>6</v>
      </c>
      <c r="V1050" s="32" t="s">
        <v>6</v>
      </c>
      <c r="W1050" s="79">
        <v>2</v>
      </c>
      <c r="X1050" s="80">
        <v>0</v>
      </c>
      <c r="Y1050" s="81">
        <f>ROUND((S1050/INDICI!$B$2*10),2)</f>
        <v>1.94</v>
      </c>
      <c r="Z1050" s="81">
        <f>ROUND((O1050/INDICI!$B$1*25),2)</f>
        <v>1.58</v>
      </c>
      <c r="AA1050" s="82">
        <f t="shared" si="106"/>
        <v>8</v>
      </c>
      <c r="AB1050" s="83">
        <f t="shared" si="107"/>
        <v>11.52</v>
      </c>
      <c r="AC1050" s="84"/>
      <c r="AD1050" s="81" t="str">
        <f>VLOOKUP(C1050, 'NORD SUD'!A:B, 2, FALSE)</f>
        <v>N</v>
      </c>
      <c r="AE1050" s="85"/>
      <c r="AF1050" s="85"/>
      <c r="AG1050" s="84"/>
      <c r="AH1050" s="81"/>
      <c r="AI1050" s="169"/>
      <c r="AJ1050" s="169"/>
      <c r="AK1050" s="194"/>
      <c r="AL1050" s="158"/>
    </row>
    <row r="1051" spans="1:998" s="13" customFormat="1">
      <c r="A1051" s="16">
        <v>1046</v>
      </c>
      <c r="B1051" s="32" t="s">
        <v>344</v>
      </c>
      <c r="C1051" s="32" t="s">
        <v>52</v>
      </c>
      <c r="D1051" s="32" t="s">
        <v>52</v>
      </c>
      <c r="E1051" s="32" t="s">
        <v>390</v>
      </c>
      <c r="F1051" s="32"/>
      <c r="G1051" s="74">
        <v>45831</v>
      </c>
      <c r="H1051" s="75">
        <v>0.60486111111111118</v>
      </c>
      <c r="I1051" s="32" t="s">
        <v>5</v>
      </c>
      <c r="J1051" s="32" t="s">
        <v>6</v>
      </c>
      <c r="K1051" s="32" t="s">
        <v>5</v>
      </c>
      <c r="L1051" s="32" t="s">
        <v>5</v>
      </c>
      <c r="M1051" s="32" t="s">
        <v>5</v>
      </c>
      <c r="N1051" s="32" t="s">
        <v>6</v>
      </c>
      <c r="O1051" s="76">
        <v>1316.96</v>
      </c>
      <c r="P1051" s="77">
        <v>4480</v>
      </c>
      <c r="Q1051" s="76">
        <v>29643.279999999999</v>
      </c>
      <c r="R1051" s="76">
        <v>0</v>
      </c>
      <c r="S1051" s="78">
        <f t="shared" si="104"/>
        <v>0</v>
      </c>
      <c r="T1051" s="78">
        <f t="shared" si="105"/>
        <v>29643.279999999999</v>
      </c>
      <c r="U1051" s="32" t="s">
        <v>6</v>
      </c>
      <c r="V1051" s="32" t="s">
        <v>6</v>
      </c>
      <c r="W1051" s="79">
        <v>1</v>
      </c>
      <c r="X1051" s="80">
        <v>0</v>
      </c>
      <c r="Y1051" s="81">
        <f>ROUND((S1051/INDICI!$B$2*10),2)</f>
        <v>0</v>
      </c>
      <c r="Z1051" s="81">
        <f>ROUND((O1051/INDICI!$B$1*25),2)</f>
        <v>3.52</v>
      </c>
      <c r="AA1051" s="82">
        <f t="shared" si="106"/>
        <v>8</v>
      </c>
      <c r="AB1051" s="83">
        <f t="shared" si="107"/>
        <v>11.52</v>
      </c>
      <c r="AC1051" s="84"/>
      <c r="AD1051" s="81" t="str">
        <f>VLOOKUP(C1051, 'NORD SUD'!A:B, 2, FALSE)</f>
        <v>N</v>
      </c>
      <c r="AE1051" s="85"/>
      <c r="AF1051" s="85"/>
      <c r="AG1051" s="84"/>
      <c r="AH1051" s="81"/>
      <c r="AI1051" s="169"/>
      <c r="AJ1051" s="169"/>
      <c r="AK1051" s="194"/>
      <c r="AL1051" s="158"/>
    </row>
    <row r="1052" spans="1:998" s="13" customFormat="1">
      <c r="A1052" s="16">
        <v>1047</v>
      </c>
      <c r="B1052" s="32" t="s">
        <v>138</v>
      </c>
      <c r="C1052" s="32" t="s">
        <v>27</v>
      </c>
      <c r="D1052" s="32" t="s">
        <v>27</v>
      </c>
      <c r="E1052" s="32" t="s">
        <v>1334</v>
      </c>
      <c r="F1052" s="32"/>
      <c r="G1052" s="74">
        <v>45833</v>
      </c>
      <c r="H1052" s="75">
        <v>0.64166666666666672</v>
      </c>
      <c r="I1052" s="32" t="s">
        <v>5</v>
      </c>
      <c r="J1052" s="32" t="s">
        <v>6</v>
      </c>
      <c r="K1052" s="32" t="s">
        <v>5</v>
      </c>
      <c r="L1052" s="32" t="s">
        <v>5</v>
      </c>
      <c r="M1052" s="32" t="s">
        <v>5</v>
      </c>
      <c r="N1052" s="32" t="s">
        <v>6</v>
      </c>
      <c r="O1052" s="76">
        <v>1513.53</v>
      </c>
      <c r="P1052" s="77">
        <v>12157</v>
      </c>
      <c r="Q1052" s="76">
        <v>76332.84</v>
      </c>
      <c r="R1052" s="76">
        <v>10000</v>
      </c>
      <c r="S1052" s="85">
        <f t="shared" si="104"/>
        <v>13.100521348347579</v>
      </c>
      <c r="T1052" s="85">
        <f t="shared" si="105"/>
        <v>66332.84</v>
      </c>
      <c r="U1052" s="32" t="s">
        <v>6</v>
      </c>
      <c r="V1052" s="32" t="s">
        <v>6</v>
      </c>
      <c r="W1052" s="79">
        <v>1</v>
      </c>
      <c r="X1052" s="80">
        <v>0</v>
      </c>
      <c r="Y1052" s="81">
        <f>ROUND((S1052/INDICI!$B$2*10),2)</f>
        <v>1.48</v>
      </c>
      <c r="Z1052" s="81">
        <f>ROUND((O1052/INDICI!$B$1*25),2)</f>
        <v>4.04</v>
      </c>
      <c r="AA1052" s="82">
        <f t="shared" si="106"/>
        <v>6</v>
      </c>
      <c r="AB1052" s="83">
        <f t="shared" si="107"/>
        <v>11.52</v>
      </c>
      <c r="AC1052" s="84"/>
      <c r="AD1052" s="81" t="str">
        <f>VLOOKUP(C1052, 'NORD SUD'!A:B, 2, FALSE)</f>
        <v>S</v>
      </c>
      <c r="AE1052" s="85"/>
      <c r="AF1052" s="85"/>
      <c r="AG1052" s="84"/>
      <c r="AH1052" s="81"/>
      <c r="AI1052" s="169"/>
      <c r="AJ1052" s="169"/>
      <c r="AK1052" s="194"/>
      <c r="AL1052" s="158"/>
    </row>
    <row r="1053" spans="1:998" s="13" customFormat="1">
      <c r="A1053" s="16">
        <v>1048</v>
      </c>
      <c r="B1053" s="32" t="s">
        <v>175</v>
      </c>
      <c r="C1053" s="32" t="s">
        <v>8</v>
      </c>
      <c r="D1053" s="32" t="s">
        <v>8</v>
      </c>
      <c r="E1053" s="32" t="s">
        <v>704</v>
      </c>
      <c r="F1053" s="32"/>
      <c r="G1053" s="74">
        <v>45834</v>
      </c>
      <c r="H1053" s="75">
        <v>0.48958333333333331</v>
      </c>
      <c r="I1053" s="32" t="s">
        <v>5</v>
      </c>
      <c r="J1053" s="32" t="s">
        <v>6</v>
      </c>
      <c r="K1053" s="32" t="s">
        <v>5</v>
      </c>
      <c r="L1053" s="32" t="s">
        <v>5</v>
      </c>
      <c r="M1053" s="32" t="s">
        <v>5</v>
      </c>
      <c r="N1053" s="32" t="s">
        <v>6</v>
      </c>
      <c r="O1053" s="76">
        <v>611.745</v>
      </c>
      <c r="P1053" s="77">
        <v>2452</v>
      </c>
      <c r="Q1053" s="76">
        <v>153114.28</v>
      </c>
      <c r="R1053" s="76">
        <v>25550</v>
      </c>
      <c r="S1053" s="85">
        <f t="shared" si="104"/>
        <v>16.686882503708993</v>
      </c>
      <c r="T1053" s="85">
        <f t="shared" si="105"/>
        <v>127564.28</v>
      </c>
      <c r="U1053" s="32" t="s">
        <v>6</v>
      </c>
      <c r="V1053" s="32" t="s">
        <v>6</v>
      </c>
      <c r="W1053" s="32">
        <v>1</v>
      </c>
      <c r="X1053" s="80">
        <v>0</v>
      </c>
      <c r="Y1053" s="81">
        <f>ROUND((S1053/INDICI!$B$2*10),2)</f>
        <v>1.89</v>
      </c>
      <c r="Z1053" s="81">
        <f>ROUND((O1053/INDICI!$B$1*25),2)</f>
        <v>1.63</v>
      </c>
      <c r="AA1053" s="82">
        <f t="shared" si="106"/>
        <v>8</v>
      </c>
      <c r="AB1053" s="83">
        <f t="shared" si="107"/>
        <v>11.52</v>
      </c>
      <c r="AC1053" s="84"/>
      <c r="AD1053" s="81" t="str">
        <f>VLOOKUP(C1053, 'NORD SUD'!A:B, 2, FALSE)</f>
        <v>S</v>
      </c>
      <c r="AE1053" s="85"/>
      <c r="AF1053" s="85"/>
      <c r="AG1053" s="84"/>
      <c r="AH1053" s="81"/>
      <c r="AI1053" s="169"/>
      <c r="AJ1053" s="169"/>
      <c r="AK1053" s="194"/>
      <c r="AL1053" s="158"/>
    </row>
    <row r="1054" spans="1:998" s="13" customFormat="1">
      <c r="A1054" s="16">
        <v>1049</v>
      </c>
      <c r="B1054" s="32" t="s">
        <v>556</v>
      </c>
      <c r="C1054" s="32" t="s">
        <v>47</v>
      </c>
      <c r="D1054" s="32" t="s">
        <v>47</v>
      </c>
      <c r="E1054" s="32" t="s">
        <v>960</v>
      </c>
      <c r="F1054" s="32"/>
      <c r="G1054" s="74">
        <v>45832</v>
      </c>
      <c r="H1054" s="75">
        <v>0.55555555555555558</v>
      </c>
      <c r="I1054" s="32" t="s">
        <v>5</v>
      </c>
      <c r="J1054" s="32" t="s">
        <v>6</v>
      </c>
      <c r="K1054" s="32" t="s">
        <v>5</v>
      </c>
      <c r="L1054" s="32" t="s">
        <v>5</v>
      </c>
      <c r="M1054" s="32" t="s">
        <v>5</v>
      </c>
      <c r="N1054" s="32" t="s">
        <v>6</v>
      </c>
      <c r="O1054" s="76">
        <v>889.15234143449914</v>
      </c>
      <c r="P1054" s="77">
        <v>1687</v>
      </c>
      <c r="Q1054" s="76">
        <v>49680.81</v>
      </c>
      <c r="R1054" s="76">
        <v>4968.08</v>
      </c>
      <c r="S1054" s="85">
        <f t="shared" si="104"/>
        <v>9.9999979871503708</v>
      </c>
      <c r="T1054" s="85">
        <f t="shared" si="105"/>
        <v>44712.729999999996</v>
      </c>
      <c r="U1054" s="32" t="s">
        <v>6</v>
      </c>
      <c r="V1054" s="32" t="s">
        <v>6</v>
      </c>
      <c r="W1054" s="79">
        <v>2</v>
      </c>
      <c r="X1054" s="80">
        <v>0</v>
      </c>
      <c r="Y1054" s="81">
        <f>ROUND((S1054/INDICI!$B$2*10),2)</f>
        <v>1.1299999999999999</v>
      </c>
      <c r="Z1054" s="81">
        <f>ROUND((O1054/INDICI!$B$1*25),2)</f>
        <v>2.37</v>
      </c>
      <c r="AA1054" s="82">
        <f t="shared" si="106"/>
        <v>8</v>
      </c>
      <c r="AB1054" s="83">
        <f t="shared" si="107"/>
        <v>11.5</v>
      </c>
      <c r="AC1054" s="84"/>
      <c r="AD1054" s="81" t="str">
        <f>VLOOKUP(C1054, 'NORD SUD'!A:B, 2, FALSE)</f>
        <v>S</v>
      </c>
      <c r="AE1054" s="85"/>
      <c r="AF1054" s="85"/>
      <c r="AG1054" s="84"/>
      <c r="AH1054" s="81"/>
      <c r="AI1054" s="169"/>
      <c r="AJ1054" s="169"/>
      <c r="AK1054" s="194"/>
      <c r="AL1054" s="161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4"/>
      <c r="DD1054" s="24"/>
      <c r="DE1054" s="24"/>
      <c r="DF1054" s="24"/>
      <c r="DG1054" s="24"/>
      <c r="DH1054" s="24"/>
      <c r="DI1054" s="24"/>
      <c r="DJ1054" s="24"/>
      <c r="DK1054" s="24"/>
      <c r="DL1054" s="24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24"/>
      <c r="GF1054" s="24"/>
      <c r="GG1054" s="24"/>
      <c r="GH1054" s="24"/>
      <c r="GI1054" s="24"/>
      <c r="GJ1054" s="24"/>
      <c r="GK1054" s="24"/>
      <c r="GL1054" s="24"/>
      <c r="GM1054" s="24"/>
      <c r="GN1054" s="24"/>
      <c r="GO1054" s="24"/>
      <c r="GP1054" s="24"/>
      <c r="GQ1054" s="24"/>
      <c r="GR1054" s="24"/>
      <c r="GS1054" s="24"/>
      <c r="GT1054" s="24"/>
      <c r="GU1054" s="24"/>
      <c r="GV1054" s="24"/>
      <c r="GW1054" s="24"/>
      <c r="GX1054" s="24"/>
      <c r="GY1054" s="24"/>
      <c r="GZ1054" s="24"/>
      <c r="HA1054" s="24"/>
      <c r="HB1054" s="24"/>
      <c r="HC1054" s="24"/>
      <c r="HD1054" s="24"/>
      <c r="HE1054" s="24"/>
      <c r="HF1054" s="24"/>
      <c r="HG1054" s="24"/>
      <c r="HH1054" s="24"/>
      <c r="HI1054" s="24"/>
      <c r="HJ1054" s="24"/>
      <c r="HK1054" s="24"/>
      <c r="HL1054" s="24"/>
      <c r="HM1054" s="24"/>
      <c r="HN1054" s="24"/>
      <c r="HO1054" s="24"/>
      <c r="HP1054" s="24"/>
      <c r="HQ1054" s="24"/>
      <c r="HR1054" s="24"/>
      <c r="HS1054" s="24"/>
      <c r="HT1054" s="24"/>
      <c r="HU1054" s="24"/>
      <c r="HV1054" s="24"/>
      <c r="HW1054" s="24"/>
      <c r="HX1054" s="24"/>
      <c r="HY1054" s="24"/>
      <c r="HZ1054" s="24"/>
      <c r="IA1054" s="24"/>
      <c r="IB1054" s="24"/>
      <c r="IC1054" s="24"/>
      <c r="ID1054" s="24"/>
      <c r="IE1054" s="24"/>
      <c r="IF1054" s="24"/>
      <c r="IG1054" s="24"/>
      <c r="IH1054" s="24"/>
      <c r="II1054" s="24"/>
      <c r="IJ1054" s="24"/>
      <c r="IK1054" s="24"/>
      <c r="IL1054" s="24"/>
      <c r="IM1054" s="24"/>
      <c r="IN1054" s="24"/>
      <c r="IO1054" s="24"/>
      <c r="IP1054" s="24"/>
      <c r="IQ1054" s="24"/>
      <c r="IR1054" s="24"/>
      <c r="IS1054" s="24"/>
      <c r="IT1054" s="24"/>
      <c r="IU1054" s="24"/>
      <c r="IV1054" s="24"/>
      <c r="IW1054" s="24"/>
      <c r="IX1054" s="24"/>
      <c r="IY1054" s="24"/>
      <c r="IZ1054" s="24"/>
      <c r="JA1054" s="24"/>
      <c r="JB1054" s="24"/>
      <c r="JC1054" s="24"/>
      <c r="JD1054" s="24"/>
      <c r="JE1054" s="24"/>
      <c r="JF1054" s="24"/>
      <c r="JG1054" s="24"/>
      <c r="JH1054" s="24"/>
      <c r="JI1054" s="24"/>
      <c r="JJ1054" s="24"/>
      <c r="JK1054" s="24"/>
      <c r="JL1054" s="24"/>
      <c r="JM1054" s="24"/>
      <c r="JN1054" s="24"/>
      <c r="JO1054" s="24"/>
      <c r="JP1054" s="24"/>
      <c r="JQ1054" s="24"/>
      <c r="JR1054" s="24"/>
      <c r="JS1054" s="24"/>
      <c r="JT1054" s="24"/>
      <c r="JU1054" s="24"/>
      <c r="JV1054" s="24"/>
      <c r="JW1054" s="24"/>
      <c r="JX1054" s="24"/>
      <c r="JY1054" s="24"/>
      <c r="JZ1054" s="24"/>
      <c r="KA1054" s="24"/>
      <c r="KB1054" s="24"/>
      <c r="KC1054" s="24"/>
      <c r="KD1054" s="24"/>
      <c r="KE1054" s="24"/>
      <c r="KF1054" s="24"/>
      <c r="KG1054" s="24"/>
      <c r="KH1054" s="24"/>
      <c r="KI1054" s="24"/>
      <c r="KJ1054" s="24"/>
      <c r="KK1054" s="24"/>
      <c r="KL1054" s="24"/>
      <c r="KM1054" s="24"/>
      <c r="KN1054" s="24"/>
      <c r="KO1054" s="24"/>
      <c r="KP1054" s="24"/>
      <c r="KQ1054" s="24"/>
      <c r="KR1054" s="24"/>
      <c r="KS1054" s="24"/>
      <c r="KT1054" s="24"/>
      <c r="KU1054" s="24"/>
      <c r="KV1054" s="24"/>
      <c r="KW1054" s="24"/>
      <c r="KX1054" s="24"/>
      <c r="KY1054" s="24"/>
      <c r="KZ1054" s="24"/>
      <c r="LA1054" s="24"/>
      <c r="LB1054" s="24"/>
      <c r="LC1054" s="24"/>
      <c r="LD1054" s="24"/>
      <c r="LE1054" s="24"/>
      <c r="LF1054" s="24"/>
      <c r="LG1054" s="24"/>
      <c r="LH1054" s="24"/>
      <c r="LI1054" s="24"/>
      <c r="LJ1054" s="24"/>
      <c r="LK1054" s="24"/>
      <c r="LL1054" s="24"/>
      <c r="LM1054" s="24"/>
      <c r="LN1054" s="24"/>
      <c r="LO1054" s="24"/>
      <c r="LP1054" s="24"/>
      <c r="LQ1054" s="24"/>
      <c r="LR1054" s="24"/>
      <c r="LS1054" s="24"/>
      <c r="LT1054" s="24"/>
      <c r="LU1054" s="24"/>
      <c r="LV1054" s="24"/>
      <c r="LW1054" s="24"/>
      <c r="LX1054" s="24"/>
      <c r="LY1054" s="24"/>
      <c r="LZ1054" s="24"/>
      <c r="MA1054" s="24"/>
      <c r="MB1054" s="24"/>
      <c r="MC1054" s="24"/>
      <c r="MD1054" s="24"/>
      <c r="ME1054" s="24"/>
      <c r="MF1054" s="24"/>
      <c r="MG1054" s="24"/>
      <c r="MH1054" s="24"/>
      <c r="MI1054" s="24"/>
      <c r="MJ1054" s="24"/>
      <c r="MK1054" s="24"/>
      <c r="ML1054" s="24"/>
      <c r="MM1054" s="24"/>
      <c r="MN1054" s="24"/>
      <c r="MO1054" s="24"/>
      <c r="MP1054" s="24"/>
      <c r="MQ1054" s="24"/>
      <c r="MR1054" s="24"/>
      <c r="MS1054" s="24"/>
      <c r="MT1054" s="24"/>
      <c r="MU1054" s="24"/>
      <c r="MV1054" s="24"/>
      <c r="MW1054" s="24"/>
      <c r="MX1054" s="24"/>
      <c r="MY1054" s="24"/>
      <c r="MZ1054" s="24"/>
      <c r="NA1054" s="24"/>
      <c r="NB1054" s="24"/>
      <c r="NC1054" s="24"/>
      <c r="ND1054" s="24"/>
      <c r="NE1054" s="24"/>
      <c r="NF1054" s="24"/>
      <c r="NG1054" s="24"/>
      <c r="NH1054" s="24"/>
      <c r="NI1054" s="24"/>
      <c r="NJ1054" s="24"/>
      <c r="NK1054" s="24"/>
      <c r="NL1054" s="24"/>
      <c r="NM1054" s="24"/>
      <c r="NN1054" s="24"/>
      <c r="NO1054" s="24"/>
      <c r="NP1054" s="24"/>
      <c r="NQ1054" s="24"/>
      <c r="NR1054" s="24"/>
      <c r="NS1054" s="24"/>
      <c r="NT1054" s="24"/>
      <c r="NU1054" s="24"/>
      <c r="NV1054" s="24"/>
      <c r="NW1054" s="24"/>
      <c r="NX1054" s="24"/>
      <c r="NY1054" s="24"/>
      <c r="NZ1054" s="24"/>
      <c r="OA1054" s="24"/>
      <c r="OB1054" s="24"/>
      <c r="OC1054" s="24"/>
      <c r="OD1054" s="24"/>
      <c r="OE1054" s="24"/>
      <c r="OF1054" s="24"/>
      <c r="OG1054" s="24"/>
      <c r="OH1054" s="24"/>
      <c r="OI1054" s="24"/>
      <c r="OJ1054" s="24"/>
      <c r="OK1054" s="24"/>
      <c r="OL1054" s="24"/>
      <c r="OM1054" s="24"/>
      <c r="ON1054" s="24"/>
      <c r="OO1054" s="24"/>
      <c r="OP1054" s="24"/>
      <c r="OQ1054" s="24"/>
      <c r="OR1054" s="24"/>
      <c r="OS1054" s="24"/>
      <c r="OT1054" s="24"/>
      <c r="OU1054" s="24"/>
      <c r="OV1054" s="24"/>
      <c r="OW1054" s="24"/>
      <c r="OX1054" s="24"/>
      <c r="OY1054" s="24"/>
      <c r="OZ1054" s="24"/>
      <c r="PA1054" s="24"/>
      <c r="PB1054" s="24"/>
      <c r="PC1054" s="24"/>
      <c r="PD1054" s="24"/>
      <c r="PE1054" s="24"/>
      <c r="PF1054" s="24"/>
      <c r="PG1054" s="24"/>
      <c r="PH1054" s="24"/>
      <c r="PI1054" s="24"/>
      <c r="PJ1054" s="24"/>
      <c r="PK1054" s="24"/>
      <c r="PL1054" s="24"/>
      <c r="PM1054" s="24"/>
      <c r="PN1054" s="24"/>
      <c r="PO1054" s="24"/>
      <c r="PP1054" s="24"/>
      <c r="PQ1054" s="24"/>
      <c r="PR1054" s="24"/>
      <c r="PS1054" s="24"/>
      <c r="PT1054" s="24"/>
      <c r="PU1054" s="24"/>
      <c r="PV1054" s="24"/>
      <c r="PW1054" s="24"/>
      <c r="PX1054" s="24"/>
      <c r="PY1054" s="24"/>
      <c r="PZ1054" s="24"/>
      <c r="QA1054" s="24"/>
      <c r="QB1054" s="24"/>
      <c r="QC1054" s="24"/>
      <c r="QD1054" s="24"/>
      <c r="QE1054" s="24"/>
      <c r="QF1054" s="24"/>
      <c r="QG1054" s="24"/>
      <c r="QH1054" s="24"/>
      <c r="QI1054" s="24"/>
      <c r="QJ1054" s="24"/>
      <c r="QK1054" s="24"/>
      <c r="QL1054" s="24"/>
      <c r="QM1054" s="24"/>
      <c r="QN1054" s="24"/>
      <c r="QO1054" s="24"/>
      <c r="QP1054" s="24"/>
      <c r="QQ1054" s="24"/>
      <c r="QR1054" s="24"/>
      <c r="QS1054" s="24"/>
      <c r="QT1054" s="24"/>
      <c r="QU1054" s="24"/>
      <c r="QV1054" s="24"/>
      <c r="QW1054" s="24"/>
      <c r="QX1054" s="24"/>
      <c r="QY1054" s="24"/>
      <c r="QZ1054" s="24"/>
      <c r="RA1054" s="24"/>
      <c r="RB1054" s="24"/>
      <c r="RC1054" s="24"/>
      <c r="RD1054" s="24"/>
      <c r="RE1054" s="24"/>
      <c r="RF1054" s="24"/>
      <c r="RG1054" s="24"/>
      <c r="RH1054" s="24"/>
      <c r="RI1054" s="24"/>
      <c r="RJ1054" s="24"/>
      <c r="RK1054" s="24"/>
      <c r="RL1054" s="24"/>
      <c r="RM1054" s="24"/>
      <c r="RN1054" s="24"/>
      <c r="RO1054" s="24"/>
      <c r="RP1054" s="24"/>
      <c r="RQ1054" s="24"/>
      <c r="RR1054" s="24"/>
      <c r="RS1054" s="24"/>
      <c r="RT1054" s="24"/>
      <c r="RU1054" s="24"/>
      <c r="RV1054" s="24"/>
      <c r="RW1054" s="24"/>
      <c r="RX1054" s="24"/>
      <c r="RY1054" s="24"/>
      <c r="RZ1054" s="24"/>
      <c r="SA1054" s="24"/>
      <c r="SB1054" s="24"/>
      <c r="SC1054" s="24"/>
      <c r="SD1054" s="24"/>
      <c r="SE1054" s="24"/>
      <c r="SF1054" s="24"/>
      <c r="SG1054" s="24"/>
      <c r="SH1054" s="24"/>
      <c r="SI1054" s="24"/>
      <c r="SJ1054" s="24"/>
      <c r="SK1054" s="24"/>
      <c r="SL1054" s="24"/>
      <c r="SM1054" s="24"/>
      <c r="SN1054" s="24"/>
      <c r="SO1054" s="24"/>
      <c r="SP1054" s="24"/>
      <c r="SQ1054" s="24"/>
      <c r="SR1054" s="24"/>
      <c r="SS1054" s="24"/>
      <c r="ST1054" s="24"/>
      <c r="SU1054" s="24"/>
      <c r="SV1054" s="24"/>
      <c r="SW1054" s="24"/>
      <c r="SX1054" s="24"/>
      <c r="SY1054" s="24"/>
      <c r="SZ1054" s="24"/>
      <c r="TA1054" s="24"/>
      <c r="TB1054" s="24"/>
      <c r="TC1054" s="24"/>
      <c r="TD1054" s="24"/>
      <c r="TE1054" s="24"/>
      <c r="TF1054" s="24"/>
      <c r="TG1054" s="24"/>
      <c r="TH1054" s="24"/>
      <c r="TI1054" s="24"/>
      <c r="TJ1054" s="24"/>
      <c r="TK1054" s="24"/>
      <c r="TL1054" s="24"/>
      <c r="TM1054" s="24"/>
      <c r="TN1054" s="24"/>
      <c r="TO1054" s="24"/>
      <c r="TP1054" s="24"/>
      <c r="TQ1054" s="24"/>
      <c r="TR1054" s="24"/>
      <c r="TS1054" s="24"/>
      <c r="TT1054" s="24"/>
      <c r="TU1054" s="24"/>
      <c r="TV1054" s="24"/>
      <c r="TW1054" s="24"/>
      <c r="TX1054" s="24"/>
      <c r="TY1054" s="24"/>
      <c r="TZ1054" s="24"/>
      <c r="UA1054" s="24"/>
      <c r="UB1054" s="24"/>
      <c r="UC1054" s="24"/>
      <c r="UD1054" s="24"/>
      <c r="UE1054" s="24"/>
      <c r="UF1054" s="24"/>
      <c r="UG1054" s="24"/>
      <c r="UH1054" s="24"/>
      <c r="UI1054" s="24"/>
      <c r="UJ1054" s="24"/>
      <c r="UK1054" s="24"/>
      <c r="UL1054" s="24"/>
      <c r="UM1054" s="24"/>
      <c r="UN1054" s="24"/>
      <c r="UO1054" s="24"/>
      <c r="UP1054" s="24"/>
      <c r="UQ1054" s="24"/>
      <c r="UR1054" s="24"/>
      <c r="US1054" s="24"/>
      <c r="UT1054" s="24"/>
      <c r="UU1054" s="24"/>
      <c r="UV1054" s="24"/>
      <c r="UW1054" s="24"/>
      <c r="UX1054" s="24"/>
      <c r="UY1054" s="24"/>
      <c r="UZ1054" s="24"/>
      <c r="VA1054" s="24"/>
      <c r="VB1054" s="24"/>
      <c r="VC1054" s="24"/>
      <c r="VD1054" s="24"/>
      <c r="VE1054" s="24"/>
      <c r="VF1054" s="24"/>
      <c r="VG1054" s="24"/>
      <c r="VH1054" s="24"/>
      <c r="VI1054" s="24"/>
      <c r="VJ1054" s="24"/>
      <c r="VK1054" s="24"/>
      <c r="VL1054" s="24"/>
      <c r="VM1054" s="24"/>
      <c r="VN1054" s="24"/>
      <c r="VO1054" s="24"/>
      <c r="VP1054" s="24"/>
      <c r="VQ1054" s="24"/>
      <c r="VR1054" s="24"/>
      <c r="VS1054" s="24"/>
      <c r="VT1054" s="24"/>
      <c r="VU1054" s="24"/>
      <c r="VV1054" s="24"/>
      <c r="VW1054" s="24"/>
      <c r="VX1054" s="24"/>
      <c r="VY1054" s="24"/>
      <c r="VZ1054" s="24"/>
      <c r="WA1054" s="24"/>
      <c r="WB1054" s="24"/>
      <c r="WC1054" s="24"/>
      <c r="WD1054" s="24"/>
      <c r="WE1054" s="24"/>
      <c r="WF1054" s="24"/>
      <c r="WG1054" s="24"/>
      <c r="WH1054" s="24"/>
      <c r="WI1054" s="24"/>
      <c r="WJ1054" s="24"/>
      <c r="WK1054" s="24"/>
      <c r="WL1054" s="24"/>
      <c r="WM1054" s="24"/>
      <c r="WN1054" s="24"/>
      <c r="WO1054" s="24"/>
      <c r="WP1054" s="24"/>
      <c r="WQ1054" s="24"/>
      <c r="WR1054" s="24"/>
      <c r="WS1054" s="24"/>
      <c r="WT1054" s="24"/>
      <c r="WU1054" s="24"/>
      <c r="WV1054" s="24"/>
      <c r="WW1054" s="24"/>
      <c r="WX1054" s="24"/>
      <c r="WY1054" s="24"/>
      <c r="WZ1054" s="24"/>
      <c r="XA1054" s="24"/>
      <c r="XB1054" s="24"/>
      <c r="XC1054" s="24"/>
      <c r="XD1054" s="24"/>
      <c r="XE1054" s="24"/>
      <c r="XF1054" s="24"/>
      <c r="XG1054" s="24"/>
      <c r="XH1054" s="24"/>
      <c r="XI1054" s="24"/>
      <c r="XJ1054" s="24"/>
      <c r="XK1054" s="24"/>
      <c r="XL1054" s="24"/>
      <c r="XM1054" s="24"/>
      <c r="XN1054" s="24"/>
      <c r="XO1054" s="24"/>
      <c r="XP1054" s="24"/>
      <c r="XQ1054" s="24"/>
      <c r="XR1054" s="24"/>
      <c r="XS1054" s="24"/>
      <c r="XT1054" s="24"/>
      <c r="XU1054" s="24"/>
      <c r="XV1054" s="24"/>
      <c r="XW1054" s="24"/>
      <c r="XX1054" s="24"/>
      <c r="XY1054" s="24"/>
      <c r="XZ1054" s="24"/>
      <c r="YA1054" s="24"/>
      <c r="YB1054" s="24"/>
      <c r="YC1054" s="24"/>
      <c r="YD1054" s="24"/>
      <c r="YE1054" s="24"/>
      <c r="YF1054" s="24"/>
      <c r="YG1054" s="24"/>
      <c r="YH1054" s="24"/>
      <c r="YI1054" s="24"/>
      <c r="YJ1054" s="24"/>
      <c r="YK1054" s="24"/>
      <c r="YL1054" s="24"/>
      <c r="YM1054" s="24"/>
      <c r="YN1054" s="24"/>
      <c r="YO1054" s="24"/>
      <c r="YP1054" s="24"/>
      <c r="YQ1054" s="24"/>
      <c r="YR1054" s="24"/>
      <c r="YS1054" s="24"/>
      <c r="YT1054" s="24"/>
      <c r="YU1054" s="24"/>
      <c r="YV1054" s="24"/>
      <c r="YW1054" s="24"/>
      <c r="YX1054" s="24"/>
      <c r="YY1054" s="24"/>
      <c r="YZ1054" s="24"/>
      <c r="ZA1054" s="24"/>
      <c r="ZB1054" s="24"/>
      <c r="ZC1054" s="24"/>
      <c r="ZD1054" s="24"/>
      <c r="ZE1054" s="24"/>
      <c r="ZF1054" s="24"/>
      <c r="ZG1054" s="24"/>
      <c r="ZH1054" s="24"/>
      <c r="ZI1054" s="24"/>
      <c r="ZJ1054" s="24"/>
      <c r="ZK1054" s="24"/>
      <c r="ZL1054" s="24"/>
      <c r="ZM1054" s="24"/>
      <c r="ZN1054" s="24"/>
      <c r="ZO1054" s="24"/>
      <c r="ZP1054" s="24"/>
      <c r="ZQ1054" s="24"/>
      <c r="ZR1054" s="24"/>
      <c r="ZS1054" s="24"/>
      <c r="ZT1054" s="24"/>
      <c r="ZU1054" s="24"/>
      <c r="ZV1054" s="24"/>
      <c r="ZW1054" s="24"/>
      <c r="ZX1054" s="24"/>
      <c r="ZY1054" s="24"/>
      <c r="ZZ1054" s="24"/>
      <c r="AAA1054" s="24"/>
      <c r="AAB1054" s="24"/>
      <c r="AAC1054" s="24"/>
      <c r="AAD1054" s="24"/>
      <c r="AAE1054" s="24"/>
      <c r="AAF1054" s="24"/>
      <c r="AAG1054" s="24"/>
      <c r="AAH1054" s="24"/>
      <c r="AAI1054" s="24"/>
      <c r="AAJ1054" s="24"/>
      <c r="AAK1054" s="24"/>
      <c r="AAL1054" s="24"/>
      <c r="AAM1054" s="24"/>
      <c r="AAN1054" s="24"/>
      <c r="AAO1054" s="24"/>
      <c r="AAP1054" s="24"/>
      <c r="AAQ1054" s="24"/>
      <c r="AAR1054" s="24"/>
      <c r="AAS1054" s="24"/>
      <c r="AAT1054" s="24"/>
      <c r="AAU1054" s="24"/>
      <c r="AAV1054" s="24"/>
      <c r="AAW1054" s="24"/>
      <c r="AAX1054" s="24"/>
      <c r="AAY1054" s="24"/>
      <c r="AAZ1054" s="24"/>
      <c r="ABA1054" s="24"/>
      <c r="ABB1054" s="24"/>
      <c r="ABC1054" s="24"/>
      <c r="ABD1054" s="24"/>
      <c r="ABE1054" s="24"/>
      <c r="ABF1054" s="24"/>
      <c r="ABG1054" s="24"/>
      <c r="ABH1054" s="24"/>
      <c r="ABI1054" s="24"/>
      <c r="ABJ1054" s="24"/>
      <c r="ABK1054" s="24"/>
      <c r="ABL1054" s="24"/>
      <c r="ABM1054" s="24"/>
      <c r="ABN1054" s="24"/>
      <c r="ABO1054" s="24"/>
      <c r="ABP1054" s="24"/>
      <c r="ABQ1054" s="24"/>
      <c r="ABR1054" s="24"/>
      <c r="ABS1054" s="24"/>
      <c r="ABT1054" s="24"/>
      <c r="ABU1054" s="24"/>
      <c r="ABV1054" s="24"/>
      <c r="ABW1054" s="24"/>
      <c r="ABX1054" s="24"/>
      <c r="ABY1054" s="24"/>
      <c r="ABZ1054" s="24"/>
      <c r="ACA1054" s="24"/>
      <c r="ACB1054" s="24"/>
      <c r="ACC1054" s="24"/>
      <c r="ACD1054" s="24"/>
      <c r="ACE1054" s="24"/>
      <c r="ACF1054" s="24"/>
      <c r="ACG1054" s="24"/>
      <c r="ACH1054" s="24"/>
      <c r="ACI1054" s="24"/>
      <c r="ACJ1054" s="24"/>
      <c r="ACK1054" s="24"/>
      <c r="ACL1054" s="24"/>
      <c r="ACM1054" s="24"/>
      <c r="ACN1054" s="24"/>
      <c r="ACO1054" s="24"/>
      <c r="ACP1054" s="24"/>
      <c r="ACQ1054" s="24"/>
      <c r="ACR1054" s="24"/>
      <c r="ACS1054" s="24"/>
      <c r="ACT1054" s="24"/>
      <c r="ACU1054" s="24"/>
      <c r="ACV1054" s="24"/>
      <c r="ACW1054" s="24"/>
      <c r="ACX1054" s="24"/>
      <c r="ACY1054" s="24"/>
      <c r="ACZ1054" s="24"/>
      <c r="ADA1054" s="24"/>
      <c r="ADB1054" s="24"/>
      <c r="ADC1054" s="24"/>
      <c r="ADD1054" s="24"/>
      <c r="ADE1054" s="24"/>
      <c r="ADF1054" s="24"/>
      <c r="ADG1054" s="24"/>
      <c r="ADH1054" s="24"/>
      <c r="ADI1054" s="24"/>
      <c r="ADJ1054" s="24"/>
      <c r="ADK1054" s="24"/>
      <c r="ADL1054" s="24"/>
      <c r="ADM1054" s="24"/>
      <c r="ADN1054" s="24"/>
      <c r="ADO1054" s="24"/>
      <c r="ADP1054" s="24"/>
      <c r="ADQ1054" s="24"/>
      <c r="ADR1054" s="24"/>
      <c r="ADS1054" s="24"/>
      <c r="ADT1054" s="24"/>
      <c r="ADU1054" s="24"/>
      <c r="ADV1054" s="24"/>
      <c r="ADW1054" s="24"/>
      <c r="ADX1054" s="24"/>
      <c r="ADY1054" s="24"/>
      <c r="ADZ1054" s="24"/>
      <c r="AEA1054" s="24"/>
      <c r="AEB1054" s="24"/>
      <c r="AEC1054" s="24"/>
      <c r="AED1054" s="24"/>
      <c r="AEE1054" s="24"/>
      <c r="AEF1054" s="24"/>
      <c r="AEG1054" s="24"/>
      <c r="AEH1054" s="24"/>
      <c r="AEI1054" s="24"/>
      <c r="AEJ1054" s="24"/>
      <c r="AEK1054" s="24"/>
      <c r="AEL1054" s="24"/>
      <c r="AEM1054" s="24"/>
      <c r="AEN1054" s="24"/>
      <c r="AEO1054" s="24"/>
      <c r="AEP1054" s="24"/>
      <c r="AEQ1054" s="24"/>
      <c r="AER1054" s="24"/>
      <c r="AES1054" s="24"/>
      <c r="AET1054" s="24"/>
      <c r="AEU1054" s="24"/>
      <c r="AEV1054" s="24"/>
      <c r="AEW1054" s="24"/>
      <c r="AEX1054" s="24"/>
      <c r="AEY1054" s="24"/>
      <c r="AEZ1054" s="24"/>
      <c r="AFA1054" s="24"/>
      <c r="AFB1054" s="24"/>
      <c r="AFC1054" s="24"/>
      <c r="AFD1054" s="24"/>
      <c r="AFE1054" s="24"/>
      <c r="AFF1054" s="24"/>
      <c r="AFG1054" s="24"/>
      <c r="AFH1054" s="24"/>
      <c r="AFI1054" s="24"/>
      <c r="AFJ1054" s="24"/>
      <c r="AFK1054" s="24"/>
      <c r="AFL1054" s="24"/>
      <c r="AFM1054" s="24"/>
      <c r="AFN1054" s="24"/>
      <c r="AFO1054" s="24"/>
      <c r="AFP1054" s="24"/>
      <c r="AFQ1054" s="24"/>
      <c r="AFR1054" s="24"/>
      <c r="AFS1054" s="24"/>
      <c r="AFT1054" s="24"/>
      <c r="AFU1054" s="24"/>
      <c r="AFV1054" s="24"/>
      <c r="AFW1054" s="24"/>
      <c r="AFX1054" s="24"/>
      <c r="AFY1054" s="24"/>
      <c r="AFZ1054" s="24"/>
      <c r="AGA1054" s="24"/>
      <c r="AGB1054" s="24"/>
      <c r="AGC1054" s="24"/>
      <c r="AGD1054" s="24"/>
      <c r="AGE1054" s="24"/>
      <c r="AGF1054" s="24"/>
      <c r="AGG1054" s="24"/>
      <c r="AGH1054" s="24"/>
      <c r="AGI1054" s="24"/>
      <c r="AGJ1054" s="24"/>
      <c r="AGK1054" s="24"/>
      <c r="AGL1054" s="24"/>
      <c r="AGM1054" s="24"/>
      <c r="AGN1054" s="24"/>
      <c r="AGO1054" s="24"/>
      <c r="AGP1054" s="24"/>
      <c r="AGQ1054" s="24"/>
      <c r="AGR1054" s="24"/>
      <c r="AGS1054" s="24"/>
      <c r="AGT1054" s="24"/>
      <c r="AGU1054" s="24"/>
      <c r="AGV1054" s="24"/>
      <c r="AGW1054" s="24"/>
      <c r="AGX1054" s="24"/>
      <c r="AGY1054" s="24"/>
      <c r="AGZ1054" s="24"/>
      <c r="AHA1054" s="24"/>
      <c r="AHB1054" s="24"/>
      <c r="AHC1054" s="24"/>
      <c r="AHD1054" s="24"/>
      <c r="AHE1054" s="24"/>
      <c r="AHF1054" s="24"/>
      <c r="AHG1054" s="24"/>
      <c r="AHH1054" s="24"/>
      <c r="AHI1054" s="24"/>
      <c r="AHJ1054" s="24"/>
      <c r="AHK1054" s="24"/>
      <c r="AHL1054" s="24"/>
      <c r="AHM1054" s="24"/>
      <c r="AHN1054" s="24"/>
      <c r="AHO1054" s="24"/>
      <c r="AHP1054" s="24"/>
      <c r="AHQ1054" s="24"/>
      <c r="AHR1054" s="24"/>
      <c r="AHS1054" s="24"/>
      <c r="AHT1054" s="24"/>
      <c r="AHU1054" s="24"/>
      <c r="AHV1054" s="24"/>
      <c r="AHW1054" s="24"/>
      <c r="AHX1054" s="24"/>
      <c r="AHY1054" s="24"/>
      <c r="AHZ1054" s="24"/>
      <c r="AIA1054" s="24"/>
      <c r="AIB1054" s="24"/>
      <c r="AIC1054" s="24"/>
      <c r="AID1054" s="24"/>
      <c r="AIE1054" s="24"/>
      <c r="AIF1054" s="24"/>
      <c r="AIG1054" s="24"/>
      <c r="AIH1054" s="24"/>
      <c r="AII1054" s="24"/>
      <c r="AIJ1054" s="24"/>
      <c r="AIK1054" s="24"/>
      <c r="AIL1054" s="24"/>
      <c r="AIM1054" s="24"/>
      <c r="AIN1054" s="24"/>
      <c r="AIO1054" s="24"/>
      <c r="AIP1054" s="24"/>
      <c r="AIQ1054" s="24"/>
      <c r="AIR1054" s="24"/>
      <c r="AIS1054" s="24"/>
      <c r="AIT1054" s="24"/>
      <c r="AIU1054" s="24"/>
      <c r="AIV1054" s="24"/>
      <c r="AIW1054" s="24"/>
      <c r="AIX1054" s="24"/>
      <c r="AIY1054" s="24"/>
      <c r="AIZ1054" s="24"/>
      <c r="AJA1054" s="24"/>
      <c r="AJB1054" s="24"/>
      <c r="AJC1054" s="24"/>
      <c r="AJD1054" s="24"/>
      <c r="AJE1054" s="24"/>
      <c r="AJF1054" s="24"/>
      <c r="AJG1054" s="24"/>
      <c r="AJH1054" s="24"/>
      <c r="AJI1054" s="24"/>
      <c r="AJJ1054" s="24"/>
      <c r="AJK1054" s="24"/>
      <c r="AJL1054" s="24"/>
      <c r="AJM1054" s="24"/>
      <c r="AJN1054" s="24"/>
      <c r="AJO1054" s="24"/>
      <c r="AJP1054" s="24"/>
      <c r="AJQ1054" s="24"/>
      <c r="AJR1054" s="24"/>
      <c r="AJS1054" s="24"/>
      <c r="AJT1054" s="24"/>
      <c r="AJU1054" s="24"/>
      <c r="AJV1054" s="24"/>
      <c r="AJW1054" s="24"/>
      <c r="AJX1054" s="24"/>
      <c r="AJY1054" s="24"/>
      <c r="AJZ1054" s="24"/>
      <c r="AKA1054" s="24"/>
      <c r="AKB1054" s="24"/>
      <c r="AKC1054" s="24"/>
      <c r="AKD1054" s="24"/>
      <c r="AKE1054" s="24"/>
      <c r="AKF1054" s="24"/>
      <c r="AKG1054" s="24"/>
      <c r="AKH1054" s="24"/>
      <c r="AKI1054" s="24"/>
      <c r="AKJ1054" s="24"/>
      <c r="AKK1054" s="24"/>
      <c r="AKL1054" s="24"/>
      <c r="AKM1054" s="24"/>
      <c r="AKN1054" s="24"/>
      <c r="AKO1054" s="24"/>
      <c r="AKP1054" s="24"/>
      <c r="AKQ1054" s="24"/>
      <c r="AKR1054" s="24"/>
      <c r="AKS1054" s="24"/>
      <c r="AKT1054" s="24"/>
      <c r="AKU1054" s="24"/>
      <c r="AKV1054" s="24"/>
      <c r="AKW1054" s="24"/>
      <c r="AKX1054" s="24"/>
      <c r="AKY1054" s="24"/>
      <c r="AKZ1054" s="24"/>
      <c r="ALA1054" s="24"/>
      <c r="ALB1054" s="24"/>
      <c r="ALC1054" s="24"/>
      <c r="ALD1054" s="24"/>
      <c r="ALE1054" s="24"/>
      <c r="ALF1054" s="24"/>
      <c r="ALG1054" s="24"/>
      <c r="ALH1054" s="24"/>
      <c r="ALI1054" s="24"/>
      <c r="ALJ1054" s="24"/>
    </row>
    <row r="1055" spans="1:998" s="13" customFormat="1">
      <c r="A1055" s="16">
        <v>1050</v>
      </c>
      <c r="B1055" s="32" t="s">
        <v>138</v>
      </c>
      <c r="C1055" s="32" t="s">
        <v>18</v>
      </c>
      <c r="D1055" s="32" t="s">
        <v>18</v>
      </c>
      <c r="E1055" s="32" t="s">
        <v>141</v>
      </c>
      <c r="F1055" s="32"/>
      <c r="G1055" s="74">
        <v>45761</v>
      </c>
      <c r="H1055" s="75">
        <v>0.55486111111111114</v>
      </c>
      <c r="I1055" s="32" t="s">
        <v>5</v>
      </c>
      <c r="J1055" s="32" t="s">
        <v>6</v>
      </c>
      <c r="K1055" s="32" t="s">
        <v>5</v>
      </c>
      <c r="L1055" s="32" t="s">
        <v>5</v>
      </c>
      <c r="M1055" s="32" t="s">
        <v>5</v>
      </c>
      <c r="N1055" s="32" t="s">
        <v>6</v>
      </c>
      <c r="O1055" s="76">
        <v>462.96</v>
      </c>
      <c r="P1055" s="77">
        <v>1296</v>
      </c>
      <c r="Q1055" s="76">
        <v>50000</v>
      </c>
      <c r="R1055" s="76">
        <v>10000</v>
      </c>
      <c r="S1055" s="85">
        <f t="shared" si="104"/>
        <v>20</v>
      </c>
      <c r="T1055" s="85">
        <f t="shared" si="105"/>
        <v>40000</v>
      </c>
      <c r="U1055" s="32" t="s">
        <v>6</v>
      </c>
      <c r="V1055" s="32" t="s">
        <v>6</v>
      </c>
      <c r="W1055" s="79">
        <v>1</v>
      </c>
      <c r="X1055" s="80">
        <v>0</v>
      </c>
      <c r="Y1055" s="81">
        <f>ROUND((S1055/INDICI!$B$2*10),2)</f>
        <v>2.2599999999999998</v>
      </c>
      <c r="Z1055" s="81">
        <f>ROUND((O1055/INDICI!$B$1*25),2)</f>
        <v>1.24</v>
      </c>
      <c r="AA1055" s="82">
        <f t="shared" si="106"/>
        <v>8</v>
      </c>
      <c r="AB1055" s="83">
        <f t="shared" si="107"/>
        <v>11.5</v>
      </c>
      <c r="AC1055" s="84"/>
      <c r="AD1055" s="81" t="str">
        <f>VLOOKUP(C1055, 'NORD SUD'!A:B, 2, FALSE)</f>
        <v>S</v>
      </c>
      <c r="AE1055" s="85"/>
      <c r="AF1055" s="85"/>
      <c r="AG1055" s="84"/>
      <c r="AH1055" s="90"/>
      <c r="AI1055" s="172"/>
      <c r="AJ1055" s="172"/>
      <c r="AK1055" s="197"/>
      <c r="AL1055" s="158"/>
    </row>
    <row r="1056" spans="1:998" s="13" customFormat="1">
      <c r="A1056" s="16">
        <v>1051</v>
      </c>
      <c r="B1056" s="32" t="s">
        <v>857</v>
      </c>
      <c r="C1056" s="32" t="s">
        <v>32</v>
      </c>
      <c r="D1056" s="32" t="s">
        <v>32</v>
      </c>
      <c r="E1056" s="32" t="s">
        <v>1273</v>
      </c>
      <c r="F1056" s="32"/>
      <c r="G1056" s="74">
        <v>45834</v>
      </c>
      <c r="H1056" s="75">
        <v>0.49513888888888885</v>
      </c>
      <c r="I1056" s="32" t="s">
        <v>5</v>
      </c>
      <c r="J1056" s="32" t="s">
        <v>6</v>
      </c>
      <c r="K1056" s="32" t="s">
        <v>5</v>
      </c>
      <c r="L1056" s="32" t="s">
        <v>5</v>
      </c>
      <c r="M1056" s="32" t="s">
        <v>5</v>
      </c>
      <c r="N1056" s="32" t="s">
        <v>6</v>
      </c>
      <c r="O1056" s="76">
        <v>886.66</v>
      </c>
      <c r="P1056" s="77">
        <v>2594</v>
      </c>
      <c r="Q1056" s="76">
        <v>250000</v>
      </c>
      <c r="R1056" s="76">
        <v>25000</v>
      </c>
      <c r="S1056" s="85">
        <f t="shared" si="104"/>
        <v>10</v>
      </c>
      <c r="T1056" s="85">
        <f t="shared" si="105"/>
        <v>225000</v>
      </c>
      <c r="U1056" s="32" t="s">
        <v>6</v>
      </c>
      <c r="V1056" s="32" t="s">
        <v>6</v>
      </c>
      <c r="W1056" s="79">
        <v>1</v>
      </c>
      <c r="X1056" s="80">
        <v>0</v>
      </c>
      <c r="Y1056" s="81">
        <f>ROUND((S1056/INDICI!$B$2*10),2)</f>
        <v>1.1299999999999999</v>
      </c>
      <c r="Z1056" s="81">
        <f>ROUND((O1056/INDICI!$B$1*25),2)</f>
        <v>2.37</v>
      </c>
      <c r="AA1056" s="82">
        <f t="shared" si="106"/>
        <v>8</v>
      </c>
      <c r="AB1056" s="83">
        <f t="shared" si="107"/>
        <v>11.5</v>
      </c>
      <c r="AC1056" s="84"/>
      <c r="AD1056" s="81" t="str">
        <f>VLOOKUP(C1056, 'NORD SUD'!A:B, 2, FALSE)</f>
        <v>S</v>
      </c>
      <c r="AE1056" s="85"/>
      <c r="AF1056" s="85"/>
      <c r="AG1056" s="84"/>
      <c r="AH1056" s="81"/>
      <c r="AI1056" s="169"/>
      <c r="AJ1056" s="169"/>
      <c r="AK1056" s="194"/>
      <c r="AL1056" s="158"/>
    </row>
    <row r="1057" spans="1:998" s="13" customFormat="1">
      <c r="A1057" s="16">
        <v>1052</v>
      </c>
      <c r="B1057" s="32" t="s">
        <v>218</v>
      </c>
      <c r="C1057" s="32" t="s">
        <v>106</v>
      </c>
      <c r="D1057" s="32" t="s">
        <v>106</v>
      </c>
      <c r="E1057" s="32" t="s">
        <v>235</v>
      </c>
      <c r="F1057" s="32"/>
      <c r="G1057" s="74">
        <v>45834</v>
      </c>
      <c r="H1057" s="75">
        <v>0.6381944444444444</v>
      </c>
      <c r="I1057" s="32" t="s">
        <v>5</v>
      </c>
      <c r="J1057" s="32" t="s">
        <v>6</v>
      </c>
      <c r="K1057" s="32" t="s">
        <v>5</v>
      </c>
      <c r="L1057" s="32" t="s">
        <v>5</v>
      </c>
      <c r="M1057" s="32" t="s">
        <v>5</v>
      </c>
      <c r="N1057" s="32" t="s">
        <v>6</v>
      </c>
      <c r="O1057" s="76">
        <v>462.96</v>
      </c>
      <c r="P1057" s="77">
        <v>1080</v>
      </c>
      <c r="Q1057" s="76">
        <v>25636</v>
      </c>
      <c r="R1057" s="76">
        <v>5127.2</v>
      </c>
      <c r="S1057" s="85">
        <f t="shared" si="104"/>
        <v>20</v>
      </c>
      <c r="T1057" s="85">
        <f t="shared" si="105"/>
        <v>20508.8</v>
      </c>
      <c r="U1057" s="32" t="s">
        <v>6</v>
      </c>
      <c r="V1057" s="32" t="s">
        <v>6</v>
      </c>
      <c r="W1057" s="79">
        <v>1</v>
      </c>
      <c r="X1057" s="80">
        <v>0</v>
      </c>
      <c r="Y1057" s="81">
        <f>ROUND((S1057/INDICI!$B$2*10),2)</f>
        <v>2.2599999999999998</v>
      </c>
      <c r="Z1057" s="81">
        <f>ROUND((O1057/INDICI!$B$1*25),2)</f>
        <v>1.24</v>
      </c>
      <c r="AA1057" s="82">
        <f t="shared" si="106"/>
        <v>8</v>
      </c>
      <c r="AB1057" s="83">
        <f t="shared" si="107"/>
        <v>11.5</v>
      </c>
      <c r="AC1057" s="84"/>
      <c r="AD1057" s="81" t="str">
        <f>VLOOKUP(C1057, 'NORD SUD'!A:B, 2, FALSE)</f>
        <v>S</v>
      </c>
      <c r="AE1057" s="85"/>
      <c r="AF1057" s="85"/>
      <c r="AG1057" s="84"/>
      <c r="AH1057" s="81"/>
      <c r="AI1057" s="169"/>
      <c r="AJ1057" s="169"/>
      <c r="AK1057" s="194"/>
      <c r="AL1057" s="158"/>
    </row>
    <row r="1058" spans="1:998" s="13" customFormat="1">
      <c r="A1058" s="16">
        <v>1053</v>
      </c>
      <c r="B1058" s="32" t="s">
        <v>138</v>
      </c>
      <c r="C1058" s="32" t="s">
        <v>60</v>
      </c>
      <c r="D1058" s="32" t="s">
        <v>60</v>
      </c>
      <c r="E1058" s="32" t="s">
        <v>731</v>
      </c>
      <c r="F1058" s="32"/>
      <c r="G1058" s="74">
        <v>45828</v>
      </c>
      <c r="H1058" s="75">
        <v>0.5444444444444444</v>
      </c>
      <c r="I1058" s="32" t="s">
        <v>5</v>
      </c>
      <c r="J1058" s="32" t="s">
        <v>6</v>
      </c>
      <c r="K1058" s="32" t="s">
        <v>5</v>
      </c>
      <c r="L1058" s="32" t="s">
        <v>5</v>
      </c>
      <c r="M1058" s="32" t="s">
        <v>5</v>
      </c>
      <c r="N1058" s="32" t="s">
        <v>6</v>
      </c>
      <c r="O1058" s="76">
        <v>883.15</v>
      </c>
      <c r="P1058" s="77">
        <v>1472</v>
      </c>
      <c r="Q1058" s="76">
        <v>100000</v>
      </c>
      <c r="R1058" s="76">
        <v>10000</v>
      </c>
      <c r="S1058" s="85">
        <f t="shared" si="104"/>
        <v>10</v>
      </c>
      <c r="T1058" s="85">
        <f t="shared" si="105"/>
        <v>90000</v>
      </c>
      <c r="U1058" s="32" t="s">
        <v>6</v>
      </c>
      <c r="V1058" s="32" t="s">
        <v>6</v>
      </c>
      <c r="W1058" s="32">
        <v>2</v>
      </c>
      <c r="X1058" s="80">
        <v>0</v>
      </c>
      <c r="Y1058" s="81">
        <f>ROUND((S1058/INDICI!$B$2*10),2)</f>
        <v>1.1299999999999999</v>
      </c>
      <c r="Z1058" s="81">
        <f>ROUND((O1058/INDICI!$B$1*25),2)</f>
        <v>2.36</v>
      </c>
      <c r="AA1058" s="82">
        <f t="shared" si="106"/>
        <v>8</v>
      </c>
      <c r="AB1058" s="83">
        <f t="shared" si="107"/>
        <v>11.49</v>
      </c>
      <c r="AC1058" s="84"/>
      <c r="AD1058" s="81" t="str">
        <f>VLOOKUP(C1058, 'NORD SUD'!A:B, 2, FALSE)</f>
        <v>S</v>
      </c>
      <c r="AE1058" s="85"/>
      <c r="AF1058" s="85"/>
      <c r="AG1058" s="84"/>
      <c r="AH1058" s="81"/>
      <c r="AI1058" s="169"/>
      <c r="AJ1058" s="169"/>
      <c r="AK1058" s="194"/>
      <c r="AL1058" s="158"/>
    </row>
    <row r="1059" spans="1:998" s="13" customFormat="1">
      <c r="A1059" s="16">
        <v>1054</v>
      </c>
      <c r="B1059" s="32" t="s">
        <v>175</v>
      </c>
      <c r="C1059" s="32" t="s">
        <v>28</v>
      </c>
      <c r="D1059" s="32" t="s">
        <v>28</v>
      </c>
      <c r="E1059" s="32" t="s">
        <v>926</v>
      </c>
      <c r="F1059" s="32"/>
      <c r="G1059" s="74">
        <v>45834</v>
      </c>
      <c r="H1059" s="75">
        <v>0.4375</v>
      </c>
      <c r="I1059" s="32" t="s">
        <v>5</v>
      </c>
      <c r="J1059" s="32" t="s">
        <v>6</v>
      </c>
      <c r="K1059" s="32" t="s">
        <v>5</v>
      </c>
      <c r="L1059" s="32" t="s">
        <v>5</v>
      </c>
      <c r="M1059" s="32" t="s">
        <v>5</v>
      </c>
      <c r="N1059" s="32" t="s">
        <v>6</v>
      </c>
      <c r="O1059" s="76">
        <v>1211.18</v>
      </c>
      <c r="P1059" s="77">
        <v>8339</v>
      </c>
      <c r="Q1059" s="76">
        <v>231000</v>
      </c>
      <c r="R1059" s="76">
        <v>46200</v>
      </c>
      <c r="S1059" s="85">
        <f t="shared" si="104"/>
        <v>20</v>
      </c>
      <c r="T1059" s="85">
        <f t="shared" si="105"/>
        <v>184800</v>
      </c>
      <c r="U1059" s="32" t="s">
        <v>6</v>
      </c>
      <c r="V1059" s="32" t="s">
        <v>6</v>
      </c>
      <c r="W1059" s="79">
        <v>2</v>
      </c>
      <c r="X1059" s="80">
        <v>0</v>
      </c>
      <c r="Y1059" s="81">
        <f>ROUND((S1059/INDICI!$B$2*10),2)</f>
        <v>2.2599999999999998</v>
      </c>
      <c r="Z1059" s="81">
        <f>ROUND((O1059/INDICI!$B$1*25),2)</f>
        <v>3.23</v>
      </c>
      <c r="AA1059" s="82">
        <f t="shared" si="106"/>
        <v>6</v>
      </c>
      <c r="AB1059" s="83">
        <f t="shared" si="107"/>
        <v>11.49</v>
      </c>
      <c r="AC1059" s="84"/>
      <c r="AD1059" s="81" t="str">
        <f>VLOOKUP(C1059, 'NORD SUD'!A:B, 2, FALSE)</f>
        <v>S</v>
      </c>
      <c r="AE1059" s="85"/>
      <c r="AF1059" s="85"/>
      <c r="AG1059" s="84"/>
      <c r="AH1059" s="81"/>
      <c r="AI1059" s="169"/>
      <c r="AJ1059" s="169"/>
      <c r="AK1059" s="194"/>
      <c r="AL1059" s="158"/>
    </row>
    <row r="1060" spans="1:998" s="13" customFormat="1">
      <c r="A1060" s="16">
        <v>1055</v>
      </c>
      <c r="B1060" s="32" t="s">
        <v>357</v>
      </c>
      <c r="C1060" s="32" t="s">
        <v>80</v>
      </c>
      <c r="D1060" s="32" t="s">
        <v>80</v>
      </c>
      <c r="E1060" s="32" t="s">
        <v>644</v>
      </c>
      <c r="F1060" s="32"/>
      <c r="G1060" s="74">
        <v>45825</v>
      </c>
      <c r="H1060" s="75">
        <v>0.52013888888888882</v>
      </c>
      <c r="I1060" s="32" t="s">
        <v>5</v>
      </c>
      <c r="J1060" s="32" t="s">
        <v>6</v>
      </c>
      <c r="K1060" s="32" t="s">
        <v>5</v>
      </c>
      <c r="L1060" s="32" t="s">
        <v>5</v>
      </c>
      <c r="M1060" s="32" t="s">
        <v>5</v>
      </c>
      <c r="N1060" s="32" t="s">
        <v>6</v>
      </c>
      <c r="O1060" s="76">
        <v>459.18</v>
      </c>
      <c r="P1060" s="77">
        <v>1960</v>
      </c>
      <c r="Q1060" s="76">
        <v>49575</v>
      </c>
      <c r="R1060" s="76">
        <v>9915</v>
      </c>
      <c r="S1060" s="85">
        <f t="shared" si="104"/>
        <v>20</v>
      </c>
      <c r="T1060" s="85">
        <f t="shared" si="105"/>
        <v>39660</v>
      </c>
      <c r="U1060" s="32" t="s">
        <v>6</v>
      </c>
      <c r="V1060" s="32" t="s">
        <v>6</v>
      </c>
      <c r="W1060" s="79">
        <v>1</v>
      </c>
      <c r="X1060" s="80">
        <v>0</v>
      </c>
      <c r="Y1060" s="81">
        <f>ROUND((S1060/INDICI!$B$2*10),2)</f>
        <v>2.2599999999999998</v>
      </c>
      <c r="Z1060" s="81">
        <f>ROUND((O1060/INDICI!$B$1*25),2)</f>
        <v>1.23</v>
      </c>
      <c r="AA1060" s="82">
        <f t="shared" si="106"/>
        <v>8</v>
      </c>
      <c r="AB1060" s="83">
        <f t="shared" si="107"/>
        <v>11.49</v>
      </c>
      <c r="AC1060" s="84"/>
      <c r="AD1060" s="81" t="str">
        <f>VLOOKUP(C1060, 'NORD SUD'!A:B, 2, FALSE)</f>
        <v>N</v>
      </c>
      <c r="AE1060" s="85"/>
      <c r="AF1060" s="85"/>
      <c r="AG1060" s="84"/>
      <c r="AH1060" s="81"/>
      <c r="AI1060" s="169"/>
      <c r="AJ1060" s="169"/>
      <c r="AK1060" s="194"/>
      <c r="AL1060" s="162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27"/>
      <c r="DZ1060" s="27"/>
      <c r="EA1060" s="27"/>
      <c r="EB1060" s="27"/>
      <c r="EC1060" s="27"/>
      <c r="ED1060" s="27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27"/>
      <c r="GS1060" s="27"/>
      <c r="GT1060" s="27"/>
      <c r="GU1060" s="27"/>
      <c r="GV1060" s="27"/>
      <c r="GW1060" s="27"/>
      <c r="GX1060" s="27"/>
      <c r="GY1060" s="27"/>
      <c r="GZ1060" s="27"/>
      <c r="HA1060" s="27"/>
      <c r="HB1060" s="27"/>
      <c r="HC1060" s="27"/>
      <c r="HD1060" s="27"/>
      <c r="HE1060" s="27"/>
      <c r="HF1060" s="27"/>
      <c r="HG1060" s="27"/>
      <c r="HH1060" s="27"/>
      <c r="HI1060" s="27"/>
      <c r="HJ1060" s="27"/>
      <c r="HK1060" s="27"/>
      <c r="HL1060" s="27"/>
      <c r="HM1060" s="27"/>
      <c r="HN1060" s="27"/>
      <c r="HO1060" s="27"/>
      <c r="HP1060" s="27"/>
      <c r="HQ1060" s="27"/>
      <c r="HR1060" s="27"/>
      <c r="HS1060" s="27"/>
      <c r="HT1060" s="27"/>
      <c r="HU1060" s="27"/>
      <c r="HV1060" s="27"/>
      <c r="HW1060" s="27"/>
      <c r="HX1060" s="27"/>
      <c r="HY1060" s="27"/>
      <c r="HZ1060" s="27"/>
      <c r="IA1060" s="27"/>
      <c r="IB1060" s="27"/>
      <c r="IC1060" s="27"/>
      <c r="ID1060" s="27"/>
      <c r="IE1060" s="27"/>
      <c r="IF1060" s="27"/>
      <c r="IG1060" s="27"/>
      <c r="IH1060" s="27"/>
      <c r="II1060" s="27"/>
      <c r="IJ1060" s="27"/>
      <c r="IK1060" s="27"/>
      <c r="IL1060" s="27"/>
      <c r="IM1060" s="27"/>
      <c r="IN1060" s="27"/>
      <c r="IO1060" s="27"/>
      <c r="IP1060" s="27"/>
      <c r="IQ1060" s="27"/>
      <c r="IR1060" s="27"/>
      <c r="IS1060" s="27"/>
      <c r="IT1060" s="27"/>
      <c r="IU1060" s="27"/>
      <c r="IV1060" s="27"/>
      <c r="IW1060" s="27"/>
      <c r="IX1060" s="27"/>
      <c r="IY1060" s="27"/>
      <c r="IZ1060" s="27"/>
      <c r="JA1060" s="27"/>
      <c r="JB1060" s="27"/>
      <c r="JC1060" s="27"/>
      <c r="JD1060" s="27"/>
      <c r="JE1060" s="27"/>
      <c r="JF1060" s="27"/>
      <c r="JG1060" s="27"/>
      <c r="JH1060" s="27"/>
      <c r="JI1060" s="27"/>
      <c r="JJ1060" s="27"/>
      <c r="JK1060" s="27"/>
      <c r="JL1060" s="27"/>
      <c r="JM1060" s="27"/>
      <c r="JN1060" s="27"/>
      <c r="JO1060" s="27"/>
      <c r="JP1060" s="27"/>
      <c r="JQ1060" s="27"/>
      <c r="JR1060" s="27"/>
      <c r="JS1060" s="27"/>
      <c r="JT1060" s="27"/>
      <c r="JU1060" s="27"/>
      <c r="JV1060" s="27"/>
      <c r="JW1060" s="27"/>
      <c r="JX1060" s="27"/>
      <c r="JY1060" s="27"/>
      <c r="JZ1060" s="27"/>
      <c r="KA1060" s="27"/>
      <c r="KB1060" s="27"/>
      <c r="KC1060" s="27"/>
      <c r="KD1060" s="27"/>
      <c r="KE1060" s="27"/>
      <c r="KF1060" s="27"/>
      <c r="KG1060" s="27"/>
      <c r="KH1060" s="27"/>
      <c r="KI1060" s="27"/>
      <c r="KJ1060" s="27"/>
      <c r="KK1060" s="27"/>
      <c r="KL1060" s="27"/>
      <c r="KM1060" s="27"/>
      <c r="KN1060" s="27"/>
      <c r="KO1060" s="27"/>
      <c r="KP1060" s="27"/>
      <c r="KQ1060" s="27"/>
      <c r="KR1060" s="27"/>
      <c r="KS1060" s="27"/>
      <c r="KT1060" s="27"/>
      <c r="KU1060" s="27"/>
      <c r="KV1060" s="27"/>
      <c r="KW1060" s="27"/>
      <c r="KX1060" s="27"/>
      <c r="KY1060" s="27"/>
      <c r="KZ1060" s="27"/>
      <c r="LA1060" s="27"/>
      <c r="LB1060" s="27"/>
      <c r="LC1060" s="27"/>
      <c r="LD1060" s="27"/>
      <c r="LE1060" s="27"/>
      <c r="LF1060" s="27"/>
      <c r="LG1060" s="27"/>
      <c r="LH1060" s="27"/>
      <c r="LI1060" s="27"/>
      <c r="LJ1060" s="27"/>
      <c r="LK1060" s="27"/>
      <c r="LL1060" s="27"/>
      <c r="LM1060" s="27"/>
      <c r="LN1060" s="27"/>
      <c r="LO1060" s="27"/>
      <c r="LP1060" s="27"/>
      <c r="LQ1060" s="27"/>
      <c r="LR1060" s="27"/>
      <c r="LS1060" s="27"/>
      <c r="LT1060" s="27"/>
      <c r="LU1060" s="27"/>
      <c r="LV1060" s="27"/>
      <c r="LW1060" s="27"/>
      <c r="LX1060" s="27"/>
      <c r="LY1060" s="27"/>
      <c r="LZ1060" s="27"/>
      <c r="MA1060" s="27"/>
      <c r="MB1060" s="27"/>
      <c r="MC1060" s="27"/>
      <c r="MD1060" s="27"/>
      <c r="ME1060" s="27"/>
      <c r="MF1060" s="27"/>
      <c r="MG1060" s="27"/>
      <c r="MH1060" s="27"/>
      <c r="MI1060" s="27"/>
      <c r="MJ1060" s="27"/>
      <c r="MK1060" s="27"/>
      <c r="ML1060" s="27"/>
      <c r="MM1060" s="27"/>
      <c r="MN1060" s="27"/>
      <c r="MO1060" s="27"/>
      <c r="MP1060" s="27"/>
      <c r="MQ1060" s="27"/>
      <c r="MR1060" s="27"/>
      <c r="MS1060" s="27"/>
      <c r="MT1060" s="27"/>
      <c r="MU1060" s="27"/>
      <c r="MV1060" s="27"/>
      <c r="MW1060" s="27"/>
      <c r="MX1060" s="27"/>
      <c r="MY1060" s="27"/>
      <c r="MZ1060" s="27"/>
      <c r="NA1060" s="27"/>
      <c r="NB1060" s="27"/>
      <c r="NC1060" s="27"/>
      <c r="ND1060" s="27"/>
      <c r="NE1060" s="27"/>
      <c r="NF1060" s="27"/>
      <c r="NG1060" s="27"/>
      <c r="NH1060" s="27"/>
      <c r="NI1060" s="27"/>
      <c r="NJ1060" s="27"/>
      <c r="NK1060" s="27"/>
      <c r="NL1060" s="27"/>
      <c r="NM1060" s="27"/>
      <c r="NN1060" s="27"/>
      <c r="NO1060" s="27"/>
      <c r="NP1060" s="27"/>
      <c r="NQ1060" s="27"/>
      <c r="NR1060" s="27"/>
      <c r="NS1060" s="27"/>
      <c r="NT1060" s="27"/>
      <c r="NU1060" s="27"/>
      <c r="NV1060" s="27"/>
      <c r="NW1060" s="27"/>
      <c r="NX1060" s="27"/>
      <c r="NY1060" s="27"/>
      <c r="NZ1060" s="27"/>
      <c r="OA1060" s="27"/>
      <c r="OB1060" s="27"/>
      <c r="OC1060" s="27"/>
      <c r="OD1060" s="27"/>
      <c r="OE1060" s="27"/>
      <c r="OF1060" s="27"/>
      <c r="OG1060" s="27"/>
      <c r="OH1060" s="27"/>
      <c r="OI1060" s="27"/>
      <c r="OJ1060" s="27"/>
      <c r="OK1060" s="27"/>
      <c r="OL1060" s="27"/>
      <c r="OM1060" s="27"/>
      <c r="ON1060" s="27"/>
      <c r="OO1060" s="27"/>
      <c r="OP1060" s="27"/>
      <c r="OQ1060" s="27"/>
      <c r="OR1060" s="27"/>
      <c r="OS1060" s="27"/>
      <c r="OT1060" s="27"/>
      <c r="OU1060" s="27"/>
      <c r="OV1060" s="27"/>
      <c r="OW1060" s="27"/>
      <c r="OX1060" s="27"/>
      <c r="OY1060" s="27"/>
      <c r="OZ1060" s="27"/>
      <c r="PA1060" s="27"/>
      <c r="PB1060" s="27"/>
      <c r="PC1060" s="27"/>
      <c r="PD1060" s="27"/>
      <c r="PE1060" s="27"/>
      <c r="PF1060" s="27"/>
      <c r="PG1060" s="27"/>
      <c r="PH1060" s="27"/>
      <c r="PI1060" s="27"/>
      <c r="PJ1060" s="27"/>
      <c r="PK1060" s="27"/>
      <c r="PL1060" s="27"/>
      <c r="PM1060" s="27"/>
      <c r="PN1060" s="27"/>
      <c r="PO1060" s="27"/>
      <c r="PP1060" s="27"/>
      <c r="PQ1060" s="27"/>
      <c r="PR1060" s="27"/>
      <c r="PS1060" s="27"/>
      <c r="PT1060" s="27"/>
      <c r="PU1060" s="27"/>
      <c r="PV1060" s="27"/>
      <c r="PW1060" s="27"/>
      <c r="PX1060" s="27"/>
      <c r="PY1060" s="27"/>
      <c r="PZ1060" s="27"/>
      <c r="QA1060" s="27"/>
      <c r="QB1060" s="27"/>
      <c r="QC1060" s="27"/>
      <c r="QD1060" s="27"/>
      <c r="QE1060" s="27"/>
      <c r="QF1060" s="27"/>
      <c r="QG1060" s="27"/>
      <c r="QH1060" s="27"/>
      <c r="QI1060" s="27"/>
      <c r="QJ1060" s="27"/>
      <c r="QK1060" s="27"/>
      <c r="QL1060" s="27"/>
      <c r="QM1060" s="27"/>
      <c r="QN1060" s="27"/>
      <c r="QO1060" s="27"/>
      <c r="QP1060" s="27"/>
      <c r="QQ1060" s="27"/>
      <c r="QR1060" s="27"/>
      <c r="QS1060" s="27"/>
      <c r="QT1060" s="27"/>
      <c r="QU1060" s="27"/>
      <c r="QV1060" s="27"/>
      <c r="QW1060" s="27"/>
      <c r="QX1060" s="27"/>
      <c r="QY1060" s="27"/>
      <c r="QZ1060" s="27"/>
      <c r="RA1060" s="27"/>
      <c r="RB1060" s="27"/>
      <c r="RC1060" s="27"/>
      <c r="RD1060" s="27"/>
      <c r="RE1060" s="27"/>
      <c r="RF1060" s="27"/>
      <c r="RG1060" s="27"/>
      <c r="RH1060" s="27"/>
      <c r="RI1060" s="27"/>
      <c r="RJ1060" s="27"/>
      <c r="RK1060" s="27"/>
      <c r="RL1060" s="27"/>
      <c r="RM1060" s="27"/>
      <c r="RN1060" s="27"/>
      <c r="RO1060" s="27"/>
      <c r="RP1060" s="27"/>
      <c r="RQ1060" s="27"/>
      <c r="RR1060" s="27"/>
      <c r="RS1060" s="27"/>
      <c r="RT1060" s="27"/>
      <c r="RU1060" s="27"/>
      <c r="RV1060" s="27"/>
      <c r="RW1060" s="27"/>
      <c r="RX1060" s="27"/>
      <c r="RY1060" s="27"/>
      <c r="RZ1060" s="27"/>
      <c r="SA1060" s="27"/>
      <c r="SB1060" s="27"/>
      <c r="SC1060" s="27"/>
      <c r="SD1060" s="27"/>
      <c r="SE1060" s="27"/>
      <c r="SF1060" s="27"/>
      <c r="SG1060" s="27"/>
      <c r="SH1060" s="27"/>
      <c r="SI1060" s="27"/>
      <c r="SJ1060" s="27"/>
      <c r="SK1060" s="27"/>
      <c r="SL1060" s="27"/>
      <c r="SM1060" s="27"/>
      <c r="SN1060" s="27"/>
      <c r="SO1060" s="27"/>
      <c r="SP1060" s="27"/>
      <c r="SQ1060" s="27"/>
      <c r="SR1060" s="27"/>
      <c r="SS1060" s="27"/>
      <c r="ST1060" s="27"/>
      <c r="SU1060" s="27"/>
      <c r="SV1060" s="27"/>
      <c r="SW1060" s="27"/>
      <c r="SX1060" s="27"/>
      <c r="SY1060" s="27"/>
      <c r="SZ1060" s="27"/>
      <c r="TA1060" s="27"/>
      <c r="TB1060" s="27"/>
      <c r="TC1060" s="27"/>
      <c r="TD1060" s="27"/>
      <c r="TE1060" s="27"/>
      <c r="TF1060" s="27"/>
      <c r="TG1060" s="27"/>
      <c r="TH1060" s="27"/>
      <c r="TI1060" s="27"/>
      <c r="TJ1060" s="27"/>
      <c r="TK1060" s="27"/>
      <c r="TL1060" s="27"/>
      <c r="TM1060" s="27"/>
      <c r="TN1060" s="27"/>
      <c r="TO1060" s="27"/>
      <c r="TP1060" s="27"/>
      <c r="TQ1060" s="27"/>
      <c r="TR1060" s="27"/>
      <c r="TS1060" s="27"/>
      <c r="TT1060" s="27"/>
      <c r="TU1060" s="27"/>
      <c r="TV1060" s="27"/>
      <c r="TW1060" s="27"/>
      <c r="TX1060" s="27"/>
      <c r="TY1060" s="27"/>
      <c r="TZ1060" s="27"/>
      <c r="UA1060" s="27"/>
      <c r="UB1060" s="27"/>
      <c r="UC1060" s="27"/>
      <c r="UD1060" s="27"/>
      <c r="UE1060" s="27"/>
      <c r="UF1060" s="27"/>
      <c r="UG1060" s="27"/>
      <c r="UH1060" s="27"/>
      <c r="UI1060" s="27"/>
      <c r="UJ1060" s="27"/>
      <c r="UK1060" s="27"/>
      <c r="UL1060" s="27"/>
      <c r="UM1060" s="27"/>
      <c r="UN1060" s="27"/>
      <c r="UO1060" s="27"/>
      <c r="UP1060" s="27"/>
      <c r="UQ1060" s="27"/>
      <c r="UR1060" s="27"/>
      <c r="US1060" s="27"/>
      <c r="UT1060" s="27"/>
      <c r="UU1060" s="27"/>
      <c r="UV1060" s="27"/>
      <c r="UW1060" s="27"/>
      <c r="UX1060" s="27"/>
      <c r="UY1060" s="27"/>
      <c r="UZ1060" s="27"/>
      <c r="VA1060" s="27"/>
      <c r="VB1060" s="27"/>
      <c r="VC1060" s="27"/>
      <c r="VD1060" s="27"/>
      <c r="VE1060" s="27"/>
      <c r="VF1060" s="27"/>
      <c r="VG1060" s="27"/>
      <c r="VH1060" s="27"/>
      <c r="VI1060" s="27"/>
      <c r="VJ1060" s="27"/>
      <c r="VK1060" s="27"/>
      <c r="VL1060" s="27"/>
      <c r="VM1060" s="27"/>
      <c r="VN1060" s="27"/>
      <c r="VO1060" s="27"/>
      <c r="VP1060" s="27"/>
      <c r="VQ1060" s="27"/>
      <c r="VR1060" s="27"/>
      <c r="VS1060" s="27"/>
      <c r="VT1060" s="27"/>
      <c r="VU1060" s="27"/>
      <c r="VV1060" s="27"/>
      <c r="VW1060" s="27"/>
      <c r="VX1060" s="27"/>
      <c r="VY1060" s="27"/>
      <c r="VZ1060" s="27"/>
      <c r="WA1060" s="27"/>
      <c r="WB1060" s="27"/>
      <c r="WC1060" s="27"/>
      <c r="WD1060" s="27"/>
      <c r="WE1060" s="27"/>
      <c r="WF1060" s="27"/>
      <c r="WG1060" s="27"/>
      <c r="WH1060" s="27"/>
      <c r="WI1060" s="27"/>
      <c r="WJ1060" s="27"/>
      <c r="WK1060" s="27"/>
      <c r="WL1060" s="27"/>
      <c r="WM1060" s="27"/>
      <c r="WN1060" s="27"/>
      <c r="WO1060" s="27"/>
      <c r="WP1060" s="27"/>
      <c r="WQ1060" s="27"/>
      <c r="WR1060" s="27"/>
      <c r="WS1060" s="27"/>
      <c r="WT1060" s="27"/>
      <c r="WU1060" s="27"/>
      <c r="WV1060" s="27"/>
      <c r="WW1060" s="27"/>
      <c r="WX1060" s="27"/>
      <c r="WY1060" s="27"/>
      <c r="WZ1060" s="27"/>
      <c r="XA1060" s="27"/>
      <c r="XB1060" s="27"/>
      <c r="XC1060" s="27"/>
      <c r="XD1060" s="27"/>
      <c r="XE1060" s="27"/>
      <c r="XF1060" s="27"/>
      <c r="XG1060" s="27"/>
      <c r="XH1060" s="27"/>
      <c r="XI1060" s="27"/>
      <c r="XJ1060" s="27"/>
      <c r="XK1060" s="27"/>
      <c r="XL1060" s="27"/>
      <c r="XM1060" s="27"/>
      <c r="XN1060" s="27"/>
      <c r="XO1060" s="27"/>
      <c r="XP1060" s="27"/>
      <c r="XQ1060" s="27"/>
      <c r="XR1060" s="27"/>
      <c r="XS1060" s="27"/>
      <c r="XT1060" s="27"/>
      <c r="XU1060" s="27"/>
      <c r="XV1060" s="27"/>
      <c r="XW1060" s="27"/>
      <c r="XX1060" s="27"/>
      <c r="XY1060" s="27"/>
      <c r="XZ1060" s="27"/>
      <c r="YA1060" s="27"/>
      <c r="YB1060" s="27"/>
      <c r="YC1060" s="27"/>
      <c r="YD1060" s="27"/>
      <c r="YE1060" s="27"/>
      <c r="YF1060" s="27"/>
      <c r="YG1060" s="27"/>
      <c r="YH1060" s="27"/>
      <c r="YI1060" s="27"/>
      <c r="YJ1060" s="27"/>
      <c r="YK1060" s="27"/>
      <c r="YL1060" s="27"/>
      <c r="YM1060" s="27"/>
      <c r="YN1060" s="27"/>
      <c r="YO1060" s="27"/>
      <c r="YP1060" s="27"/>
      <c r="YQ1060" s="27"/>
      <c r="YR1060" s="27"/>
      <c r="YS1060" s="27"/>
      <c r="YT1060" s="27"/>
      <c r="YU1060" s="27"/>
      <c r="YV1060" s="27"/>
      <c r="YW1060" s="27"/>
      <c r="YX1060" s="27"/>
      <c r="YY1060" s="27"/>
      <c r="YZ1060" s="27"/>
      <c r="ZA1060" s="27"/>
      <c r="ZB1060" s="27"/>
      <c r="ZC1060" s="27"/>
      <c r="ZD1060" s="27"/>
      <c r="ZE1060" s="27"/>
      <c r="ZF1060" s="27"/>
      <c r="ZG1060" s="27"/>
      <c r="ZH1060" s="27"/>
      <c r="ZI1060" s="27"/>
      <c r="ZJ1060" s="27"/>
      <c r="ZK1060" s="27"/>
      <c r="ZL1060" s="27"/>
      <c r="ZM1060" s="27"/>
      <c r="ZN1060" s="27"/>
      <c r="ZO1060" s="27"/>
      <c r="ZP1060" s="27"/>
      <c r="ZQ1060" s="27"/>
      <c r="ZR1060" s="27"/>
      <c r="ZS1060" s="27"/>
      <c r="ZT1060" s="27"/>
      <c r="ZU1060" s="27"/>
      <c r="ZV1060" s="27"/>
      <c r="ZW1060" s="27"/>
      <c r="ZX1060" s="27"/>
      <c r="ZY1060" s="27"/>
      <c r="ZZ1060" s="27"/>
      <c r="AAA1060" s="27"/>
      <c r="AAB1060" s="27"/>
      <c r="AAC1060" s="27"/>
      <c r="AAD1060" s="27"/>
      <c r="AAE1060" s="27"/>
      <c r="AAF1060" s="27"/>
      <c r="AAG1060" s="27"/>
      <c r="AAH1060" s="27"/>
      <c r="AAI1060" s="27"/>
      <c r="AAJ1060" s="27"/>
      <c r="AAK1060" s="27"/>
      <c r="AAL1060" s="27"/>
      <c r="AAM1060" s="27"/>
      <c r="AAN1060" s="27"/>
      <c r="AAO1060" s="27"/>
      <c r="AAP1060" s="27"/>
      <c r="AAQ1060" s="27"/>
      <c r="AAR1060" s="27"/>
      <c r="AAS1060" s="27"/>
      <c r="AAT1060" s="27"/>
      <c r="AAU1060" s="27"/>
      <c r="AAV1060" s="27"/>
      <c r="AAW1060" s="27"/>
      <c r="AAX1060" s="27"/>
      <c r="AAY1060" s="27"/>
      <c r="AAZ1060" s="27"/>
      <c r="ABA1060" s="27"/>
      <c r="ABB1060" s="27"/>
      <c r="ABC1060" s="27"/>
      <c r="ABD1060" s="27"/>
      <c r="ABE1060" s="27"/>
      <c r="ABF1060" s="27"/>
      <c r="ABG1060" s="27"/>
      <c r="ABH1060" s="27"/>
      <c r="ABI1060" s="27"/>
      <c r="ABJ1060" s="27"/>
      <c r="ABK1060" s="27"/>
      <c r="ABL1060" s="27"/>
      <c r="ABM1060" s="27"/>
      <c r="ABN1060" s="27"/>
      <c r="ABO1060" s="27"/>
      <c r="ABP1060" s="27"/>
      <c r="ABQ1060" s="27"/>
      <c r="ABR1060" s="27"/>
      <c r="ABS1060" s="27"/>
      <c r="ABT1060" s="27"/>
      <c r="ABU1060" s="27"/>
      <c r="ABV1060" s="27"/>
      <c r="ABW1060" s="27"/>
      <c r="ABX1060" s="27"/>
      <c r="ABY1060" s="27"/>
      <c r="ABZ1060" s="27"/>
      <c r="ACA1060" s="27"/>
      <c r="ACB1060" s="27"/>
      <c r="ACC1060" s="27"/>
      <c r="ACD1060" s="27"/>
      <c r="ACE1060" s="27"/>
      <c r="ACF1060" s="27"/>
      <c r="ACG1060" s="27"/>
      <c r="ACH1060" s="27"/>
      <c r="ACI1060" s="27"/>
      <c r="ACJ1060" s="27"/>
      <c r="ACK1060" s="27"/>
      <c r="ACL1060" s="27"/>
      <c r="ACM1060" s="27"/>
      <c r="ACN1060" s="27"/>
      <c r="ACO1060" s="27"/>
      <c r="ACP1060" s="27"/>
      <c r="ACQ1060" s="27"/>
      <c r="ACR1060" s="27"/>
      <c r="ACS1060" s="27"/>
      <c r="ACT1060" s="27"/>
      <c r="ACU1060" s="27"/>
      <c r="ACV1060" s="27"/>
      <c r="ACW1060" s="27"/>
      <c r="ACX1060" s="27"/>
      <c r="ACY1060" s="27"/>
      <c r="ACZ1060" s="27"/>
      <c r="ADA1060" s="27"/>
      <c r="ADB1060" s="27"/>
      <c r="ADC1060" s="27"/>
      <c r="ADD1060" s="27"/>
      <c r="ADE1060" s="27"/>
      <c r="ADF1060" s="27"/>
      <c r="ADG1060" s="27"/>
      <c r="ADH1060" s="27"/>
      <c r="ADI1060" s="27"/>
      <c r="ADJ1060" s="27"/>
      <c r="ADK1060" s="27"/>
      <c r="ADL1060" s="27"/>
      <c r="ADM1060" s="27"/>
      <c r="ADN1060" s="27"/>
      <c r="ADO1060" s="27"/>
      <c r="ADP1060" s="27"/>
      <c r="ADQ1060" s="27"/>
      <c r="ADR1060" s="27"/>
      <c r="ADS1060" s="27"/>
      <c r="ADT1060" s="27"/>
      <c r="ADU1060" s="27"/>
      <c r="ADV1060" s="27"/>
      <c r="ADW1060" s="27"/>
      <c r="ADX1060" s="27"/>
      <c r="ADY1060" s="27"/>
      <c r="ADZ1060" s="27"/>
      <c r="AEA1060" s="27"/>
      <c r="AEB1060" s="27"/>
      <c r="AEC1060" s="27"/>
      <c r="AED1060" s="27"/>
      <c r="AEE1060" s="27"/>
      <c r="AEF1060" s="27"/>
      <c r="AEG1060" s="27"/>
      <c r="AEH1060" s="27"/>
      <c r="AEI1060" s="27"/>
      <c r="AEJ1060" s="27"/>
      <c r="AEK1060" s="27"/>
      <c r="AEL1060" s="27"/>
      <c r="AEM1060" s="27"/>
      <c r="AEN1060" s="27"/>
      <c r="AEO1060" s="27"/>
      <c r="AEP1060" s="27"/>
      <c r="AEQ1060" s="27"/>
      <c r="AER1060" s="27"/>
      <c r="AES1060" s="27"/>
      <c r="AET1060" s="27"/>
      <c r="AEU1060" s="27"/>
      <c r="AEV1060" s="27"/>
      <c r="AEW1060" s="27"/>
      <c r="AEX1060" s="27"/>
      <c r="AEY1060" s="27"/>
      <c r="AEZ1060" s="27"/>
      <c r="AFA1060" s="27"/>
      <c r="AFB1060" s="27"/>
      <c r="AFC1060" s="27"/>
      <c r="AFD1060" s="27"/>
      <c r="AFE1060" s="27"/>
      <c r="AFF1060" s="27"/>
      <c r="AFG1060" s="27"/>
      <c r="AFH1060" s="27"/>
      <c r="AFI1060" s="27"/>
      <c r="AFJ1060" s="27"/>
      <c r="AFK1060" s="27"/>
      <c r="AFL1060" s="27"/>
      <c r="AFM1060" s="27"/>
      <c r="AFN1060" s="27"/>
      <c r="AFO1060" s="27"/>
      <c r="AFP1060" s="27"/>
      <c r="AFQ1060" s="27"/>
      <c r="AFR1060" s="27"/>
      <c r="AFS1060" s="27"/>
      <c r="AFT1060" s="27"/>
      <c r="AFU1060" s="27"/>
      <c r="AFV1060" s="27"/>
      <c r="AFW1060" s="27"/>
      <c r="AFX1060" s="27"/>
      <c r="AFY1060" s="27"/>
      <c r="AFZ1060" s="27"/>
      <c r="AGA1060" s="27"/>
      <c r="AGB1060" s="27"/>
      <c r="AGC1060" s="27"/>
      <c r="AGD1060" s="27"/>
      <c r="AGE1060" s="27"/>
      <c r="AGF1060" s="27"/>
      <c r="AGG1060" s="27"/>
      <c r="AGH1060" s="27"/>
      <c r="AGI1060" s="27"/>
      <c r="AGJ1060" s="27"/>
      <c r="AGK1060" s="27"/>
      <c r="AGL1060" s="27"/>
      <c r="AGM1060" s="27"/>
      <c r="AGN1060" s="27"/>
      <c r="AGO1060" s="27"/>
      <c r="AGP1060" s="27"/>
      <c r="AGQ1060" s="27"/>
      <c r="AGR1060" s="27"/>
      <c r="AGS1060" s="27"/>
      <c r="AGT1060" s="27"/>
      <c r="AGU1060" s="27"/>
      <c r="AGV1060" s="27"/>
      <c r="AGW1060" s="27"/>
      <c r="AGX1060" s="27"/>
      <c r="AGY1060" s="27"/>
      <c r="AGZ1060" s="27"/>
      <c r="AHA1060" s="27"/>
      <c r="AHB1060" s="27"/>
      <c r="AHC1060" s="27"/>
      <c r="AHD1060" s="27"/>
      <c r="AHE1060" s="27"/>
      <c r="AHF1060" s="27"/>
      <c r="AHG1060" s="27"/>
      <c r="AHH1060" s="27"/>
      <c r="AHI1060" s="27"/>
      <c r="AHJ1060" s="27"/>
      <c r="AHK1060" s="27"/>
      <c r="AHL1060" s="27"/>
      <c r="AHM1060" s="27"/>
      <c r="AHN1060" s="27"/>
      <c r="AHO1060" s="27"/>
      <c r="AHP1060" s="27"/>
      <c r="AHQ1060" s="27"/>
      <c r="AHR1060" s="27"/>
      <c r="AHS1060" s="27"/>
      <c r="AHT1060" s="27"/>
      <c r="AHU1060" s="27"/>
      <c r="AHV1060" s="27"/>
      <c r="AHW1060" s="27"/>
      <c r="AHX1060" s="27"/>
      <c r="AHY1060" s="27"/>
      <c r="AHZ1060" s="27"/>
      <c r="AIA1060" s="27"/>
      <c r="AIB1060" s="27"/>
      <c r="AIC1060" s="27"/>
      <c r="AID1060" s="27"/>
      <c r="AIE1060" s="27"/>
      <c r="AIF1060" s="27"/>
      <c r="AIG1060" s="27"/>
      <c r="AIH1060" s="27"/>
      <c r="AII1060" s="27"/>
      <c r="AIJ1060" s="27"/>
      <c r="AIK1060" s="27"/>
      <c r="AIL1060" s="27"/>
      <c r="AIM1060" s="27"/>
      <c r="AIN1060" s="27"/>
      <c r="AIO1060" s="27"/>
      <c r="AIP1060" s="27"/>
      <c r="AIQ1060" s="27"/>
      <c r="AIR1060" s="27"/>
      <c r="AIS1060" s="27"/>
      <c r="AIT1060" s="27"/>
      <c r="AIU1060" s="27"/>
      <c r="AIV1060" s="27"/>
      <c r="AIW1060" s="27"/>
      <c r="AIX1060" s="27"/>
      <c r="AIY1060" s="27"/>
      <c r="AIZ1060" s="27"/>
      <c r="AJA1060" s="27"/>
      <c r="AJB1060" s="27"/>
      <c r="AJC1060" s="27"/>
      <c r="AJD1060" s="27"/>
      <c r="AJE1060" s="27"/>
      <c r="AJF1060" s="27"/>
      <c r="AJG1060" s="27"/>
      <c r="AJH1060" s="27"/>
      <c r="AJI1060" s="27"/>
      <c r="AJJ1060" s="27"/>
      <c r="AJK1060" s="27"/>
      <c r="AJL1060" s="27"/>
      <c r="AJM1060" s="27"/>
      <c r="AJN1060" s="27"/>
      <c r="AJO1060" s="27"/>
      <c r="AJP1060" s="27"/>
      <c r="AJQ1060" s="27"/>
      <c r="AJR1060" s="27"/>
      <c r="AJS1060" s="27"/>
      <c r="AJT1060" s="27"/>
      <c r="AJU1060" s="27"/>
      <c r="AJV1060" s="27"/>
      <c r="AJW1060" s="27"/>
      <c r="AJX1060" s="27"/>
      <c r="AJY1060" s="27"/>
      <c r="AJZ1060" s="27"/>
      <c r="AKA1060" s="27"/>
      <c r="AKB1060" s="27"/>
      <c r="AKC1060" s="27"/>
      <c r="AKD1060" s="27"/>
      <c r="AKE1060" s="27"/>
      <c r="AKF1060" s="27"/>
      <c r="AKG1060" s="27"/>
      <c r="AKH1060" s="27"/>
      <c r="AKI1060" s="27"/>
      <c r="AKJ1060" s="27"/>
      <c r="AKK1060" s="27"/>
      <c r="AKL1060" s="27"/>
      <c r="AKM1060" s="27"/>
      <c r="AKN1060" s="27"/>
      <c r="AKO1060" s="27"/>
      <c r="AKP1060" s="27"/>
      <c r="AKQ1060" s="27"/>
      <c r="AKR1060" s="27"/>
      <c r="AKS1060" s="27"/>
      <c r="AKT1060" s="27"/>
      <c r="AKU1060" s="27"/>
      <c r="AKV1060" s="27"/>
      <c r="AKW1060" s="27"/>
      <c r="AKX1060" s="27"/>
      <c r="AKY1060" s="27"/>
      <c r="AKZ1060" s="27"/>
      <c r="ALA1060" s="27"/>
      <c r="ALB1060" s="27"/>
      <c r="ALC1060" s="27"/>
      <c r="ALD1060" s="27"/>
      <c r="ALE1060" s="27"/>
      <c r="ALF1060" s="27"/>
      <c r="ALG1060" s="27"/>
      <c r="ALH1060" s="27"/>
      <c r="ALI1060" s="27"/>
      <c r="ALJ1060" s="27"/>
    </row>
    <row r="1061" spans="1:998" s="13" customFormat="1">
      <c r="A1061" s="16">
        <v>1056</v>
      </c>
      <c r="B1061" s="32" t="s">
        <v>138</v>
      </c>
      <c r="C1061" s="32" t="s">
        <v>27</v>
      </c>
      <c r="D1061" s="32" t="s">
        <v>27</v>
      </c>
      <c r="E1061" s="32" t="s">
        <v>1354</v>
      </c>
      <c r="F1061" s="32"/>
      <c r="G1061" s="74">
        <v>45832</v>
      </c>
      <c r="H1061" s="75">
        <v>0.56458333333333333</v>
      </c>
      <c r="I1061" s="32" t="s">
        <v>5</v>
      </c>
      <c r="J1061" s="32" t="s">
        <v>6</v>
      </c>
      <c r="K1061" s="32" t="s">
        <v>5</v>
      </c>
      <c r="L1061" s="32" t="s">
        <v>5</v>
      </c>
      <c r="M1061" s="32" t="s">
        <v>5</v>
      </c>
      <c r="N1061" s="32" t="s">
        <v>6</v>
      </c>
      <c r="O1061" s="76">
        <v>1208.4000000000001</v>
      </c>
      <c r="P1061" s="77">
        <v>5379</v>
      </c>
      <c r="Q1061" s="76">
        <v>100000</v>
      </c>
      <c r="R1061" s="76">
        <v>20000</v>
      </c>
      <c r="S1061" s="85">
        <f t="shared" si="104"/>
        <v>20</v>
      </c>
      <c r="T1061" s="85">
        <f t="shared" si="105"/>
        <v>80000</v>
      </c>
      <c r="U1061" s="32" t="s">
        <v>6</v>
      </c>
      <c r="V1061" s="32" t="s">
        <v>6</v>
      </c>
      <c r="W1061" s="79">
        <v>1</v>
      </c>
      <c r="X1061" s="80">
        <v>0</v>
      </c>
      <c r="Y1061" s="81">
        <f>ROUND((S1061/INDICI!$B$2*10),2)</f>
        <v>2.2599999999999998</v>
      </c>
      <c r="Z1061" s="81">
        <f>ROUND((O1061/INDICI!$B$1*25),2)</f>
        <v>3.23</v>
      </c>
      <c r="AA1061" s="82">
        <f t="shared" si="106"/>
        <v>6</v>
      </c>
      <c r="AB1061" s="83">
        <f t="shared" si="107"/>
        <v>11.49</v>
      </c>
      <c r="AC1061" s="84"/>
      <c r="AD1061" s="81" t="str">
        <f>VLOOKUP(C1061, 'NORD SUD'!A:B, 2, FALSE)</f>
        <v>S</v>
      </c>
      <c r="AE1061" s="85"/>
      <c r="AF1061" s="85"/>
      <c r="AG1061" s="84"/>
      <c r="AH1061" s="174"/>
      <c r="AI1061" s="175"/>
      <c r="AJ1061" s="175"/>
      <c r="AK1061" s="199"/>
      <c r="AL1061" s="158"/>
    </row>
    <row r="1062" spans="1:998" s="13" customFormat="1">
      <c r="A1062" s="16">
        <v>1057</v>
      </c>
      <c r="B1062" s="32" t="s">
        <v>692</v>
      </c>
      <c r="C1062" s="32" t="s">
        <v>1391</v>
      </c>
      <c r="D1062" s="32" t="s">
        <v>1391</v>
      </c>
      <c r="E1062" s="32" t="s">
        <v>1408</v>
      </c>
      <c r="F1062" s="32"/>
      <c r="G1062" s="74">
        <v>45828</v>
      </c>
      <c r="H1062" s="75">
        <v>0.69930555555555562</v>
      </c>
      <c r="I1062" s="32" t="s">
        <v>5</v>
      </c>
      <c r="J1062" s="32" t="s">
        <v>6</v>
      </c>
      <c r="K1062" s="32" t="s">
        <v>5</v>
      </c>
      <c r="L1062" s="32" t="s">
        <v>5</v>
      </c>
      <c r="M1062" s="76" t="s">
        <v>5</v>
      </c>
      <c r="N1062" s="32" t="s">
        <v>6</v>
      </c>
      <c r="O1062" s="76">
        <v>470.81</v>
      </c>
      <c r="P1062" s="77">
        <v>1062</v>
      </c>
      <c r="Q1062" s="76">
        <v>25490.080000000002</v>
      </c>
      <c r="R1062" s="76">
        <v>5000</v>
      </c>
      <c r="S1062" s="85">
        <f t="shared" si="104"/>
        <v>19.615473941235177</v>
      </c>
      <c r="T1062" s="85">
        <f t="shared" si="105"/>
        <v>20490.080000000002</v>
      </c>
      <c r="U1062" s="32" t="s">
        <v>6</v>
      </c>
      <c r="V1062" s="32" t="s">
        <v>6</v>
      </c>
      <c r="W1062" s="79">
        <v>1</v>
      </c>
      <c r="X1062" s="80">
        <v>0</v>
      </c>
      <c r="Y1062" s="81">
        <f>ROUND((S1062/INDICI!$B$2*10),2)</f>
        <v>2.2200000000000002</v>
      </c>
      <c r="Z1062" s="81">
        <f>ROUND((O1062/INDICI!$B$1*25),2)</f>
        <v>1.26</v>
      </c>
      <c r="AA1062" s="82">
        <f t="shared" si="106"/>
        <v>8</v>
      </c>
      <c r="AB1062" s="83">
        <f t="shared" si="107"/>
        <v>11.48</v>
      </c>
      <c r="AC1062" s="84"/>
      <c r="AD1062" s="81" t="str">
        <f>VLOOKUP(C1062, 'NORD SUD'!A:B, 2, FALSE)</f>
        <v>N</v>
      </c>
      <c r="AE1062" s="85"/>
      <c r="AF1062" s="85"/>
      <c r="AG1062" s="84"/>
      <c r="AH1062" s="81"/>
      <c r="AI1062" s="169"/>
      <c r="AJ1062" s="169"/>
      <c r="AK1062" s="194"/>
      <c r="AL1062" s="158"/>
    </row>
    <row r="1063" spans="1:998" s="13" customFormat="1">
      <c r="A1063" s="16">
        <v>1058</v>
      </c>
      <c r="B1063" s="32" t="s">
        <v>274</v>
      </c>
      <c r="C1063" s="32" t="s">
        <v>1606</v>
      </c>
      <c r="D1063" s="32" t="s">
        <v>1606</v>
      </c>
      <c r="E1063" s="32" t="s">
        <v>1607</v>
      </c>
      <c r="F1063" s="32"/>
      <c r="G1063" s="74">
        <v>45833</v>
      </c>
      <c r="H1063" s="75">
        <v>0.40347222222222223</v>
      </c>
      <c r="I1063" s="32" t="s">
        <v>5</v>
      </c>
      <c r="J1063" s="32" t="s">
        <v>6</v>
      </c>
      <c r="K1063" s="32" t="s">
        <v>265</v>
      </c>
      <c r="L1063" s="32" t="s">
        <v>5</v>
      </c>
      <c r="M1063" s="32" t="s">
        <v>5</v>
      </c>
      <c r="N1063" s="32" t="s">
        <v>6</v>
      </c>
      <c r="O1063" s="76">
        <v>586.71</v>
      </c>
      <c r="P1063" s="77">
        <v>8863</v>
      </c>
      <c r="Q1063" s="76">
        <v>115479</v>
      </c>
      <c r="R1063" s="76">
        <v>40000</v>
      </c>
      <c r="S1063" s="85">
        <f t="shared" si="104"/>
        <v>34.638332510672939</v>
      </c>
      <c r="T1063" s="85">
        <f t="shared" si="105"/>
        <v>75479</v>
      </c>
      <c r="U1063" s="32" t="s">
        <v>6</v>
      </c>
      <c r="V1063" s="32" t="s">
        <v>6</v>
      </c>
      <c r="W1063" s="32">
        <v>1</v>
      </c>
      <c r="X1063" s="80">
        <v>0</v>
      </c>
      <c r="Y1063" s="81">
        <f>ROUND((S1063/INDICI!$B$2*10),2)</f>
        <v>3.91</v>
      </c>
      <c r="Z1063" s="81">
        <f>ROUND((O1063/INDICI!$B$1*25),2)</f>
        <v>1.57</v>
      </c>
      <c r="AA1063" s="82">
        <f t="shared" si="106"/>
        <v>6</v>
      </c>
      <c r="AB1063" s="83">
        <f t="shared" si="107"/>
        <v>11.48</v>
      </c>
      <c r="AC1063" s="84"/>
      <c r="AD1063" s="81" t="str">
        <f>VLOOKUP(C1063, 'NORD SUD'!A:B, 2, FALSE)</f>
        <v>S</v>
      </c>
      <c r="AE1063" s="85"/>
      <c r="AF1063" s="85"/>
      <c r="AG1063" s="84"/>
      <c r="AH1063" s="81"/>
      <c r="AI1063" s="169"/>
      <c r="AJ1063" s="169"/>
      <c r="AK1063" s="194"/>
      <c r="AL1063" s="158"/>
    </row>
    <row r="1064" spans="1:998" s="13" customFormat="1">
      <c r="A1064" s="16">
        <v>1059</v>
      </c>
      <c r="B1064" s="32" t="s">
        <v>344</v>
      </c>
      <c r="C1064" s="32" t="s">
        <v>67</v>
      </c>
      <c r="D1064" s="32" t="s">
        <v>67</v>
      </c>
      <c r="E1064" s="32" t="s">
        <v>657</v>
      </c>
      <c r="F1064" s="32"/>
      <c r="G1064" s="74">
        <v>45828</v>
      </c>
      <c r="H1064" s="75">
        <v>0.77708333333333324</v>
      </c>
      <c r="I1064" s="32" t="s">
        <v>5</v>
      </c>
      <c r="J1064" s="32" t="s">
        <v>6</v>
      </c>
      <c r="K1064" s="32" t="s">
        <v>5</v>
      </c>
      <c r="L1064" s="32" t="s">
        <v>5</v>
      </c>
      <c r="M1064" s="32" t="s">
        <v>5</v>
      </c>
      <c r="N1064" s="32" t="s">
        <v>6</v>
      </c>
      <c r="O1064" s="76">
        <v>1201.02</v>
      </c>
      <c r="P1064" s="77">
        <v>5079</v>
      </c>
      <c r="Q1064" s="76">
        <v>90036</v>
      </c>
      <c r="R1064" s="76">
        <v>18007.2</v>
      </c>
      <c r="S1064" s="85">
        <f t="shared" si="104"/>
        <v>20</v>
      </c>
      <c r="T1064" s="85">
        <f t="shared" si="105"/>
        <v>72028.800000000003</v>
      </c>
      <c r="U1064" s="32" t="s">
        <v>6</v>
      </c>
      <c r="V1064" s="32" t="s">
        <v>6</v>
      </c>
      <c r="W1064" s="79">
        <v>2</v>
      </c>
      <c r="X1064" s="80">
        <v>0</v>
      </c>
      <c r="Y1064" s="81">
        <f>ROUND((S1064/INDICI!$B$2*10),2)</f>
        <v>2.2599999999999998</v>
      </c>
      <c r="Z1064" s="81">
        <f>ROUND((O1064/INDICI!$B$1*25),2)</f>
        <v>3.21</v>
      </c>
      <c r="AA1064" s="82">
        <f t="shared" si="106"/>
        <v>6</v>
      </c>
      <c r="AB1064" s="83">
        <f t="shared" si="107"/>
        <v>11.469999999999999</v>
      </c>
      <c r="AC1064" s="84"/>
      <c r="AD1064" s="81" t="str">
        <f>VLOOKUP(C1064, 'NORD SUD'!A:B, 2, FALSE)</f>
        <v>N</v>
      </c>
      <c r="AE1064" s="85"/>
      <c r="AF1064" s="85"/>
      <c r="AG1064" s="84"/>
      <c r="AH1064" s="81"/>
      <c r="AI1064" s="169"/>
      <c r="AJ1064" s="169"/>
      <c r="AK1064" s="194"/>
      <c r="AL1064" s="158"/>
    </row>
    <row r="1065" spans="1:998" s="13" customFormat="1">
      <c r="A1065" s="16">
        <v>1060</v>
      </c>
      <c r="B1065" s="32" t="s">
        <v>344</v>
      </c>
      <c r="C1065" s="32" t="s">
        <v>67</v>
      </c>
      <c r="D1065" s="32" t="s">
        <v>67</v>
      </c>
      <c r="E1065" s="32" t="s">
        <v>660</v>
      </c>
      <c r="F1065" s="32"/>
      <c r="G1065" s="74">
        <v>45834</v>
      </c>
      <c r="H1065" s="75">
        <v>0.66805555555555562</v>
      </c>
      <c r="I1065" s="32" t="s">
        <v>5</v>
      </c>
      <c r="J1065" s="32" t="s">
        <v>6</v>
      </c>
      <c r="K1065" s="32" t="s">
        <v>5</v>
      </c>
      <c r="L1065" s="32" t="s">
        <v>5</v>
      </c>
      <c r="M1065" s="32" t="s">
        <v>5</v>
      </c>
      <c r="N1065" s="32" t="s">
        <v>6</v>
      </c>
      <c r="O1065" s="76">
        <v>1234.57</v>
      </c>
      <c r="P1065" s="77">
        <v>162</v>
      </c>
      <c r="Q1065" s="76">
        <v>68000</v>
      </c>
      <c r="R1065" s="76">
        <v>1000</v>
      </c>
      <c r="S1065" s="85">
        <f t="shared" si="104"/>
        <v>1.4705882352941175</v>
      </c>
      <c r="T1065" s="85">
        <f t="shared" si="105"/>
        <v>67000</v>
      </c>
      <c r="U1065" s="32" t="s">
        <v>6</v>
      </c>
      <c r="V1065" s="32" t="s">
        <v>6</v>
      </c>
      <c r="W1065" s="79">
        <v>2</v>
      </c>
      <c r="X1065" s="80">
        <v>0</v>
      </c>
      <c r="Y1065" s="81">
        <f>ROUND((S1065/INDICI!$B$2*10),2)</f>
        <v>0.17</v>
      </c>
      <c r="Z1065" s="81">
        <f>ROUND((O1065/INDICI!$B$1*25),2)</f>
        <v>3.3</v>
      </c>
      <c r="AA1065" s="82">
        <f t="shared" si="106"/>
        <v>8</v>
      </c>
      <c r="AB1065" s="83">
        <f t="shared" si="107"/>
        <v>11.469999999999999</v>
      </c>
      <c r="AC1065" s="84"/>
      <c r="AD1065" s="81" t="str">
        <f>VLOOKUP(C1065, 'NORD SUD'!A:B, 2, FALSE)</f>
        <v>N</v>
      </c>
      <c r="AE1065" s="85"/>
      <c r="AF1065" s="85"/>
      <c r="AG1065" s="84"/>
      <c r="AH1065" s="81"/>
      <c r="AI1065" s="169"/>
      <c r="AJ1065" s="169"/>
      <c r="AK1065" s="194"/>
      <c r="AL1065" s="158"/>
    </row>
    <row r="1066" spans="1:998" s="13" customFormat="1">
      <c r="A1066" s="16">
        <v>1061</v>
      </c>
      <c r="B1066" s="32" t="s">
        <v>274</v>
      </c>
      <c r="C1066" s="32" t="s">
        <v>15</v>
      </c>
      <c r="D1066" s="32" t="s">
        <v>15</v>
      </c>
      <c r="E1066" s="32" t="s">
        <v>329</v>
      </c>
      <c r="F1066" s="32"/>
      <c r="G1066" s="74">
        <v>45765</v>
      </c>
      <c r="H1066" s="75">
        <v>0.58472222222222225</v>
      </c>
      <c r="I1066" s="32" t="s">
        <v>5</v>
      </c>
      <c r="J1066" s="32" t="s">
        <v>6</v>
      </c>
      <c r="K1066" s="32" t="s">
        <v>5</v>
      </c>
      <c r="L1066" s="32" t="s">
        <v>5</v>
      </c>
      <c r="M1066" s="32" t="s">
        <v>5</v>
      </c>
      <c r="N1066" s="32" t="s">
        <v>6</v>
      </c>
      <c r="O1066" s="76">
        <v>1481.97</v>
      </c>
      <c r="P1066" s="77">
        <v>18219</v>
      </c>
      <c r="Q1066" s="76">
        <v>150000</v>
      </c>
      <c r="R1066" s="76">
        <v>20000</v>
      </c>
      <c r="S1066" s="78">
        <f t="shared" si="104"/>
        <v>13.333333333333334</v>
      </c>
      <c r="T1066" s="78">
        <f t="shared" si="105"/>
        <v>130000</v>
      </c>
      <c r="U1066" s="32" t="s">
        <v>6</v>
      </c>
      <c r="V1066" s="32" t="s">
        <v>6</v>
      </c>
      <c r="W1066" s="79">
        <v>1</v>
      </c>
      <c r="X1066" s="80">
        <v>0</v>
      </c>
      <c r="Y1066" s="81">
        <f>ROUND((S1066/INDICI!$B$2*10),2)</f>
        <v>1.51</v>
      </c>
      <c r="Z1066" s="81">
        <f>ROUND((O1066/INDICI!$B$1*25),2)</f>
        <v>3.96</v>
      </c>
      <c r="AA1066" s="82">
        <f t="shared" si="106"/>
        <v>6</v>
      </c>
      <c r="AB1066" s="83">
        <f t="shared" si="107"/>
        <v>11.469999999999999</v>
      </c>
      <c r="AC1066" s="84"/>
      <c r="AD1066" s="81" t="str">
        <f>VLOOKUP(C1066, 'NORD SUD'!A:B, 2, FALSE)</f>
        <v>S</v>
      </c>
      <c r="AE1066" s="85"/>
      <c r="AF1066" s="85"/>
      <c r="AG1066" s="84"/>
      <c r="AH1066" s="81"/>
      <c r="AI1066" s="169"/>
      <c r="AJ1066" s="169"/>
      <c r="AK1066" s="194"/>
      <c r="AL1066" s="158"/>
    </row>
    <row r="1067" spans="1:998" s="13" customFormat="1">
      <c r="A1067" s="16">
        <v>1062</v>
      </c>
      <c r="B1067" s="32" t="s">
        <v>188</v>
      </c>
      <c r="C1067" s="32" t="s">
        <v>97</v>
      </c>
      <c r="D1067" s="32" t="s">
        <v>97</v>
      </c>
      <c r="E1067" s="32" t="s">
        <v>518</v>
      </c>
      <c r="F1067" s="32"/>
      <c r="G1067" s="74">
        <v>45804</v>
      </c>
      <c r="H1067" s="75">
        <v>0.46527777777777773</v>
      </c>
      <c r="I1067" s="32" t="s">
        <v>5</v>
      </c>
      <c r="J1067" s="32" t="s">
        <v>6</v>
      </c>
      <c r="K1067" s="32" t="s">
        <v>5</v>
      </c>
      <c r="L1067" s="32" t="s">
        <v>5</v>
      </c>
      <c r="M1067" s="32" t="s">
        <v>5</v>
      </c>
      <c r="N1067" s="32" t="s">
        <v>6</v>
      </c>
      <c r="O1067" s="76">
        <v>335.57</v>
      </c>
      <c r="P1067" s="77">
        <v>894</v>
      </c>
      <c r="Q1067" s="76">
        <v>51721.9</v>
      </c>
      <c r="R1067" s="76">
        <v>11721.9</v>
      </c>
      <c r="S1067" s="85">
        <f t="shared" si="104"/>
        <v>22.663320566336502</v>
      </c>
      <c r="T1067" s="85">
        <f t="shared" si="105"/>
        <v>40000</v>
      </c>
      <c r="U1067" s="32" t="s">
        <v>6</v>
      </c>
      <c r="V1067" s="32" t="s">
        <v>6</v>
      </c>
      <c r="W1067" s="79">
        <v>1</v>
      </c>
      <c r="X1067" s="80">
        <v>0</v>
      </c>
      <c r="Y1067" s="81">
        <f>ROUND((S1067/INDICI!$B$2*10),2)</f>
        <v>2.56</v>
      </c>
      <c r="Z1067" s="81">
        <f>ROUND((O1067/INDICI!$B$1*25),2)</f>
        <v>0.9</v>
      </c>
      <c r="AA1067" s="82">
        <f t="shared" si="106"/>
        <v>8</v>
      </c>
      <c r="AB1067" s="83">
        <f t="shared" si="107"/>
        <v>11.46</v>
      </c>
      <c r="AC1067" s="84"/>
      <c r="AD1067" s="81" t="str">
        <f>VLOOKUP(C1067, 'NORD SUD'!A:B, 2, FALSE)</f>
        <v>N</v>
      </c>
      <c r="AE1067" s="85"/>
      <c r="AF1067" s="85"/>
      <c r="AG1067" s="84"/>
      <c r="AH1067" s="81"/>
      <c r="AI1067" s="169"/>
      <c r="AJ1067" s="169"/>
      <c r="AK1067" s="194"/>
      <c r="AL1067" s="158"/>
    </row>
    <row r="1068" spans="1:998" s="13" customFormat="1">
      <c r="A1068" s="16">
        <v>1063</v>
      </c>
      <c r="B1068" s="32" t="s">
        <v>188</v>
      </c>
      <c r="C1068" s="32" t="s">
        <v>13</v>
      </c>
      <c r="D1068" s="32" t="s">
        <v>13</v>
      </c>
      <c r="E1068" s="32" t="s">
        <v>211</v>
      </c>
      <c r="F1068" s="32"/>
      <c r="G1068" s="74">
        <v>45833</v>
      </c>
      <c r="H1068" s="75">
        <v>0.39652777777777781</v>
      </c>
      <c r="I1068" s="32" t="s">
        <v>5</v>
      </c>
      <c r="J1068" s="32" t="s">
        <v>6</v>
      </c>
      <c r="K1068" s="32" t="s">
        <v>5</v>
      </c>
      <c r="L1068" s="32" t="s">
        <v>5</v>
      </c>
      <c r="M1068" s="32" t="s">
        <v>5</v>
      </c>
      <c r="N1068" s="32" t="s">
        <v>6</v>
      </c>
      <c r="O1068" s="76">
        <v>444.44</v>
      </c>
      <c r="P1068" s="77">
        <v>225</v>
      </c>
      <c r="Q1068" s="76">
        <v>35390</v>
      </c>
      <c r="R1068" s="76">
        <v>7078</v>
      </c>
      <c r="S1068" s="78">
        <f t="shared" si="104"/>
        <v>20</v>
      </c>
      <c r="T1068" s="78">
        <f t="shared" si="105"/>
        <v>28312</v>
      </c>
      <c r="U1068" s="32" t="s">
        <v>6</v>
      </c>
      <c r="V1068" s="32" t="s">
        <v>6</v>
      </c>
      <c r="W1068" s="79">
        <v>1</v>
      </c>
      <c r="X1068" s="80">
        <v>0</v>
      </c>
      <c r="Y1068" s="81">
        <f>ROUND((S1068/INDICI!$B$2*10),2)</f>
        <v>2.2599999999999998</v>
      </c>
      <c r="Z1068" s="81">
        <f>ROUND((O1068/INDICI!$B$1*25),2)</f>
        <v>1.19</v>
      </c>
      <c r="AA1068" s="82">
        <f t="shared" si="106"/>
        <v>8</v>
      </c>
      <c r="AB1068" s="83">
        <f t="shared" si="107"/>
        <v>11.45</v>
      </c>
      <c r="AC1068" s="84"/>
      <c r="AD1068" s="81" t="str">
        <f>VLOOKUP(C1068, 'NORD SUD'!A:B, 2, FALSE)</f>
        <v>N</v>
      </c>
      <c r="AE1068" s="85"/>
      <c r="AF1068" s="85"/>
      <c r="AG1068" s="84"/>
      <c r="AH1068" s="81"/>
      <c r="AI1068" s="169"/>
      <c r="AJ1068" s="169"/>
      <c r="AK1068" s="194"/>
      <c r="AL1068" s="158"/>
    </row>
    <row r="1069" spans="1:998" s="13" customFormat="1">
      <c r="A1069" s="16">
        <v>1064</v>
      </c>
      <c r="B1069" s="32" t="s">
        <v>138</v>
      </c>
      <c r="C1069" s="32" t="s">
        <v>27</v>
      </c>
      <c r="D1069" s="32" t="s">
        <v>27</v>
      </c>
      <c r="E1069" s="32" t="s">
        <v>1338</v>
      </c>
      <c r="F1069" s="32"/>
      <c r="G1069" s="74">
        <v>45834</v>
      </c>
      <c r="H1069" s="75">
        <v>0.44791666666666669</v>
      </c>
      <c r="I1069" s="32" t="s">
        <v>5</v>
      </c>
      <c r="J1069" s="32" t="s">
        <v>6</v>
      </c>
      <c r="K1069" s="32" t="s">
        <v>5</v>
      </c>
      <c r="L1069" s="32" t="s">
        <v>5</v>
      </c>
      <c r="M1069" s="32" t="s">
        <v>5</v>
      </c>
      <c r="N1069" s="32" t="s">
        <v>6</v>
      </c>
      <c r="O1069" s="76">
        <v>1585.95</v>
      </c>
      <c r="P1069" s="77">
        <v>8260</v>
      </c>
      <c r="Q1069" s="76">
        <v>111500</v>
      </c>
      <c r="R1069" s="76">
        <v>12000</v>
      </c>
      <c r="S1069" s="85">
        <f t="shared" si="104"/>
        <v>10.762331838565023</v>
      </c>
      <c r="T1069" s="85">
        <f t="shared" si="105"/>
        <v>99500</v>
      </c>
      <c r="U1069" s="32" t="s">
        <v>6</v>
      </c>
      <c r="V1069" s="32" t="s">
        <v>6</v>
      </c>
      <c r="W1069" s="79">
        <v>1</v>
      </c>
      <c r="X1069" s="80">
        <v>0</v>
      </c>
      <c r="Y1069" s="81">
        <f>ROUND((S1069/INDICI!$B$2*10),2)</f>
        <v>1.22</v>
      </c>
      <c r="Z1069" s="81">
        <f>ROUND((O1069/INDICI!$B$1*25),2)</f>
        <v>4.2300000000000004</v>
      </c>
      <c r="AA1069" s="82">
        <f t="shared" si="106"/>
        <v>6</v>
      </c>
      <c r="AB1069" s="83">
        <f t="shared" si="107"/>
        <v>11.45</v>
      </c>
      <c r="AC1069" s="84"/>
      <c r="AD1069" s="81" t="str">
        <f>VLOOKUP(C1069, 'NORD SUD'!A:B, 2, FALSE)</f>
        <v>S</v>
      </c>
      <c r="AE1069" s="85"/>
      <c r="AF1069" s="85"/>
      <c r="AG1069" s="84"/>
      <c r="AH1069" s="81"/>
      <c r="AI1069" s="169"/>
      <c r="AJ1069" s="169"/>
      <c r="AK1069" s="194"/>
      <c r="AL1069" s="158"/>
    </row>
    <row r="1070" spans="1:998" s="13" customFormat="1">
      <c r="A1070" s="16">
        <v>1065</v>
      </c>
      <c r="B1070" s="32" t="s">
        <v>1013</v>
      </c>
      <c r="C1070" s="32" t="s">
        <v>56</v>
      </c>
      <c r="D1070" s="32" t="s">
        <v>56</v>
      </c>
      <c r="E1070" s="32" t="s">
        <v>1020</v>
      </c>
      <c r="F1070" s="32"/>
      <c r="G1070" s="74">
        <v>45834</v>
      </c>
      <c r="H1070" s="75">
        <v>0.57638888888888895</v>
      </c>
      <c r="I1070" s="32" t="s">
        <v>5</v>
      </c>
      <c r="J1070" s="32" t="s">
        <v>6</v>
      </c>
      <c r="K1070" s="32" t="s">
        <v>5</v>
      </c>
      <c r="L1070" s="32" t="s">
        <v>5</v>
      </c>
      <c r="M1070" s="32" t="s">
        <v>5</v>
      </c>
      <c r="N1070" s="32" t="s">
        <v>6</v>
      </c>
      <c r="O1070" s="76">
        <v>521.16999999999996</v>
      </c>
      <c r="P1070" s="77">
        <v>9210</v>
      </c>
      <c r="Q1070" s="76">
        <v>140000</v>
      </c>
      <c r="R1070" s="76">
        <v>50000</v>
      </c>
      <c r="S1070" s="85">
        <f t="shared" si="104"/>
        <v>35.714285714285715</v>
      </c>
      <c r="T1070" s="85">
        <f t="shared" si="105"/>
        <v>90000</v>
      </c>
      <c r="U1070" s="32" t="s">
        <v>5</v>
      </c>
      <c r="V1070" s="32" t="s">
        <v>6</v>
      </c>
      <c r="W1070" s="79">
        <v>2</v>
      </c>
      <c r="X1070" s="80">
        <v>0</v>
      </c>
      <c r="Y1070" s="81">
        <f>ROUND((S1070/INDICI!$B$2*10),2)</f>
        <v>4.04</v>
      </c>
      <c r="Z1070" s="81">
        <f>ROUND((O1070/INDICI!$B$1*25),2)</f>
        <v>1.39</v>
      </c>
      <c r="AA1070" s="82">
        <f t="shared" si="106"/>
        <v>6</v>
      </c>
      <c r="AB1070" s="83">
        <f t="shared" si="107"/>
        <v>11.43</v>
      </c>
      <c r="AC1070" s="84"/>
      <c r="AD1070" s="81" t="str">
        <f>VLOOKUP(C1070, 'NORD SUD'!A:B, 2, FALSE)</f>
        <v>S</v>
      </c>
      <c r="AE1070" s="85"/>
      <c r="AF1070" s="85"/>
      <c r="AG1070" s="84"/>
      <c r="AH1070" s="81"/>
      <c r="AI1070" s="169"/>
      <c r="AJ1070" s="169"/>
      <c r="AK1070" s="194"/>
      <c r="AL1070" s="158"/>
    </row>
    <row r="1071" spans="1:998" s="13" customFormat="1">
      <c r="A1071" s="16">
        <v>1066</v>
      </c>
      <c r="B1071" s="32" t="s">
        <v>138</v>
      </c>
      <c r="C1071" s="32" t="s">
        <v>27</v>
      </c>
      <c r="D1071" s="32" t="s">
        <v>27</v>
      </c>
      <c r="E1071" s="32" t="s">
        <v>1372</v>
      </c>
      <c r="F1071" s="32"/>
      <c r="G1071" s="74">
        <v>45832</v>
      </c>
      <c r="H1071" s="75">
        <v>0.33680555555555558</v>
      </c>
      <c r="I1071" s="32" t="s">
        <v>5</v>
      </c>
      <c r="J1071" s="32" t="s">
        <v>6</v>
      </c>
      <c r="K1071" s="32" t="s">
        <v>5</v>
      </c>
      <c r="L1071" s="32" t="s">
        <v>5</v>
      </c>
      <c r="M1071" s="32" t="s">
        <v>5</v>
      </c>
      <c r="N1071" s="32" t="s">
        <v>6</v>
      </c>
      <c r="O1071" s="76">
        <v>437.31</v>
      </c>
      <c r="P1071" s="77">
        <v>1372</v>
      </c>
      <c r="Q1071" s="76">
        <v>88836.55</v>
      </c>
      <c r="R1071" s="76">
        <v>17767.310000000001</v>
      </c>
      <c r="S1071" s="85">
        <f t="shared" si="104"/>
        <v>20</v>
      </c>
      <c r="T1071" s="85">
        <f t="shared" si="105"/>
        <v>71069.240000000005</v>
      </c>
      <c r="U1071" s="32" t="s">
        <v>6</v>
      </c>
      <c r="V1071" s="32" t="s">
        <v>6</v>
      </c>
      <c r="W1071" s="79">
        <v>1</v>
      </c>
      <c r="X1071" s="80">
        <v>0</v>
      </c>
      <c r="Y1071" s="81">
        <f>ROUND((S1071/INDICI!$B$2*10),2)</f>
        <v>2.2599999999999998</v>
      </c>
      <c r="Z1071" s="81">
        <f>ROUND((O1071/INDICI!$B$1*25),2)</f>
        <v>1.17</v>
      </c>
      <c r="AA1071" s="82">
        <f t="shared" si="106"/>
        <v>8</v>
      </c>
      <c r="AB1071" s="83">
        <f t="shared" si="107"/>
        <v>11.43</v>
      </c>
      <c r="AC1071" s="84"/>
      <c r="AD1071" s="81" t="str">
        <f>VLOOKUP(C1071, 'NORD SUD'!A:B, 2, FALSE)</f>
        <v>S</v>
      </c>
      <c r="AE1071" s="85"/>
      <c r="AF1071" s="85"/>
      <c r="AG1071" s="84"/>
      <c r="AH1071" s="81"/>
      <c r="AI1071" s="169"/>
      <c r="AJ1071" s="169"/>
      <c r="AK1071" s="194"/>
      <c r="AL1071" s="158"/>
    </row>
    <row r="1072" spans="1:998" s="13" customFormat="1">
      <c r="A1072" s="16">
        <v>1067</v>
      </c>
      <c r="B1072" s="32" t="s">
        <v>294</v>
      </c>
      <c r="C1072" s="32" t="s">
        <v>53</v>
      </c>
      <c r="D1072" s="32" t="s">
        <v>53</v>
      </c>
      <c r="E1072" s="32"/>
      <c r="F1072" s="32" t="s">
        <v>783</v>
      </c>
      <c r="G1072" s="74">
        <v>45834</v>
      </c>
      <c r="H1072" s="75">
        <v>0.52847222222222223</v>
      </c>
      <c r="I1072" s="32" t="s">
        <v>5</v>
      </c>
      <c r="J1072" s="32" t="s">
        <v>6</v>
      </c>
      <c r="K1072" s="32" t="s">
        <v>5</v>
      </c>
      <c r="L1072" s="32" t="s">
        <v>5</v>
      </c>
      <c r="M1072" s="32" t="s">
        <v>5</v>
      </c>
      <c r="N1072" s="32" t="s">
        <v>6</v>
      </c>
      <c r="O1072" s="76">
        <v>536.30999999999995</v>
      </c>
      <c r="P1072" s="77">
        <v>26850</v>
      </c>
      <c r="Q1072" s="76">
        <v>190000</v>
      </c>
      <c r="R1072" s="76">
        <v>0</v>
      </c>
      <c r="S1072" s="85">
        <f t="shared" si="104"/>
        <v>0</v>
      </c>
      <c r="T1072" s="85">
        <f t="shared" si="105"/>
        <v>190000</v>
      </c>
      <c r="U1072" s="32" t="s">
        <v>6</v>
      </c>
      <c r="V1072" s="32" t="s">
        <v>6</v>
      </c>
      <c r="W1072" s="79">
        <v>1</v>
      </c>
      <c r="X1072" s="80">
        <v>10</v>
      </c>
      <c r="Y1072" s="81">
        <f>ROUND((S1072/INDICI!$B$2*10),2)</f>
        <v>0</v>
      </c>
      <c r="Z1072" s="81">
        <f>ROUND((O1072/INDICI!$B$1*25),2)</f>
        <v>1.43</v>
      </c>
      <c r="AA1072" s="82">
        <f t="shared" si="106"/>
        <v>0</v>
      </c>
      <c r="AB1072" s="83">
        <f t="shared" si="107"/>
        <v>11.43</v>
      </c>
      <c r="AC1072" s="84"/>
      <c r="AD1072" s="81" t="str">
        <f>VLOOKUP(C1072, 'NORD SUD'!A:B, 2, FALSE)</f>
        <v>N</v>
      </c>
      <c r="AE1072" s="85"/>
      <c r="AF1072" s="85"/>
      <c r="AG1072" s="84"/>
      <c r="AH1072" s="81"/>
      <c r="AI1072" s="169"/>
      <c r="AJ1072" s="169"/>
      <c r="AK1072" s="194"/>
      <c r="AL1072" s="158"/>
    </row>
    <row r="1073" spans="1:998" s="13" customFormat="1">
      <c r="A1073" s="16">
        <v>1068</v>
      </c>
      <c r="B1073" s="32" t="s">
        <v>175</v>
      </c>
      <c r="C1073" s="32" t="s">
        <v>85</v>
      </c>
      <c r="D1073" s="32" t="s">
        <v>85</v>
      </c>
      <c r="E1073" s="32" t="s">
        <v>1216</v>
      </c>
      <c r="F1073" s="32"/>
      <c r="G1073" s="74">
        <v>45834</v>
      </c>
      <c r="H1073" s="75">
        <v>0.53125</v>
      </c>
      <c r="I1073" s="32" t="s">
        <v>5</v>
      </c>
      <c r="J1073" s="32" t="s">
        <v>6</v>
      </c>
      <c r="K1073" s="32" t="s">
        <v>5</v>
      </c>
      <c r="L1073" s="32" t="s">
        <v>5</v>
      </c>
      <c r="M1073" s="32" t="s">
        <v>5</v>
      </c>
      <c r="N1073" s="32" t="s">
        <v>6</v>
      </c>
      <c r="O1073" s="76">
        <v>758.52</v>
      </c>
      <c r="P1073" s="77">
        <v>8042</v>
      </c>
      <c r="Q1073" s="76">
        <v>210000</v>
      </c>
      <c r="R1073" s="76">
        <v>63000</v>
      </c>
      <c r="S1073" s="85">
        <f t="shared" si="104"/>
        <v>30</v>
      </c>
      <c r="T1073" s="85">
        <f t="shared" si="105"/>
        <v>147000</v>
      </c>
      <c r="U1073" s="32" t="s">
        <v>6</v>
      </c>
      <c r="V1073" s="32" t="s">
        <v>6</v>
      </c>
      <c r="W1073" s="79">
        <v>1</v>
      </c>
      <c r="X1073" s="80">
        <v>0</v>
      </c>
      <c r="Y1073" s="81">
        <f>ROUND((S1073/INDICI!$B$2*10),2)</f>
        <v>3.39</v>
      </c>
      <c r="Z1073" s="81">
        <f>ROUND((O1073/INDICI!$B$1*25),2)</f>
        <v>2.0299999999999998</v>
      </c>
      <c r="AA1073" s="82">
        <f t="shared" si="106"/>
        <v>6</v>
      </c>
      <c r="AB1073" s="83">
        <f t="shared" si="107"/>
        <v>11.42</v>
      </c>
      <c r="AC1073" s="84"/>
      <c r="AD1073" s="81" t="str">
        <f>VLOOKUP(C1073, 'NORD SUD'!A:B, 2, FALSE)</f>
        <v>S</v>
      </c>
      <c r="AE1073" s="85"/>
      <c r="AF1073" s="85"/>
      <c r="AG1073" s="84"/>
      <c r="AH1073" s="81"/>
      <c r="AI1073" s="169"/>
      <c r="AJ1073" s="169"/>
      <c r="AK1073" s="194"/>
      <c r="AL1073" s="158"/>
    </row>
    <row r="1074" spans="1:998" s="13" customFormat="1">
      <c r="A1074" s="16">
        <v>1069</v>
      </c>
      <c r="B1074" s="32" t="s">
        <v>344</v>
      </c>
      <c r="C1074" s="32" t="s">
        <v>33</v>
      </c>
      <c r="D1074" s="32" t="s">
        <v>33</v>
      </c>
      <c r="E1074" s="32" t="s">
        <v>1281</v>
      </c>
      <c r="F1074" s="32"/>
      <c r="G1074" s="74">
        <v>45826</v>
      </c>
      <c r="H1074" s="75">
        <v>0.52083333333333337</v>
      </c>
      <c r="I1074" s="32" t="s">
        <v>5</v>
      </c>
      <c r="J1074" s="32" t="s">
        <v>6</v>
      </c>
      <c r="K1074" s="32" t="s">
        <v>5</v>
      </c>
      <c r="L1074" s="32" t="s">
        <v>5</v>
      </c>
      <c r="M1074" s="32" t="s">
        <v>5</v>
      </c>
      <c r="N1074" s="32" t="s">
        <v>6</v>
      </c>
      <c r="O1074" s="32">
        <v>431.96499999999997</v>
      </c>
      <c r="P1074" s="77">
        <v>463</v>
      </c>
      <c r="Q1074" s="32">
        <v>21000</v>
      </c>
      <c r="R1074" s="32">
        <v>4200</v>
      </c>
      <c r="S1074" s="85">
        <f t="shared" si="104"/>
        <v>20</v>
      </c>
      <c r="T1074" s="85">
        <f t="shared" si="105"/>
        <v>16800</v>
      </c>
      <c r="U1074" s="32" t="s">
        <v>6</v>
      </c>
      <c r="V1074" s="32" t="s">
        <v>6</v>
      </c>
      <c r="W1074" s="79">
        <v>1</v>
      </c>
      <c r="X1074" s="80">
        <v>0</v>
      </c>
      <c r="Y1074" s="81">
        <f>ROUND((S1074/INDICI!$B$2*10),2)</f>
        <v>2.2599999999999998</v>
      </c>
      <c r="Z1074" s="81">
        <f>ROUND((O1074/INDICI!$B$1*25),2)</f>
        <v>1.1499999999999999</v>
      </c>
      <c r="AA1074" s="82">
        <f t="shared" si="106"/>
        <v>8</v>
      </c>
      <c r="AB1074" s="83">
        <f t="shared" si="107"/>
        <v>11.41</v>
      </c>
      <c r="AC1074" s="84"/>
      <c r="AD1074" s="81" t="str">
        <f>VLOOKUP(C1074, 'NORD SUD'!A:B, 2, FALSE)</f>
        <v>N</v>
      </c>
      <c r="AE1074" s="85"/>
      <c r="AF1074" s="85"/>
      <c r="AG1074" s="84"/>
      <c r="AH1074" s="81"/>
      <c r="AI1074" s="169"/>
      <c r="AJ1074" s="169"/>
      <c r="AK1074" s="194"/>
      <c r="AL1074" s="161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  <c r="IU1074" s="24"/>
      <c r="IV1074" s="24"/>
      <c r="IW1074" s="24"/>
      <c r="IX1074" s="24"/>
      <c r="IY1074" s="24"/>
      <c r="IZ1074" s="24"/>
      <c r="JA1074" s="24"/>
      <c r="JB1074" s="24"/>
      <c r="JC1074" s="24"/>
      <c r="JD1074" s="24"/>
      <c r="JE1074" s="24"/>
      <c r="JF1074" s="24"/>
      <c r="JG1074" s="24"/>
      <c r="JH1074" s="24"/>
      <c r="JI1074" s="24"/>
      <c r="JJ1074" s="24"/>
      <c r="JK1074" s="24"/>
      <c r="JL1074" s="24"/>
      <c r="JM1074" s="24"/>
      <c r="JN1074" s="24"/>
      <c r="JO1074" s="24"/>
      <c r="JP1074" s="24"/>
      <c r="JQ1074" s="24"/>
      <c r="JR1074" s="24"/>
      <c r="JS1074" s="24"/>
      <c r="JT1074" s="24"/>
      <c r="JU1074" s="24"/>
      <c r="JV1074" s="24"/>
      <c r="JW1074" s="24"/>
      <c r="JX1074" s="24"/>
      <c r="JY1074" s="24"/>
      <c r="JZ1074" s="24"/>
      <c r="KA1074" s="24"/>
      <c r="KB1074" s="24"/>
      <c r="KC1074" s="24"/>
      <c r="KD1074" s="24"/>
      <c r="KE1074" s="24"/>
      <c r="KF1074" s="24"/>
      <c r="KG1074" s="24"/>
      <c r="KH1074" s="24"/>
      <c r="KI1074" s="24"/>
      <c r="KJ1074" s="24"/>
      <c r="KK1074" s="24"/>
      <c r="KL1074" s="24"/>
      <c r="KM1074" s="24"/>
      <c r="KN1074" s="24"/>
      <c r="KO1074" s="24"/>
      <c r="KP1074" s="24"/>
      <c r="KQ1074" s="24"/>
      <c r="KR1074" s="24"/>
      <c r="KS1074" s="24"/>
      <c r="KT1074" s="24"/>
      <c r="KU1074" s="24"/>
      <c r="KV1074" s="24"/>
      <c r="KW1074" s="24"/>
      <c r="KX1074" s="24"/>
      <c r="KY1074" s="24"/>
      <c r="KZ1074" s="24"/>
      <c r="LA1074" s="24"/>
      <c r="LB1074" s="24"/>
      <c r="LC1074" s="24"/>
      <c r="LD1074" s="24"/>
      <c r="LE1074" s="24"/>
      <c r="LF1074" s="24"/>
      <c r="LG1074" s="24"/>
      <c r="LH1074" s="24"/>
      <c r="LI1074" s="24"/>
      <c r="LJ1074" s="24"/>
      <c r="LK1074" s="24"/>
      <c r="LL1074" s="24"/>
      <c r="LM1074" s="24"/>
      <c r="LN1074" s="24"/>
      <c r="LO1074" s="24"/>
      <c r="LP1074" s="24"/>
      <c r="LQ1074" s="24"/>
      <c r="LR1074" s="24"/>
      <c r="LS1074" s="24"/>
      <c r="LT1074" s="24"/>
      <c r="LU1074" s="24"/>
      <c r="LV1074" s="24"/>
      <c r="LW1074" s="24"/>
      <c r="LX1074" s="24"/>
      <c r="LY1074" s="24"/>
      <c r="LZ1074" s="24"/>
      <c r="MA1074" s="24"/>
      <c r="MB1074" s="24"/>
      <c r="MC1074" s="24"/>
      <c r="MD1074" s="24"/>
      <c r="ME1074" s="24"/>
      <c r="MF1074" s="24"/>
      <c r="MG1074" s="24"/>
      <c r="MH1074" s="24"/>
      <c r="MI1074" s="24"/>
      <c r="MJ1074" s="24"/>
      <c r="MK1074" s="24"/>
      <c r="ML1074" s="24"/>
      <c r="MM1074" s="24"/>
      <c r="MN1074" s="24"/>
      <c r="MO1074" s="24"/>
      <c r="MP1074" s="24"/>
      <c r="MQ1074" s="24"/>
      <c r="MR1074" s="24"/>
      <c r="MS1074" s="24"/>
      <c r="MT1074" s="24"/>
      <c r="MU1074" s="24"/>
      <c r="MV1074" s="24"/>
      <c r="MW1074" s="24"/>
      <c r="MX1074" s="24"/>
      <c r="MY1074" s="24"/>
      <c r="MZ1074" s="24"/>
      <c r="NA1074" s="24"/>
      <c r="NB1074" s="24"/>
      <c r="NC1074" s="24"/>
      <c r="ND1074" s="24"/>
      <c r="NE1074" s="24"/>
      <c r="NF1074" s="24"/>
      <c r="NG1074" s="24"/>
      <c r="NH1074" s="24"/>
      <c r="NI1074" s="24"/>
      <c r="NJ1074" s="24"/>
      <c r="NK1074" s="24"/>
      <c r="NL1074" s="24"/>
      <c r="NM1074" s="24"/>
      <c r="NN1074" s="24"/>
      <c r="NO1074" s="24"/>
      <c r="NP1074" s="24"/>
      <c r="NQ1074" s="24"/>
      <c r="NR1074" s="24"/>
      <c r="NS1074" s="24"/>
      <c r="NT1074" s="24"/>
      <c r="NU1074" s="24"/>
      <c r="NV1074" s="24"/>
      <c r="NW1074" s="24"/>
      <c r="NX1074" s="24"/>
      <c r="NY1074" s="24"/>
      <c r="NZ1074" s="24"/>
      <c r="OA1074" s="24"/>
      <c r="OB1074" s="24"/>
      <c r="OC1074" s="24"/>
      <c r="OD1074" s="24"/>
      <c r="OE1074" s="24"/>
      <c r="OF1074" s="24"/>
      <c r="OG1074" s="24"/>
      <c r="OH1074" s="24"/>
      <c r="OI1074" s="24"/>
      <c r="OJ1074" s="24"/>
      <c r="OK1074" s="24"/>
      <c r="OL1074" s="24"/>
      <c r="OM1074" s="24"/>
      <c r="ON1074" s="24"/>
      <c r="OO1074" s="24"/>
      <c r="OP1074" s="24"/>
      <c r="OQ1074" s="24"/>
      <c r="OR1074" s="24"/>
      <c r="OS1074" s="24"/>
      <c r="OT1074" s="24"/>
      <c r="OU1074" s="24"/>
      <c r="OV1074" s="24"/>
      <c r="OW1074" s="24"/>
      <c r="OX1074" s="24"/>
      <c r="OY1074" s="24"/>
      <c r="OZ1074" s="24"/>
      <c r="PA1074" s="24"/>
      <c r="PB1074" s="24"/>
      <c r="PC1074" s="24"/>
      <c r="PD1074" s="24"/>
      <c r="PE1074" s="24"/>
      <c r="PF1074" s="24"/>
      <c r="PG1074" s="24"/>
      <c r="PH1074" s="24"/>
      <c r="PI1074" s="24"/>
      <c r="PJ1074" s="24"/>
      <c r="PK1074" s="24"/>
      <c r="PL1074" s="24"/>
      <c r="PM1074" s="24"/>
      <c r="PN1074" s="24"/>
      <c r="PO1074" s="24"/>
      <c r="PP1074" s="24"/>
      <c r="PQ1074" s="24"/>
      <c r="PR1074" s="24"/>
      <c r="PS1074" s="24"/>
      <c r="PT1074" s="24"/>
      <c r="PU1074" s="24"/>
      <c r="PV1074" s="24"/>
      <c r="PW1074" s="24"/>
      <c r="PX1074" s="24"/>
      <c r="PY1074" s="24"/>
      <c r="PZ1074" s="24"/>
      <c r="QA1074" s="24"/>
      <c r="QB1074" s="24"/>
      <c r="QC1074" s="24"/>
      <c r="QD1074" s="24"/>
      <c r="QE1074" s="24"/>
      <c r="QF1074" s="24"/>
      <c r="QG1074" s="24"/>
      <c r="QH1074" s="24"/>
      <c r="QI1074" s="24"/>
      <c r="QJ1074" s="24"/>
      <c r="QK1074" s="24"/>
      <c r="QL1074" s="24"/>
      <c r="QM1074" s="24"/>
      <c r="QN1074" s="24"/>
      <c r="QO1074" s="24"/>
      <c r="QP1074" s="24"/>
      <c r="QQ1074" s="24"/>
      <c r="QR1074" s="24"/>
      <c r="QS1074" s="24"/>
      <c r="QT1074" s="24"/>
      <c r="QU1074" s="24"/>
      <c r="QV1074" s="24"/>
      <c r="QW1074" s="24"/>
      <c r="QX1074" s="24"/>
      <c r="QY1074" s="24"/>
      <c r="QZ1074" s="24"/>
      <c r="RA1074" s="24"/>
      <c r="RB1074" s="24"/>
      <c r="RC1074" s="24"/>
      <c r="RD1074" s="24"/>
      <c r="RE1074" s="24"/>
      <c r="RF1074" s="24"/>
      <c r="RG1074" s="24"/>
      <c r="RH1074" s="24"/>
      <c r="RI1074" s="24"/>
      <c r="RJ1074" s="24"/>
      <c r="RK1074" s="24"/>
      <c r="RL1074" s="24"/>
      <c r="RM1074" s="24"/>
      <c r="RN1074" s="24"/>
      <c r="RO1074" s="24"/>
      <c r="RP1074" s="24"/>
      <c r="RQ1074" s="24"/>
      <c r="RR1074" s="24"/>
      <c r="RS1074" s="24"/>
      <c r="RT1074" s="24"/>
      <c r="RU1074" s="24"/>
      <c r="RV1074" s="24"/>
      <c r="RW1074" s="24"/>
      <c r="RX1074" s="24"/>
      <c r="RY1074" s="24"/>
      <c r="RZ1074" s="24"/>
      <c r="SA1074" s="24"/>
      <c r="SB1074" s="24"/>
      <c r="SC1074" s="24"/>
      <c r="SD1074" s="24"/>
      <c r="SE1074" s="24"/>
      <c r="SF1074" s="24"/>
      <c r="SG1074" s="24"/>
      <c r="SH1074" s="24"/>
      <c r="SI1074" s="24"/>
      <c r="SJ1074" s="24"/>
      <c r="SK1074" s="24"/>
      <c r="SL1074" s="24"/>
      <c r="SM1074" s="24"/>
      <c r="SN1074" s="24"/>
      <c r="SO1074" s="24"/>
      <c r="SP1074" s="24"/>
      <c r="SQ1074" s="24"/>
      <c r="SR1074" s="24"/>
      <c r="SS1074" s="24"/>
      <c r="ST1074" s="24"/>
      <c r="SU1074" s="24"/>
      <c r="SV1074" s="24"/>
      <c r="SW1074" s="24"/>
      <c r="SX1074" s="24"/>
      <c r="SY1074" s="24"/>
      <c r="SZ1074" s="24"/>
      <c r="TA1074" s="24"/>
      <c r="TB1074" s="24"/>
      <c r="TC1074" s="24"/>
      <c r="TD1074" s="24"/>
      <c r="TE1074" s="24"/>
      <c r="TF1074" s="24"/>
      <c r="TG1074" s="24"/>
      <c r="TH1074" s="24"/>
      <c r="TI1074" s="24"/>
      <c r="TJ1074" s="24"/>
      <c r="TK1074" s="24"/>
      <c r="TL1074" s="24"/>
      <c r="TM1074" s="24"/>
      <c r="TN1074" s="24"/>
      <c r="TO1074" s="24"/>
      <c r="TP1074" s="24"/>
      <c r="TQ1074" s="24"/>
      <c r="TR1074" s="24"/>
      <c r="TS1074" s="24"/>
      <c r="TT1074" s="24"/>
      <c r="TU1074" s="24"/>
      <c r="TV1074" s="24"/>
      <c r="TW1074" s="24"/>
      <c r="TX1074" s="24"/>
      <c r="TY1074" s="24"/>
      <c r="TZ1074" s="24"/>
      <c r="UA1074" s="24"/>
      <c r="UB1074" s="24"/>
      <c r="UC1074" s="24"/>
      <c r="UD1074" s="24"/>
      <c r="UE1074" s="24"/>
      <c r="UF1074" s="24"/>
      <c r="UG1074" s="24"/>
      <c r="UH1074" s="24"/>
      <c r="UI1074" s="24"/>
      <c r="UJ1074" s="24"/>
      <c r="UK1074" s="24"/>
      <c r="UL1074" s="24"/>
      <c r="UM1074" s="24"/>
      <c r="UN1074" s="24"/>
      <c r="UO1074" s="24"/>
      <c r="UP1074" s="24"/>
      <c r="UQ1074" s="24"/>
      <c r="UR1074" s="24"/>
      <c r="US1074" s="24"/>
      <c r="UT1074" s="24"/>
      <c r="UU1074" s="24"/>
      <c r="UV1074" s="24"/>
      <c r="UW1074" s="24"/>
      <c r="UX1074" s="24"/>
      <c r="UY1074" s="24"/>
      <c r="UZ1074" s="24"/>
      <c r="VA1074" s="24"/>
      <c r="VB1074" s="24"/>
      <c r="VC1074" s="24"/>
      <c r="VD1074" s="24"/>
      <c r="VE1074" s="24"/>
      <c r="VF1074" s="24"/>
      <c r="VG1074" s="24"/>
      <c r="VH1074" s="24"/>
      <c r="VI1074" s="24"/>
      <c r="VJ1074" s="24"/>
      <c r="VK1074" s="24"/>
      <c r="VL1074" s="24"/>
      <c r="VM1074" s="24"/>
      <c r="VN1074" s="24"/>
      <c r="VO1074" s="24"/>
      <c r="VP1074" s="24"/>
      <c r="VQ1074" s="24"/>
      <c r="VR1074" s="24"/>
      <c r="VS1074" s="24"/>
      <c r="VT1074" s="24"/>
      <c r="VU1074" s="24"/>
      <c r="VV1074" s="24"/>
      <c r="VW1074" s="24"/>
      <c r="VX1074" s="24"/>
      <c r="VY1074" s="24"/>
      <c r="VZ1074" s="24"/>
      <c r="WA1074" s="24"/>
      <c r="WB1074" s="24"/>
      <c r="WC1074" s="24"/>
      <c r="WD1074" s="24"/>
      <c r="WE1074" s="24"/>
      <c r="WF1074" s="24"/>
      <c r="WG1074" s="24"/>
      <c r="WH1074" s="24"/>
      <c r="WI1074" s="24"/>
      <c r="WJ1074" s="24"/>
      <c r="WK1074" s="24"/>
      <c r="WL1074" s="24"/>
      <c r="WM1074" s="24"/>
      <c r="WN1074" s="24"/>
      <c r="WO1074" s="24"/>
      <c r="WP1074" s="24"/>
      <c r="WQ1074" s="24"/>
      <c r="WR1074" s="24"/>
      <c r="WS1074" s="24"/>
      <c r="WT1074" s="24"/>
      <c r="WU1074" s="24"/>
      <c r="WV1074" s="24"/>
      <c r="WW1074" s="24"/>
      <c r="WX1074" s="24"/>
      <c r="WY1074" s="24"/>
      <c r="WZ1074" s="24"/>
      <c r="XA1074" s="24"/>
      <c r="XB1074" s="24"/>
      <c r="XC1074" s="24"/>
      <c r="XD1074" s="24"/>
      <c r="XE1074" s="24"/>
      <c r="XF1074" s="24"/>
      <c r="XG1074" s="24"/>
      <c r="XH1074" s="24"/>
      <c r="XI1074" s="24"/>
      <c r="XJ1074" s="24"/>
      <c r="XK1074" s="24"/>
      <c r="XL1074" s="24"/>
      <c r="XM1074" s="24"/>
      <c r="XN1074" s="24"/>
      <c r="XO1074" s="24"/>
      <c r="XP1074" s="24"/>
      <c r="XQ1074" s="24"/>
      <c r="XR1074" s="24"/>
      <c r="XS1074" s="24"/>
      <c r="XT1074" s="24"/>
      <c r="XU1074" s="24"/>
      <c r="XV1074" s="24"/>
      <c r="XW1074" s="24"/>
      <c r="XX1074" s="24"/>
      <c r="XY1074" s="24"/>
      <c r="XZ1074" s="24"/>
      <c r="YA1074" s="24"/>
      <c r="YB1074" s="24"/>
      <c r="YC1074" s="24"/>
      <c r="YD1074" s="24"/>
      <c r="YE1074" s="24"/>
      <c r="YF1074" s="24"/>
      <c r="YG1074" s="24"/>
      <c r="YH1074" s="24"/>
      <c r="YI1074" s="24"/>
      <c r="YJ1074" s="24"/>
      <c r="YK1074" s="24"/>
      <c r="YL1074" s="24"/>
      <c r="YM1074" s="24"/>
      <c r="YN1074" s="24"/>
      <c r="YO1074" s="24"/>
      <c r="YP1074" s="24"/>
      <c r="YQ1074" s="24"/>
      <c r="YR1074" s="24"/>
      <c r="YS1074" s="24"/>
      <c r="YT1074" s="24"/>
      <c r="YU1074" s="24"/>
      <c r="YV1074" s="24"/>
      <c r="YW1074" s="24"/>
      <c r="YX1074" s="24"/>
      <c r="YY1074" s="24"/>
      <c r="YZ1074" s="24"/>
      <c r="ZA1074" s="24"/>
      <c r="ZB1074" s="24"/>
      <c r="ZC1074" s="24"/>
      <c r="ZD1074" s="24"/>
      <c r="ZE1074" s="24"/>
      <c r="ZF1074" s="24"/>
      <c r="ZG1074" s="24"/>
      <c r="ZH1074" s="24"/>
      <c r="ZI1074" s="24"/>
      <c r="ZJ1074" s="24"/>
      <c r="ZK1074" s="24"/>
      <c r="ZL1074" s="24"/>
      <c r="ZM1074" s="24"/>
      <c r="ZN1074" s="24"/>
      <c r="ZO1074" s="24"/>
      <c r="ZP1074" s="24"/>
      <c r="ZQ1074" s="24"/>
      <c r="ZR1074" s="24"/>
      <c r="ZS1074" s="24"/>
      <c r="ZT1074" s="24"/>
      <c r="ZU1074" s="24"/>
      <c r="ZV1074" s="24"/>
      <c r="ZW1074" s="24"/>
      <c r="ZX1074" s="24"/>
      <c r="ZY1074" s="24"/>
      <c r="ZZ1074" s="24"/>
      <c r="AAA1074" s="24"/>
      <c r="AAB1074" s="24"/>
      <c r="AAC1074" s="24"/>
      <c r="AAD1074" s="24"/>
      <c r="AAE1074" s="24"/>
      <c r="AAF1074" s="24"/>
      <c r="AAG1074" s="24"/>
      <c r="AAH1074" s="24"/>
      <c r="AAI1074" s="24"/>
      <c r="AAJ1074" s="24"/>
      <c r="AAK1074" s="24"/>
      <c r="AAL1074" s="24"/>
      <c r="AAM1074" s="24"/>
      <c r="AAN1074" s="24"/>
      <c r="AAO1074" s="24"/>
      <c r="AAP1074" s="24"/>
      <c r="AAQ1074" s="24"/>
      <c r="AAR1074" s="24"/>
      <c r="AAS1074" s="24"/>
      <c r="AAT1074" s="24"/>
      <c r="AAU1074" s="24"/>
      <c r="AAV1074" s="24"/>
      <c r="AAW1074" s="24"/>
      <c r="AAX1074" s="24"/>
      <c r="AAY1074" s="24"/>
      <c r="AAZ1074" s="24"/>
      <c r="ABA1074" s="24"/>
      <c r="ABB1074" s="24"/>
      <c r="ABC1074" s="24"/>
      <c r="ABD1074" s="24"/>
      <c r="ABE1074" s="24"/>
      <c r="ABF1074" s="24"/>
      <c r="ABG1074" s="24"/>
      <c r="ABH1074" s="24"/>
      <c r="ABI1074" s="24"/>
      <c r="ABJ1074" s="24"/>
      <c r="ABK1074" s="24"/>
      <c r="ABL1074" s="24"/>
      <c r="ABM1074" s="24"/>
      <c r="ABN1074" s="24"/>
      <c r="ABO1074" s="24"/>
      <c r="ABP1074" s="24"/>
      <c r="ABQ1074" s="24"/>
      <c r="ABR1074" s="24"/>
      <c r="ABS1074" s="24"/>
      <c r="ABT1074" s="24"/>
      <c r="ABU1074" s="24"/>
      <c r="ABV1074" s="24"/>
      <c r="ABW1074" s="24"/>
      <c r="ABX1074" s="24"/>
      <c r="ABY1074" s="24"/>
      <c r="ABZ1074" s="24"/>
      <c r="ACA1074" s="24"/>
      <c r="ACB1074" s="24"/>
      <c r="ACC1074" s="24"/>
      <c r="ACD1074" s="24"/>
      <c r="ACE1074" s="24"/>
      <c r="ACF1074" s="24"/>
      <c r="ACG1074" s="24"/>
      <c r="ACH1074" s="24"/>
      <c r="ACI1074" s="24"/>
      <c r="ACJ1074" s="24"/>
      <c r="ACK1074" s="24"/>
      <c r="ACL1074" s="24"/>
      <c r="ACM1074" s="24"/>
      <c r="ACN1074" s="24"/>
      <c r="ACO1074" s="24"/>
      <c r="ACP1074" s="24"/>
      <c r="ACQ1074" s="24"/>
      <c r="ACR1074" s="24"/>
      <c r="ACS1074" s="24"/>
      <c r="ACT1074" s="24"/>
      <c r="ACU1074" s="24"/>
      <c r="ACV1074" s="24"/>
      <c r="ACW1074" s="24"/>
      <c r="ACX1074" s="24"/>
      <c r="ACY1074" s="24"/>
      <c r="ACZ1074" s="24"/>
      <c r="ADA1074" s="24"/>
      <c r="ADB1074" s="24"/>
      <c r="ADC1074" s="24"/>
      <c r="ADD1074" s="24"/>
      <c r="ADE1074" s="24"/>
      <c r="ADF1074" s="24"/>
      <c r="ADG1074" s="24"/>
      <c r="ADH1074" s="24"/>
      <c r="ADI1074" s="24"/>
      <c r="ADJ1074" s="24"/>
      <c r="ADK1074" s="24"/>
      <c r="ADL1074" s="24"/>
      <c r="ADM1074" s="24"/>
      <c r="ADN1074" s="24"/>
      <c r="ADO1074" s="24"/>
      <c r="ADP1074" s="24"/>
      <c r="ADQ1074" s="24"/>
      <c r="ADR1074" s="24"/>
      <c r="ADS1074" s="24"/>
      <c r="ADT1074" s="24"/>
      <c r="ADU1074" s="24"/>
      <c r="ADV1074" s="24"/>
      <c r="ADW1074" s="24"/>
      <c r="ADX1074" s="24"/>
      <c r="ADY1074" s="24"/>
      <c r="ADZ1074" s="24"/>
      <c r="AEA1074" s="24"/>
      <c r="AEB1074" s="24"/>
      <c r="AEC1074" s="24"/>
      <c r="AED1074" s="24"/>
      <c r="AEE1074" s="24"/>
      <c r="AEF1074" s="24"/>
      <c r="AEG1074" s="24"/>
      <c r="AEH1074" s="24"/>
      <c r="AEI1074" s="24"/>
      <c r="AEJ1074" s="24"/>
      <c r="AEK1074" s="24"/>
      <c r="AEL1074" s="24"/>
      <c r="AEM1074" s="24"/>
      <c r="AEN1074" s="24"/>
      <c r="AEO1074" s="24"/>
      <c r="AEP1074" s="24"/>
      <c r="AEQ1074" s="24"/>
      <c r="AER1074" s="24"/>
      <c r="AES1074" s="24"/>
      <c r="AET1074" s="24"/>
      <c r="AEU1074" s="24"/>
      <c r="AEV1074" s="24"/>
      <c r="AEW1074" s="24"/>
      <c r="AEX1074" s="24"/>
      <c r="AEY1074" s="24"/>
      <c r="AEZ1074" s="24"/>
      <c r="AFA1074" s="24"/>
      <c r="AFB1074" s="24"/>
      <c r="AFC1074" s="24"/>
      <c r="AFD1074" s="24"/>
      <c r="AFE1074" s="24"/>
      <c r="AFF1074" s="24"/>
      <c r="AFG1074" s="24"/>
      <c r="AFH1074" s="24"/>
      <c r="AFI1074" s="24"/>
      <c r="AFJ1074" s="24"/>
      <c r="AFK1074" s="24"/>
      <c r="AFL1074" s="24"/>
      <c r="AFM1074" s="24"/>
      <c r="AFN1074" s="24"/>
      <c r="AFO1074" s="24"/>
      <c r="AFP1074" s="24"/>
      <c r="AFQ1074" s="24"/>
      <c r="AFR1074" s="24"/>
      <c r="AFS1074" s="24"/>
      <c r="AFT1074" s="24"/>
      <c r="AFU1074" s="24"/>
      <c r="AFV1074" s="24"/>
      <c r="AFW1074" s="24"/>
      <c r="AFX1074" s="24"/>
      <c r="AFY1074" s="24"/>
      <c r="AFZ1074" s="24"/>
      <c r="AGA1074" s="24"/>
      <c r="AGB1074" s="24"/>
      <c r="AGC1074" s="24"/>
      <c r="AGD1074" s="24"/>
      <c r="AGE1074" s="24"/>
      <c r="AGF1074" s="24"/>
      <c r="AGG1074" s="24"/>
      <c r="AGH1074" s="24"/>
      <c r="AGI1074" s="24"/>
      <c r="AGJ1074" s="24"/>
      <c r="AGK1074" s="24"/>
      <c r="AGL1074" s="24"/>
      <c r="AGM1074" s="24"/>
      <c r="AGN1074" s="24"/>
      <c r="AGO1074" s="24"/>
      <c r="AGP1074" s="24"/>
      <c r="AGQ1074" s="24"/>
      <c r="AGR1074" s="24"/>
      <c r="AGS1074" s="24"/>
      <c r="AGT1074" s="24"/>
      <c r="AGU1074" s="24"/>
      <c r="AGV1074" s="24"/>
      <c r="AGW1074" s="24"/>
      <c r="AGX1074" s="24"/>
      <c r="AGY1074" s="24"/>
      <c r="AGZ1074" s="24"/>
      <c r="AHA1074" s="24"/>
      <c r="AHB1074" s="24"/>
      <c r="AHC1074" s="24"/>
      <c r="AHD1074" s="24"/>
      <c r="AHE1074" s="24"/>
      <c r="AHF1074" s="24"/>
      <c r="AHG1074" s="24"/>
      <c r="AHH1074" s="24"/>
      <c r="AHI1074" s="24"/>
      <c r="AHJ1074" s="24"/>
      <c r="AHK1074" s="24"/>
      <c r="AHL1074" s="24"/>
      <c r="AHM1074" s="24"/>
      <c r="AHN1074" s="24"/>
      <c r="AHO1074" s="24"/>
      <c r="AHP1074" s="24"/>
      <c r="AHQ1074" s="24"/>
      <c r="AHR1074" s="24"/>
      <c r="AHS1074" s="24"/>
      <c r="AHT1074" s="24"/>
      <c r="AHU1074" s="24"/>
      <c r="AHV1074" s="24"/>
      <c r="AHW1074" s="24"/>
      <c r="AHX1074" s="24"/>
      <c r="AHY1074" s="24"/>
      <c r="AHZ1074" s="24"/>
      <c r="AIA1074" s="24"/>
      <c r="AIB1074" s="24"/>
      <c r="AIC1074" s="24"/>
      <c r="AID1074" s="24"/>
      <c r="AIE1074" s="24"/>
      <c r="AIF1074" s="24"/>
      <c r="AIG1074" s="24"/>
      <c r="AIH1074" s="24"/>
      <c r="AII1074" s="24"/>
      <c r="AIJ1074" s="24"/>
      <c r="AIK1074" s="24"/>
      <c r="AIL1074" s="24"/>
      <c r="AIM1074" s="24"/>
      <c r="AIN1074" s="24"/>
      <c r="AIO1074" s="24"/>
      <c r="AIP1074" s="24"/>
      <c r="AIQ1074" s="24"/>
      <c r="AIR1074" s="24"/>
      <c r="AIS1074" s="24"/>
      <c r="AIT1074" s="24"/>
      <c r="AIU1074" s="24"/>
      <c r="AIV1074" s="24"/>
      <c r="AIW1074" s="24"/>
      <c r="AIX1074" s="24"/>
      <c r="AIY1074" s="24"/>
      <c r="AIZ1074" s="24"/>
      <c r="AJA1074" s="24"/>
      <c r="AJB1074" s="24"/>
      <c r="AJC1074" s="24"/>
      <c r="AJD1074" s="24"/>
      <c r="AJE1074" s="24"/>
      <c r="AJF1074" s="24"/>
      <c r="AJG1074" s="24"/>
      <c r="AJH1074" s="24"/>
      <c r="AJI1074" s="24"/>
      <c r="AJJ1074" s="24"/>
      <c r="AJK1074" s="24"/>
      <c r="AJL1074" s="24"/>
      <c r="AJM1074" s="24"/>
      <c r="AJN1074" s="24"/>
      <c r="AJO1074" s="24"/>
      <c r="AJP1074" s="24"/>
      <c r="AJQ1074" s="24"/>
      <c r="AJR1074" s="24"/>
      <c r="AJS1074" s="24"/>
      <c r="AJT1074" s="24"/>
      <c r="AJU1074" s="24"/>
      <c r="AJV1074" s="24"/>
      <c r="AJW1074" s="24"/>
      <c r="AJX1074" s="24"/>
      <c r="AJY1074" s="24"/>
      <c r="AJZ1074" s="24"/>
      <c r="AKA1074" s="24"/>
      <c r="AKB1074" s="24"/>
      <c r="AKC1074" s="24"/>
      <c r="AKD1074" s="24"/>
      <c r="AKE1074" s="24"/>
      <c r="AKF1074" s="24"/>
      <c r="AKG1074" s="24"/>
      <c r="AKH1074" s="24"/>
      <c r="AKI1074" s="24"/>
      <c r="AKJ1074" s="24"/>
      <c r="AKK1074" s="24"/>
      <c r="AKL1074" s="24"/>
      <c r="AKM1074" s="24"/>
      <c r="AKN1074" s="24"/>
      <c r="AKO1074" s="24"/>
      <c r="AKP1074" s="24"/>
      <c r="AKQ1074" s="24"/>
      <c r="AKR1074" s="24"/>
      <c r="AKS1074" s="24"/>
      <c r="AKT1074" s="24"/>
      <c r="AKU1074" s="24"/>
      <c r="AKV1074" s="24"/>
      <c r="AKW1074" s="24"/>
      <c r="AKX1074" s="24"/>
      <c r="AKY1074" s="24"/>
      <c r="AKZ1074" s="24"/>
      <c r="ALA1074" s="24"/>
      <c r="ALB1074" s="24"/>
      <c r="ALC1074" s="24"/>
      <c r="ALD1074" s="24"/>
      <c r="ALE1074" s="24"/>
      <c r="ALF1074" s="24"/>
      <c r="ALG1074" s="24"/>
      <c r="ALH1074" s="24"/>
      <c r="ALI1074" s="24"/>
      <c r="ALJ1074" s="24"/>
    </row>
    <row r="1075" spans="1:998" s="13" customFormat="1">
      <c r="A1075" s="16">
        <v>1070</v>
      </c>
      <c r="B1075" s="32" t="s">
        <v>857</v>
      </c>
      <c r="C1075" s="32" t="s">
        <v>29</v>
      </c>
      <c r="D1075" s="32" t="s">
        <v>29</v>
      </c>
      <c r="E1075" s="32" t="s">
        <v>1587</v>
      </c>
      <c r="F1075" s="32"/>
      <c r="G1075" s="74">
        <v>45833</v>
      </c>
      <c r="H1075" s="75">
        <v>0.51736111111111116</v>
      </c>
      <c r="I1075" s="32" t="s">
        <v>5</v>
      </c>
      <c r="J1075" s="32" t="s">
        <v>6</v>
      </c>
      <c r="K1075" s="32" t="s">
        <v>5</v>
      </c>
      <c r="L1075" s="32" t="s">
        <v>5</v>
      </c>
      <c r="M1075" s="32" t="s">
        <v>5</v>
      </c>
      <c r="N1075" s="32" t="s">
        <v>6</v>
      </c>
      <c r="O1075" s="76">
        <v>887.14</v>
      </c>
      <c r="P1075" s="77">
        <v>4847</v>
      </c>
      <c r="Q1075" s="76">
        <v>214000</v>
      </c>
      <c r="R1075" s="76">
        <v>19454</v>
      </c>
      <c r="S1075" s="86">
        <f t="shared" si="104"/>
        <v>9.0906542056074766</v>
      </c>
      <c r="T1075" s="86">
        <f t="shared" si="105"/>
        <v>194546</v>
      </c>
      <c r="U1075" s="32" t="s">
        <v>5</v>
      </c>
      <c r="V1075" s="32" t="s">
        <v>5</v>
      </c>
      <c r="W1075" s="32">
        <v>1</v>
      </c>
      <c r="X1075" s="80">
        <v>0</v>
      </c>
      <c r="Y1075" s="81">
        <f>ROUND((S1075/INDICI!$B$2*10),2)</f>
        <v>1.03</v>
      </c>
      <c r="Z1075" s="81">
        <f>ROUND((O1075/INDICI!$B$1*25),2)</f>
        <v>2.37</v>
      </c>
      <c r="AA1075" s="82">
        <f t="shared" si="106"/>
        <v>8</v>
      </c>
      <c r="AB1075" s="83">
        <f t="shared" si="107"/>
        <v>11.4</v>
      </c>
      <c r="AC1075" s="84"/>
      <c r="AD1075" s="81" t="str">
        <f>VLOOKUP(C1075, 'NORD SUD'!A:B, 2, FALSE)</f>
        <v>S</v>
      </c>
      <c r="AE1075" s="85"/>
      <c r="AF1075" s="85"/>
      <c r="AG1075" s="84"/>
      <c r="AH1075" s="90"/>
      <c r="AI1075" s="172"/>
      <c r="AJ1075" s="172"/>
      <c r="AK1075" s="197"/>
      <c r="AL1075" s="158"/>
    </row>
    <row r="1076" spans="1:998" s="13" customFormat="1">
      <c r="A1076" s="16">
        <v>1071</v>
      </c>
      <c r="B1076" s="32" t="s">
        <v>175</v>
      </c>
      <c r="C1076" s="32" t="s">
        <v>1685</v>
      </c>
      <c r="D1076" s="32" t="s">
        <v>1685</v>
      </c>
      <c r="E1076" s="32" t="s">
        <v>1692</v>
      </c>
      <c r="F1076" s="32"/>
      <c r="G1076" s="74">
        <v>45832</v>
      </c>
      <c r="H1076" s="75">
        <v>0.50486111111111109</v>
      </c>
      <c r="I1076" s="32" t="s">
        <v>5</v>
      </c>
      <c r="J1076" s="32" t="s">
        <v>6</v>
      </c>
      <c r="K1076" s="32" t="s">
        <v>5</v>
      </c>
      <c r="L1076" s="32" t="s">
        <v>5</v>
      </c>
      <c r="M1076" s="32" t="s">
        <v>5</v>
      </c>
      <c r="N1076" s="32" t="s">
        <v>6</v>
      </c>
      <c r="O1076" s="76">
        <v>445.66</v>
      </c>
      <c r="P1076" s="77">
        <v>2917</v>
      </c>
      <c r="Q1076" s="76">
        <v>104253.1</v>
      </c>
      <c r="R1076" s="76">
        <v>20300</v>
      </c>
      <c r="S1076" s="85">
        <f t="shared" si="104"/>
        <v>19.471843043516209</v>
      </c>
      <c r="T1076" s="85">
        <f t="shared" si="105"/>
        <v>83953.1</v>
      </c>
      <c r="U1076" s="32" t="s">
        <v>6</v>
      </c>
      <c r="V1076" s="32" t="s">
        <v>6</v>
      </c>
      <c r="W1076" s="79">
        <v>1</v>
      </c>
      <c r="X1076" s="80">
        <v>0</v>
      </c>
      <c r="Y1076" s="81">
        <f>ROUND((S1076/INDICI!$B$2*10),2)</f>
        <v>2.2000000000000002</v>
      </c>
      <c r="Z1076" s="81">
        <f>ROUND((O1076/INDICI!$B$1*25),2)</f>
        <v>1.19</v>
      </c>
      <c r="AA1076" s="82">
        <f t="shared" si="106"/>
        <v>8</v>
      </c>
      <c r="AB1076" s="83">
        <f t="shared" si="107"/>
        <v>11.39</v>
      </c>
      <c r="AC1076" s="84"/>
      <c r="AD1076" s="81" t="str">
        <f>VLOOKUP(C1076, 'NORD SUD'!A:B, 2, FALSE)</f>
        <v>S</v>
      </c>
      <c r="AE1076" s="85"/>
      <c r="AF1076" s="85"/>
      <c r="AG1076" s="84"/>
      <c r="AH1076" s="81"/>
      <c r="AI1076" s="169"/>
      <c r="AJ1076" s="169"/>
      <c r="AK1076" s="194"/>
      <c r="AL1076" s="158"/>
    </row>
    <row r="1077" spans="1:998" s="13" customFormat="1">
      <c r="A1077" s="16">
        <v>1072</v>
      </c>
      <c r="B1077" s="32" t="s">
        <v>188</v>
      </c>
      <c r="C1077" s="32" t="s">
        <v>35</v>
      </c>
      <c r="D1077" s="32" t="s">
        <v>35</v>
      </c>
      <c r="E1077" s="32" t="s">
        <v>855</v>
      </c>
      <c r="F1077" s="32"/>
      <c r="G1077" s="74">
        <v>45834</v>
      </c>
      <c r="H1077" s="75">
        <v>0.46458333333333335</v>
      </c>
      <c r="I1077" s="32" t="s">
        <v>5</v>
      </c>
      <c r="J1077" s="32" t="s">
        <v>6</v>
      </c>
      <c r="K1077" s="32" t="s">
        <v>5</v>
      </c>
      <c r="L1077" s="32" t="s">
        <v>5</v>
      </c>
      <c r="M1077" s="32" t="s">
        <v>5</v>
      </c>
      <c r="N1077" s="32" t="s">
        <v>6</v>
      </c>
      <c r="O1077" s="76">
        <v>0</v>
      </c>
      <c r="P1077" s="77">
        <v>86</v>
      </c>
      <c r="Q1077" s="76">
        <v>31000</v>
      </c>
      <c r="R1077" s="76">
        <v>9300</v>
      </c>
      <c r="S1077" s="85">
        <f t="shared" si="104"/>
        <v>30</v>
      </c>
      <c r="T1077" s="85">
        <f t="shared" si="105"/>
        <v>21700</v>
      </c>
      <c r="U1077" s="32" t="s">
        <v>6</v>
      </c>
      <c r="V1077" s="32" t="s">
        <v>6</v>
      </c>
      <c r="W1077" s="79">
        <v>1</v>
      </c>
      <c r="X1077" s="80">
        <v>0</v>
      </c>
      <c r="Y1077" s="81">
        <f>ROUND((S1077/INDICI!$B$2*10),2)</f>
        <v>3.39</v>
      </c>
      <c r="Z1077" s="81">
        <f>ROUND((O1077/INDICI!$B$1*25),2)</f>
        <v>0</v>
      </c>
      <c r="AA1077" s="82">
        <f t="shared" si="106"/>
        <v>8</v>
      </c>
      <c r="AB1077" s="83">
        <f t="shared" si="107"/>
        <v>11.39</v>
      </c>
      <c r="AC1077" s="84"/>
      <c r="AD1077" s="81" t="str">
        <f>VLOOKUP(C1077, 'NORD SUD'!A:B, 2, FALSE)</f>
        <v>N</v>
      </c>
      <c r="AE1077" s="85"/>
      <c r="AF1077" s="85"/>
      <c r="AG1077" s="84"/>
      <c r="AH1077" s="81"/>
      <c r="AI1077" s="169"/>
      <c r="AJ1077" s="169"/>
      <c r="AK1077" s="194"/>
      <c r="AL1077" s="158"/>
    </row>
    <row r="1078" spans="1:998" s="13" customFormat="1">
      <c r="A1078" s="16">
        <v>1073</v>
      </c>
      <c r="B1078" s="32" t="s">
        <v>556</v>
      </c>
      <c r="C1078" s="32" t="s">
        <v>47</v>
      </c>
      <c r="D1078" s="32" t="s">
        <v>47</v>
      </c>
      <c r="E1078" s="32" t="s">
        <v>966</v>
      </c>
      <c r="F1078" s="32"/>
      <c r="G1078" s="74">
        <v>45813</v>
      </c>
      <c r="H1078" s="75">
        <v>0.69861111111111107</v>
      </c>
      <c r="I1078" s="32" t="s">
        <v>5</v>
      </c>
      <c r="J1078" s="32" t="s">
        <v>6</v>
      </c>
      <c r="K1078" s="32" t="s">
        <v>5</v>
      </c>
      <c r="L1078" s="32" t="s">
        <v>5</v>
      </c>
      <c r="M1078" s="32" t="s">
        <v>5</v>
      </c>
      <c r="N1078" s="32" t="s">
        <v>6</v>
      </c>
      <c r="O1078" s="76">
        <v>837.52093802345064</v>
      </c>
      <c r="P1078" s="77">
        <v>597</v>
      </c>
      <c r="Q1078" s="76">
        <v>16714</v>
      </c>
      <c r="R1078" s="76">
        <v>1671.4</v>
      </c>
      <c r="S1078" s="85">
        <f t="shared" si="104"/>
        <v>10</v>
      </c>
      <c r="T1078" s="85">
        <f t="shared" si="105"/>
        <v>15042.6</v>
      </c>
      <c r="U1078" s="32" t="s">
        <v>6</v>
      </c>
      <c r="V1078" s="32" t="s">
        <v>6</v>
      </c>
      <c r="W1078" s="79">
        <v>1</v>
      </c>
      <c r="X1078" s="80">
        <v>0</v>
      </c>
      <c r="Y1078" s="81">
        <f>ROUND((S1078/INDICI!$B$2*10),2)</f>
        <v>1.1299999999999999</v>
      </c>
      <c r="Z1078" s="81">
        <f>ROUND((O1078/INDICI!$B$1*25),2)</f>
        <v>2.2400000000000002</v>
      </c>
      <c r="AA1078" s="82">
        <f t="shared" si="106"/>
        <v>8</v>
      </c>
      <c r="AB1078" s="83">
        <f t="shared" si="107"/>
        <v>11.370000000000001</v>
      </c>
      <c r="AC1078" s="84"/>
      <c r="AD1078" s="81" t="str">
        <f>VLOOKUP(C1078, 'NORD SUD'!A:B, 2, FALSE)</f>
        <v>S</v>
      </c>
      <c r="AE1078" s="85"/>
      <c r="AF1078" s="85"/>
      <c r="AG1078" s="84"/>
      <c r="AH1078" s="81"/>
      <c r="AI1078" s="169"/>
      <c r="AJ1078" s="169"/>
      <c r="AK1078" s="194"/>
      <c r="AL1078" s="158"/>
    </row>
    <row r="1079" spans="1:998" s="13" customFormat="1">
      <c r="A1079" s="16">
        <v>1074</v>
      </c>
      <c r="B1079" s="32" t="s">
        <v>1013</v>
      </c>
      <c r="C1079" s="32" t="s">
        <v>74</v>
      </c>
      <c r="D1079" s="32" t="s">
        <v>1050</v>
      </c>
      <c r="E1079" s="32" t="s">
        <v>1052</v>
      </c>
      <c r="F1079" s="32"/>
      <c r="G1079" s="74">
        <v>45828</v>
      </c>
      <c r="H1079" s="75">
        <v>0.51458333333333328</v>
      </c>
      <c r="I1079" s="32" t="s">
        <v>5</v>
      </c>
      <c r="J1079" s="32" t="s">
        <v>6</v>
      </c>
      <c r="K1079" s="32" t="s">
        <v>5</v>
      </c>
      <c r="L1079" s="32" t="s">
        <v>5</v>
      </c>
      <c r="M1079" s="32" t="s">
        <v>5</v>
      </c>
      <c r="N1079" s="32" t="s">
        <v>6</v>
      </c>
      <c r="O1079" s="76">
        <v>314.64530892448511</v>
      </c>
      <c r="P1079" s="77">
        <v>10488</v>
      </c>
      <c r="Q1079" s="76">
        <v>164946.28</v>
      </c>
      <c r="R1079" s="76">
        <v>65978.509999999995</v>
      </c>
      <c r="S1079" s="85">
        <f t="shared" si="104"/>
        <v>39.999998787484017</v>
      </c>
      <c r="T1079" s="85">
        <f t="shared" si="105"/>
        <v>98967.77</v>
      </c>
      <c r="U1079" s="32" t="s">
        <v>6</v>
      </c>
      <c r="V1079" s="32" t="s">
        <v>6</v>
      </c>
      <c r="W1079" s="79">
        <v>1</v>
      </c>
      <c r="X1079" s="80">
        <v>0</v>
      </c>
      <c r="Y1079" s="81">
        <f>ROUND((S1079/INDICI!$B$2*10),2)</f>
        <v>4.5199999999999996</v>
      </c>
      <c r="Z1079" s="81">
        <f>ROUND((O1079/INDICI!$B$1*25),2)</f>
        <v>0.84</v>
      </c>
      <c r="AA1079" s="82">
        <f t="shared" si="106"/>
        <v>6</v>
      </c>
      <c r="AB1079" s="83">
        <f t="shared" si="107"/>
        <v>11.36</v>
      </c>
      <c r="AC1079" s="84"/>
      <c r="AD1079" s="81" t="str">
        <f>VLOOKUP(C1079, 'NORD SUD'!A:B, 2, FALSE)</f>
        <v>S</v>
      </c>
      <c r="AE1079" s="85"/>
      <c r="AF1079" s="85"/>
      <c r="AG1079" s="84"/>
      <c r="AH1079" s="81"/>
      <c r="AI1079" s="169"/>
      <c r="AJ1079" s="169"/>
      <c r="AK1079" s="194"/>
      <c r="AL1079" s="161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  <c r="IU1079" s="24"/>
      <c r="IV1079" s="24"/>
      <c r="IW1079" s="24"/>
      <c r="IX1079" s="24"/>
      <c r="IY1079" s="24"/>
      <c r="IZ1079" s="24"/>
      <c r="JA1079" s="24"/>
      <c r="JB1079" s="24"/>
      <c r="JC1079" s="24"/>
      <c r="JD1079" s="24"/>
      <c r="JE1079" s="24"/>
      <c r="JF1079" s="24"/>
      <c r="JG1079" s="24"/>
      <c r="JH1079" s="24"/>
      <c r="JI1079" s="24"/>
      <c r="JJ1079" s="24"/>
      <c r="JK1079" s="24"/>
      <c r="JL1079" s="24"/>
      <c r="JM1079" s="24"/>
      <c r="JN1079" s="24"/>
      <c r="JO1079" s="24"/>
      <c r="JP1079" s="24"/>
      <c r="JQ1079" s="24"/>
      <c r="JR1079" s="24"/>
      <c r="JS1079" s="24"/>
      <c r="JT1079" s="24"/>
      <c r="JU1079" s="24"/>
      <c r="JV1079" s="24"/>
      <c r="JW1079" s="24"/>
      <c r="JX1079" s="24"/>
      <c r="JY1079" s="24"/>
      <c r="JZ1079" s="24"/>
      <c r="KA1079" s="24"/>
      <c r="KB1079" s="24"/>
      <c r="KC1079" s="24"/>
      <c r="KD1079" s="24"/>
      <c r="KE1079" s="24"/>
      <c r="KF1079" s="24"/>
      <c r="KG1079" s="24"/>
      <c r="KH1079" s="24"/>
      <c r="KI1079" s="24"/>
      <c r="KJ1079" s="24"/>
      <c r="KK1079" s="24"/>
      <c r="KL1079" s="24"/>
      <c r="KM1079" s="24"/>
      <c r="KN1079" s="24"/>
      <c r="KO1079" s="24"/>
      <c r="KP1079" s="24"/>
      <c r="KQ1079" s="24"/>
      <c r="KR1079" s="24"/>
      <c r="KS1079" s="24"/>
      <c r="KT1079" s="24"/>
      <c r="KU1079" s="24"/>
      <c r="KV1079" s="24"/>
      <c r="KW1079" s="24"/>
      <c r="KX1079" s="24"/>
      <c r="KY1079" s="24"/>
      <c r="KZ1079" s="24"/>
      <c r="LA1079" s="24"/>
      <c r="LB1079" s="24"/>
      <c r="LC1079" s="24"/>
      <c r="LD1079" s="24"/>
      <c r="LE1079" s="24"/>
      <c r="LF1079" s="24"/>
      <c r="LG1079" s="24"/>
      <c r="LH1079" s="24"/>
      <c r="LI1079" s="24"/>
      <c r="LJ1079" s="24"/>
      <c r="LK1079" s="24"/>
      <c r="LL1079" s="24"/>
      <c r="LM1079" s="24"/>
      <c r="LN1079" s="24"/>
      <c r="LO1079" s="24"/>
      <c r="LP1079" s="24"/>
      <c r="LQ1079" s="24"/>
      <c r="LR1079" s="24"/>
      <c r="LS1079" s="24"/>
      <c r="LT1079" s="24"/>
      <c r="LU1079" s="24"/>
      <c r="LV1079" s="24"/>
      <c r="LW1079" s="24"/>
      <c r="LX1079" s="24"/>
      <c r="LY1079" s="24"/>
      <c r="LZ1079" s="24"/>
      <c r="MA1079" s="24"/>
      <c r="MB1079" s="24"/>
      <c r="MC1079" s="24"/>
      <c r="MD1079" s="24"/>
      <c r="ME1079" s="24"/>
      <c r="MF1079" s="24"/>
      <c r="MG1079" s="24"/>
      <c r="MH1079" s="24"/>
      <c r="MI1079" s="24"/>
      <c r="MJ1079" s="24"/>
      <c r="MK1079" s="24"/>
      <c r="ML1079" s="24"/>
      <c r="MM1079" s="24"/>
      <c r="MN1079" s="24"/>
      <c r="MO1079" s="24"/>
      <c r="MP1079" s="24"/>
      <c r="MQ1079" s="24"/>
      <c r="MR1079" s="24"/>
      <c r="MS1079" s="24"/>
      <c r="MT1079" s="24"/>
      <c r="MU1079" s="24"/>
      <c r="MV1079" s="24"/>
      <c r="MW1079" s="24"/>
      <c r="MX1079" s="24"/>
      <c r="MY1079" s="24"/>
      <c r="MZ1079" s="24"/>
      <c r="NA1079" s="24"/>
      <c r="NB1079" s="24"/>
      <c r="NC1079" s="24"/>
      <c r="ND1079" s="24"/>
      <c r="NE1079" s="24"/>
      <c r="NF1079" s="24"/>
      <c r="NG1079" s="24"/>
      <c r="NH1079" s="24"/>
      <c r="NI1079" s="24"/>
      <c r="NJ1079" s="24"/>
      <c r="NK1079" s="24"/>
      <c r="NL1079" s="24"/>
      <c r="NM1079" s="24"/>
      <c r="NN1079" s="24"/>
      <c r="NO1079" s="24"/>
      <c r="NP1079" s="24"/>
      <c r="NQ1079" s="24"/>
      <c r="NR1079" s="24"/>
      <c r="NS1079" s="24"/>
      <c r="NT1079" s="24"/>
      <c r="NU1079" s="24"/>
      <c r="NV1079" s="24"/>
      <c r="NW1079" s="24"/>
      <c r="NX1079" s="24"/>
      <c r="NY1079" s="24"/>
      <c r="NZ1079" s="24"/>
      <c r="OA1079" s="24"/>
      <c r="OB1079" s="24"/>
      <c r="OC1079" s="24"/>
      <c r="OD1079" s="24"/>
      <c r="OE1079" s="24"/>
      <c r="OF1079" s="24"/>
      <c r="OG1079" s="24"/>
      <c r="OH1079" s="24"/>
      <c r="OI1079" s="24"/>
      <c r="OJ1079" s="24"/>
      <c r="OK1079" s="24"/>
      <c r="OL1079" s="24"/>
      <c r="OM1079" s="24"/>
      <c r="ON1079" s="24"/>
      <c r="OO1079" s="24"/>
      <c r="OP1079" s="24"/>
      <c r="OQ1079" s="24"/>
      <c r="OR1079" s="24"/>
      <c r="OS1079" s="24"/>
      <c r="OT1079" s="24"/>
      <c r="OU1079" s="24"/>
      <c r="OV1079" s="24"/>
      <c r="OW1079" s="24"/>
      <c r="OX1079" s="24"/>
      <c r="OY1079" s="24"/>
      <c r="OZ1079" s="24"/>
      <c r="PA1079" s="24"/>
      <c r="PB1079" s="24"/>
      <c r="PC1079" s="24"/>
      <c r="PD1079" s="24"/>
      <c r="PE1079" s="24"/>
      <c r="PF1079" s="24"/>
      <c r="PG1079" s="24"/>
      <c r="PH1079" s="24"/>
      <c r="PI1079" s="24"/>
      <c r="PJ1079" s="24"/>
      <c r="PK1079" s="24"/>
      <c r="PL1079" s="24"/>
      <c r="PM1079" s="24"/>
      <c r="PN1079" s="24"/>
      <c r="PO1079" s="24"/>
      <c r="PP1079" s="24"/>
      <c r="PQ1079" s="24"/>
      <c r="PR1079" s="24"/>
      <c r="PS1079" s="24"/>
      <c r="PT1079" s="24"/>
      <c r="PU1079" s="24"/>
      <c r="PV1079" s="24"/>
      <c r="PW1079" s="24"/>
      <c r="PX1079" s="24"/>
      <c r="PY1079" s="24"/>
      <c r="PZ1079" s="24"/>
      <c r="QA1079" s="24"/>
      <c r="QB1079" s="24"/>
      <c r="QC1079" s="24"/>
      <c r="QD1079" s="24"/>
      <c r="QE1079" s="24"/>
      <c r="QF1079" s="24"/>
      <c r="QG1079" s="24"/>
      <c r="QH1079" s="24"/>
      <c r="QI1079" s="24"/>
      <c r="QJ1079" s="24"/>
      <c r="QK1079" s="24"/>
      <c r="QL1079" s="24"/>
      <c r="QM1079" s="24"/>
      <c r="QN1079" s="24"/>
      <c r="QO1079" s="24"/>
      <c r="QP1079" s="24"/>
      <c r="QQ1079" s="24"/>
      <c r="QR1079" s="24"/>
      <c r="QS1079" s="24"/>
      <c r="QT1079" s="24"/>
      <c r="QU1079" s="24"/>
      <c r="QV1079" s="24"/>
      <c r="QW1079" s="24"/>
      <c r="QX1079" s="24"/>
      <c r="QY1079" s="24"/>
      <c r="QZ1079" s="24"/>
      <c r="RA1079" s="24"/>
      <c r="RB1079" s="24"/>
      <c r="RC1079" s="24"/>
      <c r="RD1079" s="24"/>
      <c r="RE1079" s="24"/>
      <c r="RF1079" s="24"/>
      <c r="RG1079" s="24"/>
      <c r="RH1079" s="24"/>
      <c r="RI1079" s="24"/>
      <c r="RJ1079" s="24"/>
      <c r="RK1079" s="24"/>
      <c r="RL1079" s="24"/>
      <c r="RM1079" s="24"/>
      <c r="RN1079" s="24"/>
      <c r="RO1079" s="24"/>
      <c r="RP1079" s="24"/>
      <c r="RQ1079" s="24"/>
      <c r="RR1079" s="24"/>
      <c r="RS1079" s="24"/>
      <c r="RT1079" s="24"/>
      <c r="RU1079" s="24"/>
      <c r="RV1079" s="24"/>
      <c r="RW1079" s="24"/>
      <c r="RX1079" s="24"/>
      <c r="RY1079" s="24"/>
      <c r="RZ1079" s="24"/>
      <c r="SA1079" s="24"/>
      <c r="SB1079" s="24"/>
      <c r="SC1079" s="24"/>
      <c r="SD1079" s="24"/>
      <c r="SE1079" s="24"/>
      <c r="SF1079" s="24"/>
      <c r="SG1079" s="24"/>
      <c r="SH1079" s="24"/>
      <c r="SI1079" s="24"/>
      <c r="SJ1079" s="24"/>
      <c r="SK1079" s="24"/>
      <c r="SL1079" s="24"/>
      <c r="SM1079" s="24"/>
      <c r="SN1079" s="24"/>
      <c r="SO1079" s="24"/>
      <c r="SP1079" s="24"/>
      <c r="SQ1079" s="24"/>
      <c r="SR1079" s="24"/>
      <c r="SS1079" s="24"/>
      <c r="ST1079" s="24"/>
      <c r="SU1079" s="24"/>
      <c r="SV1079" s="24"/>
      <c r="SW1079" s="24"/>
      <c r="SX1079" s="24"/>
      <c r="SY1079" s="24"/>
      <c r="SZ1079" s="24"/>
      <c r="TA1079" s="24"/>
      <c r="TB1079" s="24"/>
      <c r="TC1079" s="24"/>
      <c r="TD1079" s="24"/>
      <c r="TE1079" s="24"/>
      <c r="TF1079" s="24"/>
      <c r="TG1079" s="24"/>
      <c r="TH1079" s="24"/>
      <c r="TI1079" s="24"/>
      <c r="TJ1079" s="24"/>
      <c r="TK1079" s="24"/>
      <c r="TL1079" s="24"/>
      <c r="TM1079" s="24"/>
      <c r="TN1079" s="24"/>
      <c r="TO1079" s="24"/>
      <c r="TP1079" s="24"/>
      <c r="TQ1079" s="24"/>
      <c r="TR1079" s="24"/>
      <c r="TS1079" s="24"/>
      <c r="TT1079" s="24"/>
      <c r="TU1079" s="24"/>
      <c r="TV1079" s="24"/>
      <c r="TW1079" s="24"/>
      <c r="TX1079" s="24"/>
      <c r="TY1079" s="24"/>
      <c r="TZ1079" s="24"/>
      <c r="UA1079" s="24"/>
      <c r="UB1079" s="24"/>
      <c r="UC1079" s="24"/>
      <c r="UD1079" s="24"/>
      <c r="UE1079" s="24"/>
      <c r="UF1079" s="24"/>
      <c r="UG1079" s="24"/>
      <c r="UH1079" s="24"/>
      <c r="UI1079" s="24"/>
      <c r="UJ1079" s="24"/>
      <c r="UK1079" s="24"/>
      <c r="UL1079" s="24"/>
      <c r="UM1079" s="24"/>
      <c r="UN1079" s="24"/>
      <c r="UO1079" s="24"/>
      <c r="UP1079" s="24"/>
      <c r="UQ1079" s="24"/>
      <c r="UR1079" s="24"/>
      <c r="US1079" s="24"/>
      <c r="UT1079" s="24"/>
      <c r="UU1079" s="24"/>
      <c r="UV1079" s="24"/>
      <c r="UW1079" s="24"/>
      <c r="UX1079" s="24"/>
      <c r="UY1079" s="24"/>
      <c r="UZ1079" s="24"/>
      <c r="VA1079" s="24"/>
      <c r="VB1079" s="24"/>
      <c r="VC1079" s="24"/>
      <c r="VD1079" s="24"/>
      <c r="VE1079" s="24"/>
      <c r="VF1079" s="24"/>
      <c r="VG1079" s="24"/>
      <c r="VH1079" s="24"/>
      <c r="VI1079" s="24"/>
      <c r="VJ1079" s="24"/>
      <c r="VK1079" s="24"/>
      <c r="VL1079" s="24"/>
      <c r="VM1079" s="24"/>
      <c r="VN1079" s="24"/>
      <c r="VO1079" s="24"/>
      <c r="VP1079" s="24"/>
      <c r="VQ1079" s="24"/>
      <c r="VR1079" s="24"/>
      <c r="VS1079" s="24"/>
      <c r="VT1079" s="24"/>
      <c r="VU1079" s="24"/>
      <c r="VV1079" s="24"/>
      <c r="VW1079" s="24"/>
      <c r="VX1079" s="24"/>
      <c r="VY1079" s="24"/>
      <c r="VZ1079" s="24"/>
      <c r="WA1079" s="24"/>
      <c r="WB1079" s="24"/>
      <c r="WC1079" s="24"/>
      <c r="WD1079" s="24"/>
      <c r="WE1079" s="24"/>
      <c r="WF1079" s="24"/>
      <c r="WG1079" s="24"/>
      <c r="WH1079" s="24"/>
      <c r="WI1079" s="24"/>
      <c r="WJ1079" s="24"/>
      <c r="WK1079" s="24"/>
      <c r="WL1079" s="24"/>
      <c r="WM1079" s="24"/>
      <c r="WN1079" s="24"/>
      <c r="WO1079" s="24"/>
      <c r="WP1079" s="24"/>
      <c r="WQ1079" s="24"/>
      <c r="WR1079" s="24"/>
      <c r="WS1079" s="24"/>
      <c r="WT1079" s="24"/>
      <c r="WU1079" s="24"/>
      <c r="WV1079" s="24"/>
      <c r="WW1079" s="24"/>
      <c r="WX1079" s="24"/>
      <c r="WY1079" s="24"/>
      <c r="WZ1079" s="24"/>
      <c r="XA1079" s="24"/>
      <c r="XB1079" s="24"/>
      <c r="XC1079" s="24"/>
      <c r="XD1079" s="24"/>
      <c r="XE1079" s="24"/>
      <c r="XF1079" s="24"/>
      <c r="XG1079" s="24"/>
      <c r="XH1079" s="24"/>
      <c r="XI1079" s="24"/>
      <c r="XJ1079" s="24"/>
      <c r="XK1079" s="24"/>
      <c r="XL1079" s="24"/>
      <c r="XM1079" s="24"/>
      <c r="XN1079" s="24"/>
      <c r="XO1079" s="24"/>
      <c r="XP1079" s="24"/>
      <c r="XQ1079" s="24"/>
      <c r="XR1079" s="24"/>
      <c r="XS1079" s="24"/>
      <c r="XT1079" s="24"/>
      <c r="XU1079" s="24"/>
      <c r="XV1079" s="24"/>
      <c r="XW1079" s="24"/>
      <c r="XX1079" s="24"/>
      <c r="XY1079" s="24"/>
      <c r="XZ1079" s="24"/>
      <c r="YA1079" s="24"/>
      <c r="YB1079" s="24"/>
      <c r="YC1079" s="24"/>
      <c r="YD1079" s="24"/>
      <c r="YE1079" s="24"/>
      <c r="YF1079" s="24"/>
      <c r="YG1079" s="24"/>
      <c r="YH1079" s="24"/>
      <c r="YI1079" s="24"/>
      <c r="YJ1079" s="24"/>
      <c r="YK1079" s="24"/>
      <c r="YL1079" s="24"/>
      <c r="YM1079" s="24"/>
      <c r="YN1079" s="24"/>
      <c r="YO1079" s="24"/>
      <c r="YP1079" s="24"/>
      <c r="YQ1079" s="24"/>
      <c r="YR1079" s="24"/>
      <c r="YS1079" s="24"/>
      <c r="YT1079" s="24"/>
      <c r="YU1079" s="24"/>
      <c r="YV1079" s="24"/>
      <c r="YW1079" s="24"/>
      <c r="YX1079" s="24"/>
      <c r="YY1079" s="24"/>
      <c r="YZ1079" s="24"/>
      <c r="ZA1079" s="24"/>
      <c r="ZB1079" s="24"/>
      <c r="ZC1079" s="24"/>
      <c r="ZD1079" s="24"/>
      <c r="ZE1079" s="24"/>
      <c r="ZF1079" s="24"/>
      <c r="ZG1079" s="24"/>
      <c r="ZH1079" s="24"/>
      <c r="ZI1079" s="24"/>
      <c r="ZJ1079" s="24"/>
      <c r="ZK1079" s="24"/>
      <c r="ZL1079" s="24"/>
      <c r="ZM1079" s="24"/>
      <c r="ZN1079" s="24"/>
      <c r="ZO1079" s="24"/>
      <c r="ZP1079" s="24"/>
      <c r="ZQ1079" s="24"/>
      <c r="ZR1079" s="24"/>
      <c r="ZS1079" s="24"/>
      <c r="ZT1079" s="24"/>
      <c r="ZU1079" s="24"/>
      <c r="ZV1079" s="24"/>
      <c r="ZW1079" s="24"/>
      <c r="ZX1079" s="24"/>
      <c r="ZY1079" s="24"/>
      <c r="ZZ1079" s="24"/>
      <c r="AAA1079" s="24"/>
      <c r="AAB1079" s="24"/>
      <c r="AAC1079" s="24"/>
      <c r="AAD1079" s="24"/>
      <c r="AAE1079" s="24"/>
      <c r="AAF1079" s="24"/>
      <c r="AAG1079" s="24"/>
      <c r="AAH1079" s="24"/>
      <c r="AAI1079" s="24"/>
      <c r="AAJ1079" s="24"/>
      <c r="AAK1079" s="24"/>
      <c r="AAL1079" s="24"/>
      <c r="AAM1079" s="24"/>
      <c r="AAN1079" s="24"/>
      <c r="AAO1079" s="24"/>
      <c r="AAP1079" s="24"/>
      <c r="AAQ1079" s="24"/>
      <c r="AAR1079" s="24"/>
      <c r="AAS1079" s="24"/>
      <c r="AAT1079" s="24"/>
      <c r="AAU1079" s="24"/>
      <c r="AAV1079" s="24"/>
      <c r="AAW1079" s="24"/>
      <c r="AAX1079" s="24"/>
      <c r="AAY1079" s="24"/>
      <c r="AAZ1079" s="24"/>
      <c r="ABA1079" s="24"/>
      <c r="ABB1079" s="24"/>
      <c r="ABC1079" s="24"/>
      <c r="ABD1079" s="24"/>
      <c r="ABE1079" s="24"/>
      <c r="ABF1079" s="24"/>
      <c r="ABG1079" s="24"/>
      <c r="ABH1079" s="24"/>
      <c r="ABI1079" s="24"/>
      <c r="ABJ1079" s="24"/>
      <c r="ABK1079" s="24"/>
      <c r="ABL1079" s="24"/>
      <c r="ABM1079" s="24"/>
      <c r="ABN1079" s="24"/>
      <c r="ABO1079" s="24"/>
      <c r="ABP1079" s="24"/>
      <c r="ABQ1079" s="24"/>
      <c r="ABR1079" s="24"/>
      <c r="ABS1079" s="24"/>
      <c r="ABT1079" s="24"/>
      <c r="ABU1079" s="24"/>
      <c r="ABV1079" s="24"/>
      <c r="ABW1079" s="24"/>
      <c r="ABX1079" s="24"/>
      <c r="ABY1079" s="24"/>
      <c r="ABZ1079" s="24"/>
      <c r="ACA1079" s="24"/>
      <c r="ACB1079" s="24"/>
      <c r="ACC1079" s="24"/>
      <c r="ACD1079" s="24"/>
      <c r="ACE1079" s="24"/>
      <c r="ACF1079" s="24"/>
      <c r="ACG1079" s="24"/>
      <c r="ACH1079" s="24"/>
      <c r="ACI1079" s="24"/>
      <c r="ACJ1079" s="24"/>
      <c r="ACK1079" s="24"/>
      <c r="ACL1079" s="24"/>
      <c r="ACM1079" s="24"/>
      <c r="ACN1079" s="24"/>
      <c r="ACO1079" s="24"/>
      <c r="ACP1079" s="24"/>
      <c r="ACQ1079" s="24"/>
      <c r="ACR1079" s="24"/>
      <c r="ACS1079" s="24"/>
      <c r="ACT1079" s="24"/>
      <c r="ACU1079" s="24"/>
      <c r="ACV1079" s="24"/>
      <c r="ACW1079" s="24"/>
      <c r="ACX1079" s="24"/>
      <c r="ACY1079" s="24"/>
      <c r="ACZ1079" s="24"/>
      <c r="ADA1079" s="24"/>
      <c r="ADB1079" s="24"/>
      <c r="ADC1079" s="24"/>
      <c r="ADD1079" s="24"/>
      <c r="ADE1079" s="24"/>
      <c r="ADF1079" s="24"/>
      <c r="ADG1079" s="24"/>
      <c r="ADH1079" s="24"/>
      <c r="ADI1079" s="24"/>
      <c r="ADJ1079" s="24"/>
      <c r="ADK1079" s="24"/>
      <c r="ADL1079" s="24"/>
      <c r="ADM1079" s="24"/>
      <c r="ADN1079" s="24"/>
      <c r="ADO1079" s="24"/>
      <c r="ADP1079" s="24"/>
      <c r="ADQ1079" s="24"/>
      <c r="ADR1079" s="24"/>
      <c r="ADS1079" s="24"/>
      <c r="ADT1079" s="24"/>
      <c r="ADU1079" s="24"/>
      <c r="ADV1079" s="24"/>
      <c r="ADW1079" s="24"/>
      <c r="ADX1079" s="24"/>
      <c r="ADY1079" s="24"/>
      <c r="ADZ1079" s="24"/>
      <c r="AEA1079" s="24"/>
      <c r="AEB1079" s="24"/>
      <c r="AEC1079" s="24"/>
      <c r="AED1079" s="24"/>
      <c r="AEE1079" s="24"/>
      <c r="AEF1079" s="24"/>
      <c r="AEG1079" s="24"/>
      <c r="AEH1079" s="24"/>
      <c r="AEI1079" s="24"/>
      <c r="AEJ1079" s="24"/>
      <c r="AEK1079" s="24"/>
      <c r="AEL1079" s="24"/>
      <c r="AEM1079" s="24"/>
      <c r="AEN1079" s="24"/>
      <c r="AEO1079" s="24"/>
      <c r="AEP1079" s="24"/>
      <c r="AEQ1079" s="24"/>
      <c r="AER1079" s="24"/>
      <c r="AES1079" s="24"/>
      <c r="AET1079" s="24"/>
      <c r="AEU1079" s="24"/>
      <c r="AEV1079" s="24"/>
      <c r="AEW1079" s="24"/>
      <c r="AEX1079" s="24"/>
      <c r="AEY1079" s="24"/>
      <c r="AEZ1079" s="24"/>
      <c r="AFA1079" s="24"/>
      <c r="AFB1079" s="24"/>
      <c r="AFC1079" s="24"/>
      <c r="AFD1079" s="24"/>
      <c r="AFE1079" s="24"/>
      <c r="AFF1079" s="24"/>
      <c r="AFG1079" s="24"/>
      <c r="AFH1079" s="24"/>
      <c r="AFI1079" s="24"/>
      <c r="AFJ1079" s="24"/>
      <c r="AFK1079" s="24"/>
      <c r="AFL1079" s="24"/>
      <c r="AFM1079" s="24"/>
      <c r="AFN1079" s="24"/>
      <c r="AFO1079" s="24"/>
      <c r="AFP1079" s="24"/>
      <c r="AFQ1079" s="24"/>
      <c r="AFR1079" s="24"/>
      <c r="AFS1079" s="24"/>
      <c r="AFT1079" s="24"/>
      <c r="AFU1079" s="24"/>
      <c r="AFV1079" s="24"/>
      <c r="AFW1079" s="24"/>
      <c r="AFX1079" s="24"/>
      <c r="AFY1079" s="24"/>
      <c r="AFZ1079" s="24"/>
      <c r="AGA1079" s="24"/>
      <c r="AGB1079" s="24"/>
      <c r="AGC1079" s="24"/>
      <c r="AGD1079" s="24"/>
      <c r="AGE1079" s="24"/>
      <c r="AGF1079" s="24"/>
      <c r="AGG1079" s="24"/>
      <c r="AGH1079" s="24"/>
      <c r="AGI1079" s="24"/>
      <c r="AGJ1079" s="24"/>
      <c r="AGK1079" s="24"/>
      <c r="AGL1079" s="24"/>
      <c r="AGM1079" s="24"/>
      <c r="AGN1079" s="24"/>
      <c r="AGO1079" s="24"/>
      <c r="AGP1079" s="24"/>
      <c r="AGQ1079" s="24"/>
      <c r="AGR1079" s="24"/>
      <c r="AGS1079" s="24"/>
      <c r="AGT1079" s="24"/>
      <c r="AGU1079" s="24"/>
      <c r="AGV1079" s="24"/>
      <c r="AGW1079" s="24"/>
      <c r="AGX1079" s="24"/>
      <c r="AGY1079" s="24"/>
      <c r="AGZ1079" s="24"/>
      <c r="AHA1079" s="24"/>
      <c r="AHB1079" s="24"/>
      <c r="AHC1079" s="24"/>
      <c r="AHD1079" s="24"/>
      <c r="AHE1079" s="24"/>
      <c r="AHF1079" s="24"/>
      <c r="AHG1079" s="24"/>
      <c r="AHH1079" s="24"/>
      <c r="AHI1079" s="24"/>
      <c r="AHJ1079" s="24"/>
      <c r="AHK1079" s="24"/>
      <c r="AHL1079" s="24"/>
      <c r="AHM1079" s="24"/>
      <c r="AHN1079" s="24"/>
      <c r="AHO1079" s="24"/>
      <c r="AHP1079" s="24"/>
      <c r="AHQ1079" s="24"/>
      <c r="AHR1079" s="24"/>
      <c r="AHS1079" s="24"/>
      <c r="AHT1079" s="24"/>
      <c r="AHU1079" s="24"/>
      <c r="AHV1079" s="24"/>
      <c r="AHW1079" s="24"/>
      <c r="AHX1079" s="24"/>
      <c r="AHY1079" s="24"/>
      <c r="AHZ1079" s="24"/>
      <c r="AIA1079" s="24"/>
      <c r="AIB1079" s="24"/>
      <c r="AIC1079" s="24"/>
      <c r="AID1079" s="24"/>
      <c r="AIE1079" s="24"/>
      <c r="AIF1079" s="24"/>
      <c r="AIG1079" s="24"/>
      <c r="AIH1079" s="24"/>
      <c r="AII1079" s="24"/>
      <c r="AIJ1079" s="24"/>
      <c r="AIK1079" s="24"/>
      <c r="AIL1079" s="24"/>
      <c r="AIM1079" s="24"/>
      <c r="AIN1079" s="24"/>
      <c r="AIO1079" s="24"/>
      <c r="AIP1079" s="24"/>
      <c r="AIQ1079" s="24"/>
      <c r="AIR1079" s="24"/>
      <c r="AIS1079" s="24"/>
      <c r="AIT1079" s="24"/>
      <c r="AIU1079" s="24"/>
      <c r="AIV1079" s="24"/>
      <c r="AIW1079" s="24"/>
      <c r="AIX1079" s="24"/>
      <c r="AIY1079" s="24"/>
      <c r="AIZ1079" s="24"/>
      <c r="AJA1079" s="24"/>
      <c r="AJB1079" s="24"/>
      <c r="AJC1079" s="24"/>
      <c r="AJD1079" s="24"/>
      <c r="AJE1079" s="24"/>
      <c r="AJF1079" s="24"/>
      <c r="AJG1079" s="24"/>
      <c r="AJH1079" s="24"/>
      <c r="AJI1079" s="24"/>
      <c r="AJJ1079" s="24"/>
      <c r="AJK1079" s="24"/>
      <c r="AJL1079" s="24"/>
      <c r="AJM1079" s="24"/>
      <c r="AJN1079" s="24"/>
      <c r="AJO1079" s="24"/>
      <c r="AJP1079" s="24"/>
      <c r="AJQ1079" s="24"/>
      <c r="AJR1079" s="24"/>
      <c r="AJS1079" s="24"/>
      <c r="AJT1079" s="24"/>
      <c r="AJU1079" s="24"/>
      <c r="AJV1079" s="24"/>
      <c r="AJW1079" s="24"/>
      <c r="AJX1079" s="24"/>
      <c r="AJY1079" s="24"/>
      <c r="AJZ1079" s="24"/>
      <c r="AKA1079" s="24"/>
      <c r="AKB1079" s="24"/>
      <c r="AKC1079" s="24"/>
      <c r="AKD1079" s="24"/>
      <c r="AKE1079" s="24"/>
      <c r="AKF1079" s="24"/>
      <c r="AKG1079" s="24"/>
      <c r="AKH1079" s="24"/>
      <c r="AKI1079" s="24"/>
      <c r="AKJ1079" s="24"/>
      <c r="AKK1079" s="24"/>
      <c r="AKL1079" s="24"/>
      <c r="AKM1079" s="24"/>
      <c r="AKN1079" s="24"/>
      <c r="AKO1079" s="24"/>
      <c r="AKP1079" s="24"/>
      <c r="AKQ1079" s="24"/>
      <c r="AKR1079" s="24"/>
      <c r="AKS1079" s="24"/>
      <c r="AKT1079" s="24"/>
      <c r="AKU1079" s="24"/>
      <c r="AKV1079" s="24"/>
      <c r="AKW1079" s="24"/>
      <c r="AKX1079" s="24"/>
      <c r="AKY1079" s="24"/>
      <c r="AKZ1079" s="24"/>
      <c r="ALA1079" s="24"/>
      <c r="ALB1079" s="24"/>
      <c r="ALC1079" s="24"/>
      <c r="ALD1079" s="24"/>
      <c r="ALE1079" s="24"/>
      <c r="ALF1079" s="24"/>
      <c r="ALG1079" s="24"/>
      <c r="ALH1079" s="24"/>
      <c r="ALI1079" s="24"/>
      <c r="ALJ1079" s="24"/>
    </row>
    <row r="1080" spans="1:998" s="13" customFormat="1">
      <c r="A1080" s="16">
        <v>1075</v>
      </c>
      <c r="B1080" s="32" t="s">
        <v>692</v>
      </c>
      <c r="C1080" s="32" t="s">
        <v>89</v>
      </c>
      <c r="D1080" s="32" t="s">
        <v>89</v>
      </c>
      <c r="E1080" s="32" t="s">
        <v>698</v>
      </c>
      <c r="F1080" s="32"/>
      <c r="G1080" s="74">
        <v>45833</v>
      </c>
      <c r="H1080" s="75">
        <v>0.32638888888888901</v>
      </c>
      <c r="I1080" s="32" t="s">
        <v>5</v>
      </c>
      <c r="J1080" s="32" t="s">
        <v>6</v>
      </c>
      <c r="K1080" s="32" t="s">
        <v>5</v>
      </c>
      <c r="L1080" s="32" t="s">
        <v>5</v>
      </c>
      <c r="M1080" s="32" t="s">
        <v>5</v>
      </c>
      <c r="N1080" s="32" t="s">
        <v>6</v>
      </c>
      <c r="O1080" s="76">
        <v>833.87</v>
      </c>
      <c r="P1080" s="77">
        <v>1559</v>
      </c>
      <c r="Q1080" s="76">
        <v>100000</v>
      </c>
      <c r="R1080" s="76">
        <v>10000</v>
      </c>
      <c r="S1080" s="86">
        <f t="shared" si="104"/>
        <v>10</v>
      </c>
      <c r="T1080" s="86">
        <f t="shared" si="105"/>
        <v>90000</v>
      </c>
      <c r="U1080" s="32" t="s">
        <v>6</v>
      </c>
      <c r="V1080" s="32" t="s">
        <v>6</v>
      </c>
      <c r="W1080" s="32">
        <v>1</v>
      </c>
      <c r="X1080" s="80">
        <v>0</v>
      </c>
      <c r="Y1080" s="81">
        <f>ROUND((S1080/INDICI!$B$2*10),2)</f>
        <v>1.1299999999999999</v>
      </c>
      <c r="Z1080" s="81">
        <f>ROUND((O1080/INDICI!$B$1*25),2)</f>
        <v>2.23</v>
      </c>
      <c r="AA1080" s="82">
        <f t="shared" si="106"/>
        <v>8</v>
      </c>
      <c r="AB1080" s="83">
        <f t="shared" si="107"/>
        <v>11.36</v>
      </c>
      <c r="AC1080" s="84"/>
      <c r="AD1080" s="81" t="str">
        <f>VLOOKUP(C1080, 'NORD SUD'!A:B, 2, FALSE)</f>
        <v>N</v>
      </c>
      <c r="AE1080" s="85"/>
      <c r="AF1080" s="85"/>
      <c r="AG1080" s="84"/>
      <c r="AH1080" s="90"/>
      <c r="AI1080" s="172"/>
      <c r="AJ1080" s="172"/>
      <c r="AK1080" s="197"/>
      <c r="AL1080" s="158"/>
    </row>
    <row r="1081" spans="1:998" s="13" customFormat="1">
      <c r="A1081" s="16">
        <v>1076</v>
      </c>
      <c r="B1081" s="32" t="s">
        <v>175</v>
      </c>
      <c r="C1081" s="32" t="s">
        <v>8</v>
      </c>
      <c r="D1081" s="32" t="s">
        <v>8</v>
      </c>
      <c r="E1081" s="32" t="s">
        <v>707</v>
      </c>
      <c r="F1081" s="32"/>
      <c r="G1081" s="74">
        <v>45833</v>
      </c>
      <c r="H1081" s="75">
        <v>0.44791666666666669</v>
      </c>
      <c r="I1081" s="32" t="s">
        <v>5</v>
      </c>
      <c r="J1081" s="32" t="s">
        <v>6</v>
      </c>
      <c r="K1081" s="32" t="s">
        <v>5</v>
      </c>
      <c r="L1081" s="32" t="s">
        <v>5</v>
      </c>
      <c r="M1081" s="32" t="s">
        <v>5</v>
      </c>
      <c r="N1081" s="32" t="s">
        <v>6</v>
      </c>
      <c r="O1081" s="76">
        <v>828.22</v>
      </c>
      <c r="P1081" s="77">
        <v>3260</v>
      </c>
      <c r="Q1081" s="76">
        <v>127245.32</v>
      </c>
      <c r="R1081" s="76">
        <v>13000</v>
      </c>
      <c r="S1081" s="85">
        <f t="shared" si="104"/>
        <v>10.216485761519559</v>
      </c>
      <c r="T1081" s="85">
        <f t="shared" si="105"/>
        <v>114245.32</v>
      </c>
      <c r="U1081" s="32" t="s">
        <v>6</v>
      </c>
      <c r="V1081" s="32" t="s">
        <v>6</v>
      </c>
      <c r="W1081" s="32">
        <v>1</v>
      </c>
      <c r="X1081" s="80">
        <v>0</v>
      </c>
      <c r="Y1081" s="81">
        <f>ROUND((S1081/INDICI!$B$2*10),2)</f>
        <v>1.1499999999999999</v>
      </c>
      <c r="Z1081" s="81">
        <f>ROUND((O1081/INDICI!$B$1*25),2)</f>
        <v>2.21</v>
      </c>
      <c r="AA1081" s="82">
        <f t="shared" si="106"/>
        <v>8</v>
      </c>
      <c r="AB1081" s="83">
        <f t="shared" si="107"/>
        <v>11.36</v>
      </c>
      <c r="AC1081" s="84"/>
      <c r="AD1081" s="81" t="str">
        <f>VLOOKUP(C1081, 'NORD SUD'!A:B, 2, FALSE)</f>
        <v>S</v>
      </c>
      <c r="AE1081" s="85"/>
      <c r="AF1081" s="85"/>
      <c r="AG1081" s="84"/>
      <c r="AH1081" s="81"/>
      <c r="AI1081" s="169"/>
      <c r="AJ1081" s="169"/>
      <c r="AK1081" s="194"/>
      <c r="AL1081" s="158"/>
    </row>
    <row r="1082" spans="1:998" s="13" customFormat="1">
      <c r="A1082" s="16">
        <v>1077</v>
      </c>
      <c r="B1082" s="32" t="s">
        <v>175</v>
      </c>
      <c r="C1082" s="32" t="s">
        <v>1685</v>
      </c>
      <c r="D1082" s="32" t="s">
        <v>1685</v>
      </c>
      <c r="E1082" s="32" t="s">
        <v>1709</v>
      </c>
      <c r="F1082" s="32"/>
      <c r="G1082" s="74">
        <v>45832</v>
      </c>
      <c r="H1082" s="75">
        <v>0.75</v>
      </c>
      <c r="I1082" s="32" t="s">
        <v>5</v>
      </c>
      <c r="J1082" s="32" t="s">
        <v>6</v>
      </c>
      <c r="K1082" s="32" t="s">
        <v>5</v>
      </c>
      <c r="L1082" s="32" t="s">
        <v>5</v>
      </c>
      <c r="M1082" s="32" t="s">
        <v>5</v>
      </c>
      <c r="N1082" s="32" t="s">
        <v>6</v>
      </c>
      <c r="O1082" s="76">
        <v>609.76</v>
      </c>
      <c r="P1082" s="77">
        <v>1312</v>
      </c>
      <c r="Q1082" s="76">
        <v>229981.95</v>
      </c>
      <c r="R1082" s="76">
        <v>35000</v>
      </c>
      <c r="S1082" s="85">
        <f t="shared" si="104"/>
        <v>15.218585632481158</v>
      </c>
      <c r="T1082" s="85">
        <f t="shared" si="105"/>
        <v>194981.95</v>
      </c>
      <c r="U1082" s="32" t="s">
        <v>5</v>
      </c>
      <c r="V1082" s="32" t="s">
        <v>6</v>
      </c>
      <c r="W1082" s="79">
        <v>1</v>
      </c>
      <c r="X1082" s="80">
        <v>0</v>
      </c>
      <c r="Y1082" s="81">
        <f>ROUND((S1082/INDICI!$B$2*10),2)</f>
        <v>1.72</v>
      </c>
      <c r="Z1082" s="81">
        <f>ROUND((O1082/INDICI!$B$1*25),2)</f>
        <v>1.63</v>
      </c>
      <c r="AA1082" s="82">
        <f t="shared" si="106"/>
        <v>8</v>
      </c>
      <c r="AB1082" s="83">
        <f t="shared" si="107"/>
        <v>11.35</v>
      </c>
      <c r="AC1082" s="84"/>
      <c r="AD1082" s="81" t="str">
        <f>VLOOKUP(C1082, 'NORD SUD'!A:B, 2, FALSE)</f>
        <v>S</v>
      </c>
      <c r="AE1082" s="85"/>
      <c r="AF1082" s="85"/>
      <c r="AG1082" s="84"/>
      <c r="AH1082" s="81"/>
      <c r="AI1082" s="169"/>
      <c r="AJ1082" s="169"/>
      <c r="AK1082" s="194"/>
      <c r="AL1082" s="158"/>
    </row>
    <row r="1083" spans="1:998" s="13" customFormat="1">
      <c r="A1083" s="16">
        <v>1078</v>
      </c>
      <c r="B1083" s="32" t="s">
        <v>218</v>
      </c>
      <c r="C1083" s="32" t="s">
        <v>1494</v>
      </c>
      <c r="D1083" s="32" t="s">
        <v>1494</v>
      </c>
      <c r="E1083" s="32" t="s">
        <v>424</v>
      </c>
      <c r="F1083" s="32"/>
      <c r="G1083" s="74">
        <v>45817</v>
      </c>
      <c r="H1083" s="75">
        <v>0.55555555555555558</v>
      </c>
      <c r="I1083" s="32" t="s">
        <v>5</v>
      </c>
      <c r="J1083" s="32" t="s">
        <v>6</v>
      </c>
      <c r="K1083" s="32" t="s">
        <v>5</v>
      </c>
      <c r="L1083" s="32" t="s">
        <v>405</v>
      </c>
      <c r="M1083" s="32" t="s">
        <v>5</v>
      </c>
      <c r="N1083" s="32" t="s">
        <v>6</v>
      </c>
      <c r="O1083" s="76">
        <v>792.03</v>
      </c>
      <c r="P1083" s="77">
        <v>4419</v>
      </c>
      <c r="Q1083" s="76">
        <v>106218.75</v>
      </c>
      <c r="R1083" s="76">
        <v>11684.07</v>
      </c>
      <c r="S1083" s="85">
        <f t="shared" si="104"/>
        <v>11.000007060900264</v>
      </c>
      <c r="T1083" s="85">
        <f t="shared" si="105"/>
        <v>94534.68</v>
      </c>
      <c r="U1083" s="32" t="s">
        <v>6</v>
      </c>
      <c r="V1083" s="32" t="s">
        <v>6</v>
      </c>
      <c r="W1083" s="79">
        <v>1</v>
      </c>
      <c r="X1083" s="80">
        <v>0</v>
      </c>
      <c r="Y1083" s="81">
        <f>ROUND((S1083/INDICI!$B$2*10),2)</f>
        <v>1.24</v>
      </c>
      <c r="Z1083" s="81">
        <f>ROUND((O1083/INDICI!$B$1*25),2)</f>
        <v>2.11</v>
      </c>
      <c r="AA1083" s="82">
        <f t="shared" si="106"/>
        <v>8</v>
      </c>
      <c r="AB1083" s="83">
        <f t="shared" si="107"/>
        <v>11.35</v>
      </c>
      <c r="AC1083" s="84"/>
      <c r="AD1083" s="81" t="str">
        <f>VLOOKUP(C1083, 'NORD SUD'!A:B, 2, FALSE)</f>
        <v>S</v>
      </c>
      <c r="AE1083" s="85"/>
      <c r="AF1083" s="85"/>
      <c r="AG1083" s="84"/>
      <c r="AH1083" s="81"/>
      <c r="AI1083" s="169"/>
      <c r="AJ1083" s="169"/>
      <c r="AK1083" s="194"/>
      <c r="AL1083" s="158"/>
    </row>
    <row r="1084" spans="1:998" s="13" customFormat="1">
      <c r="A1084" s="16">
        <v>1079</v>
      </c>
      <c r="B1084" s="32" t="s">
        <v>218</v>
      </c>
      <c r="C1084" s="32" t="s">
        <v>106</v>
      </c>
      <c r="D1084" s="32" t="s">
        <v>106</v>
      </c>
      <c r="E1084" s="32" t="s">
        <v>225</v>
      </c>
      <c r="F1084" s="32"/>
      <c r="G1084" s="74">
        <v>45833</v>
      </c>
      <c r="H1084" s="75">
        <v>0.66249999999999998</v>
      </c>
      <c r="I1084" s="32" t="s">
        <v>5</v>
      </c>
      <c r="J1084" s="32" t="s">
        <v>6</v>
      </c>
      <c r="K1084" s="32" t="s">
        <v>5</v>
      </c>
      <c r="L1084" s="32" t="s">
        <v>5</v>
      </c>
      <c r="M1084" s="32" t="s">
        <v>5</v>
      </c>
      <c r="N1084" s="32" t="s">
        <v>6</v>
      </c>
      <c r="O1084" s="76">
        <v>914.28</v>
      </c>
      <c r="P1084" s="77">
        <v>875</v>
      </c>
      <c r="Q1084" s="76">
        <v>186000</v>
      </c>
      <c r="R1084" s="76">
        <v>15000</v>
      </c>
      <c r="S1084" s="85">
        <f t="shared" si="104"/>
        <v>8.064516129032258</v>
      </c>
      <c r="T1084" s="85">
        <f t="shared" si="105"/>
        <v>171000</v>
      </c>
      <c r="U1084" s="32" t="s">
        <v>6</v>
      </c>
      <c r="V1084" s="32" t="s">
        <v>6</v>
      </c>
      <c r="W1084" s="79">
        <v>1</v>
      </c>
      <c r="X1084" s="80">
        <v>0</v>
      </c>
      <c r="Y1084" s="81">
        <f>ROUND((S1084/INDICI!$B$2*10),2)</f>
        <v>0.91</v>
      </c>
      <c r="Z1084" s="81">
        <f>ROUND((O1084/INDICI!$B$1*25),2)</f>
        <v>2.44</v>
      </c>
      <c r="AA1084" s="82">
        <f t="shared" si="106"/>
        <v>8</v>
      </c>
      <c r="AB1084" s="83">
        <f t="shared" si="107"/>
        <v>11.35</v>
      </c>
      <c r="AC1084" s="84"/>
      <c r="AD1084" s="81" t="str">
        <f>VLOOKUP(C1084, 'NORD SUD'!A:B, 2, FALSE)</f>
        <v>S</v>
      </c>
      <c r="AE1084" s="85"/>
      <c r="AF1084" s="85"/>
      <c r="AG1084" s="84"/>
      <c r="AH1084" s="81"/>
      <c r="AI1084" s="169"/>
      <c r="AJ1084" s="169"/>
      <c r="AK1084" s="194"/>
      <c r="AL1084" s="158"/>
    </row>
    <row r="1085" spans="1:998" s="13" customFormat="1">
      <c r="A1085" s="16">
        <v>1080</v>
      </c>
      <c r="B1085" s="32" t="s">
        <v>138</v>
      </c>
      <c r="C1085" s="32" t="s">
        <v>14</v>
      </c>
      <c r="D1085" s="32" t="s">
        <v>14</v>
      </c>
      <c r="E1085" s="32" t="s">
        <v>1669</v>
      </c>
      <c r="F1085" s="32"/>
      <c r="G1085" s="74">
        <v>45834</v>
      </c>
      <c r="H1085" s="75">
        <v>0.74513888888888891</v>
      </c>
      <c r="I1085" s="32" t="s">
        <v>5</v>
      </c>
      <c r="J1085" s="32" t="s">
        <v>6</v>
      </c>
      <c r="K1085" s="32" t="s">
        <v>5</v>
      </c>
      <c r="L1085" s="32" t="s">
        <v>5</v>
      </c>
      <c r="M1085" s="76" t="s">
        <v>5</v>
      </c>
      <c r="N1085" s="32" t="s">
        <v>6</v>
      </c>
      <c r="O1085" s="76">
        <v>830.22</v>
      </c>
      <c r="P1085" s="77">
        <v>2409</v>
      </c>
      <c r="Q1085" s="76">
        <v>145000</v>
      </c>
      <c r="R1085" s="76">
        <v>14500</v>
      </c>
      <c r="S1085" s="85">
        <f t="shared" si="104"/>
        <v>10</v>
      </c>
      <c r="T1085" s="85">
        <f t="shared" si="105"/>
        <v>130500</v>
      </c>
      <c r="U1085" s="32" t="s">
        <v>6</v>
      </c>
      <c r="V1085" s="32" t="s">
        <v>6</v>
      </c>
      <c r="W1085" s="79">
        <v>1</v>
      </c>
      <c r="X1085" s="80">
        <v>0</v>
      </c>
      <c r="Y1085" s="81">
        <f>ROUND((S1085/INDICI!$B$2*10),2)</f>
        <v>1.1299999999999999</v>
      </c>
      <c r="Z1085" s="81">
        <f>ROUND((O1085/INDICI!$B$1*25),2)</f>
        <v>2.2200000000000002</v>
      </c>
      <c r="AA1085" s="82">
        <f t="shared" si="106"/>
        <v>8</v>
      </c>
      <c r="AB1085" s="83">
        <f t="shared" si="107"/>
        <v>11.35</v>
      </c>
      <c r="AC1085" s="84"/>
      <c r="AD1085" s="81" t="str">
        <f>VLOOKUP(C1085, 'NORD SUD'!A:B, 2, FALSE)</f>
        <v>S</v>
      </c>
      <c r="AE1085" s="85"/>
      <c r="AF1085" s="85"/>
      <c r="AG1085" s="84"/>
      <c r="AH1085" s="81"/>
      <c r="AI1085" s="169"/>
      <c r="AJ1085" s="169"/>
      <c r="AK1085" s="194"/>
      <c r="AL1085" s="158"/>
    </row>
    <row r="1086" spans="1:998" s="13" customFormat="1">
      <c r="A1086" s="16">
        <v>1081</v>
      </c>
      <c r="B1086" s="32" t="s">
        <v>175</v>
      </c>
      <c r="C1086" s="32" t="s">
        <v>36</v>
      </c>
      <c r="D1086" s="32" t="s">
        <v>36</v>
      </c>
      <c r="E1086" s="32" t="s">
        <v>342</v>
      </c>
      <c r="F1086" s="32"/>
      <c r="G1086" s="74">
        <v>45826</v>
      </c>
      <c r="H1086" s="75" t="s">
        <v>343</v>
      </c>
      <c r="I1086" s="32" t="s">
        <v>5</v>
      </c>
      <c r="J1086" s="32" t="s">
        <v>6</v>
      </c>
      <c r="K1086" s="32" t="s">
        <v>5</v>
      </c>
      <c r="L1086" s="32" t="s">
        <v>5</v>
      </c>
      <c r="M1086" s="32" t="s">
        <v>5</v>
      </c>
      <c r="N1086" s="32" t="s">
        <v>6</v>
      </c>
      <c r="O1086" s="76">
        <v>485.94</v>
      </c>
      <c r="P1086" s="77">
        <v>11524</v>
      </c>
      <c r="Q1086" s="76">
        <v>250000</v>
      </c>
      <c r="R1086" s="76">
        <v>89296.02</v>
      </c>
      <c r="S1086" s="78">
        <f t="shared" si="104"/>
        <v>35.718408000000004</v>
      </c>
      <c r="T1086" s="78">
        <f t="shared" si="105"/>
        <v>160703.97999999998</v>
      </c>
      <c r="U1086" s="32" t="s">
        <v>5</v>
      </c>
      <c r="V1086" s="32" t="s">
        <v>5</v>
      </c>
      <c r="W1086" s="79">
        <v>1</v>
      </c>
      <c r="X1086" s="80">
        <v>0</v>
      </c>
      <c r="Y1086" s="81">
        <f>ROUND((S1086/INDICI!$B$2*10),2)</f>
        <v>4.04</v>
      </c>
      <c r="Z1086" s="81">
        <f>ROUND((O1086/INDICI!$B$1*25),2)</f>
        <v>1.3</v>
      </c>
      <c r="AA1086" s="82">
        <f t="shared" si="106"/>
        <v>6</v>
      </c>
      <c r="AB1086" s="83">
        <f t="shared" si="107"/>
        <v>11.34</v>
      </c>
      <c r="AC1086" s="84"/>
      <c r="AD1086" s="81" t="str">
        <f>VLOOKUP(C1086, 'NORD SUD'!A:B, 2, FALSE)</f>
        <v>S</v>
      </c>
      <c r="AE1086" s="85"/>
      <c r="AF1086" s="85"/>
      <c r="AG1086" s="84"/>
      <c r="AH1086" s="81"/>
      <c r="AI1086" s="169"/>
      <c r="AJ1086" s="169"/>
      <c r="AK1086" s="194"/>
      <c r="AL1086" s="158"/>
    </row>
    <row r="1087" spans="1:998" s="13" customFormat="1">
      <c r="A1087" s="16">
        <v>1082</v>
      </c>
      <c r="B1087" s="32" t="s">
        <v>138</v>
      </c>
      <c r="C1087" s="32" t="s">
        <v>27</v>
      </c>
      <c r="D1087" s="32" t="s">
        <v>27</v>
      </c>
      <c r="E1087" s="32" t="s">
        <v>1365</v>
      </c>
      <c r="F1087" s="32"/>
      <c r="G1087" s="74">
        <v>45828</v>
      </c>
      <c r="H1087" s="75">
        <v>0.37083333333333335</v>
      </c>
      <c r="I1087" s="32" t="s">
        <v>5</v>
      </c>
      <c r="J1087" s="32" t="s">
        <v>6</v>
      </c>
      <c r="K1087" s="32" t="s">
        <v>5</v>
      </c>
      <c r="L1087" s="32" t="s">
        <v>5</v>
      </c>
      <c r="M1087" s="32" t="s">
        <v>5</v>
      </c>
      <c r="N1087" s="32" t="s">
        <v>6</v>
      </c>
      <c r="O1087" s="76">
        <v>1252.8399999999999</v>
      </c>
      <c r="P1087" s="77">
        <v>1756</v>
      </c>
      <c r="Q1087" s="76">
        <v>124348</v>
      </c>
      <c r="R1087" s="76">
        <v>0</v>
      </c>
      <c r="S1087" s="85">
        <f t="shared" si="104"/>
        <v>0</v>
      </c>
      <c r="T1087" s="85">
        <f t="shared" si="105"/>
        <v>124348</v>
      </c>
      <c r="U1087" s="32" t="s">
        <v>6</v>
      </c>
      <c r="V1087" s="32" t="s">
        <v>6</v>
      </c>
      <c r="W1087" s="79">
        <v>1</v>
      </c>
      <c r="X1087" s="80">
        <v>0</v>
      </c>
      <c r="Y1087" s="81">
        <f>ROUND((S1087/INDICI!$B$2*10),2)</f>
        <v>0</v>
      </c>
      <c r="Z1087" s="81">
        <f>ROUND((O1087/INDICI!$B$1*25),2)</f>
        <v>3.34</v>
      </c>
      <c r="AA1087" s="82">
        <f t="shared" si="106"/>
        <v>8</v>
      </c>
      <c r="AB1087" s="83">
        <f t="shared" si="107"/>
        <v>11.34</v>
      </c>
      <c r="AC1087" s="84"/>
      <c r="AD1087" s="81" t="str">
        <f>VLOOKUP(C1087, 'NORD SUD'!A:B, 2, FALSE)</f>
        <v>S</v>
      </c>
      <c r="AE1087" s="85"/>
      <c r="AF1087" s="85"/>
      <c r="AG1087" s="84"/>
      <c r="AH1087" s="81"/>
      <c r="AI1087" s="169"/>
      <c r="AJ1087" s="169"/>
      <c r="AK1087" s="194"/>
      <c r="AL1087" s="158"/>
    </row>
    <row r="1088" spans="1:998" s="13" customFormat="1">
      <c r="A1088" s="16">
        <v>1083</v>
      </c>
      <c r="B1088" s="32" t="s">
        <v>138</v>
      </c>
      <c r="C1088" s="32" t="s">
        <v>14</v>
      </c>
      <c r="D1088" s="32" t="s">
        <v>14</v>
      </c>
      <c r="E1088" s="32" t="s">
        <v>1667</v>
      </c>
      <c r="F1088" s="32"/>
      <c r="G1088" s="74">
        <v>45834</v>
      </c>
      <c r="H1088" s="75">
        <v>0.55277777777777781</v>
      </c>
      <c r="I1088" s="32" t="s">
        <v>5</v>
      </c>
      <c r="J1088" s="32" t="s">
        <v>6</v>
      </c>
      <c r="K1088" s="32" t="s">
        <v>5</v>
      </c>
      <c r="L1088" s="32" t="s">
        <v>5</v>
      </c>
      <c r="M1088" s="76" t="s">
        <v>5</v>
      </c>
      <c r="N1088" s="32" t="s">
        <v>6</v>
      </c>
      <c r="O1088" s="76">
        <v>683.37</v>
      </c>
      <c r="P1088" s="77">
        <v>1756</v>
      </c>
      <c r="Q1088" s="76">
        <v>74783.83</v>
      </c>
      <c r="R1088" s="76">
        <v>10000</v>
      </c>
      <c r="S1088" s="85">
        <f t="shared" si="104"/>
        <v>13.371874641884482</v>
      </c>
      <c r="T1088" s="85">
        <f t="shared" si="105"/>
        <v>64783.83</v>
      </c>
      <c r="U1088" s="32" t="s">
        <v>5</v>
      </c>
      <c r="V1088" s="32" t="s">
        <v>5</v>
      </c>
      <c r="W1088" s="79">
        <v>1</v>
      </c>
      <c r="X1088" s="80">
        <v>0</v>
      </c>
      <c r="Y1088" s="81">
        <f>ROUND((S1088/INDICI!$B$2*10),2)</f>
        <v>1.51</v>
      </c>
      <c r="Z1088" s="81">
        <f>ROUND((O1088/INDICI!$B$1*25),2)</f>
        <v>1.82</v>
      </c>
      <c r="AA1088" s="82">
        <f t="shared" si="106"/>
        <v>8</v>
      </c>
      <c r="AB1088" s="83">
        <f t="shared" si="107"/>
        <v>11.33</v>
      </c>
      <c r="AC1088" s="84"/>
      <c r="AD1088" s="81" t="str">
        <f>VLOOKUP(C1088, 'NORD SUD'!A:B, 2, FALSE)</f>
        <v>S</v>
      </c>
      <c r="AE1088" s="85"/>
      <c r="AF1088" s="85"/>
      <c r="AG1088" s="84"/>
      <c r="AH1088" s="81"/>
      <c r="AI1088" s="169"/>
      <c r="AJ1088" s="169"/>
      <c r="AK1088" s="194"/>
      <c r="AL1088" s="158"/>
    </row>
    <row r="1089" spans="1:998" s="13" customFormat="1">
      <c r="A1089" s="16">
        <v>1084</v>
      </c>
      <c r="B1089" s="32" t="s">
        <v>138</v>
      </c>
      <c r="C1089" s="32" t="s">
        <v>81</v>
      </c>
      <c r="D1089" s="32" t="s">
        <v>81</v>
      </c>
      <c r="E1089" s="32" t="s">
        <v>1873</v>
      </c>
      <c r="F1089" s="32"/>
      <c r="G1089" s="74">
        <v>45834</v>
      </c>
      <c r="H1089" s="75" t="s">
        <v>604</v>
      </c>
      <c r="I1089" s="32" t="s">
        <v>5</v>
      </c>
      <c r="J1089" s="32" t="s">
        <v>6</v>
      </c>
      <c r="K1089" s="32" t="s">
        <v>5</v>
      </c>
      <c r="L1089" s="32" t="s">
        <v>5</v>
      </c>
      <c r="M1089" s="32" t="s">
        <v>5</v>
      </c>
      <c r="N1089" s="32" t="s">
        <v>6</v>
      </c>
      <c r="O1089" s="91">
        <v>816.33</v>
      </c>
      <c r="P1089" s="77">
        <v>2205</v>
      </c>
      <c r="Q1089" s="76">
        <v>196197.15</v>
      </c>
      <c r="R1089" s="76">
        <v>20000</v>
      </c>
      <c r="S1089" s="85">
        <f t="shared" si="104"/>
        <v>10.193827993933652</v>
      </c>
      <c r="T1089" s="85">
        <f t="shared" si="105"/>
        <v>176197.15</v>
      </c>
      <c r="U1089" s="32" t="s">
        <v>6</v>
      </c>
      <c r="V1089" s="32" t="s">
        <v>6</v>
      </c>
      <c r="W1089" s="79">
        <v>2</v>
      </c>
      <c r="X1089" s="80">
        <v>0</v>
      </c>
      <c r="Y1089" s="81">
        <f>ROUND((S1089/INDICI!$B$2*10),2)</f>
        <v>1.1499999999999999</v>
      </c>
      <c r="Z1089" s="81">
        <f>ROUND((O1089/INDICI!$B$1*25),2)</f>
        <v>2.1800000000000002</v>
      </c>
      <c r="AA1089" s="82">
        <f t="shared" si="106"/>
        <v>8</v>
      </c>
      <c r="AB1089" s="83">
        <f t="shared" si="107"/>
        <v>11.33</v>
      </c>
      <c r="AC1089" s="84"/>
      <c r="AD1089" s="81" t="str">
        <f>VLOOKUP(C1089, 'NORD SUD'!A:B, 2, FALSE)</f>
        <v>S</v>
      </c>
      <c r="AE1089" s="85"/>
      <c r="AF1089" s="85"/>
      <c r="AG1089" s="84"/>
      <c r="AH1089" s="81"/>
      <c r="AI1089" s="169"/>
      <c r="AJ1089" s="169"/>
      <c r="AK1089" s="194"/>
      <c r="AL1089" s="158"/>
    </row>
    <row r="1090" spans="1:998" s="13" customFormat="1">
      <c r="A1090" s="16">
        <v>1085</v>
      </c>
      <c r="B1090" s="32" t="s">
        <v>138</v>
      </c>
      <c r="C1090" s="32" t="s">
        <v>14</v>
      </c>
      <c r="D1090" s="32" t="s">
        <v>14</v>
      </c>
      <c r="E1090" s="32" t="s">
        <v>1649</v>
      </c>
      <c r="F1090" s="32"/>
      <c r="G1090" s="74">
        <v>45832</v>
      </c>
      <c r="H1090" s="75">
        <v>0.50486111111111109</v>
      </c>
      <c r="I1090" s="32" t="s">
        <v>5</v>
      </c>
      <c r="J1090" s="32" t="s">
        <v>6</v>
      </c>
      <c r="K1090" s="32" t="s">
        <v>5</v>
      </c>
      <c r="L1090" s="32" t="s">
        <v>5</v>
      </c>
      <c r="M1090" s="76" t="s">
        <v>5</v>
      </c>
      <c r="N1090" s="32" t="s">
        <v>6</v>
      </c>
      <c r="O1090" s="76">
        <v>458.51</v>
      </c>
      <c r="P1090" s="77">
        <v>2181</v>
      </c>
      <c r="Q1090" s="76">
        <v>53678.33</v>
      </c>
      <c r="R1090" s="76">
        <v>10000</v>
      </c>
      <c r="S1090" s="85">
        <f t="shared" si="104"/>
        <v>18.629491640295068</v>
      </c>
      <c r="T1090" s="85">
        <f t="shared" si="105"/>
        <v>43678.33</v>
      </c>
      <c r="U1090" s="32" t="s">
        <v>6</v>
      </c>
      <c r="V1090" s="32" t="s">
        <v>6</v>
      </c>
      <c r="W1090" s="79">
        <v>1</v>
      </c>
      <c r="X1090" s="80">
        <v>0</v>
      </c>
      <c r="Y1090" s="81">
        <f>ROUND((S1090/INDICI!$B$2*10),2)</f>
        <v>2.11</v>
      </c>
      <c r="Z1090" s="81">
        <f>ROUND((O1090/INDICI!$B$1*25),2)</f>
        <v>1.22</v>
      </c>
      <c r="AA1090" s="82">
        <f t="shared" si="106"/>
        <v>8</v>
      </c>
      <c r="AB1090" s="83">
        <f t="shared" si="107"/>
        <v>11.33</v>
      </c>
      <c r="AC1090" s="84"/>
      <c r="AD1090" s="81" t="str">
        <f>VLOOKUP(C1090, 'NORD SUD'!A:B, 2, FALSE)</f>
        <v>S</v>
      </c>
      <c r="AE1090" s="85"/>
      <c r="AF1090" s="85"/>
      <c r="AG1090" s="84"/>
      <c r="AH1090" s="81"/>
      <c r="AI1090" s="169"/>
      <c r="AJ1090" s="169"/>
      <c r="AK1090" s="194"/>
      <c r="AL1090" s="158"/>
    </row>
    <row r="1091" spans="1:998" s="13" customFormat="1">
      <c r="A1091" s="16">
        <v>1086</v>
      </c>
      <c r="B1091" s="32" t="s">
        <v>175</v>
      </c>
      <c r="C1091" s="32" t="s">
        <v>1685</v>
      </c>
      <c r="D1091" s="32" t="s">
        <v>1685</v>
      </c>
      <c r="E1091" s="32" t="s">
        <v>1696</v>
      </c>
      <c r="F1091" s="32"/>
      <c r="G1091" s="74">
        <v>45834</v>
      </c>
      <c r="H1091" s="75">
        <v>0.90416666666666667</v>
      </c>
      <c r="I1091" s="32" t="s">
        <v>5</v>
      </c>
      <c r="J1091" s="32" t="s">
        <v>6</v>
      </c>
      <c r="K1091" s="32" t="s">
        <v>5</v>
      </c>
      <c r="L1091" s="32" t="s">
        <v>5</v>
      </c>
      <c r="M1091" s="32" t="s">
        <v>5</v>
      </c>
      <c r="N1091" s="32" t="s">
        <v>6</v>
      </c>
      <c r="O1091" s="76">
        <v>626.28</v>
      </c>
      <c r="P1091" s="77">
        <v>10219</v>
      </c>
      <c r="Q1091" s="76">
        <v>188676.6</v>
      </c>
      <c r="R1091" s="76">
        <v>61000</v>
      </c>
      <c r="S1091" s="85">
        <f t="shared" si="104"/>
        <v>32.330453272954884</v>
      </c>
      <c r="T1091" s="85">
        <f t="shared" si="105"/>
        <v>127676.6</v>
      </c>
      <c r="U1091" s="32" t="s">
        <v>6</v>
      </c>
      <c r="V1091" s="32" t="s">
        <v>5</v>
      </c>
      <c r="W1091" s="79">
        <v>1</v>
      </c>
      <c r="X1091" s="80">
        <v>0</v>
      </c>
      <c r="Y1091" s="81">
        <f>ROUND((S1091/INDICI!$B$2*10),2)</f>
        <v>3.65</v>
      </c>
      <c r="Z1091" s="81">
        <f>ROUND((O1091/INDICI!$B$1*25),2)</f>
        <v>1.67</v>
      </c>
      <c r="AA1091" s="82">
        <f t="shared" si="106"/>
        <v>6</v>
      </c>
      <c r="AB1091" s="83">
        <f t="shared" si="107"/>
        <v>11.32</v>
      </c>
      <c r="AC1091" s="84"/>
      <c r="AD1091" s="81" t="str">
        <f>VLOOKUP(C1091, 'NORD SUD'!A:B, 2, FALSE)</f>
        <v>S</v>
      </c>
      <c r="AE1091" s="85"/>
      <c r="AF1091" s="85"/>
      <c r="AG1091" s="84"/>
      <c r="AH1091" s="81"/>
      <c r="AI1091" s="169"/>
      <c r="AJ1091" s="169"/>
      <c r="AK1091" s="194"/>
      <c r="AL1091" s="158"/>
    </row>
    <row r="1092" spans="1:998" s="13" customFormat="1">
      <c r="A1092" s="16">
        <v>1087</v>
      </c>
      <c r="B1092" s="32" t="s">
        <v>175</v>
      </c>
      <c r="C1092" s="32" t="s">
        <v>91</v>
      </c>
      <c r="D1092" s="32" t="s">
        <v>91</v>
      </c>
      <c r="E1092" s="32" t="s">
        <v>1000</v>
      </c>
      <c r="F1092" s="32"/>
      <c r="G1092" s="74">
        <v>45826</v>
      </c>
      <c r="H1092" s="75">
        <v>0.50208333333333333</v>
      </c>
      <c r="I1092" s="32" t="s">
        <v>5</v>
      </c>
      <c r="J1092" s="32" t="s">
        <v>6</v>
      </c>
      <c r="K1092" s="32" t="s">
        <v>5</v>
      </c>
      <c r="L1092" s="32" t="s">
        <v>265</v>
      </c>
      <c r="M1092" s="32" t="s">
        <v>5</v>
      </c>
      <c r="N1092" s="32" t="s">
        <v>6</v>
      </c>
      <c r="O1092" s="76">
        <v>581.49199999999996</v>
      </c>
      <c r="P1092" s="77">
        <v>6019</v>
      </c>
      <c r="Q1092" s="76">
        <v>250000</v>
      </c>
      <c r="R1092" s="76">
        <v>83487.740000000005</v>
      </c>
      <c r="S1092" s="85">
        <f t="shared" si="104"/>
        <v>33.395096000000002</v>
      </c>
      <c r="T1092" s="85">
        <f t="shared" si="105"/>
        <v>166512.26</v>
      </c>
      <c r="U1092" s="32" t="s">
        <v>6</v>
      </c>
      <c r="V1092" s="32" t="s">
        <v>6</v>
      </c>
      <c r="W1092" s="79">
        <v>1</v>
      </c>
      <c r="X1092" s="80">
        <v>0</v>
      </c>
      <c r="Y1092" s="81">
        <f>ROUND((S1092/INDICI!$B$2*10),2)</f>
        <v>3.77</v>
      </c>
      <c r="Z1092" s="81">
        <f>ROUND((O1092/INDICI!$B$1*25),2)</f>
        <v>1.55</v>
      </c>
      <c r="AA1092" s="82">
        <f t="shared" si="106"/>
        <v>6</v>
      </c>
      <c r="AB1092" s="83">
        <f t="shared" si="107"/>
        <v>11.32</v>
      </c>
      <c r="AC1092" s="84"/>
      <c r="AD1092" s="81" t="str">
        <f>VLOOKUP(C1092, 'NORD SUD'!A:B, 2, FALSE)</f>
        <v>S</v>
      </c>
      <c r="AE1092" s="85"/>
      <c r="AF1092" s="85"/>
      <c r="AG1092" s="84"/>
      <c r="AH1092" s="81"/>
      <c r="AI1092" s="169"/>
      <c r="AJ1092" s="169"/>
      <c r="AK1092" s="194"/>
      <c r="AL1092" s="158"/>
    </row>
    <row r="1093" spans="1:998" s="13" customFormat="1">
      <c r="A1093" s="16">
        <v>1088</v>
      </c>
      <c r="B1093" s="32" t="s">
        <v>857</v>
      </c>
      <c r="C1093" s="32" t="s">
        <v>32</v>
      </c>
      <c r="D1093" s="32" t="s">
        <v>32</v>
      </c>
      <c r="E1093" s="32" t="s">
        <v>1234</v>
      </c>
      <c r="F1093" s="32"/>
      <c r="G1093" s="74">
        <v>45833</v>
      </c>
      <c r="H1093" s="75">
        <v>0.88888888888888884</v>
      </c>
      <c r="I1093" s="32" t="s">
        <v>5</v>
      </c>
      <c r="J1093" s="32" t="s">
        <v>6</v>
      </c>
      <c r="K1093" s="32" t="s">
        <v>5</v>
      </c>
      <c r="L1093" s="32" t="s">
        <v>5</v>
      </c>
      <c r="M1093" s="32" t="s">
        <v>5</v>
      </c>
      <c r="N1093" s="32" t="s">
        <v>6</v>
      </c>
      <c r="O1093" s="76">
        <v>818.92</v>
      </c>
      <c r="P1093" s="77">
        <v>1099</v>
      </c>
      <c r="Q1093" s="76">
        <v>130000</v>
      </c>
      <c r="R1093" s="76">
        <v>13000</v>
      </c>
      <c r="S1093" s="85">
        <f t="shared" si="104"/>
        <v>10</v>
      </c>
      <c r="T1093" s="85">
        <f t="shared" si="105"/>
        <v>117000</v>
      </c>
      <c r="U1093" s="32" t="s">
        <v>6</v>
      </c>
      <c r="V1093" s="32" t="s">
        <v>6</v>
      </c>
      <c r="W1093" s="79">
        <v>1</v>
      </c>
      <c r="X1093" s="80">
        <v>0</v>
      </c>
      <c r="Y1093" s="81">
        <f>ROUND((S1093/INDICI!$B$2*10),2)</f>
        <v>1.1299999999999999</v>
      </c>
      <c r="Z1093" s="81">
        <f>ROUND((O1093/INDICI!$B$1*25),2)</f>
        <v>2.19</v>
      </c>
      <c r="AA1093" s="82">
        <f t="shared" si="106"/>
        <v>8</v>
      </c>
      <c r="AB1093" s="83">
        <f t="shared" si="107"/>
        <v>11.32</v>
      </c>
      <c r="AC1093" s="84"/>
      <c r="AD1093" s="81" t="str">
        <f>VLOOKUP(C1093, 'NORD SUD'!A:B, 2, FALSE)</f>
        <v>S</v>
      </c>
      <c r="AE1093" s="85"/>
      <c r="AF1093" s="85"/>
      <c r="AG1093" s="84"/>
      <c r="AH1093" s="81"/>
      <c r="AI1093" s="169"/>
      <c r="AJ1093" s="169"/>
      <c r="AK1093" s="194"/>
      <c r="AL1093" s="158"/>
    </row>
    <row r="1094" spans="1:998" s="13" customFormat="1">
      <c r="A1094" s="16">
        <v>1089</v>
      </c>
      <c r="B1094" s="32" t="s">
        <v>692</v>
      </c>
      <c r="C1094" s="32" t="s">
        <v>1391</v>
      </c>
      <c r="D1094" s="32" t="s">
        <v>1391</v>
      </c>
      <c r="E1094" s="32" t="s">
        <v>1411</v>
      </c>
      <c r="F1094" s="32"/>
      <c r="G1094" s="74">
        <v>45834</v>
      </c>
      <c r="H1094" s="75">
        <v>0.67569444444444438</v>
      </c>
      <c r="I1094" s="32" t="s">
        <v>5</v>
      </c>
      <c r="J1094" s="32" t="s">
        <v>6</v>
      </c>
      <c r="K1094" s="32" t="s">
        <v>5</v>
      </c>
      <c r="L1094" s="32" t="s">
        <v>5</v>
      </c>
      <c r="M1094" s="76" t="s">
        <v>5</v>
      </c>
      <c r="N1094" s="32" t="s">
        <v>6</v>
      </c>
      <c r="O1094" s="76">
        <v>1244.4000000000001</v>
      </c>
      <c r="P1094" s="77">
        <v>2009</v>
      </c>
      <c r="Q1094" s="76">
        <v>175000</v>
      </c>
      <c r="R1094" s="76">
        <v>0</v>
      </c>
      <c r="S1094" s="85">
        <f t="shared" si="104"/>
        <v>0</v>
      </c>
      <c r="T1094" s="85">
        <f t="shared" si="105"/>
        <v>175000</v>
      </c>
      <c r="U1094" s="32" t="s">
        <v>6</v>
      </c>
      <c r="V1094" s="32" t="s">
        <v>6</v>
      </c>
      <c r="W1094" s="79">
        <v>1</v>
      </c>
      <c r="X1094" s="80">
        <v>0</v>
      </c>
      <c r="Y1094" s="81">
        <f>ROUND((S1094/INDICI!$B$2*10),2)</f>
        <v>0</v>
      </c>
      <c r="Z1094" s="81">
        <f>ROUND((O1094/INDICI!$B$1*25),2)</f>
        <v>3.32</v>
      </c>
      <c r="AA1094" s="82">
        <f t="shared" si="106"/>
        <v>8</v>
      </c>
      <c r="AB1094" s="83">
        <f t="shared" si="107"/>
        <v>11.32</v>
      </c>
      <c r="AC1094" s="84"/>
      <c r="AD1094" s="81" t="str">
        <f>VLOOKUP(C1094, 'NORD SUD'!A:B, 2, FALSE)</f>
        <v>N</v>
      </c>
      <c r="AE1094" s="85"/>
      <c r="AF1094" s="85"/>
      <c r="AG1094" s="84"/>
      <c r="AH1094" s="81"/>
      <c r="AI1094" s="169"/>
      <c r="AJ1094" s="169"/>
      <c r="AK1094" s="194"/>
      <c r="AL1094" s="161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  <c r="HF1094" s="24"/>
      <c r="HG1094" s="24"/>
      <c r="HH1094" s="24"/>
      <c r="HI1094" s="24"/>
      <c r="HJ1094" s="24"/>
      <c r="HK1094" s="24"/>
      <c r="HL1094" s="24"/>
      <c r="HM1094" s="24"/>
      <c r="HN1094" s="24"/>
      <c r="HO1094" s="24"/>
      <c r="HP1094" s="24"/>
      <c r="HQ1094" s="24"/>
      <c r="HR1094" s="24"/>
      <c r="HS1094" s="24"/>
      <c r="HT1094" s="24"/>
      <c r="HU1094" s="24"/>
      <c r="HV1094" s="24"/>
      <c r="HW1094" s="24"/>
      <c r="HX1094" s="24"/>
      <c r="HY1094" s="24"/>
      <c r="HZ1094" s="24"/>
      <c r="IA1094" s="24"/>
      <c r="IB1094" s="24"/>
      <c r="IC1094" s="24"/>
      <c r="ID1094" s="24"/>
      <c r="IE1094" s="24"/>
      <c r="IF1094" s="24"/>
      <c r="IG1094" s="24"/>
      <c r="IH1094" s="24"/>
      <c r="II1094" s="24"/>
      <c r="IJ1094" s="24"/>
      <c r="IK1094" s="24"/>
      <c r="IL1094" s="24"/>
      <c r="IM1094" s="24"/>
      <c r="IN1094" s="24"/>
      <c r="IO1094" s="24"/>
      <c r="IP1094" s="24"/>
      <c r="IQ1094" s="24"/>
      <c r="IR1094" s="24"/>
      <c r="IS1094" s="24"/>
      <c r="IT1094" s="24"/>
      <c r="IU1094" s="24"/>
      <c r="IV1094" s="24"/>
      <c r="IW1094" s="24"/>
      <c r="IX1094" s="24"/>
      <c r="IY1094" s="24"/>
      <c r="IZ1094" s="24"/>
      <c r="JA1094" s="24"/>
      <c r="JB1094" s="24"/>
      <c r="JC1094" s="24"/>
      <c r="JD1094" s="24"/>
      <c r="JE1094" s="24"/>
      <c r="JF1094" s="24"/>
      <c r="JG1094" s="24"/>
      <c r="JH1094" s="24"/>
      <c r="JI1094" s="24"/>
      <c r="JJ1094" s="24"/>
      <c r="JK1094" s="24"/>
      <c r="JL1094" s="24"/>
      <c r="JM1094" s="24"/>
      <c r="JN1094" s="24"/>
      <c r="JO1094" s="24"/>
      <c r="JP1094" s="24"/>
      <c r="JQ1094" s="24"/>
      <c r="JR1094" s="24"/>
      <c r="JS1094" s="24"/>
      <c r="JT1094" s="24"/>
      <c r="JU1094" s="24"/>
      <c r="JV1094" s="24"/>
      <c r="JW1094" s="24"/>
      <c r="JX1094" s="24"/>
      <c r="JY1094" s="24"/>
      <c r="JZ1094" s="24"/>
      <c r="KA1094" s="24"/>
      <c r="KB1094" s="24"/>
      <c r="KC1094" s="24"/>
      <c r="KD1094" s="24"/>
      <c r="KE1094" s="24"/>
      <c r="KF1094" s="24"/>
      <c r="KG1094" s="24"/>
      <c r="KH1094" s="24"/>
      <c r="KI1094" s="24"/>
      <c r="KJ1094" s="24"/>
      <c r="KK1094" s="24"/>
      <c r="KL1094" s="24"/>
      <c r="KM1094" s="24"/>
      <c r="KN1094" s="24"/>
      <c r="KO1094" s="24"/>
      <c r="KP1094" s="24"/>
      <c r="KQ1094" s="24"/>
      <c r="KR1094" s="24"/>
      <c r="KS1094" s="24"/>
      <c r="KT1094" s="24"/>
      <c r="KU1094" s="24"/>
      <c r="KV1094" s="24"/>
      <c r="KW1094" s="24"/>
      <c r="KX1094" s="24"/>
      <c r="KY1094" s="24"/>
      <c r="KZ1094" s="24"/>
      <c r="LA1094" s="24"/>
      <c r="LB1094" s="24"/>
      <c r="LC1094" s="24"/>
      <c r="LD1094" s="24"/>
      <c r="LE1094" s="24"/>
      <c r="LF1094" s="24"/>
      <c r="LG1094" s="24"/>
      <c r="LH1094" s="24"/>
      <c r="LI1094" s="24"/>
      <c r="LJ1094" s="24"/>
      <c r="LK1094" s="24"/>
      <c r="LL1094" s="24"/>
      <c r="LM1094" s="24"/>
      <c r="LN1094" s="24"/>
      <c r="LO1094" s="24"/>
      <c r="LP1094" s="24"/>
      <c r="LQ1094" s="24"/>
      <c r="LR1094" s="24"/>
      <c r="LS1094" s="24"/>
      <c r="LT1094" s="24"/>
      <c r="LU1094" s="24"/>
      <c r="LV1094" s="24"/>
      <c r="LW1094" s="24"/>
      <c r="LX1094" s="24"/>
      <c r="LY1094" s="24"/>
      <c r="LZ1094" s="24"/>
      <c r="MA1094" s="24"/>
      <c r="MB1094" s="24"/>
      <c r="MC1094" s="24"/>
      <c r="MD1094" s="24"/>
      <c r="ME1094" s="24"/>
      <c r="MF1094" s="24"/>
      <c r="MG1094" s="24"/>
      <c r="MH1094" s="24"/>
      <c r="MI1094" s="24"/>
      <c r="MJ1094" s="24"/>
      <c r="MK1094" s="24"/>
      <c r="ML1094" s="24"/>
      <c r="MM1094" s="24"/>
      <c r="MN1094" s="24"/>
      <c r="MO1094" s="24"/>
      <c r="MP1094" s="24"/>
      <c r="MQ1094" s="24"/>
      <c r="MR1094" s="24"/>
      <c r="MS1094" s="24"/>
      <c r="MT1094" s="24"/>
      <c r="MU1094" s="24"/>
      <c r="MV1094" s="24"/>
      <c r="MW1094" s="24"/>
      <c r="MX1094" s="24"/>
      <c r="MY1094" s="24"/>
      <c r="MZ1094" s="24"/>
      <c r="NA1094" s="24"/>
      <c r="NB1094" s="24"/>
      <c r="NC1094" s="24"/>
      <c r="ND1094" s="24"/>
      <c r="NE1094" s="24"/>
      <c r="NF1094" s="24"/>
      <c r="NG1094" s="24"/>
      <c r="NH1094" s="24"/>
      <c r="NI1094" s="24"/>
      <c r="NJ1094" s="24"/>
      <c r="NK1094" s="24"/>
      <c r="NL1094" s="24"/>
      <c r="NM1094" s="24"/>
      <c r="NN1094" s="24"/>
      <c r="NO1094" s="24"/>
      <c r="NP1094" s="24"/>
      <c r="NQ1094" s="24"/>
      <c r="NR1094" s="24"/>
      <c r="NS1094" s="24"/>
      <c r="NT1094" s="24"/>
      <c r="NU1094" s="24"/>
      <c r="NV1094" s="24"/>
      <c r="NW1094" s="24"/>
      <c r="NX1094" s="24"/>
      <c r="NY1094" s="24"/>
      <c r="NZ1094" s="24"/>
      <c r="OA1094" s="24"/>
      <c r="OB1094" s="24"/>
      <c r="OC1094" s="24"/>
      <c r="OD1094" s="24"/>
      <c r="OE1094" s="24"/>
      <c r="OF1094" s="24"/>
      <c r="OG1094" s="24"/>
      <c r="OH1094" s="24"/>
      <c r="OI1094" s="24"/>
      <c r="OJ1094" s="24"/>
      <c r="OK1094" s="24"/>
      <c r="OL1094" s="24"/>
      <c r="OM1094" s="24"/>
      <c r="ON1094" s="24"/>
      <c r="OO1094" s="24"/>
      <c r="OP1094" s="24"/>
      <c r="OQ1094" s="24"/>
      <c r="OR1094" s="24"/>
      <c r="OS1094" s="24"/>
      <c r="OT1094" s="24"/>
      <c r="OU1094" s="24"/>
      <c r="OV1094" s="24"/>
      <c r="OW1094" s="24"/>
      <c r="OX1094" s="24"/>
      <c r="OY1094" s="24"/>
      <c r="OZ1094" s="24"/>
      <c r="PA1094" s="24"/>
      <c r="PB1094" s="24"/>
      <c r="PC1094" s="24"/>
      <c r="PD1094" s="24"/>
      <c r="PE1094" s="24"/>
      <c r="PF1094" s="24"/>
      <c r="PG1094" s="24"/>
      <c r="PH1094" s="24"/>
      <c r="PI1094" s="24"/>
      <c r="PJ1094" s="24"/>
      <c r="PK1094" s="24"/>
      <c r="PL1094" s="24"/>
      <c r="PM1094" s="24"/>
      <c r="PN1094" s="24"/>
      <c r="PO1094" s="24"/>
      <c r="PP1094" s="24"/>
      <c r="PQ1094" s="24"/>
      <c r="PR1094" s="24"/>
      <c r="PS1094" s="24"/>
      <c r="PT1094" s="24"/>
      <c r="PU1094" s="24"/>
      <c r="PV1094" s="24"/>
      <c r="PW1094" s="24"/>
      <c r="PX1094" s="24"/>
      <c r="PY1094" s="24"/>
      <c r="PZ1094" s="24"/>
      <c r="QA1094" s="24"/>
      <c r="QB1094" s="24"/>
      <c r="QC1094" s="24"/>
      <c r="QD1094" s="24"/>
      <c r="QE1094" s="24"/>
      <c r="QF1094" s="24"/>
      <c r="QG1094" s="24"/>
      <c r="QH1094" s="24"/>
      <c r="QI1094" s="24"/>
      <c r="QJ1094" s="24"/>
      <c r="QK1094" s="24"/>
      <c r="QL1094" s="24"/>
      <c r="QM1094" s="24"/>
      <c r="QN1094" s="24"/>
      <c r="QO1094" s="24"/>
      <c r="QP1094" s="24"/>
      <c r="QQ1094" s="24"/>
      <c r="QR1094" s="24"/>
      <c r="QS1094" s="24"/>
      <c r="QT1094" s="24"/>
      <c r="QU1094" s="24"/>
      <c r="QV1094" s="24"/>
      <c r="QW1094" s="24"/>
      <c r="QX1094" s="24"/>
      <c r="QY1094" s="24"/>
      <c r="QZ1094" s="24"/>
      <c r="RA1094" s="24"/>
      <c r="RB1094" s="24"/>
      <c r="RC1094" s="24"/>
      <c r="RD1094" s="24"/>
      <c r="RE1094" s="24"/>
      <c r="RF1094" s="24"/>
      <c r="RG1094" s="24"/>
      <c r="RH1094" s="24"/>
      <c r="RI1094" s="24"/>
      <c r="RJ1094" s="24"/>
      <c r="RK1094" s="24"/>
      <c r="RL1094" s="24"/>
      <c r="RM1094" s="24"/>
      <c r="RN1094" s="24"/>
      <c r="RO1094" s="24"/>
      <c r="RP1094" s="24"/>
      <c r="RQ1094" s="24"/>
      <c r="RR1094" s="24"/>
      <c r="RS1094" s="24"/>
      <c r="RT1094" s="24"/>
      <c r="RU1094" s="24"/>
      <c r="RV1094" s="24"/>
      <c r="RW1094" s="24"/>
      <c r="RX1094" s="24"/>
      <c r="RY1094" s="24"/>
      <c r="RZ1094" s="24"/>
      <c r="SA1094" s="24"/>
      <c r="SB1094" s="24"/>
      <c r="SC1094" s="24"/>
      <c r="SD1094" s="24"/>
      <c r="SE1094" s="24"/>
      <c r="SF1094" s="24"/>
      <c r="SG1094" s="24"/>
      <c r="SH1094" s="24"/>
      <c r="SI1094" s="24"/>
      <c r="SJ1094" s="24"/>
      <c r="SK1094" s="24"/>
      <c r="SL1094" s="24"/>
      <c r="SM1094" s="24"/>
      <c r="SN1094" s="24"/>
      <c r="SO1094" s="24"/>
      <c r="SP1094" s="24"/>
      <c r="SQ1094" s="24"/>
      <c r="SR1094" s="24"/>
      <c r="SS1094" s="24"/>
      <c r="ST1094" s="24"/>
      <c r="SU1094" s="24"/>
      <c r="SV1094" s="24"/>
      <c r="SW1094" s="24"/>
      <c r="SX1094" s="24"/>
      <c r="SY1094" s="24"/>
      <c r="SZ1094" s="24"/>
      <c r="TA1094" s="24"/>
      <c r="TB1094" s="24"/>
      <c r="TC1094" s="24"/>
      <c r="TD1094" s="24"/>
      <c r="TE1094" s="24"/>
      <c r="TF1094" s="24"/>
      <c r="TG1094" s="24"/>
      <c r="TH1094" s="24"/>
      <c r="TI1094" s="24"/>
      <c r="TJ1094" s="24"/>
      <c r="TK1094" s="24"/>
      <c r="TL1094" s="24"/>
      <c r="TM1094" s="24"/>
      <c r="TN1094" s="24"/>
      <c r="TO1094" s="24"/>
      <c r="TP1094" s="24"/>
      <c r="TQ1094" s="24"/>
      <c r="TR1094" s="24"/>
      <c r="TS1094" s="24"/>
      <c r="TT1094" s="24"/>
      <c r="TU1094" s="24"/>
      <c r="TV1094" s="24"/>
      <c r="TW1094" s="24"/>
      <c r="TX1094" s="24"/>
      <c r="TY1094" s="24"/>
      <c r="TZ1094" s="24"/>
      <c r="UA1094" s="24"/>
      <c r="UB1094" s="24"/>
      <c r="UC1094" s="24"/>
      <c r="UD1094" s="24"/>
      <c r="UE1094" s="24"/>
      <c r="UF1094" s="24"/>
      <c r="UG1094" s="24"/>
      <c r="UH1094" s="24"/>
      <c r="UI1094" s="24"/>
      <c r="UJ1094" s="24"/>
      <c r="UK1094" s="24"/>
      <c r="UL1094" s="24"/>
      <c r="UM1094" s="24"/>
      <c r="UN1094" s="24"/>
      <c r="UO1094" s="24"/>
      <c r="UP1094" s="24"/>
      <c r="UQ1094" s="24"/>
      <c r="UR1094" s="24"/>
      <c r="US1094" s="24"/>
      <c r="UT1094" s="24"/>
      <c r="UU1094" s="24"/>
      <c r="UV1094" s="24"/>
      <c r="UW1094" s="24"/>
      <c r="UX1094" s="24"/>
      <c r="UY1094" s="24"/>
      <c r="UZ1094" s="24"/>
      <c r="VA1094" s="24"/>
      <c r="VB1094" s="24"/>
      <c r="VC1094" s="24"/>
      <c r="VD1094" s="24"/>
      <c r="VE1094" s="24"/>
      <c r="VF1094" s="24"/>
      <c r="VG1094" s="24"/>
      <c r="VH1094" s="24"/>
      <c r="VI1094" s="24"/>
      <c r="VJ1094" s="24"/>
      <c r="VK1094" s="24"/>
      <c r="VL1094" s="24"/>
      <c r="VM1094" s="24"/>
      <c r="VN1094" s="24"/>
      <c r="VO1094" s="24"/>
      <c r="VP1094" s="24"/>
      <c r="VQ1094" s="24"/>
      <c r="VR1094" s="24"/>
      <c r="VS1094" s="24"/>
      <c r="VT1094" s="24"/>
      <c r="VU1094" s="24"/>
      <c r="VV1094" s="24"/>
      <c r="VW1094" s="24"/>
      <c r="VX1094" s="24"/>
      <c r="VY1094" s="24"/>
      <c r="VZ1094" s="24"/>
      <c r="WA1094" s="24"/>
      <c r="WB1094" s="24"/>
      <c r="WC1094" s="24"/>
      <c r="WD1094" s="24"/>
      <c r="WE1094" s="24"/>
      <c r="WF1094" s="24"/>
      <c r="WG1094" s="24"/>
      <c r="WH1094" s="24"/>
      <c r="WI1094" s="24"/>
      <c r="WJ1094" s="24"/>
      <c r="WK1094" s="24"/>
      <c r="WL1094" s="24"/>
      <c r="WM1094" s="24"/>
      <c r="WN1094" s="24"/>
      <c r="WO1094" s="24"/>
      <c r="WP1094" s="24"/>
      <c r="WQ1094" s="24"/>
      <c r="WR1094" s="24"/>
      <c r="WS1094" s="24"/>
      <c r="WT1094" s="24"/>
      <c r="WU1094" s="24"/>
      <c r="WV1094" s="24"/>
      <c r="WW1094" s="24"/>
      <c r="WX1094" s="24"/>
      <c r="WY1094" s="24"/>
      <c r="WZ1094" s="24"/>
      <c r="XA1094" s="24"/>
      <c r="XB1094" s="24"/>
      <c r="XC1094" s="24"/>
      <c r="XD1094" s="24"/>
      <c r="XE1094" s="24"/>
      <c r="XF1094" s="24"/>
      <c r="XG1094" s="24"/>
      <c r="XH1094" s="24"/>
      <c r="XI1094" s="24"/>
      <c r="XJ1094" s="24"/>
      <c r="XK1094" s="24"/>
      <c r="XL1094" s="24"/>
      <c r="XM1094" s="24"/>
      <c r="XN1094" s="24"/>
      <c r="XO1094" s="24"/>
      <c r="XP1094" s="24"/>
      <c r="XQ1094" s="24"/>
      <c r="XR1094" s="24"/>
      <c r="XS1094" s="24"/>
      <c r="XT1094" s="24"/>
      <c r="XU1094" s="24"/>
      <c r="XV1094" s="24"/>
      <c r="XW1094" s="24"/>
      <c r="XX1094" s="24"/>
      <c r="XY1094" s="24"/>
      <c r="XZ1094" s="24"/>
      <c r="YA1094" s="24"/>
      <c r="YB1094" s="24"/>
      <c r="YC1094" s="24"/>
      <c r="YD1094" s="24"/>
      <c r="YE1094" s="24"/>
      <c r="YF1094" s="24"/>
      <c r="YG1094" s="24"/>
      <c r="YH1094" s="24"/>
      <c r="YI1094" s="24"/>
      <c r="YJ1094" s="24"/>
      <c r="YK1094" s="24"/>
      <c r="YL1094" s="24"/>
      <c r="YM1094" s="24"/>
      <c r="YN1094" s="24"/>
      <c r="YO1094" s="24"/>
      <c r="YP1094" s="24"/>
      <c r="YQ1094" s="24"/>
      <c r="YR1094" s="24"/>
      <c r="YS1094" s="24"/>
      <c r="YT1094" s="24"/>
      <c r="YU1094" s="24"/>
      <c r="YV1094" s="24"/>
      <c r="YW1094" s="24"/>
      <c r="YX1094" s="24"/>
      <c r="YY1094" s="24"/>
      <c r="YZ1094" s="24"/>
      <c r="ZA1094" s="24"/>
      <c r="ZB1094" s="24"/>
      <c r="ZC1094" s="24"/>
      <c r="ZD1094" s="24"/>
      <c r="ZE1094" s="24"/>
      <c r="ZF1094" s="24"/>
      <c r="ZG1094" s="24"/>
      <c r="ZH1094" s="24"/>
      <c r="ZI1094" s="24"/>
      <c r="ZJ1094" s="24"/>
      <c r="ZK1094" s="24"/>
      <c r="ZL1094" s="24"/>
      <c r="ZM1094" s="24"/>
      <c r="ZN1094" s="24"/>
      <c r="ZO1094" s="24"/>
      <c r="ZP1094" s="24"/>
      <c r="ZQ1094" s="24"/>
      <c r="ZR1094" s="24"/>
      <c r="ZS1094" s="24"/>
      <c r="ZT1094" s="24"/>
      <c r="ZU1094" s="24"/>
      <c r="ZV1094" s="24"/>
      <c r="ZW1094" s="24"/>
      <c r="ZX1094" s="24"/>
      <c r="ZY1094" s="24"/>
      <c r="ZZ1094" s="24"/>
      <c r="AAA1094" s="24"/>
      <c r="AAB1094" s="24"/>
      <c r="AAC1094" s="24"/>
      <c r="AAD1094" s="24"/>
      <c r="AAE1094" s="24"/>
      <c r="AAF1094" s="24"/>
      <c r="AAG1094" s="24"/>
      <c r="AAH1094" s="24"/>
      <c r="AAI1094" s="24"/>
      <c r="AAJ1094" s="24"/>
      <c r="AAK1094" s="24"/>
      <c r="AAL1094" s="24"/>
      <c r="AAM1094" s="24"/>
      <c r="AAN1094" s="24"/>
      <c r="AAO1094" s="24"/>
      <c r="AAP1094" s="24"/>
      <c r="AAQ1094" s="24"/>
      <c r="AAR1094" s="24"/>
      <c r="AAS1094" s="24"/>
      <c r="AAT1094" s="24"/>
      <c r="AAU1094" s="24"/>
      <c r="AAV1094" s="24"/>
      <c r="AAW1094" s="24"/>
      <c r="AAX1094" s="24"/>
      <c r="AAY1094" s="24"/>
      <c r="AAZ1094" s="24"/>
      <c r="ABA1094" s="24"/>
      <c r="ABB1094" s="24"/>
      <c r="ABC1094" s="24"/>
      <c r="ABD1094" s="24"/>
      <c r="ABE1094" s="24"/>
      <c r="ABF1094" s="24"/>
      <c r="ABG1094" s="24"/>
      <c r="ABH1094" s="24"/>
      <c r="ABI1094" s="24"/>
      <c r="ABJ1094" s="24"/>
      <c r="ABK1094" s="24"/>
      <c r="ABL1094" s="24"/>
      <c r="ABM1094" s="24"/>
      <c r="ABN1094" s="24"/>
      <c r="ABO1094" s="24"/>
      <c r="ABP1094" s="24"/>
      <c r="ABQ1094" s="24"/>
      <c r="ABR1094" s="24"/>
      <c r="ABS1094" s="24"/>
      <c r="ABT1094" s="24"/>
      <c r="ABU1094" s="24"/>
      <c r="ABV1094" s="24"/>
      <c r="ABW1094" s="24"/>
      <c r="ABX1094" s="24"/>
      <c r="ABY1094" s="24"/>
      <c r="ABZ1094" s="24"/>
      <c r="ACA1094" s="24"/>
      <c r="ACB1094" s="24"/>
      <c r="ACC1094" s="24"/>
      <c r="ACD1094" s="24"/>
      <c r="ACE1094" s="24"/>
      <c r="ACF1094" s="24"/>
      <c r="ACG1094" s="24"/>
      <c r="ACH1094" s="24"/>
      <c r="ACI1094" s="24"/>
      <c r="ACJ1094" s="24"/>
      <c r="ACK1094" s="24"/>
      <c r="ACL1094" s="24"/>
      <c r="ACM1094" s="24"/>
      <c r="ACN1094" s="24"/>
      <c r="ACO1094" s="24"/>
      <c r="ACP1094" s="24"/>
      <c r="ACQ1094" s="24"/>
      <c r="ACR1094" s="24"/>
      <c r="ACS1094" s="24"/>
      <c r="ACT1094" s="24"/>
      <c r="ACU1094" s="24"/>
      <c r="ACV1094" s="24"/>
      <c r="ACW1094" s="24"/>
      <c r="ACX1094" s="24"/>
      <c r="ACY1094" s="24"/>
      <c r="ACZ1094" s="24"/>
      <c r="ADA1094" s="24"/>
      <c r="ADB1094" s="24"/>
      <c r="ADC1094" s="24"/>
      <c r="ADD1094" s="24"/>
      <c r="ADE1094" s="24"/>
      <c r="ADF1094" s="24"/>
      <c r="ADG1094" s="24"/>
      <c r="ADH1094" s="24"/>
      <c r="ADI1094" s="24"/>
      <c r="ADJ1094" s="24"/>
      <c r="ADK1094" s="24"/>
      <c r="ADL1094" s="24"/>
      <c r="ADM1094" s="24"/>
      <c r="ADN1094" s="24"/>
      <c r="ADO1094" s="24"/>
      <c r="ADP1094" s="24"/>
      <c r="ADQ1094" s="24"/>
      <c r="ADR1094" s="24"/>
      <c r="ADS1094" s="24"/>
      <c r="ADT1094" s="24"/>
      <c r="ADU1094" s="24"/>
      <c r="ADV1094" s="24"/>
      <c r="ADW1094" s="24"/>
      <c r="ADX1094" s="24"/>
      <c r="ADY1094" s="24"/>
      <c r="ADZ1094" s="24"/>
      <c r="AEA1094" s="24"/>
      <c r="AEB1094" s="24"/>
      <c r="AEC1094" s="24"/>
      <c r="AED1094" s="24"/>
      <c r="AEE1094" s="24"/>
      <c r="AEF1094" s="24"/>
      <c r="AEG1094" s="24"/>
      <c r="AEH1094" s="24"/>
      <c r="AEI1094" s="24"/>
      <c r="AEJ1094" s="24"/>
      <c r="AEK1094" s="24"/>
      <c r="AEL1094" s="24"/>
      <c r="AEM1094" s="24"/>
      <c r="AEN1094" s="24"/>
      <c r="AEO1094" s="24"/>
      <c r="AEP1094" s="24"/>
      <c r="AEQ1094" s="24"/>
      <c r="AER1094" s="24"/>
      <c r="AES1094" s="24"/>
      <c r="AET1094" s="24"/>
      <c r="AEU1094" s="24"/>
      <c r="AEV1094" s="24"/>
      <c r="AEW1094" s="24"/>
      <c r="AEX1094" s="24"/>
      <c r="AEY1094" s="24"/>
      <c r="AEZ1094" s="24"/>
      <c r="AFA1094" s="24"/>
      <c r="AFB1094" s="24"/>
      <c r="AFC1094" s="24"/>
      <c r="AFD1094" s="24"/>
      <c r="AFE1094" s="24"/>
      <c r="AFF1094" s="24"/>
      <c r="AFG1094" s="24"/>
      <c r="AFH1094" s="24"/>
      <c r="AFI1094" s="24"/>
      <c r="AFJ1094" s="24"/>
      <c r="AFK1094" s="24"/>
      <c r="AFL1094" s="24"/>
      <c r="AFM1094" s="24"/>
      <c r="AFN1094" s="24"/>
      <c r="AFO1094" s="24"/>
      <c r="AFP1094" s="24"/>
      <c r="AFQ1094" s="24"/>
      <c r="AFR1094" s="24"/>
      <c r="AFS1094" s="24"/>
      <c r="AFT1094" s="24"/>
      <c r="AFU1094" s="24"/>
      <c r="AFV1094" s="24"/>
      <c r="AFW1094" s="24"/>
      <c r="AFX1094" s="24"/>
      <c r="AFY1094" s="24"/>
      <c r="AFZ1094" s="24"/>
      <c r="AGA1094" s="24"/>
      <c r="AGB1094" s="24"/>
      <c r="AGC1094" s="24"/>
      <c r="AGD1094" s="24"/>
      <c r="AGE1094" s="24"/>
      <c r="AGF1094" s="24"/>
      <c r="AGG1094" s="24"/>
      <c r="AGH1094" s="24"/>
      <c r="AGI1094" s="24"/>
      <c r="AGJ1094" s="24"/>
      <c r="AGK1094" s="24"/>
      <c r="AGL1094" s="24"/>
      <c r="AGM1094" s="24"/>
      <c r="AGN1094" s="24"/>
      <c r="AGO1094" s="24"/>
      <c r="AGP1094" s="24"/>
      <c r="AGQ1094" s="24"/>
      <c r="AGR1094" s="24"/>
      <c r="AGS1094" s="24"/>
      <c r="AGT1094" s="24"/>
      <c r="AGU1094" s="24"/>
      <c r="AGV1094" s="24"/>
      <c r="AGW1094" s="24"/>
      <c r="AGX1094" s="24"/>
      <c r="AGY1094" s="24"/>
      <c r="AGZ1094" s="24"/>
      <c r="AHA1094" s="24"/>
      <c r="AHB1094" s="24"/>
      <c r="AHC1094" s="24"/>
      <c r="AHD1094" s="24"/>
      <c r="AHE1094" s="24"/>
      <c r="AHF1094" s="24"/>
      <c r="AHG1094" s="24"/>
      <c r="AHH1094" s="24"/>
      <c r="AHI1094" s="24"/>
      <c r="AHJ1094" s="24"/>
      <c r="AHK1094" s="24"/>
      <c r="AHL1094" s="24"/>
      <c r="AHM1094" s="24"/>
      <c r="AHN1094" s="24"/>
      <c r="AHO1094" s="24"/>
      <c r="AHP1094" s="24"/>
      <c r="AHQ1094" s="24"/>
      <c r="AHR1094" s="24"/>
      <c r="AHS1094" s="24"/>
      <c r="AHT1094" s="24"/>
      <c r="AHU1094" s="24"/>
      <c r="AHV1094" s="24"/>
      <c r="AHW1094" s="24"/>
      <c r="AHX1094" s="24"/>
      <c r="AHY1094" s="24"/>
      <c r="AHZ1094" s="24"/>
      <c r="AIA1094" s="24"/>
      <c r="AIB1094" s="24"/>
      <c r="AIC1094" s="24"/>
      <c r="AID1094" s="24"/>
      <c r="AIE1094" s="24"/>
      <c r="AIF1094" s="24"/>
      <c r="AIG1094" s="24"/>
      <c r="AIH1094" s="24"/>
      <c r="AII1094" s="24"/>
      <c r="AIJ1094" s="24"/>
      <c r="AIK1094" s="24"/>
      <c r="AIL1094" s="24"/>
      <c r="AIM1094" s="24"/>
      <c r="AIN1094" s="24"/>
      <c r="AIO1094" s="24"/>
      <c r="AIP1094" s="24"/>
      <c r="AIQ1094" s="24"/>
      <c r="AIR1094" s="24"/>
      <c r="AIS1094" s="24"/>
      <c r="AIT1094" s="24"/>
      <c r="AIU1094" s="24"/>
      <c r="AIV1094" s="24"/>
      <c r="AIW1094" s="24"/>
      <c r="AIX1094" s="24"/>
      <c r="AIY1094" s="24"/>
      <c r="AIZ1094" s="24"/>
      <c r="AJA1094" s="24"/>
      <c r="AJB1094" s="24"/>
      <c r="AJC1094" s="24"/>
      <c r="AJD1094" s="24"/>
      <c r="AJE1094" s="24"/>
      <c r="AJF1094" s="24"/>
      <c r="AJG1094" s="24"/>
      <c r="AJH1094" s="24"/>
      <c r="AJI1094" s="24"/>
      <c r="AJJ1094" s="24"/>
      <c r="AJK1094" s="24"/>
      <c r="AJL1094" s="24"/>
      <c r="AJM1094" s="24"/>
      <c r="AJN1094" s="24"/>
      <c r="AJO1094" s="24"/>
      <c r="AJP1094" s="24"/>
      <c r="AJQ1094" s="24"/>
      <c r="AJR1094" s="24"/>
      <c r="AJS1094" s="24"/>
      <c r="AJT1094" s="24"/>
      <c r="AJU1094" s="24"/>
      <c r="AJV1094" s="24"/>
      <c r="AJW1094" s="24"/>
      <c r="AJX1094" s="24"/>
      <c r="AJY1094" s="24"/>
      <c r="AJZ1094" s="24"/>
      <c r="AKA1094" s="24"/>
      <c r="AKB1094" s="24"/>
      <c r="AKC1094" s="24"/>
      <c r="AKD1094" s="24"/>
      <c r="AKE1094" s="24"/>
      <c r="AKF1094" s="24"/>
      <c r="AKG1094" s="24"/>
      <c r="AKH1094" s="24"/>
      <c r="AKI1094" s="24"/>
      <c r="AKJ1094" s="24"/>
      <c r="AKK1094" s="24"/>
      <c r="AKL1094" s="24"/>
      <c r="AKM1094" s="24"/>
      <c r="AKN1094" s="24"/>
      <c r="AKO1094" s="24"/>
      <c r="AKP1094" s="24"/>
      <c r="AKQ1094" s="24"/>
      <c r="AKR1094" s="24"/>
      <c r="AKS1094" s="24"/>
      <c r="AKT1094" s="24"/>
      <c r="AKU1094" s="24"/>
      <c r="AKV1094" s="24"/>
      <c r="AKW1094" s="24"/>
      <c r="AKX1094" s="24"/>
      <c r="AKY1094" s="24"/>
      <c r="AKZ1094" s="24"/>
      <c r="ALA1094" s="24"/>
      <c r="ALB1094" s="24"/>
      <c r="ALC1094" s="24"/>
      <c r="ALD1094" s="24"/>
      <c r="ALE1094" s="24"/>
      <c r="ALF1094" s="24"/>
      <c r="ALG1094" s="24"/>
      <c r="ALH1094" s="24"/>
      <c r="ALI1094" s="24"/>
      <c r="ALJ1094" s="24"/>
    </row>
    <row r="1095" spans="1:998" s="13" customFormat="1">
      <c r="A1095" s="16">
        <v>1090</v>
      </c>
      <c r="B1095" s="32" t="s">
        <v>344</v>
      </c>
      <c r="C1095" s="32" t="s">
        <v>67</v>
      </c>
      <c r="D1095" s="32" t="s">
        <v>67</v>
      </c>
      <c r="E1095" s="32" t="s">
        <v>662</v>
      </c>
      <c r="F1095" s="32"/>
      <c r="G1095" s="74">
        <v>45833</v>
      </c>
      <c r="H1095" s="75">
        <v>0.4861111111111111</v>
      </c>
      <c r="I1095" s="32" t="s">
        <v>5</v>
      </c>
      <c r="J1095" s="32" t="s">
        <v>6</v>
      </c>
      <c r="K1095" s="32" t="s">
        <v>5</v>
      </c>
      <c r="L1095" s="32" t="s">
        <v>5</v>
      </c>
      <c r="M1095" s="32" t="s">
        <v>5</v>
      </c>
      <c r="N1095" s="32" t="s">
        <v>6</v>
      </c>
      <c r="O1095" s="76">
        <v>1239.67</v>
      </c>
      <c r="P1095" s="77">
        <v>1452</v>
      </c>
      <c r="Q1095" s="76">
        <v>82000</v>
      </c>
      <c r="R1095" s="76">
        <v>0</v>
      </c>
      <c r="S1095" s="85">
        <f t="shared" si="104"/>
        <v>0</v>
      </c>
      <c r="T1095" s="85">
        <f t="shared" si="105"/>
        <v>82000</v>
      </c>
      <c r="U1095" s="32" t="s">
        <v>6</v>
      </c>
      <c r="V1095" s="32" t="s">
        <v>6</v>
      </c>
      <c r="W1095" s="79">
        <v>1</v>
      </c>
      <c r="X1095" s="80">
        <v>0</v>
      </c>
      <c r="Y1095" s="81">
        <f>ROUND((S1095/INDICI!$B$2*10),2)</f>
        <v>0</v>
      </c>
      <c r="Z1095" s="81">
        <f>ROUND((O1095/INDICI!$B$1*25),2)</f>
        <v>3.31</v>
      </c>
      <c r="AA1095" s="82">
        <f t="shared" si="106"/>
        <v>8</v>
      </c>
      <c r="AB1095" s="83">
        <f t="shared" si="107"/>
        <v>11.31</v>
      </c>
      <c r="AC1095" s="84"/>
      <c r="AD1095" s="81" t="str">
        <f>VLOOKUP(C1095, 'NORD SUD'!A:B, 2, FALSE)</f>
        <v>N</v>
      </c>
      <c r="AE1095" s="85"/>
      <c r="AF1095" s="85"/>
      <c r="AG1095" s="84"/>
      <c r="AH1095" s="90"/>
      <c r="AI1095" s="172"/>
      <c r="AJ1095" s="172"/>
      <c r="AK1095" s="197"/>
      <c r="AL1095" s="158"/>
    </row>
    <row r="1096" spans="1:998" s="13" customFormat="1">
      <c r="A1096" s="16">
        <v>1091</v>
      </c>
      <c r="B1096" s="32" t="s">
        <v>138</v>
      </c>
      <c r="C1096" s="32" t="s">
        <v>18</v>
      </c>
      <c r="D1096" s="32" t="s">
        <v>18</v>
      </c>
      <c r="E1096" s="32" t="s">
        <v>166</v>
      </c>
      <c r="F1096" s="32"/>
      <c r="G1096" s="74">
        <v>45834</v>
      </c>
      <c r="H1096" s="75">
        <v>0.72083333333333333</v>
      </c>
      <c r="I1096" s="32" t="s">
        <v>5</v>
      </c>
      <c r="J1096" s="32" t="s">
        <v>6</v>
      </c>
      <c r="K1096" s="32" t="s">
        <v>5</v>
      </c>
      <c r="L1096" s="32" t="s">
        <v>5</v>
      </c>
      <c r="M1096" s="32" t="s">
        <v>5</v>
      </c>
      <c r="N1096" s="32" t="s">
        <v>6</v>
      </c>
      <c r="O1096" s="76">
        <v>778.97</v>
      </c>
      <c r="P1096" s="77">
        <v>3081</v>
      </c>
      <c r="Q1096" s="76">
        <v>91875.18</v>
      </c>
      <c r="R1096" s="76">
        <v>10000</v>
      </c>
      <c r="S1096" s="85">
        <f t="shared" si="104"/>
        <v>10.884332417090231</v>
      </c>
      <c r="T1096" s="85">
        <f t="shared" si="105"/>
        <v>81875.179999999993</v>
      </c>
      <c r="U1096" s="32" t="s">
        <v>6</v>
      </c>
      <c r="V1096" s="32" t="s">
        <v>6</v>
      </c>
      <c r="W1096" s="79">
        <v>1</v>
      </c>
      <c r="X1096" s="80">
        <v>0</v>
      </c>
      <c r="Y1096" s="81">
        <f>ROUND((S1096/INDICI!$B$2*10),2)</f>
        <v>1.23</v>
      </c>
      <c r="Z1096" s="81">
        <f>ROUND((O1096/INDICI!$B$1*25),2)</f>
        <v>2.08</v>
      </c>
      <c r="AA1096" s="82">
        <f t="shared" si="106"/>
        <v>8</v>
      </c>
      <c r="AB1096" s="83">
        <f t="shared" si="107"/>
        <v>11.31</v>
      </c>
      <c r="AC1096" s="84"/>
      <c r="AD1096" s="81" t="str">
        <f>VLOOKUP(C1096, 'NORD SUD'!A:B, 2, FALSE)</f>
        <v>S</v>
      </c>
      <c r="AE1096" s="85"/>
      <c r="AF1096" s="85"/>
      <c r="AG1096" s="84"/>
      <c r="AH1096" s="81"/>
      <c r="AI1096" s="169"/>
      <c r="AJ1096" s="169"/>
      <c r="AK1096" s="194"/>
      <c r="AL1096" s="158"/>
    </row>
    <row r="1097" spans="1:998" s="13" customFormat="1">
      <c r="A1097" s="16">
        <v>1092</v>
      </c>
      <c r="B1097" s="32" t="s">
        <v>857</v>
      </c>
      <c r="C1097" s="32" t="s">
        <v>76</v>
      </c>
      <c r="D1097" s="32" t="s">
        <v>76</v>
      </c>
      <c r="E1097" s="32" t="s">
        <v>1141</v>
      </c>
      <c r="F1097" s="32"/>
      <c r="G1097" s="74">
        <v>45832</v>
      </c>
      <c r="H1097" s="75">
        <v>0.74722222222222223</v>
      </c>
      <c r="I1097" s="32" t="s">
        <v>5</v>
      </c>
      <c r="J1097" s="32" t="s">
        <v>6</v>
      </c>
      <c r="K1097" s="32" t="s">
        <v>5</v>
      </c>
      <c r="L1097" s="32" t="s">
        <v>5</v>
      </c>
      <c r="M1097" s="32" t="s">
        <v>5</v>
      </c>
      <c r="N1097" s="32" t="s">
        <v>6</v>
      </c>
      <c r="O1097" s="76">
        <v>708.16</v>
      </c>
      <c r="P1097" s="77">
        <v>2683</v>
      </c>
      <c r="Q1097" s="76">
        <v>160079.9</v>
      </c>
      <c r="R1097" s="76">
        <v>20079.900000000001</v>
      </c>
      <c r="S1097" s="85">
        <f t="shared" si="104"/>
        <v>12.54367350304442</v>
      </c>
      <c r="T1097" s="85">
        <f t="shared" si="105"/>
        <v>140000</v>
      </c>
      <c r="U1097" s="32" t="s">
        <v>6</v>
      </c>
      <c r="V1097" s="32" t="s">
        <v>5</v>
      </c>
      <c r="W1097" s="32">
        <v>1</v>
      </c>
      <c r="X1097" s="80">
        <v>0</v>
      </c>
      <c r="Y1097" s="81">
        <f>ROUND((S1097/INDICI!$B$2*10),2)</f>
        <v>1.42</v>
      </c>
      <c r="Z1097" s="81">
        <f>ROUND((O1097/INDICI!$B$1*25),2)</f>
        <v>1.89</v>
      </c>
      <c r="AA1097" s="82">
        <f t="shared" si="106"/>
        <v>8</v>
      </c>
      <c r="AB1097" s="83">
        <f t="shared" si="107"/>
        <v>11.309999999999999</v>
      </c>
      <c r="AC1097" s="84"/>
      <c r="AD1097" s="81" t="str">
        <f>VLOOKUP(C1097, 'NORD SUD'!A:B, 2, FALSE)</f>
        <v>S</v>
      </c>
      <c r="AE1097" s="85"/>
      <c r="AF1097" s="85"/>
      <c r="AG1097" s="84"/>
      <c r="AH1097" s="81"/>
      <c r="AI1097" s="169"/>
      <c r="AJ1097" s="169"/>
      <c r="AK1097" s="194"/>
      <c r="AL1097" s="158"/>
    </row>
    <row r="1098" spans="1:998" s="13" customFormat="1">
      <c r="A1098" s="16">
        <v>1093</v>
      </c>
      <c r="B1098" s="32" t="s">
        <v>138</v>
      </c>
      <c r="C1098" s="32" t="s">
        <v>27</v>
      </c>
      <c r="D1098" s="32" t="s">
        <v>27</v>
      </c>
      <c r="E1098" s="32" t="s">
        <v>1344</v>
      </c>
      <c r="F1098" s="32"/>
      <c r="G1098" s="74">
        <v>45832</v>
      </c>
      <c r="H1098" s="75">
        <v>0.48402777777777778</v>
      </c>
      <c r="I1098" s="32" t="s">
        <v>5</v>
      </c>
      <c r="J1098" s="32" t="s">
        <v>6</v>
      </c>
      <c r="K1098" s="32" t="s">
        <v>5</v>
      </c>
      <c r="L1098" s="32" t="s">
        <v>5</v>
      </c>
      <c r="M1098" s="32" t="s">
        <v>5</v>
      </c>
      <c r="N1098" s="32" t="s">
        <v>6</v>
      </c>
      <c r="O1098" s="76">
        <v>1564.67</v>
      </c>
      <c r="P1098" s="77">
        <v>6455</v>
      </c>
      <c r="Q1098" s="76">
        <v>130000</v>
      </c>
      <c r="R1098" s="76">
        <v>13000</v>
      </c>
      <c r="S1098" s="85">
        <f t="shared" si="104"/>
        <v>10</v>
      </c>
      <c r="T1098" s="85">
        <f t="shared" si="105"/>
        <v>117000</v>
      </c>
      <c r="U1098" s="32" t="s">
        <v>6</v>
      </c>
      <c r="V1098" s="32" t="s">
        <v>6</v>
      </c>
      <c r="W1098" s="79">
        <v>1</v>
      </c>
      <c r="X1098" s="80">
        <v>0</v>
      </c>
      <c r="Y1098" s="81">
        <f>ROUND((S1098/INDICI!$B$2*10),2)</f>
        <v>1.1299999999999999</v>
      </c>
      <c r="Z1098" s="81">
        <f>ROUND((O1098/INDICI!$B$1*25),2)</f>
        <v>4.18</v>
      </c>
      <c r="AA1098" s="82">
        <f t="shared" si="106"/>
        <v>6</v>
      </c>
      <c r="AB1098" s="83">
        <f t="shared" si="107"/>
        <v>11.309999999999999</v>
      </c>
      <c r="AC1098" s="84"/>
      <c r="AD1098" s="81" t="str">
        <f>VLOOKUP(C1098, 'NORD SUD'!A:B, 2, FALSE)</f>
        <v>S</v>
      </c>
      <c r="AE1098" s="85"/>
      <c r="AF1098" s="85"/>
      <c r="AG1098" s="84"/>
      <c r="AH1098" s="81"/>
      <c r="AI1098" s="169"/>
      <c r="AJ1098" s="169"/>
      <c r="AK1098" s="194"/>
      <c r="AL1098" s="158"/>
    </row>
    <row r="1099" spans="1:998" s="13" customFormat="1">
      <c r="A1099" s="16">
        <v>1094</v>
      </c>
      <c r="B1099" s="32" t="s">
        <v>138</v>
      </c>
      <c r="C1099" s="32" t="s">
        <v>14</v>
      </c>
      <c r="D1099" s="32" t="s">
        <v>14</v>
      </c>
      <c r="E1099" s="32" t="s">
        <v>1662</v>
      </c>
      <c r="F1099" s="32"/>
      <c r="G1099" s="74">
        <v>45833</v>
      </c>
      <c r="H1099" s="75">
        <v>0.79583333333333328</v>
      </c>
      <c r="I1099" s="32" t="s">
        <v>5</v>
      </c>
      <c r="J1099" s="32" t="s">
        <v>6</v>
      </c>
      <c r="K1099" s="32" t="s">
        <v>5</v>
      </c>
      <c r="L1099" s="32" t="s">
        <v>5</v>
      </c>
      <c r="M1099" s="76" t="s">
        <v>5</v>
      </c>
      <c r="N1099" s="32" t="s">
        <v>6</v>
      </c>
      <c r="O1099" s="76">
        <v>968.05</v>
      </c>
      <c r="P1099" s="77">
        <v>5165</v>
      </c>
      <c r="Q1099" s="76">
        <v>62357.45</v>
      </c>
      <c r="R1099" s="76">
        <v>15000</v>
      </c>
      <c r="S1099" s="85">
        <f t="shared" si="104"/>
        <v>24.054864334574297</v>
      </c>
      <c r="T1099" s="85">
        <f t="shared" si="105"/>
        <v>47357.45</v>
      </c>
      <c r="U1099" s="32" t="s">
        <v>6</v>
      </c>
      <c r="V1099" s="32" t="s">
        <v>6</v>
      </c>
      <c r="W1099" s="79">
        <v>2</v>
      </c>
      <c r="X1099" s="80">
        <v>0</v>
      </c>
      <c r="Y1099" s="81">
        <f>ROUND((S1099/INDICI!$B$2*10),2)</f>
        <v>2.72</v>
      </c>
      <c r="Z1099" s="81">
        <f>ROUND((O1099/INDICI!$B$1*25),2)</f>
        <v>2.58</v>
      </c>
      <c r="AA1099" s="82">
        <f t="shared" si="106"/>
        <v>6</v>
      </c>
      <c r="AB1099" s="83">
        <f t="shared" si="107"/>
        <v>11.3</v>
      </c>
      <c r="AC1099" s="84"/>
      <c r="AD1099" s="81" t="str">
        <f>VLOOKUP(C1099, 'NORD SUD'!A:B, 2, FALSE)</f>
        <v>S</v>
      </c>
      <c r="AE1099" s="85"/>
      <c r="AF1099" s="85"/>
      <c r="AG1099" s="84"/>
      <c r="AH1099" s="81"/>
      <c r="AI1099" s="169"/>
      <c r="AJ1099" s="169"/>
      <c r="AK1099" s="194"/>
      <c r="AL1099" s="158"/>
    </row>
    <row r="1100" spans="1:998" s="13" customFormat="1">
      <c r="A1100" s="16">
        <v>1095</v>
      </c>
      <c r="B1100" s="32" t="s">
        <v>175</v>
      </c>
      <c r="C1100" s="32" t="s">
        <v>28</v>
      </c>
      <c r="D1100" s="32" t="s">
        <v>28</v>
      </c>
      <c r="E1100" s="32" t="s">
        <v>912</v>
      </c>
      <c r="F1100" s="32"/>
      <c r="G1100" s="74">
        <v>45834</v>
      </c>
      <c r="H1100" s="75">
        <v>0.58333333333333337</v>
      </c>
      <c r="I1100" s="32" t="s">
        <v>5</v>
      </c>
      <c r="J1100" s="32" t="s">
        <v>6</v>
      </c>
      <c r="K1100" s="32" t="s">
        <v>5</v>
      </c>
      <c r="L1100" s="32" t="s">
        <v>5</v>
      </c>
      <c r="M1100" s="32" t="s">
        <v>5</v>
      </c>
      <c r="N1100" s="32" t="s">
        <v>6</v>
      </c>
      <c r="O1100" s="76">
        <v>693.27</v>
      </c>
      <c r="P1100" s="77">
        <v>12405</v>
      </c>
      <c r="Q1100" s="76">
        <v>300000</v>
      </c>
      <c r="R1100" s="76">
        <v>91500</v>
      </c>
      <c r="S1100" s="85">
        <f t="shared" si="104"/>
        <v>30.5</v>
      </c>
      <c r="T1100" s="85">
        <f t="shared" si="105"/>
        <v>208500</v>
      </c>
      <c r="U1100" s="32" t="s">
        <v>6</v>
      </c>
      <c r="V1100" s="32" t="s">
        <v>6</v>
      </c>
      <c r="W1100" s="79">
        <v>2</v>
      </c>
      <c r="X1100" s="80">
        <v>0</v>
      </c>
      <c r="Y1100" s="81">
        <f>ROUND((S1100/INDICI!$B$2*10),2)</f>
        <v>3.45</v>
      </c>
      <c r="Z1100" s="81">
        <f>ROUND((O1100/INDICI!$B$1*25),2)</f>
        <v>1.85</v>
      </c>
      <c r="AA1100" s="82">
        <f t="shared" si="106"/>
        <v>6</v>
      </c>
      <c r="AB1100" s="83">
        <f t="shared" si="107"/>
        <v>11.3</v>
      </c>
      <c r="AC1100" s="84"/>
      <c r="AD1100" s="81" t="str">
        <f>VLOOKUP(C1100, 'NORD SUD'!A:B, 2, FALSE)</f>
        <v>S</v>
      </c>
      <c r="AE1100" s="85"/>
      <c r="AF1100" s="85"/>
      <c r="AG1100" s="84"/>
      <c r="AH1100" s="81"/>
      <c r="AI1100" s="169"/>
      <c r="AJ1100" s="169"/>
      <c r="AK1100" s="194"/>
      <c r="AL1100" s="158"/>
      <c r="ALJ1100" s="24"/>
    </row>
    <row r="1101" spans="1:998" s="13" customFormat="1">
      <c r="A1101" s="16">
        <v>1096</v>
      </c>
      <c r="B1101" s="32" t="s">
        <v>138</v>
      </c>
      <c r="C1101" s="32" t="s">
        <v>18</v>
      </c>
      <c r="D1101" s="32" t="s">
        <v>18</v>
      </c>
      <c r="E1101" s="32" t="s">
        <v>144</v>
      </c>
      <c r="F1101" s="32"/>
      <c r="G1101" s="74">
        <v>45818</v>
      </c>
      <c r="H1101" s="75">
        <v>0.44861111111111113</v>
      </c>
      <c r="I1101" s="32" t="s">
        <v>5</v>
      </c>
      <c r="J1101" s="32" t="s">
        <v>6</v>
      </c>
      <c r="K1101" s="32" t="s">
        <v>5</v>
      </c>
      <c r="L1101" s="32" t="s">
        <v>5</v>
      </c>
      <c r="M1101" s="32" t="s">
        <v>5</v>
      </c>
      <c r="N1101" s="32" t="s">
        <v>6</v>
      </c>
      <c r="O1101" s="76">
        <v>1140.01</v>
      </c>
      <c r="P1101" s="77">
        <v>9649</v>
      </c>
      <c r="Q1101" s="76">
        <v>250000</v>
      </c>
      <c r="R1101" s="76">
        <v>50000</v>
      </c>
      <c r="S1101" s="85">
        <f t="shared" si="104"/>
        <v>20</v>
      </c>
      <c r="T1101" s="85">
        <f t="shared" si="105"/>
        <v>200000</v>
      </c>
      <c r="U1101" s="32" t="s">
        <v>6</v>
      </c>
      <c r="V1101" s="32" t="s">
        <v>6</v>
      </c>
      <c r="W1101" s="79">
        <v>1</v>
      </c>
      <c r="X1101" s="80">
        <v>0</v>
      </c>
      <c r="Y1101" s="81">
        <f>ROUND((S1101/INDICI!$B$2*10),2)</f>
        <v>2.2599999999999998</v>
      </c>
      <c r="Z1101" s="81">
        <f>ROUND((O1101/INDICI!$B$1*25),2)</f>
        <v>3.04</v>
      </c>
      <c r="AA1101" s="82">
        <f t="shared" si="106"/>
        <v>6</v>
      </c>
      <c r="AB1101" s="83">
        <f t="shared" si="107"/>
        <v>11.3</v>
      </c>
      <c r="AC1101" s="84"/>
      <c r="AD1101" s="81" t="str">
        <f>VLOOKUP(C1101, 'NORD SUD'!A:B, 2, FALSE)</f>
        <v>S</v>
      </c>
      <c r="AE1101" s="85"/>
      <c r="AF1101" s="85"/>
      <c r="AG1101" s="84"/>
      <c r="AH1101" s="81"/>
      <c r="AI1101" s="169"/>
      <c r="AJ1101" s="169"/>
      <c r="AK1101" s="194"/>
      <c r="AL1101" s="158"/>
    </row>
    <row r="1102" spans="1:998" s="13" customFormat="1">
      <c r="A1102" s="16">
        <v>1097</v>
      </c>
      <c r="B1102" s="32" t="s">
        <v>294</v>
      </c>
      <c r="C1102" s="32" t="s">
        <v>530</v>
      </c>
      <c r="D1102" s="32" t="s">
        <v>530</v>
      </c>
      <c r="E1102" s="32" t="s">
        <v>532</v>
      </c>
      <c r="F1102" s="32"/>
      <c r="G1102" s="74">
        <v>45833</v>
      </c>
      <c r="H1102" s="75">
        <v>0.64930555555555558</v>
      </c>
      <c r="I1102" s="32" t="s">
        <v>5</v>
      </c>
      <c r="J1102" s="32" t="s">
        <v>6</v>
      </c>
      <c r="K1102" s="32" t="s">
        <v>5</v>
      </c>
      <c r="L1102" s="32" t="s">
        <v>5</v>
      </c>
      <c r="M1102" s="32" t="s">
        <v>5</v>
      </c>
      <c r="N1102" s="32" t="s">
        <v>6</v>
      </c>
      <c r="O1102" s="76">
        <v>1087</v>
      </c>
      <c r="P1102" s="77">
        <v>4601</v>
      </c>
      <c r="Q1102" s="76">
        <v>69999.990000000005</v>
      </c>
      <c r="R1102" s="76">
        <v>2500</v>
      </c>
      <c r="S1102" s="85">
        <f t="shared" si="104"/>
        <v>3.5714290816327257</v>
      </c>
      <c r="T1102" s="85">
        <f t="shared" si="105"/>
        <v>67499.990000000005</v>
      </c>
      <c r="U1102" s="32" t="s">
        <v>6</v>
      </c>
      <c r="V1102" s="32" t="s">
        <v>6</v>
      </c>
      <c r="W1102" s="79">
        <v>1</v>
      </c>
      <c r="X1102" s="80">
        <v>0</v>
      </c>
      <c r="Y1102" s="81">
        <f>ROUND((S1102/INDICI!$B$2*10),2)</f>
        <v>0.4</v>
      </c>
      <c r="Z1102" s="81">
        <f>ROUND((O1102/INDICI!$B$1*25),2)</f>
        <v>2.9</v>
      </c>
      <c r="AA1102" s="82">
        <f t="shared" si="106"/>
        <v>8</v>
      </c>
      <c r="AB1102" s="83">
        <f t="shared" si="107"/>
        <v>11.3</v>
      </c>
      <c r="AC1102" s="84"/>
      <c r="AD1102" s="81" t="str">
        <f>VLOOKUP(C1102, 'NORD SUD'!A:B, 2, FALSE)</f>
        <v>N</v>
      </c>
      <c r="AE1102" s="85"/>
      <c r="AF1102" s="85"/>
      <c r="AG1102" s="84"/>
      <c r="AH1102" s="81"/>
      <c r="AI1102" s="169"/>
      <c r="AJ1102" s="169"/>
      <c r="AK1102" s="194"/>
      <c r="AL1102" s="158"/>
    </row>
    <row r="1103" spans="1:998" s="13" customFormat="1">
      <c r="A1103" s="16">
        <v>1098</v>
      </c>
      <c r="B1103" s="32" t="s">
        <v>692</v>
      </c>
      <c r="C1103" s="32" t="s">
        <v>1391</v>
      </c>
      <c r="D1103" s="32" t="s">
        <v>1391</v>
      </c>
      <c r="E1103" s="32" t="s">
        <v>1413</v>
      </c>
      <c r="F1103" s="32"/>
      <c r="G1103" s="74">
        <v>45834</v>
      </c>
      <c r="H1103" s="75">
        <v>0.47222222222222227</v>
      </c>
      <c r="I1103" s="32" t="s">
        <v>5</v>
      </c>
      <c r="J1103" s="32" t="s">
        <v>6</v>
      </c>
      <c r="K1103" s="32" t="s">
        <v>5</v>
      </c>
      <c r="L1103" s="32" t="s">
        <v>5</v>
      </c>
      <c r="M1103" s="76" t="s">
        <v>5</v>
      </c>
      <c r="N1103" s="32" t="s">
        <v>6</v>
      </c>
      <c r="O1103" s="76">
        <v>714.8</v>
      </c>
      <c r="P1103" s="77">
        <v>11052</v>
      </c>
      <c r="Q1103" s="76">
        <v>54900</v>
      </c>
      <c r="R1103" s="76">
        <v>16470</v>
      </c>
      <c r="S1103" s="85">
        <f t="shared" si="104"/>
        <v>30</v>
      </c>
      <c r="T1103" s="85">
        <f t="shared" si="105"/>
        <v>38430</v>
      </c>
      <c r="U1103" s="32" t="s">
        <v>6</v>
      </c>
      <c r="V1103" s="32" t="s">
        <v>6</v>
      </c>
      <c r="W1103" s="79">
        <v>1</v>
      </c>
      <c r="X1103" s="80">
        <v>0</v>
      </c>
      <c r="Y1103" s="81">
        <f>ROUND((S1103/INDICI!$B$2*10),2)</f>
        <v>3.39</v>
      </c>
      <c r="Z1103" s="81">
        <f>ROUND((O1103/INDICI!$B$1*25),2)</f>
        <v>1.91</v>
      </c>
      <c r="AA1103" s="82">
        <f t="shared" si="106"/>
        <v>6</v>
      </c>
      <c r="AB1103" s="83">
        <f t="shared" si="107"/>
        <v>11.3</v>
      </c>
      <c r="AC1103" s="84"/>
      <c r="AD1103" s="81" t="str">
        <f>VLOOKUP(C1103, 'NORD SUD'!A:B, 2, FALSE)</f>
        <v>N</v>
      </c>
      <c r="AE1103" s="85"/>
      <c r="AF1103" s="85"/>
      <c r="AG1103" s="84"/>
      <c r="AH1103" s="81"/>
      <c r="AI1103" s="169"/>
      <c r="AJ1103" s="169"/>
      <c r="AK1103" s="194"/>
      <c r="AL1103" s="158"/>
    </row>
    <row r="1104" spans="1:998" s="13" customFormat="1">
      <c r="A1104" s="16">
        <v>1099</v>
      </c>
      <c r="B1104" s="32" t="s">
        <v>274</v>
      </c>
      <c r="C1104" s="32" t="s">
        <v>39</v>
      </c>
      <c r="D1104" s="32" t="s">
        <v>39</v>
      </c>
      <c r="E1104" s="32" t="s">
        <v>1535</v>
      </c>
      <c r="F1104" s="32"/>
      <c r="G1104" s="74">
        <v>45827</v>
      </c>
      <c r="H1104" s="75">
        <v>0.37847222222222227</v>
      </c>
      <c r="I1104" s="32" t="s">
        <v>5</v>
      </c>
      <c r="J1104" s="32" t="s">
        <v>6</v>
      </c>
      <c r="K1104" s="32" t="s">
        <v>5</v>
      </c>
      <c r="L1104" s="32" t="s">
        <v>5</v>
      </c>
      <c r="M1104" s="32" t="s">
        <v>5</v>
      </c>
      <c r="N1104" s="32" t="s">
        <v>6</v>
      </c>
      <c r="O1104" s="76">
        <v>1134.33</v>
      </c>
      <c r="P1104" s="77">
        <v>26271</v>
      </c>
      <c r="Q1104" s="76">
        <v>250000</v>
      </c>
      <c r="R1104" s="76">
        <v>50000</v>
      </c>
      <c r="S1104" s="85">
        <f t="shared" si="104"/>
        <v>20</v>
      </c>
      <c r="T1104" s="85">
        <f t="shared" si="105"/>
        <v>200000</v>
      </c>
      <c r="U1104" s="32" t="s">
        <v>6</v>
      </c>
      <c r="V1104" s="32" t="s">
        <v>6</v>
      </c>
      <c r="W1104" s="79">
        <v>2</v>
      </c>
      <c r="X1104" s="80">
        <v>0</v>
      </c>
      <c r="Y1104" s="81">
        <f>ROUND((S1104/INDICI!$B$2*10),2)</f>
        <v>2.2599999999999998</v>
      </c>
      <c r="Z1104" s="81">
        <f>ROUND((O1104/INDICI!$B$1*25),2)</f>
        <v>3.03</v>
      </c>
      <c r="AA1104" s="82">
        <f t="shared" si="106"/>
        <v>6</v>
      </c>
      <c r="AB1104" s="83">
        <f t="shared" si="107"/>
        <v>11.29</v>
      </c>
      <c r="AC1104" s="84"/>
      <c r="AD1104" s="81" t="str">
        <f>VLOOKUP(C1104, 'NORD SUD'!A:B, 2, FALSE)</f>
        <v>S</v>
      </c>
      <c r="AE1104" s="85"/>
      <c r="AF1104" s="85"/>
      <c r="AG1104" s="84"/>
      <c r="AH1104" s="81"/>
      <c r="AI1104" s="169"/>
      <c r="AJ1104" s="169"/>
      <c r="AK1104" s="194"/>
      <c r="AL1104" s="158"/>
    </row>
    <row r="1105" spans="1:998" s="13" customFormat="1">
      <c r="A1105" s="16">
        <v>1100</v>
      </c>
      <c r="B1105" s="32" t="s">
        <v>857</v>
      </c>
      <c r="C1105" s="32" t="s">
        <v>32</v>
      </c>
      <c r="D1105" s="32" t="s">
        <v>32</v>
      </c>
      <c r="E1105" s="32" t="s">
        <v>1256</v>
      </c>
      <c r="F1105" s="32"/>
      <c r="G1105" s="74">
        <v>45832</v>
      </c>
      <c r="H1105" s="75">
        <v>0.62430555555555556</v>
      </c>
      <c r="I1105" s="32" t="s">
        <v>5</v>
      </c>
      <c r="J1105" s="32" t="s">
        <v>6</v>
      </c>
      <c r="K1105" s="32" t="s">
        <v>5</v>
      </c>
      <c r="L1105" s="32" t="s">
        <v>5</v>
      </c>
      <c r="M1105" s="32" t="s">
        <v>5</v>
      </c>
      <c r="N1105" s="32" t="s">
        <v>6</v>
      </c>
      <c r="O1105" s="76">
        <v>342.46</v>
      </c>
      <c r="P1105" s="77">
        <v>2920</v>
      </c>
      <c r="Q1105" s="76">
        <v>190000</v>
      </c>
      <c r="R1105" s="76">
        <v>40000</v>
      </c>
      <c r="S1105" s="85">
        <f t="shared" si="104"/>
        <v>21.052631578947366</v>
      </c>
      <c r="T1105" s="85">
        <f t="shared" si="105"/>
        <v>150000</v>
      </c>
      <c r="U1105" s="32" t="s">
        <v>6</v>
      </c>
      <c r="V1105" s="32" t="s">
        <v>6</v>
      </c>
      <c r="W1105" s="79">
        <v>2</v>
      </c>
      <c r="X1105" s="80">
        <v>0</v>
      </c>
      <c r="Y1105" s="81">
        <f>ROUND((S1105/INDICI!$B$2*10),2)</f>
        <v>2.38</v>
      </c>
      <c r="Z1105" s="81">
        <f>ROUND((O1105/INDICI!$B$1*25),2)</f>
        <v>0.91</v>
      </c>
      <c r="AA1105" s="82">
        <f t="shared" si="106"/>
        <v>8</v>
      </c>
      <c r="AB1105" s="83">
        <f t="shared" si="107"/>
        <v>11.29</v>
      </c>
      <c r="AC1105" s="84"/>
      <c r="AD1105" s="81" t="str">
        <f>VLOOKUP(C1105, 'NORD SUD'!A:B, 2, FALSE)</f>
        <v>S</v>
      </c>
      <c r="AE1105" s="85"/>
      <c r="AF1105" s="85"/>
      <c r="AG1105" s="84"/>
      <c r="AH1105" s="81"/>
      <c r="AI1105" s="169"/>
      <c r="AJ1105" s="169"/>
      <c r="AK1105" s="194"/>
      <c r="AL1105" s="158"/>
    </row>
    <row r="1106" spans="1:998" s="13" customFormat="1">
      <c r="A1106" s="16">
        <v>1101</v>
      </c>
      <c r="B1106" s="32" t="s">
        <v>556</v>
      </c>
      <c r="C1106" s="32" t="s">
        <v>47</v>
      </c>
      <c r="D1106" s="32" t="s">
        <v>47</v>
      </c>
      <c r="E1106" s="32" t="s">
        <v>964</v>
      </c>
      <c r="F1106" s="32"/>
      <c r="G1106" s="74">
        <v>45824</v>
      </c>
      <c r="H1106" s="75">
        <v>0.4680555555555555</v>
      </c>
      <c r="I1106" s="32" t="s">
        <v>5</v>
      </c>
      <c r="J1106" s="32" t="s">
        <v>6</v>
      </c>
      <c r="K1106" s="32" t="s">
        <v>5</v>
      </c>
      <c r="L1106" s="32" t="s">
        <v>5</v>
      </c>
      <c r="M1106" s="32" t="s">
        <v>5</v>
      </c>
      <c r="N1106" s="32" t="s">
        <v>6</v>
      </c>
      <c r="O1106" s="76">
        <v>810.01472754050076</v>
      </c>
      <c r="P1106" s="77">
        <v>2716</v>
      </c>
      <c r="Q1106" s="76">
        <v>164228.57</v>
      </c>
      <c r="R1106" s="76">
        <v>16422.86</v>
      </c>
      <c r="S1106" s="85">
        <f t="shared" si="104"/>
        <v>10.000001826722354</v>
      </c>
      <c r="T1106" s="85">
        <f t="shared" si="105"/>
        <v>147805.71000000002</v>
      </c>
      <c r="U1106" s="32" t="s">
        <v>6</v>
      </c>
      <c r="V1106" s="32" t="s">
        <v>6</v>
      </c>
      <c r="W1106" s="79">
        <v>1</v>
      </c>
      <c r="X1106" s="80">
        <v>0</v>
      </c>
      <c r="Y1106" s="81">
        <f>ROUND((S1106/INDICI!$B$2*10),2)</f>
        <v>1.1299999999999999</v>
      </c>
      <c r="Z1106" s="81">
        <f>ROUND((O1106/INDICI!$B$1*25),2)</f>
        <v>2.16</v>
      </c>
      <c r="AA1106" s="82">
        <f t="shared" si="106"/>
        <v>8</v>
      </c>
      <c r="AB1106" s="83">
        <f t="shared" si="107"/>
        <v>11.29</v>
      </c>
      <c r="AC1106" s="84"/>
      <c r="AD1106" s="81" t="str">
        <f>VLOOKUP(C1106, 'NORD SUD'!A:B, 2, FALSE)</f>
        <v>S</v>
      </c>
      <c r="AE1106" s="85"/>
      <c r="AF1106" s="85"/>
      <c r="AG1106" s="84"/>
      <c r="AH1106" s="81"/>
      <c r="AI1106" s="169"/>
      <c r="AJ1106" s="169"/>
      <c r="AK1106" s="194"/>
      <c r="AL1106" s="158"/>
    </row>
    <row r="1107" spans="1:998" s="13" customFormat="1">
      <c r="A1107" s="16">
        <v>1102</v>
      </c>
      <c r="B1107" s="32" t="s">
        <v>250</v>
      </c>
      <c r="C1107" s="32" t="s">
        <v>41</v>
      </c>
      <c r="D1107" s="32" t="s">
        <v>41</v>
      </c>
      <c r="E1107" s="32" t="s">
        <v>1301</v>
      </c>
      <c r="F1107" s="32"/>
      <c r="G1107" s="74">
        <v>45826</v>
      </c>
      <c r="H1107" s="75">
        <v>0.53472222222222221</v>
      </c>
      <c r="I1107" s="32" t="s">
        <v>265</v>
      </c>
      <c r="J1107" s="32" t="s">
        <v>6</v>
      </c>
      <c r="K1107" s="32" t="s">
        <v>5</v>
      </c>
      <c r="L1107" s="32" t="s">
        <v>5</v>
      </c>
      <c r="M1107" s="76" t="s">
        <v>5</v>
      </c>
      <c r="N1107" s="32" t="s">
        <v>6</v>
      </c>
      <c r="O1107" s="76">
        <v>710.8</v>
      </c>
      <c r="P1107" s="77">
        <v>12099</v>
      </c>
      <c r="Q1107" s="76">
        <v>70000</v>
      </c>
      <c r="R1107" s="76">
        <v>21000</v>
      </c>
      <c r="S1107" s="85">
        <f t="shared" si="104"/>
        <v>30</v>
      </c>
      <c r="T1107" s="85">
        <f t="shared" si="105"/>
        <v>49000</v>
      </c>
      <c r="U1107" s="32" t="s">
        <v>6</v>
      </c>
      <c r="V1107" s="32" t="s">
        <v>6</v>
      </c>
      <c r="W1107" s="79">
        <v>1</v>
      </c>
      <c r="X1107" s="80">
        <v>0</v>
      </c>
      <c r="Y1107" s="81">
        <f>ROUND((S1107/INDICI!$B$2*10),2)</f>
        <v>3.39</v>
      </c>
      <c r="Z1107" s="81">
        <f>ROUND((O1107/INDICI!$B$1*25),2)</f>
        <v>1.9</v>
      </c>
      <c r="AA1107" s="82">
        <f t="shared" si="106"/>
        <v>6</v>
      </c>
      <c r="AB1107" s="83">
        <f t="shared" si="107"/>
        <v>11.29</v>
      </c>
      <c r="AC1107" s="84"/>
      <c r="AD1107" s="81" t="str">
        <f>VLOOKUP(C1107, 'NORD SUD'!A:B, 2, FALSE)</f>
        <v>N</v>
      </c>
      <c r="AE1107" s="85"/>
      <c r="AF1107" s="85"/>
      <c r="AG1107" s="84"/>
      <c r="AH1107" s="81"/>
      <c r="AI1107" s="169"/>
      <c r="AJ1107" s="169"/>
      <c r="AK1107" s="194"/>
      <c r="AL1107" s="158"/>
    </row>
    <row r="1108" spans="1:998" s="13" customFormat="1">
      <c r="A1108" s="16">
        <v>1103</v>
      </c>
      <c r="B1108" s="32" t="s">
        <v>174</v>
      </c>
      <c r="C1108" s="32" t="s">
        <v>45</v>
      </c>
      <c r="D1108" s="32" t="s">
        <v>45</v>
      </c>
      <c r="E1108" s="32" t="s">
        <v>1033</v>
      </c>
      <c r="F1108" s="32"/>
      <c r="G1108" s="74">
        <v>45762</v>
      </c>
      <c r="H1108" s="75">
        <v>0.42638888888888887</v>
      </c>
      <c r="I1108" s="32" t="s">
        <v>5</v>
      </c>
      <c r="J1108" s="32" t="s">
        <v>6</v>
      </c>
      <c r="K1108" s="32" t="s">
        <v>5</v>
      </c>
      <c r="L1108" s="32" t="s">
        <v>5</v>
      </c>
      <c r="M1108" s="32" t="s">
        <v>5</v>
      </c>
      <c r="N1108" s="32" t="s">
        <v>6</v>
      </c>
      <c r="O1108" s="76">
        <v>637.95799999999997</v>
      </c>
      <c r="P1108" s="77">
        <v>1254</v>
      </c>
      <c r="Q1108" s="76">
        <v>70949.399999999994</v>
      </c>
      <c r="R1108" s="76">
        <v>9932.91</v>
      </c>
      <c r="S1108" s="85">
        <f t="shared" si="104"/>
        <v>13.999991543268866</v>
      </c>
      <c r="T1108" s="85">
        <f t="shared" si="105"/>
        <v>61016.489999999991</v>
      </c>
      <c r="U1108" s="32" t="s">
        <v>6</v>
      </c>
      <c r="V1108" s="32" t="s">
        <v>6</v>
      </c>
      <c r="W1108" s="79">
        <v>1</v>
      </c>
      <c r="X1108" s="80">
        <v>0</v>
      </c>
      <c r="Y1108" s="81">
        <f>ROUND((S1108/INDICI!$B$2*10),2)</f>
        <v>1.58</v>
      </c>
      <c r="Z1108" s="81">
        <f>ROUND((O1108/INDICI!$B$1*25),2)</f>
        <v>1.7</v>
      </c>
      <c r="AA1108" s="82">
        <f t="shared" si="106"/>
        <v>8</v>
      </c>
      <c r="AB1108" s="83">
        <f t="shared" si="107"/>
        <v>11.280000000000001</v>
      </c>
      <c r="AC1108" s="84"/>
      <c r="AD1108" s="81" t="str">
        <f>VLOOKUP(C1108, 'NORD SUD'!A:B, 2, FALSE)</f>
        <v>N</v>
      </c>
      <c r="AE1108" s="85"/>
      <c r="AF1108" s="85"/>
      <c r="AG1108" s="84"/>
      <c r="AH1108" s="81"/>
      <c r="AI1108" s="169"/>
      <c r="AJ1108" s="169"/>
      <c r="AK1108" s="194"/>
      <c r="AL1108" s="161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24"/>
      <c r="GF1108" s="24"/>
      <c r="GG1108" s="24"/>
      <c r="GH1108" s="24"/>
      <c r="GI1108" s="24"/>
      <c r="GJ1108" s="24"/>
      <c r="GK1108" s="24"/>
      <c r="GL1108" s="24"/>
      <c r="GM1108" s="24"/>
      <c r="GN1108" s="24"/>
      <c r="GO1108" s="24"/>
      <c r="GP1108" s="24"/>
      <c r="GQ1108" s="24"/>
      <c r="GR1108" s="24"/>
      <c r="GS1108" s="24"/>
      <c r="GT1108" s="24"/>
      <c r="GU1108" s="24"/>
      <c r="GV1108" s="24"/>
      <c r="GW1108" s="24"/>
      <c r="GX1108" s="24"/>
      <c r="GY1108" s="24"/>
      <c r="GZ1108" s="24"/>
      <c r="HA1108" s="24"/>
      <c r="HB1108" s="24"/>
      <c r="HC1108" s="24"/>
      <c r="HD1108" s="24"/>
      <c r="HE1108" s="24"/>
      <c r="HF1108" s="24"/>
      <c r="HG1108" s="24"/>
      <c r="HH1108" s="24"/>
      <c r="HI1108" s="24"/>
      <c r="HJ1108" s="24"/>
      <c r="HK1108" s="24"/>
      <c r="HL1108" s="24"/>
      <c r="HM1108" s="24"/>
      <c r="HN1108" s="24"/>
      <c r="HO1108" s="24"/>
      <c r="HP1108" s="24"/>
      <c r="HQ1108" s="24"/>
      <c r="HR1108" s="24"/>
      <c r="HS1108" s="24"/>
      <c r="HT1108" s="24"/>
      <c r="HU1108" s="24"/>
      <c r="HV1108" s="24"/>
      <c r="HW1108" s="24"/>
      <c r="HX1108" s="24"/>
      <c r="HY1108" s="24"/>
      <c r="HZ1108" s="24"/>
      <c r="IA1108" s="24"/>
      <c r="IB1108" s="24"/>
      <c r="IC1108" s="24"/>
      <c r="ID1108" s="24"/>
      <c r="IE1108" s="24"/>
      <c r="IF1108" s="24"/>
      <c r="IG1108" s="24"/>
      <c r="IH1108" s="24"/>
      <c r="II1108" s="24"/>
      <c r="IJ1108" s="24"/>
      <c r="IK1108" s="24"/>
      <c r="IL1108" s="24"/>
      <c r="IM1108" s="24"/>
      <c r="IN1108" s="24"/>
      <c r="IO1108" s="24"/>
      <c r="IP1108" s="24"/>
      <c r="IQ1108" s="24"/>
      <c r="IR1108" s="24"/>
      <c r="IS1108" s="24"/>
      <c r="IT1108" s="24"/>
      <c r="IU1108" s="24"/>
      <c r="IV1108" s="24"/>
      <c r="IW1108" s="24"/>
      <c r="IX1108" s="24"/>
      <c r="IY1108" s="24"/>
      <c r="IZ1108" s="24"/>
      <c r="JA1108" s="24"/>
      <c r="JB1108" s="24"/>
      <c r="JC1108" s="24"/>
      <c r="JD1108" s="24"/>
      <c r="JE1108" s="24"/>
      <c r="JF1108" s="24"/>
      <c r="JG1108" s="24"/>
      <c r="JH1108" s="24"/>
      <c r="JI1108" s="24"/>
      <c r="JJ1108" s="24"/>
      <c r="JK1108" s="24"/>
      <c r="JL1108" s="24"/>
      <c r="JM1108" s="24"/>
      <c r="JN1108" s="24"/>
      <c r="JO1108" s="24"/>
      <c r="JP1108" s="24"/>
      <c r="JQ1108" s="24"/>
      <c r="JR1108" s="24"/>
      <c r="JS1108" s="24"/>
      <c r="JT1108" s="24"/>
      <c r="JU1108" s="24"/>
      <c r="JV1108" s="24"/>
      <c r="JW1108" s="24"/>
      <c r="JX1108" s="24"/>
      <c r="JY1108" s="24"/>
      <c r="JZ1108" s="24"/>
      <c r="KA1108" s="24"/>
      <c r="KB1108" s="24"/>
      <c r="KC1108" s="24"/>
      <c r="KD1108" s="24"/>
      <c r="KE1108" s="24"/>
      <c r="KF1108" s="24"/>
      <c r="KG1108" s="24"/>
      <c r="KH1108" s="24"/>
      <c r="KI1108" s="24"/>
      <c r="KJ1108" s="24"/>
      <c r="KK1108" s="24"/>
      <c r="KL1108" s="24"/>
      <c r="KM1108" s="24"/>
      <c r="KN1108" s="24"/>
      <c r="KO1108" s="24"/>
      <c r="KP1108" s="24"/>
      <c r="KQ1108" s="24"/>
      <c r="KR1108" s="24"/>
      <c r="KS1108" s="24"/>
      <c r="KT1108" s="24"/>
      <c r="KU1108" s="24"/>
      <c r="KV1108" s="24"/>
      <c r="KW1108" s="24"/>
      <c r="KX1108" s="24"/>
      <c r="KY1108" s="24"/>
      <c r="KZ1108" s="24"/>
      <c r="LA1108" s="24"/>
      <c r="LB1108" s="24"/>
      <c r="LC1108" s="24"/>
      <c r="LD1108" s="24"/>
      <c r="LE1108" s="24"/>
      <c r="LF1108" s="24"/>
      <c r="LG1108" s="24"/>
      <c r="LH1108" s="24"/>
      <c r="LI1108" s="24"/>
      <c r="LJ1108" s="24"/>
      <c r="LK1108" s="24"/>
      <c r="LL1108" s="24"/>
      <c r="LM1108" s="24"/>
      <c r="LN1108" s="24"/>
      <c r="LO1108" s="24"/>
      <c r="LP1108" s="24"/>
      <c r="LQ1108" s="24"/>
      <c r="LR1108" s="24"/>
      <c r="LS1108" s="24"/>
      <c r="LT1108" s="24"/>
      <c r="LU1108" s="24"/>
      <c r="LV1108" s="24"/>
      <c r="LW1108" s="24"/>
      <c r="LX1108" s="24"/>
      <c r="LY1108" s="24"/>
      <c r="LZ1108" s="24"/>
      <c r="MA1108" s="24"/>
      <c r="MB1108" s="24"/>
      <c r="MC1108" s="24"/>
      <c r="MD1108" s="24"/>
      <c r="ME1108" s="24"/>
      <c r="MF1108" s="24"/>
      <c r="MG1108" s="24"/>
      <c r="MH1108" s="24"/>
      <c r="MI1108" s="24"/>
      <c r="MJ1108" s="24"/>
      <c r="MK1108" s="24"/>
      <c r="ML1108" s="24"/>
      <c r="MM1108" s="24"/>
      <c r="MN1108" s="24"/>
      <c r="MO1108" s="24"/>
      <c r="MP1108" s="24"/>
      <c r="MQ1108" s="24"/>
      <c r="MR1108" s="24"/>
      <c r="MS1108" s="24"/>
      <c r="MT1108" s="24"/>
      <c r="MU1108" s="24"/>
      <c r="MV1108" s="24"/>
      <c r="MW1108" s="24"/>
      <c r="MX1108" s="24"/>
      <c r="MY1108" s="24"/>
      <c r="MZ1108" s="24"/>
      <c r="NA1108" s="24"/>
      <c r="NB1108" s="24"/>
      <c r="NC1108" s="24"/>
      <c r="ND1108" s="24"/>
      <c r="NE1108" s="24"/>
      <c r="NF1108" s="24"/>
      <c r="NG1108" s="24"/>
      <c r="NH1108" s="24"/>
      <c r="NI1108" s="24"/>
      <c r="NJ1108" s="24"/>
      <c r="NK1108" s="24"/>
      <c r="NL1108" s="24"/>
      <c r="NM1108" s="24"/>
      <c r="NN1108" s="24"/>
      <c r="NO1108" s="24"/>
      <c r="NP1108" s="24"/>
      <c r="NQ1108" s="24"/>
      <c r="NR1108" s="24"/>
      <c r="NS1108" s="24"/>
      <c r="NT1108" s="24"/>
      <c r="NU1108" s="24"/>
      <c r="NV1108" s="24"/>
      <c r="NW1108" s="24"/>
      <c r="NX1108" s="24"/>
      <c r="NY1108" s="24"/>
      <c r="NZ1108" s="24"/>
      <c r="OA1108" s="24"/>
      <c r="OB1108" s="24"/>
      <c r="OC1108" s="24"/>
      <c r="OD1108" s="24"/>
      <c r="OE1108" s="24"/>
      <c r="OF1108" s="24"/>
      <c r="OG1108" s="24"/>
      <c r="OH1108" s="24"/>
      <c r="OI1108" s="24"/>
      <c r="OJ1108" s="24"/>
      <c r="OK1108" s="24"/>
      <c r="OL1108" s="24"/>
      <c r="OM1108" s="24"/>
      <c r="ON1108" s="24"/>
      <c r="OO1108" s="24"/>
      <c r="OP1108" s="24"/>
      <c r="OQ1108" s="24"/>
      <c r="OR1108" s="24"/>
      <c r="OS1108" s="24"/>
      <c r="OT1108" s="24"/>
      <c r="OU1108" s="24"/>
      <c r="OV1108" s="24"/>
      <c r="OW1108" s="24"/>
      <c r="OX1108" s="24"/>
      <c r="OY1108" s="24"/>
      <c r="OZ1108" s="24"/>
      <c r="PA1108" s="24"/>
      <c r="PB1108" s="24"/>
      <c r="PC1108" s="24"/>
      <c r="PD1108" s="24"/>
      <c r="PE1108" s="24"/>
      <c r="PF1108" s="24"/>
      <c r="PG1108" s="24"/>
      <c r="PH1108" s="24"/>
      <c r="PI1108" s="24"/>
      <c r="PJ1108" s="24"/>
      <c r="PK1108" s="24"/>
      <c r="PL1108" s="24"/>
      <c r="PM1108" s="24"/>
      <c r="PN1108" s="24"/>
      <c r="PO1108" s="24"/>
      <c r="PP1108" s="24"/>
      <c r="PQ1108" s="24"/>
      <c r="PR1108" s="24"/>
      <c r="PS1108" s="24"/>
      <c r="PT1108" s="24"/>
      <c r="PU1108" s="24"/>
      <c r="PV1108" s="24"/>
      <c r="PW1108" s="24"/>
      <c r="PX1108" s="24"/>
      <c r="PY1108" s="24"/>
      <c r="PZ1108" s="24"/>
      <c r="QA1108" s="24"/>
      <c r="QB1108" s="24"/>
      <c r="QC1108" s="24"/>
      <c r="QD1108" s="24"/>
      <c r="QE1108" s="24"/>
      <c r="QF1108" s="24"/>
      <c r="QG1108" s="24"/>
      <c r="QH1108" s="24"/>
      <c r="QI1108" s="24"/>
      <c r="QJ1108" s="24"/>
      <c r="QK1108" s="24"/>
      <c r="QL1108" s="24"/>
      <c r="QM1108" s="24"/>
      <c r="QN1108" s="24"/>
      <c r="QO1108" s="24"/>
      <c r="QP1108" s="24"/>
      <c r="QQ1108" s="24"/>
      <c r="QR1108" s="24"/>
      <c r="QS1108" s="24"/>
      <c r="QT1108" s="24"/>
      <c r="QU1108" s="24"/>
      <c r="QV1108" s="24"/>
      <c r="QW1108" s="24"/>
      <c r="QX1108" s="24"/>
      <c r="QY1108" s="24"/>
      <c r="QZ1108" s="24"/>
      <c r="RA1108" s="24"/>
      <c r="RB1108" s="24"/>
      <c r="RC1108" s="24"/>
      <c r="RD1108" s="24"/>
      <c r="RE1108" s="24"/>
      <c r="RF1108" s="24"/>
      <c r="RG1108" s="24"/>
      <c r="RH1108" s="24"/>
      <c r="RI1108" s="24"/>
      <c r="RJ1108" s="24"/>
      <c r="RK1108" s="24"/>
      <c r="RL1108" s="24"/>
      <c r="RM1108" s="24"/>
      <c r="RN1108" s="24"/>
      <c r="RO1108" s="24"/>
      <c r="RP1108" s="24"/>
      <c r="RQ1108" s="24"/>
      <c r="RR1108" s="24"/>
      <c r="RS1108" s="24"/>
      <c r="RT1108" s="24"/>
      <c r="RU1108" s="24"/>
      <c r="RV1108" s="24"/>
      <c r="RW1108" s="24"/>
      <c r="RX1108" s="24"/>
      <c r="RY1108" s="24"/>
      <c r="RZ1108" s="24"/>
      <c r="SA1108" s="24"/>
      <c r="SB1108" s="24"/>
      <c r="SC1108" s="24"/>
      <c r="SD1108" s="24"/>
      <c r="SE1108" s="24"/>
      <c r="SF1108" s="24"/>
      <c r="SG1108" s="24"/>
      <c r="SH1108" s="24"/>
      <c r="SI1108" s="24"/>
      <c r="SJ1108" s="24"/>
      <c r="SK1108" s="24"/>
      <c r="SL1108" s="24"/>
      <c r="SM1108" s="24"/>
      <c r="SN1108" s="24"/>
      <c r="SO1108" s="24"/>
      <c r="SP1108" s="24"/>
      <c r="SQ1108" s="24"/>
      <c r="SR1108" s="24"/>
      <c r="SS1108" s="24"/>
      <c r="ST1108" s="24"/>
      <c r="SU1108" s="24"/>
      <c r="SV1108" s="24"/>
      <c r="SW1108" s="24"/>
      <c r="SX1108" s="24"/>
      <c r="SY1108" s="24"/>
      <c r="SZ1108" s="24"/>
      <c r="TA1108" s="24"/>
      <c r="TB1108" s="24"/>
      <c r="TC1108" s="24"/>
      <c r="TD1108" s="24"/>
      <c r="TE1108" s="24"/>
      <c r="TF1108" s="24"/>
      <c r="TG1108" s="24"/>
      <c r="TH1108" s="24"/>
      <c r="TI1108" s="24"/>
      <c r="TJ1108" s="24"/>
      <c r="TK1108" s="24"/>
      <c r="TL1108" s="24"/>
      <c r="TM1108" s="24"/>
      <c r="TN1108" s="24"/>
      <c r="TO1108" s="24"/>
      <c r="TP1108" s="24"/>
      <c r="TQ1108" s="24"/>
      <c r="TR1108" s="24"/>
      <c r="TS1108" s="24"/>
      <c r="TT1108" s="24"/>
      <c r="TU1108" s="24"/>
      <c r="TV1108" s="24"/>
      <c r="TW1108" s="24"/>
      <c r="TX1108" s="24"/>
      <c r="TY1108" s="24"/>
      <c r="TZ1108" s="24"/>
      <c r="UA1108" s="24"/>
      <c r="UB1108" s="24"/>
      <c r="UC1108" s="24"/>
      <c r="UD1108" s="24"/>
      <c r="UE1108" s="24"/>
      <c r="UF1108" s="24"/>
      <c r="UG1108" s="24"/>
      <c r="UH1108" s="24"/>
      <c r="UI1108" s="24"/>
      <c r="UJ1108" s="24"/>
      <c r="UK1108" s="24"/>
      <c r="UL1108" s="24"/>
      <c r="UM1108" s="24"/>
      <c r="UN1108" s="24"/>
      <c r="UO1108" s="24"/>
      <c r="UP1108" s="24"/>
      <c r="UQ1108" s="24"/>
      <c r="UR1108" s="24"/>
      <c r="US1108" s="24"/>
      <c r="UT1108" s="24"/>
      <c r="UU1108" s="24"/>
      <c r="UV1108" s="24"/>
      <c r="UW1108" s="24"/>
      <c r="UX1108" s="24"/>
      <c r="UY1108" s="24"/>
      <c r="UZ1108" s="24"/>
      <c r="VA1108" s="24"/>
      <c r="VB1108" s="24"/>
      <c r="VC1108" s="24"/>
      <c r="VD1108" s="24"/>
      <c r="VE1108" s="24"/>
      <c r="VF1108" s="24"/>
      <c r="VG1108" s="24"/>
      <c r="VH1108" s="24"/>
      <c r="VI1108" s="24"/>
      <c r="VJ1108" s="24"/>
      <c r="VK1108" s="24"/>
      <c r="VL1108" s="24"/>
      <c r="VM1108" s="24"/>
      <c r="VN1108" s="24"/>
      <c r="VO1108" s="24"/>
      <c r="VP1108" s="24"/>
      <c r="VQ1108" s="24"/>
      <c r="VR1108" s="24"/>
      <c r="VS1108" s="24"/>
      <c r="VT1108" s="24"/>
      <c r="VU1108" s="24"/>
      <c r="VV1108" s="24"/>
      <c r="VW1108" s="24"/>
      <c r="VX1108" s="24"/>
      <c r="VY1108" s="24"/>
      <c r="VZ1108" s="24"/>
      <c r="WA1108" s="24"/>
      <c r="WB1108" s="24"/>
      <c r="WC1108" s="24"/>
      <c r="WD1108" s="24"/>
      <c r="WE1108" s="24"/>
      <c r="WF1108" s="24"/>
      <c r="WG1108" s="24"/>
      <c r="WH1108" s="24"/>
      <c r="WI1108" s="24"/>
      <c r="WJ1108" s="24"/>
      <c r="WK1108" s="24"/>
      <c r="WL1108" s="24"/>
      <c r="WM1108" s="24"/>
      <c r="WN1108" s="24"/>
      <c r="WO1108" s="24"/>
      <c r="WP1108" s="24"/>
      <c r="WQ1108" s="24"/>
      <c r="WR1108" s="24"/>
      <c r="WS1108" s="24"/>
      <c r="WT1108" s="24"/>
      <c r="WU1108" s="24"/>
      <c r="WV1108" s="24"/>
      <c r="WW1108" s="24"/>
      <c r="WX1108" s="24"/>
      <c r="WY1108" s="24"/>
      <c r="WZ1108" s="24"/>
      <c r="XA1108" s="24"/>
      <c r="XB1108" s="24"/>
      <c r="XC1108" s="24"/>
      <c r="XD1108" s="24"/>
      <c r="XE1108" s="24"/>
      <c r="XF1108" s="24"/>
      <c r="XG1108" s="24"/>
      <c r="XH1108" s="24"/>
      <c r="XI1108" s="24"/>
      <c r="XJ1108" s="24"/>
      <c r="XK1108" s="24"/>
      <c r="XL1108" s="24"/>
      <c r="XM1108" s="24"/>
      <c r="XN1108" s="24"/>
      <c r="XO1108" s="24"/>
      <c r="XP1108" s="24"/>
      <c r="XQ1108" s="24"/>
      <c r="XR1108" s="24"/>
      <c r="XS1108" s="24"/>
      <c r="XT1108" s="24"/>
      <c r="XU1108" s="24"/>
      <c r="XV1108" s="24"/>
      <c r="XW1108" s="24"/>
      <c r="XX1108" s="24"/>
      <c r="XY1108" s="24"/>
      <c r="XZ1108" s="24"/>
      <c r="YA1108" s="24"/>
      <c r="YB1108" s="24"/>
      <c r="YC1108" s="24"/>
      <c r="YD1108" s="24"/>
      <c r="YE1108" s="24"/>
      <c r="YF1108" s="24"/>
      <c r="YG1108" s="24"/>
      <c r="YH1108" s="24"/>
      <c r="YI1108" s="24"/>
      <c r="YJ1108" s="24"/>
      <c r="YK1108" s="24"/>
      <c r="YL1108" s="24"/>
      <c r="YM1108" s="24"/>
      <c r="YN1108" s="24"/>
      <c r="YO1108" s="24"/>
      <c r="YP1108" s="24"/>
      <c r="YQ1108" s="24"/>
      <c r="YR1108" s="24"/>
      <c r="YS1108" s="24"/>
      <c r="YT1108" s="24"/>
      <c r="YU1108" s="24"/>
      <c r="YV1108" s="24"/>
      <c r="YW1108" s="24"/>
      <c r="YX1108" s="24"/>
      <c r="YY1108" s="24"/>
      <c r="YZ1108" s="24"/>
      <c r="ZA1108" s="24"/>
      <c r="ZB1108" s="24"/>
      <c r="ZC1108" s="24"/>
      <c r="ZD1108" s="24"/>
      <c r="ZE1108" s="24"/>
      <c r="ZF1108" s="24"/>
      <c r="ZG1108" s="24"/>
      <c r="ZH1108" s="24"/>
      <c r="ZI1108" s="24"/>
      <c r="ZJ1108" s="24"/>
      <c r="ZK1108" s="24"/>
      <c r="ZL1108" s="24"/>
      <c r="ZM1108" s="24"/>
      <c r="ZN1108" s="24"/>
      <c r="ZO1108" s="24"/>
      <c r="ZP1108" s="24"/>
      <c r="ZQ1108" s="24"/>
      <c r="ZR1108" s="24"/>
      <c r="ZS1108" s="24"/>
      <c r="ZT1108" s="24"/>
      <c r="ZU1108" s="24"/>
      <c r="ZV1108" s="24"/>
      <c r="ZW1108" s="24"/>
      <c r="ZX1108" s="24"/>
      <c r="ZY1108" s="24"/>
      <c r="ZZ1108" s="24"/>
      <c r="AAA1108" s="24"/>
      <c r="AAB1108" s="24"/>
      <c r="AAC1108" s="24"/>
      <c r="AAD1108" s="24"/>
      <c r="AAE1108" s="24"/>
      <c r="AAF1108" s="24"/>
      <c r="AAG1108" s="24"/>
      <c r="AAH1108" s="24"/>
      <c r="AAI1108" s="24"/>
      <c r="AAJ1108" s="24"/>
      <c r="AAK1108" s="24"/>
      <c r="AAL1108" s="24"/>
      <c r="AAM1108" s="24"/>
      <c r="AAN1108" s="24"/>
      <c r="AAO1108" s="24"/>
      <c r="AAP1108" s="24"/>
      <c r="AAQ1108" s="24"/>
      <c r="AAR1108" s="24"/>
      <c r="AAS1108" s="24"/>
      <c r="AAT1108" s="24"/>
      <c r="AAU1108" s="24"/>
      <c r="AAV1108" s="24"/>
      <c r="AAW1108" s="24"/>
      <c r="AAX1108" s="24"/>
      <c r="AAY1108" s="24"/>
      <c r="AAZ1108" s="24"/>
      <c r="ABA1108" s="24"/>
      <c r="ABB1108" s="24"/>
      <c r="ABC1108" s="24"/>
      <c r="ABD1108" s="24"/>
      <c r="ABE1108" s="24"/>
      <c r="ABF1108" s="24"/>
      <c r="ABG1108" s="24"/>
      <c r="ABH1108" s="24"/>
      <c r="ABI1108" s="24"/>
      <c r="ABJ1108" s="24"/>
      <c r="ABK1108" s="24"/>
      <c r="ABL1108" s="24"/>
      <c r="ABM1108" s="24"/>
      <c r="ABN1108" s="24"/>
      <c r="ABO1108" s="24"/>
      <c r="ABP1108" s="24"/>
      <c r="ABQ1108" s="24"/>
      <c r="ABR1108" s="24"/>
      <c r="ABS1108" s="24"/>
      <c r="ABT1108" s="24"/>
      <c r="ABU1108" s="24"/>
      <c r="ABV1108" s="24"/>
      <c r="ABW1108" s="24"/>
      <c r="ABX1108" s="24"/>
      <c r="ABY1108" s="24"/>
      <c r="ABZ1108" s="24"/>
      <c r="ACA1108" s="24"/>
      <c r="ACB1108" s="24"/>
      <c r="ACC1108" s="24"/>
      <c r="ACD1108" s="24"/>
      <c r="ACE1108" s="24"/>
      <c r="ACF1108" s="24"/>
      <c r="ACG1108" s="24"/>
      <c r="ACH1108" s="24"/>
      <c r="ACI1108" s="24"/>
      <c r="ACJ1108" s="24"/>
      <c r="ACK1108" s="24"/>
      <c r="ACL1108" s="24"/>
      <c r="ACM1108" s="24"/>
      <c r="ACN1108" s="24"/>
      <c r="ACO1108" s="24"/>
      <c r="ACP1108" s="24"/>
      <c r="ACQ1108" s="24"/>
      <c r="ACR1108" s="24"/>
      <c r="ACS1108" s="24"/>
      <c r="ACT1108" s="24"/>
      <c r="ACU1108" s="24"/>
      <c r="ACV1108" s="24"/>
      <c r="ACW1108" s="24"/>
      <c r="ACX1108" s="24"/>
      <c r="ACY1108" s="24"/>
      <c r="ACZ1108" s="24"/>
      <c r="ADA1108" s="24"/>
      <c r="ADB1108" s="24"/>
      <c r="ADC1108" s="24"/>
      <c r="ADD1108" s="24"/>
      <c r="ADE1108" s="24"/>
      <c r="ADF1108" s="24"/>
      <c r="ADG1108" s="24"/>
      <c r="ADH1108" s="24"/>
      <c r="ADI1108" s="24"/>
      <c r="ADJ1108" s="24"/>
      <c r="ADK1108" s="24"/>
      <c r="ADL1108" s="24"/>
      <c r="ADM1108" s="24"/>
      <c r="ADN1108" s="24"/>
      <c r="ADO1108" s="24"/>
      <c r="ADP1108" s="24"/>
      <c r="ADQ1108" s="24"/>
      <c r="ADR1108" s="24"/>
      <c r="ADS1108" s="24"/>
      <c r="ADT1108" s="24"/>
      <c r="ADU1108" s="24"/>
      <c r="ADV1108" s="24"/>
      <c r="ADW1108" s="24"/>
      <c r="ADX1108" s="24"/>
      <c r="ADY1108" s="24"/>
      <c r="ADZ1108" s="24"/>
      <c r="AEA1108" s="24"/>
      <c r="AEB1108" s="24"/>
      <c r="AEC1108" s="24"/>
      <c r="AED1108" s="24"/>
      <c r="AEE1108" s="24"/>
      <c r="AEF1108" s="24"/>
      <c r="AEG1108" s="24"/>
      <c r="AEH1108" s="24"/>
      <c r="AEI1108" s="24"/>
      <c r="AEJ1108" s="24"/>
      <c r="AEK1108" s="24"/>
      <c r="AEL1108" s="24"/>
      <c r="AEM1108" s="24"/>
      <c r="AEN1108" s="24"/>
      <c r="AEO1108" s="24"/>
      <c r="AEP1108" s="24"/>
      <c r="AEQ1108" s="24"/>
      <c r="AER1108" s="24"/>
      <c r="AES1108" s="24"/>
      <c r="AET1108" s="24"/>
      <c r="AEU1108" s="24"/>
      <c r="AEV1108" s="24"/>
      <c r="AEW1108" s="24"/>
      <c r="AEX1108" s="24"/>
      <c r="AEY1108" s="24"/>
      <c r="AEZ1108" s="24"/>
      <c r="AFA1108" s="24"/>
      <c r="AFB1108" s="24"/>
      <c r="AFC1108" s="24"/>
      <c r="AFD1108" s="24"/>
      <c r="AFE1108" s="24"/>
      <c r="AFF1108" s="24"/>
      <c r="AFG1108" s="24"/>
      <c r="AFH1108" s="24"/>
      <c r="AFI1108" s="24"/>
      <c r="AFJ1108" s="24"/>
      <c r="AFK1108" s="24"/>
      <c r="AFL1108" s="24"/>
      <c r="AFM1108" s="24"/>
      <c r="AFN1108" s="24"/>
      <c r="AFO1108" s="24"/>
      <c r="AFP1108" s="24"/>
      <c r="AFQ1108" s="24"/>
      <c r="AFR1108" s="24"/>
      <c r="AFS1108" s="24"/>
      <c r="AFT1108" s="24"/>
      <c r="AFU1108" s="24"/>
      <c r="AFV1108" s="24"/>
      <c r="AFW1108" s="24"/>
      <c r="AFX1108" s="24"/>
      <c r="AFY1108" s="24"/>
      <c r="AFZ1108" s="24"/>
      <c r="AGA1108" s="24"/>
      <c r="AGB1108" s="24"/>
      <c r="AGC1108" s="24"/>
      <c r="AGD1108" s="24"/>
      <c r="AGE1108" s="24"/>
      <c r="AGF1108" s="24"/>
      <c r="AGG1108" s="24"/>
      <c r="AGH1108" s="24"/>
      <c r="AGI1108" s="24"/>
      <c r="AGJ1108" s="24"/>
      <c r="AGK1108" s="24"/>
      <c r="AGL1108" s="24"/>
      <c r="AGM1108" s="24"/>
      <c r="AGN1108" s="24"/>
      <c r="AGO1108" s="24"/>
      <c r="AGP1108" s="24"/>
      <c r="AGQ1108" s="24"/>
      <c r="AGR1108" s="24"/>
      <c r="AGS1108" s="24"/>
      <c r="AGT1108" s="24"/>
      <c r="AGU1108" s="24"/>
      <c r="AGV1108" s="24"/>
      <c r="AGW1108" s="24"/>
      <c r="AGX1108" s="24"/>
      <c r="AGY1108" s="24"/>
      <c r="AGZ1108" s="24"/>
      <c r="AHA1108" s="24"/>
      <c r="AHB1108" s="24"/>
      <c r="AHC1108" s="24"/>
      <c r="AHD1108" s="24"/>
      <c r="AHE1108" s="24"/>
      <c r="AHF1108" s="24"/>
      <c r="AHG1108" s="24"/>
      <c r="AHH1108" s="24"/>
      <c r="AHI1108" s="24"/>
      <c r="AHJ1108" s="24"/>
      <c r="AHK1108" s="24"/>
      <c r="AHL1108" s="24"/>
      <c r="AHM1108" s="24"/>
      <c r="AHN1108" s="24"/>
      <c r="AHO1108" s="24"/>
      <c r="AHP1108" s="24"/>
      <c r="AHQ1108" s="24"/>
      <c r="AHR1108" s="24"/>
      <c r="AHS1108" s="24"/>
      <c r="AHT1108" s="24"/>
      <c r="AHU1108" s="24"/>
      <c r="AHV1108" s="24"/>
      <c r="AHW1108" s="24"/>
      <c r="AHX1108" s="24"/>
      <c r="AHY1108" s="24"/>
      <c r="AHZ1108" s="24"/>
      <c r="AIA1108" s="24"/>
      <c r="AIB1108" s="24"/>
      <c r="AIC1108" s="24"/>
      <c r="AID1108" s="24"/>
      <c r="AIE1108" s="24"/>
      <c r="AIF1108" s="24"/>
      <c r="AIG1108" s="24"/>
      <c r="AIH1108" s="24"/>
      <c r="AII1108" s="24"/>
      <c r="AIJ1108" s="24"/>
      <c r="AIK1108" s="24"/>
      <c r="AIL1108" s="24"/>
      <c r="AIM1108" s="24"/>
      <c r="AIN1108" s="24"/>
      <c r="AIO1108" s="24"/>
      <c r="AIP1108" s="24"/>
      <c r="AIQ1108" s="24"/>
      <c r="AIR1108" s="24"/>
      <c r="AIS1108" s="24"/>
      <c r="AIT1108" s="24"/>
      <c r="AIU1108" s="24"/>
      <c r="AIV1108" s="24"/>
      <c r="AIW1108" s="24"/>
      <c r="AIX1108" s="24"/>
      <c r="AIY1108" s="24"/>
      <c r="AIZ1108" s="24"/>
      <c r="AJA1108" s="24"/>
      <c r="AJB1108" s="24"/>
      <c r="AJC1108" s="24"/>
      <c r="AJD1108" s="24"/>
      <c r="AJE1108" s="24"/>
      <c r="AJF1108" s="24"/>
      <c r="AJG1108" s="24"/>
      <c r="AJH1108" s="24"/>
      <c r="AJI1108" s="24"/>
      <c r="AJJ1108" s="24"/>
      <c r="AJK1108" s="24"/>
      <c r="AJL1108" s="24"/>
      <c r="AJM1108" s="24"/>
      <c r="AJN1108" s="24"/>
      <c r="AJO1108" s="24"/>
      <c r="AJP1108" s="24"/>
      <c r="AJQ1108" s="24"/>
      <c r="AJR1108" s="24"/>
      <c r="AJS1108" s="24"/>
      <c r="AJT1108" s="24"/>
      <c r="AJU1108" s="24"/>
      <c r="AJV1108" s="24"/>
      <c r="AJW1108" s="24"/>
      <c r="AJX1108" s="24"/>
      <c r="AJY1108" s="24"/>
      <c r="AJZ1108" s="24"/>
      <c r="AKA1108" s="24"/>
      <c r="AKB1108" s="24"/>
      <c r="AKC1108" s="24"/>
      <c r="AKD1108" s="24"/>
      <c r="AKE1108" s="24"/>
      <c r="AKF1108" s="24"/>
      <c r="AKG1108" s="24"/>
      <c r="AKH1108" s="24"/>
      <c r="AKI1108" s="24"/>
      <c r="AKJ1108" s="24"/>
      <c r="AKK1108" s="24"/>
      <c r="AKL1108" s="24"/>
      <c r="AKM1108" s="24"/>
      <c r="AKN1108" s="24"/>
      <c r="AKO1108" s="24"/>
      <c r="AKP1108" s="24"/>
      <c r="AKQ1108" s="24"/>
      <c r="AKR1108" s="24"/>
      <c r="AKS1108" s="24"/>
      <c r="AKT1108" s="24"/>
      <c r="AKU1108" s="24"/>
      <c r="AKV1108" s="24"/>
      <c r="AKW1108" s="24"/>
      <c r="AKX1108" s="24"/>
      <c r="AKY1108" s="24"/>
      <c r="AKZ1108" s="24"/>
      <c r="ALA1108" s="24"/>
      <c r="ALB1108" s="24"/>
      <c r="ALC1108" s="24"/>
      <c r="ALD1108" s="24"/>
      <c r="ALE1108" s="24"/>
      <c r="ALF1108" s="24"/>
      <c r="ALG1108" s="24"/>
      <c r="ALH1108" s="24"/>
      <c r="ALI1108" s="24"/>
      <c r="ALJ1108" s="24"/>
    </row>
    <row r="1109" spans="1:998" s="13" customFormat="1">
      <c r="A1109" s="16">
        <v>1104</v>
      </c>
      <c r="B1109" s="32" t="s">
        <v>138</v>
      </c>
      <c r="C1109" s="32" t="s">
        <v>27</v>
      </c>
      <c r="D1109" s="32" t="s">
        <v>27</v>
      </c>
      <c r="E1109" s="32" t="s">
        <v>1331</v>
      </c>
      <c r="F1109" s="32"/>
      <c r="G1109" s="74">
        <v>45834</v>
      </c>
      <c r="H1109" s="75">
        <v>0.73819444444444438</v>
      </c>
      <c r="I1109" s="32" t="s">
        <v>5</v>
      </c>
      <c r="J1109" s="32" t="s">
        <v>6</v>
      </c>
      <c r="K1109" s="32" t="s">
        <v>5</v>
      </c>
      <c r="L1109" s="32" t="s">
        <v>5</v>
      </c>
      <c r="M1109" s="32" t="s">
        <v>5</v>
      </c>
      <c r="N1109" s="32" t="s">
        <v>6</v>
      </c>
      <c r="O1109" s="76">
        <v>1969.89</v>
      </c>
      <c r="P1109" s="77">
        <v>12691</v>
      </c>
      <c r="Q1109" s="76">
        <v>250000</v>
      </c>
      <c r="R1109" s="76">
        <v>0</v>
      </c>
      <c r="S1109" s="85">
        <f t="shared" ref="S1109:S1172" si="108">IFERROR(R1109/Q1109*100,0)</f>
        <v>0</v>
      </c>
      <c r="T1109" s="85">
        <f t="shared" ref="T1109:T1159" si="109">SUM(Q1109-R1109)</f>
        <v>250000</v>
      </c>
      <c r="U1109" s="32" t="s">
        <v>6</v>
      </c>
      <c r="V1109" s="32" t="s">
        <v>6</v>
      </c>
      <c r="W1109" s="79">
        <v>1</v>
      </c>
      <c r="X1109" s="80">
        <v>0</v>
      </c>
      <c r="Y1109" s="81">
        <f>ROUND((S1109/INDICI!$B$2*10),2)</f>
        <v>0</v>
      </c>
      <c r="Z1109" s="81">
        <f>ROUND((O1109/INDICI!$B$1*25),2)</f>
        <v>5.26</v>
      </c>
      <c r="AA1109" s="82">
        <f t="shared" ref="AA1109:AA1172" si="110">IF(X1109&gt;1, 0, IF(P1109&lt;=5000, 8, IF(P1109&lt;=50000, 6, IF(P1109&lt;=100000, 4, 2))))</f>
        <v>6</v>
      </c>
      <c r="AB1109" s="83">
        <f t="shared" ref="AB1109:AB1172" si="111">SUM(X1109:AA1109)</f>
        <v>11.26</v>
      </c>
      <c r="AC1109" s="84"/>
      <c r="AD1109" s="81" t="str">
        <f>VLOOKUP(C1109, 'NORD SUD'!A:B, 2, FALSE)</f>
        <v>S</v>
      </c>
      <c r="AE1109" s="85"/>
      <c r="AF1109" s="85"/>
      <c r="AG1109" s="84"/>
      <c r="AH1109" s="90"/>
      <c r="AI1109" s="172"/>
      <c r="AJ1109" s="172"/>
      <c r="AK1109" s="197"/>
      <c r="AL1109" s="158"/>
    </row>
    <row r="1110" spans="1:998" s="13" customFormat="1">
      <c r="A1110" s="16">
        <v>1105</v>
      </c>
      <c r="B1110" s="32" t="s">
        <v>250</v>
      </c>
      <c r="C1110" s="32" t="s">
        <v>103</v>
      </c>
      <c r="D1110" s="32" t="s">
        <v>103</v>
      </c>
      <c r="E1110" s="32" t="s">
        <v>1770</v>
      </c>
      <c r="F1110" s="32"/>
      <c r="G1110" s="74">
        <v>45833</v>
      </c>
      <c r="H1110" s="75">
        <v>0.5854166666666667</v>
      </c>
      <c r="I1110" s="32" t="s">
        <v>5</v>
      </c>
      <c r="J1110" s="32" t="s">
        <v>289</v>
      </c>
      <c r="K1110" s="32" t="s">
        <v>5</v>
      </c>
      <c r="L1110" s="32" t="s">
        <v>5</v>
      </c>
      <c r="M1110" s="32" t="s">
        <v>5</v>
      </c>
      <c r="N1110" s="32" t="s">
        <v>1765</v>
      </c>
      <c r="O1110" s="76">
        <v>1113.1400000000001</v>
      </c>
      <c r="P1110" s="77">
        <v>13655</v>
      </c>
      <c r="Q1110" s="76">
        <v>50000</v>
      </c>
      <c r="R1110" s="76">
        <v>10000</v>
      </c>
      <c r="S1110" s="85">
        <f t="shared" si="108"/>
        <v>20</v>
      </c>
      <c r="T1110" s="85">
        <f t="shared" si="109"/>
        <v>40000</v>
      </c>
      <c r="U1110" s="32" t="s">
        <v>289</v>
      </c>
      <c r="V1110" s="32" t="s">
        <v>289</v>
      </c>
      <c r="W1110" s="79">
        <v>1</v>
      </c>
      <c r="X1110" s="80">
        <v>0</v>
      </c>
      <c r="Y1110" s="81">
        <f>ROUND((S1110/INDICI!$B$2*10),2)</f>
        <v>2.2599999999999998</v>
      </c>
      <c r="Z1110" s="81">
        <f>ROUND((O1110/INDICI!$B$1*25),2)</f>
        <v>2.97</v>
      </c>
      <c r="AA1110" s="82">
        <f t="shared" si="110"/>
        <v>6</v>
      </c>
      <c r="AB1110" s="83">
        <f t="shared" si="111"/>
        <v>11.23</v>
      </c>
      <c r="AC1110" s="84"/>
      <c r="AD1110" s="81" t="str">
        <f>VLOOKUP(C1110, 'NORD SUD'!A:B, 2, FALSE)</f>
        <v>N</v>
      </c>
      <c r="AE1110" s="85"/>
      <c r="AF1110" s="85"/>
      <c r="AG1110" s="84"/>
      <c r="AH1110" s="81"/>
      <c r="AI1110" s="169"/>
      <c r="AJ1110" s="169"/>
      <c r="AK1110" s="194"/>
      <c r="AL1110" s="158"/>
    </row>
    <row r="1111" spans="1:998" s="13" customFormat="1">
      <c r="A1111" s="16">
        <v>1106</v>
      </c>
      <c r="B1111" s="32" t="s">
        <v>176</v>
      </c>
      <c r="C1111" s="32" t="s">
        <v>12</v>
      </c>
      <c r="D1111" s="32" t="s">
        <v>12</v>
      </c>
      <c r="E1111" s="32" t="s">
        <v>544</v>
      </c>
      <c r="F1111" s="32"/>
      <c r="G1111" s="74">
        <v>45825</v>
      </c>
      <c r="H1111" s="75">
        <v>0.64652777777777781</v>
      </c>
      <c r="I1111" s="32" t="s">
        <v>5</v>
      </c>
      <c r="J1111" s="32" t="s">
        <v>6</v>
      </c>
      <c r="K1111" s="32" t="s">
        <v>5</v>
      </c>
      <c r="L1111" s="32" t="s">
        <v>5</v>
      </c>
      <c r="M1111" s="32" t="s">
        <v>5</v>
      </c>
      <c r="N1111" s="32" t="s">
        <v>6</v>
      </c>
      <c r="O1111" s="76">
        <v>1536.08</v>
      </c>
      <c r="P1111" s="77">
        <v>45310</v>
      </c>
      <c r="Q1111" s="76">
        <v>145000</v>
      </c>
      <c r="R1111" s="76">
        <v>14500</v>
      </c>
      <c r="S1111" s="85">
        <f t="shared" si="108"/>
        <v>10</v>
      </c>
      <c r="T1111" s="85">
        <f t="shared" si="109"/>
        <v>130500</v>
      </c>
      <c r="U1111" s="32" t="s">
        <v>6</v>
      </c>
      <c r="V1111" s="32" t="s">
        <v>6</v>
      </c>
      <c r="W1111" s="32">
        <v>1</v>
      </c>
      <c r="X1111" s="80">
        <v>0</v>
      </c>
      <c r="Y1111" s="81">
        <f>ROUND((S1111/INDICI!$B$2*10),2)</f>
        <v>1.1299999999999999</v>
      </c>
      <c r="Z1111" s="81">
        <f>ROUND((O1111/INDICI!$B$1*25),2)</f>
        <v>4.0999999999999996</v>
      </c>
      <c r="AA1111" s="82">
        <f t="shared" si="110"/>
        <v>6</v>
      </c>
      <c r="AB1111" s="83">
        <f t="shared" si="111"/>
        <v>11.23</v>
      </c>
      <c r="AC1111" s="84"/>
      <c r="AD1111" s="81" t="str">
        <f>VLOOKUP(C1111, 'NORD SUD'!A:B, 2, FALSE)</f>
        <v>N</v>
      </c>
      <c r="AE1111" s="85"/>
      <c r="AF1111" s="85"/>
      <c r="AG1111" s="84"/>
      <c r="AH1111" s="81"/>
      <c r="AI1111" s="169"/>
      <c r="AJ1111" s="169"/>
      <c r="AK1111" s="194"/>
      <c r="AL1111" s="161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24"/>
      <c r="GF1111" s="24"/>
      <c r="GG1111" s="24"/>
      <c r="GH1111" s="24"/>
      <c r="GI1111" s="24"/>
      <c r="GJ1111" s="24"/>
      <c r="GK1111" s="24"/>
      <c r="GL1111" s="24"/>
      <c r="GM1111" s="24"/>
      <c r="GN1111" s="24"/>
      <c r="GO1111" s="24"/>
      <c r="GP1111" s="24"/>
      <c r="GQ1111" s="24"/>
      <c r="GR1111" s="24"/>
      <c r="GS1111" s="24"/>
      <c r="GT1111" s="24"/>
      <c r="GU1111" s="24"/>
      <c r="GV1111" s="24"/>
      <c r="GW1111" s="24"/>
      <c r="GX1111" s="24"/>
      <c r="GY1111" s="24"/>
      <c r="GZ1111" s="24"/>
      <c r="HA1111" s="24"/>
      <c r="HB1111" s="24"/>
      <c r="HC1111" s="24"/>
      <c r="HD1111" s="24"/>
      <c r="HE1111" s="24"/>
      <c r="HF1111" s="24"/>
      <c r="HG1111" s="24"/>
      <c r="HH1111" s="24"/>
      <c r="HI1111" s="24"/>
      <c r="HJ1111" s="24"/>
      <c r="HK1111" s="24"/>
      <c r="HL1111" s="24"/>
      <c r="HM1111" s="24"/>
      <c r="HN1111" s="24"/>
      <c r="HO1111" s="24"/>
      <c r="HP1111" s="24"/>
      <c r="HQ1111" s="24"/>
      <c r="HR1111" s="24"/>
      <c r="HS1111" s="24"/>
      <c r="HT1111" s="24"/>
      <c r="HU1111" s="24"/>
      <c r="HV1111" s="24"/>
      <c r="HW1111" s="24"/>
      <c r="HX1111" s="24"/>
      <c r="HY1111" s="24"/>
      <c r="HZ1111" s="24"/>
      <c r="IA1111" s="24"/>
      <c r="IB1111" s="24"/>
      <c r="IC1111" s="24"/>
      <c r="ID1111" s="24"/>
      <c r="IE1111" s="24"/>
      <c r="IF1111" s="24"/>
      <c r="IG1111" s="24"/>
      <c r="IH1111" s="24"/>
      <c r="II1111" s="24"/>
      <c r="IJ1111" s="24"/>
      <c r="IK1111" s="24"/>
      <c r="IL1111" s="24"/>
      <c r="IM1111" s="24"/>
      <c r="IN1111" s="24"/>
      <c r="IO1111" s="24"/>
      <c r="IP1111" s="24"/>
      <c r="IQ1111" s="24"/>
      <c r="IR1111" s="24"/>
      <c r="IS1111" s="24"/>
      <c r="IT1111" s="24"/>
      <c r="IU1111" s="24"/>
      <c r="IV1111" s="24"/>
      <c r="IW1111" s="24"/>
      <c r="IX1111" s="24"/>
      <c r="IY1111" s="24"/>
      <c r="IZ1111" s="24"/>
      <c r="JA1111" s="24"/>
      <c r="JB1111" s="24"/>
      <c r="JC1111" s="24"/>
      <c r="JD1111" s="24"/>
      <c r="JE1111" s="24"/>
      <c r="JF1111" s="24"/>
      <c r="JG1111" s="24"/>
      <c r="JH1111" s="24"/>
      <c r="JI1111" s="24"/>
      <c r="JJ1111" s="24"/>
      <c r="JK1111" s="24"/>
      <c r="JL1111" s="24"/>
      <c r="JM1111" s="24"/>
      <c r="JN1111" s="24"/>
      <c r="JO1111" s="24"/>
      <c r="JP1111" s="24"/>
      <c r="JQ1111" s="24"/>
      <c r="JR1111" s="24"/>
      <c r="JS1111" s="24"/>
      <c r="JT1111" s="24"/>
      <c r="JU1111" s="24"/>
      <c r="JV1111" s="24"/>
      <c r="JW1111" s="24"/>
      <c r="JX1111" s="24"/>
      <c r="JY1111" s="24"/>
      <c r="JZ1111" s="24"/>
      <c r="KA1111" s="24"/>
      <c r="KB1111" s="24"/>
      <c r="KC1111" s="24"/>
      <c r="KD1111" s="24"/>
      <c r="KE1111" s="24"/>
      <c r="KF1111" s="24"/>
      <c r="KG1111" s="24"/>
      <c r="KH1111" s="24"/>
      <c r="KI1111" s="24"/>
      <c r="KJ1111" s="24"/>
      <c r="KK1111" s="24"/>
      <c r="KL1111" s="24"/>
      <c r="KM1111" s="24"/>
      <c r="KN1111" s="24"/>
      <c r="KO1111" s="24"/>
      <c r="KP1111" s="24"/>
      <c r="KQ1111" s="24"/>
      <c r="KR1111" s="24"/>
      <c r="KS1111" s="24"/>
      <c r="KT1111" s="24"/>
      <c r="KU1111" s="24"/>
      <c r="KV1111" s="24"/>
      <c r="KW1111" s="24"/>
      <c r="KX1111" s="24"/>
      <c r="KY1111" s="24"/>
      <c r="KZ1111" s="24"/>
      <c r="LA1111" s="24"/>
      <c r="LB1111" s="24"/>
      <c r="LC1111" s="24"/>
      <c r="LD1111" s="24"/>
      <c r="LE1111" s="24"/>
      <c r="LF1111" s="24"/>
      <c r="LG1111" s="24"/>
      <c r="LH1111" s="24"/>
      <c r="LI1111" s="24"/>
      <c r="LJ1111" s="24"/>
      <c r="LK1111" s="24"/>
      <c r="LL1111" s="24"/>
      <c r="LM1111" s="24"/>
      <c r="LN1111" s="24"/>
      <c r="LO1111" s="24"/>
      <c r="LP1111" s="24"/>
      <c r="LQ1111" s="24"/>
      <c r="LR1111" s="24"/>
      <c r="LS1111" s="24"/>
      <c r="LT1111" s="24"/>
      <c r="LU1111" s="24"/>
      <c r="LV1111" s="24"/>
      <c r="LW1111" s="24"/>
      <c r="LX1111" s="24"/>
      <c r="LY1111" s="24"/>
      <c r="LZ1111" s="24"/>
      <c r="MA1111" s="24"/>
      <c r="MB1111" s="24"/>
      <c r="MC1111" s="24"/>
      <c r="MD1111" s="24"/>
      <c r="ME1111" s="24"/>
      <c r="MF1111" s="24"/>
      <c r="MG1111" s="24"/>
      <c r="MH1111" s="24"/>
      <c r="MI1111" s="24"/>
      <c r="MJ1111" s="24"/>
      <c r="MK1111" s="24"/>
      <c r="ML1111" s="24"/>
      <c r="MM1111" s="24"/>
      <c r="MN1111" s="24"/>
      <c r="MO1111" s="24"/>
      <c r="MP1111" s="24"/>
      <c r="MQ1111" s="24"/>
      <c r="MR1111" s="24"/>
      <c r="MS1111" s="24"/>
      <c r="MT1111" s="24"/>
      <c r="MU1111" s="24"/>
      <c r="MV1111" s="24"/>
      <c r="MW1111" s="24"/>
      <c r="MX1111" s="24"/>
      <c r="MY1111" s="24"/>
      <c r="MZ1111" s="24"/>
      <c r="NA1111" s="24"/>
      <c r="NB1111" s="24"/>
      <c r="NC1111" s="24"/>
      <c r="ND1111" s="24"/>
      <c r="NE1111" s="24"/>
      <c r="NF1111" s="24"/>
      <c r="NG1111" s="24"/>
      <c r="NH1111" s="24"/>
      <c r="NI1111" s="24"/>
      <c r="NJ1111" s="24"/>
      <c r="NK1111" s="24"/>
      <c r="NL1111" s="24"/>
      <c r="NM1111" s="24"/>
      <c r="NN1111" s="24"/>
      <c r="NO1111" s="24"/>
      <c r="NP1111" s="24"/>
      <c r="NQ1111" s="24"/>
      <c r="NR1111" s="24"/>
      <c r="NS1111" s="24"/>
      <c r="NT1111" s="24"/>
      <c r="NU1111" s="24"/>
      <c r="NV1111" s="24"/>
      <c r="NW1111" s="24"/>
      <c r="NX1111" s="24"/>
      <c r="NY1111" s="24"/>
      <c r="NZ1111" s="24"/>
      <c r="OA1111" s="24"/>
      <c r="OB1111" s="24"/>
      <c r="OC1111" s="24"/>
      <c r="OD1111" s="24"/>
      <c r="OE1111" s="24"/>
      <c r="OF1111" s="24"/>
      <c r="OG1111" s="24"/>
      <c r="OH1111" s="24"/>
      <c r="OI1111" s="24"/>
      <c r="OJ1111" s="24"/>
      <c r="OK1111" s="24"/>
      <c r="OL1111" s="24"/>
      <c r="OM1111" s="24"/>
      <c r="ON1111" s="24"/>
      <c r="OO1111" s="24"/>
      <c r="OP1111" s="24"/>
      <c r="OQ1111" s="24"/>
      <c r="OR1111" s="24"/>
      <c r="OS1111" s="24"/>
      <c r="OT1111" s="24"/>
      <c r="OU1111" s="24"/>
      <c r="OV1111" s="24"/>
      <c r="OW1111" s="24"/>
      <c r="OX1111" s="24"/>
      <c r="OY1111" s="24"/>
      <c r="OZ1111" s="24"/>
      <c r="PA1111" s="24"/>
      <c r="PB1111" s="24"/>
      <c r="PC1111" s="24"/>
      <c r="PD1111" s="24"/>
      <c r="PE1111" s="24"/>
      <c r="PF1111" s="24"/>
      <c r="PG1111" s="24"/>
      <c r="PH1111" s="24"/>
      <c r="PI1111" s="24"/>
      <c r="PJ1111" s="24"/>
      <c r="PK1111" s="24"/>
      <c r="PL1111" s="24"/>
      <c r="PM1111" s="24"/>
      <c r="PN1111" s="24"/>
      <c r="PO1111" s="24"/>
      <c r="PP1111" s="24"/>
      <c r="PQ1111" s="24"/>
      <c r="PR1111" s="24"/>
      <c r="PS1111" s="24"/>
      <c r="PT1111" s="24"/>
      <c r="PU1111" s="24"/>
      <c r="PV1111" s="24"/>
      <c r="PW1111" s="24"/>
      <c r="PX1111" s="24"/>
      <c r="PY1111" s="24"/>
      <c r="PZ1111" s="24"/>
      <c r="QA1111" s="24"/>
      <c r="QB1111" s="24"/>
      <c r="QC1111" s="24"/>
      <c r="QD1111" s="24"/>
      <c r="QE1111" s="24"/>
      <c r="QF1111" s="24"/>
      <c r="QG1111" s="24"/>
      <c r="QH1111" s="24"/>
      <c r="QI1111" s="24"/>
      <c r="QJ1111" s="24"/>
      <c r="QK1111" s="24"/>
      <c r="QL1111" s="24"/>
      <c r="QM1111" s="24"/>
      <c r="QN1111" s="24"/>
      <c r="QO1111" s="24"/>
      <c r="QP1111" s="24"/>
      <c r="QQ1111" s="24"/>
      <c r="QR1111" s="24"/>
      <c r="QS1111" s="24"/>
      <c r="QT1111" s="24"/>
      <c r="QU1111" s="24"/>
      <c r="QV1111" s="24"/>
      <c r="QW1111" s="24"/>
      <c r="QX1111" s="24"/>
      <c r="QY1111" s="24"/>
      <c r="QZ1111" s="24"/>
      <c r="RA1111" s="24"/>
      <c r="RB1111" s="24"/>
      <c r="RC1111" s="24"/>
      <c r="RD1111" s="24"/>
      <c r="RE1111" s="24"/>
      <c r="RF1111" s="24"/>
      <c r="RG1111" s="24"/>
      <c r="RH1111" s="24"/>
      <c r="RI1111" s="24"/>
      <c r="RJ1111" s="24"/>
      <c r="RK1111" s="24"/>
      <c r="RL1111" s="24"/>
      <c r="RM1111" s="24"/>
      <c r="RN1111" s="24"/>
      <c r="RO1111" s="24"/>
      <c r="RP1111" s="24"/>
      <c r="RQ1111" s="24"/>
      <c r="RR1111" s="24"/>
      <c r="RS1111" s="24"/>
      <c r="RT1111" s="24"/>
      <c r="RU1111" s="24"/>
      <c r="RV1111" s="24"/>
      <c r="RW1111" s="24"/>
      <c r="RX1111" s="24"/>
      <c r="RY1111" s="24"/>
      <c r="RZ1111" s="24"/>
      <c r="SA1111" s="24"/>
      <c r="SB1111" s="24"/>
      <c r="SC1111" s="24"/>
      <c r="SD1111" s="24"/>
      <c r="SE1111" s="24"/>
      <c r="SF1111" s="24"/>
      <c r="SG1111" s="24"/>
      <c r="SH1111" s="24"/>
      <c r="SI1111" s="24"/>
      <c r="SJ1111" s="24"/>
      <c r="SK1111" s="24"/>
      <c r="SL1111" s="24"/>
      <c r="SM1111" s="24"/>
      <c r="SN1111" s="24"/>
      <c r="SO1111" s="24"/>
      <c r="SP1111" s="24"/>
      <c r="SQ1111" s="24"/>
      <c r="SR1111" s="24"/>
      <c r="SS1111" s="24"/>
      <c r="ST1111" s="24"/>
      <c r="SU1111" s="24"/>
      <c r="SV1111" s="24"/>
      <c r="SW1111" s="24"/>
      <c r="SX1111" s="24"/>
      <c r="SY1111" s="24"/>
      <c r="SZ1111" s="24"/>
      <c r="TA1111" s="24"/>
      <c r="TB1111" s="24"/>
      <c r="TC1111" s="24"/>
      <c r="TD1111" s="24"/>
      <c r="TE1111" s="24"/>
      <c r="TF1111" s="24"/>
      <c r="TG1111" s="24"/>
      <c r="TH1111" s="24"/>
      <c r="TI1111" s="24"/>
      <c r="TJ1111" s="24"/>
      <c r="TK1111" s="24"/>
      <c r="TL1111" s="24"/>
      <c r="TM1111" s="24"/>
      <c r="TN1111" s="24"/>
      <c r="TO1111" s="24"/>
      <c r="TP1111" s="24"/>
      <c r="TQ1111" s="24"/>
      <c r="TR1111" s="24"/>
      <c r="TS1111" s="24"/>
      <c r="TT1111" s="24"/>
      <c r="TU1111" s="24"/>
      <c r="TV1111" s="24"/>
      <c r="TW1111" s="24"/>
      <c r="TX1111" s="24"/>
      <c r="TY1111" s="24"/>
      <c r="TZ1111" s="24"/>
      <c r="UA1111" s="24"/>
      <c r="UB1111" s="24"/>
      <c r="UC1111" s="24"/>
      <c r="UD1111" s="24"/>
      <c r="UE1111" s="24"/>
      <c r="UF1111" s="24"/>
      <c r="UG1111" s="24"/>
      <c r="UH1111" s="24"/>
      <c r="UI1111" s="24"/>
      <c r="UJ1111" s="24"/>
      <c r="UK1111" s="24"/>
      <c r="UL1111" s="24"/>
      <c r="UM1111" s="24"/>
      <c r="UN1111" s="24"/>
      <c r="UO1111" s="24"/>
      <c r="UP1111" s="24"/>
      <c r="UQ1111" s="24"/>
      <c r="UR1111" s="24"/>
      <c r="US1111" s="24"/>
      <c r="UT1111" s="24"/>
      <c r="UU1111" s="24"/>
      <c r="UV1111" s="24"/>
      <c r="UW1111" s="24"/>
      <c r="UX1111" s="24"/>
      <c r="UY1111" s="24"/>
      <c r="UZ1111" s="24"/>
      <c r="VA1111" s="24"/>
      <c r="VB1111" s="24"/>
      <c r="VC1111" s="24"/>
      <c r="VD1111" s="24"/>
      <c r="VE1111" s="24"/>
      <c r="VF1111" s="24"/>
      <c r="VG1111" s="24"/>
      <c r="VH1111" s="24"/>
      <c r="VI1111" s="24"/>
      <c r="VJ1111" s="24"/>
      <c r="VK1111" s="24"/>
      <c r="VL1111" s="24"/>
      <c r="VM1111" s="24"/>
      <c r="VN1111" s="24"/>
      <c r="VO1111" s="24"/>
      <c r="VP1111" s="24"/>
      <c r="VQ1111" s="24"/>
      <c r="VR1111" s="24"/>
      <c r="VS1111" s="24"/>
      <c r="VT1111" s="24"/>
      <c r="VU1111" s="24"/>
      <c r="VV1111" s="24"/>
      <c r="VW1111" s="24"/>
      <c r="VX1111" s="24"/>
      <c r="VY1111" s="24"/>
      <c r="VZ1111" s="24"/>
      <c r="WA1111" s="24"/>
      <c r="WB1111" s="24"/>
      <c r="WC1111" s="24"/>
      <c r="WD1111" s="24"/>
      <c r="WE1111" s="24"/>
      <c r="WF1111" s="24"/>
      <c r="WG1111" s="24"/>
      <c r="WH1111" s="24"/>
      <c r="WI1111" s="24"/>
      <c r="WJ1111" s="24"/>
      <c r="WK1111" s="24"/>
      <c r="WL1111" s="24"/>
      <c r="WM1111" s="24"/>
      <c r="WN1111" s="24"/>
      <c r="WO1111" s="24"/>
      <c r="WP1111" s="24"/>
      <c r="WQ1111" s="24"/>
      <c r="WR1111" s="24"/>
      <c r="WS1111" s="24"/>
      <c r="WT1111" s="24"/>
      <c r="WU1111" s="24"/>
      <c r="WV1111" s="24"/>
      <c r="WW1111" s="24"/>
      <c r="WX1111" s="24"/>
      <c r="WY1111" s="24"/>
      <c r="WZ1111" s="24"/>
      <c r="XA1111" s="24"/>
      <c r="XB1111" s="24"/>
      <c r="XC1111" s="24"/>
      <c r="XD1111" s="24"/>
      <c r="XE1111" s="24"/>
      <c r="XF1111" s="24"/>
      <c r="XG1111" s="24"/>
      <c r="XH1111" s="24"/>
      <c r="XI1111" s="24"/>
      <c r="XJ1111" s="24"/>
      <c r="XK1111" s="24"/>
      <c r="XL1111" s="24"/>
      <c r="XM1111" s="24"/>
      <c r="XN1111" s="24"/>
      <c r="XO1111" s="24"/>
      <c r="XP1111" s="24"/>
      <c r="XQ1111" s="24"/>
      <c r="XR1111" s="24"/>
      <c r="XS1111" s="24"/>
      <c r="XT1111" s="24"/>
      <c r="XU1111" s="24"/>
      <c r="XV1111" s="24"/>
      <c r="XW1111" s="24"/>
      <c r="XX1111" s="24"/>
      <c r="XY1111" s="24"/>
      <c r="XZ1111" s="24"/>
      <c r="YA1111" s="24"/>
      <c r="YB1111" s="24"/>
      <c r="YC1111" s="24"/>
      <c r="YD1111" s="24"/>
      <c r="YE1111" s="24"/>
      <c r="YF1111" s="24"/>
      <c r="YG1111" s="24"/>
      <c r="YH1111" s="24"/>
      <c r="YI1111" s="24"/>
      <c r="YJ1111" s="24"/>
      <c r="YK1111" s="24"/>
      <c r="YL1111" s="24"/>
      <c r="YM1111" s="24"/>
      <c r="YN1111" s="24"/>
      <c r="YO1111" s="24"/>
      <c r="YP1111" s="24"/>
      <c r="YQ1111" s="24"/>
      <c r="YR1111" s="24"/>
      <c r="YS1111" s="24"/>
      <c r="YT1111" s="24"/>
      <c r="YU1111" s="24"/>
      <c r="YV1111" s="24"/>
      <c r="YW1111" s="24"/>
      <c r="YX1111" s="24"/>
      <c r="YY1111" s="24"/>
      <c r="YZ1111" s="24"/>
      <c r="ZA1111" s="24"/>
      <c r="ZB1111" s="24"/>
      <c r="ZC1111" s="24"/>
      <c r="ZD1111" s="24"/>
      <c r="ZE1111" s="24"/>
      <c r="ZF1111" s="24"/>
      <c r="ZG1111" s="24"/>
      <c r="ZH1111" s="24"/>
      <c r="ZI1111" s="24"/>
      <c r="ZJ1111" s="24"/>
      <c r="ZK1111" s="24"/>
      <c r="ZL1111" s="24"/>
      <c r="ZM1111" s="24"/>
      <c r="ZN1111" s="24"/>
      <c r="ZO1111" s="24"/>
      <c r="ZP1111" s="24"/>
      <c r="ZQ1111" s="24"/>
      <c r="ZR1111" s="24"/>
      <c r="ZS1111" s="24"/>
      <c r="ZT1111" s="24"/>
      <c r="ZU1111" s="24"/>
      <c r="ZV1111" s="24"/>
      <c r="ZW1111" s="24"/>
      <c r="ZX1111" s="24"/>
      <c r="ZY1111" s="24"/>
      <c r="ZZ1111" s="24"/>
      <c r="AAA1111" s="24"/>
      <c r="AAB1111" s="24"/>
      <c r="AAC1111" s="24"/>
      <c r="AAD1111" s="24"/>
      <c r="AAE1111" s="24"/>
      <c r="AAF1111" s="24"/>
      <c r="AAG1111" s="24"/>
      <c r="AAH1111" s="24"/>
      <c r="AAI1111" s="24"/>
      <c r="AAJ1111" s="24"/>
      <c r="AAK1111" s="24"/>
      <c r="AAL1111" s="24"/>
      <c r="AAM1111" s="24"/>
      <c r="AAN1111" s="24"/>
      <c r="AAO1111" s="24"/>
      <c r="AAP1111" s="24"/>
      <c r="AAQ1111" s="24"/>
      <c r="AAR1111" s="24"/>
      <c r="AAS1111" s="24"/>
      <c r="AAT1111" s="24"/>
      <c r="AAU1111" s="24"/>
      <c r="AAV1111" s="24"/>
      <c r="AAW1111" s="24"/>
      <c r="AAX1111" s="24"/>
      <c r="AAY1111" s="24"/>
      <c r="AAZ1111" s="24"/>
      <c r="ABA1111" s="24"/>
      <c r="ABB1111" s="24"/>
      <c r="ABC1111" s="24"/>
      <c r="ABD1111" s="24"/>
      <c r="ABE1111" s="24"/>
      <c r="ABF1111" s="24"/>
      <c r="ABG1111" s="24"/>
      <c r="ABH1111" s="24"/>
      <c r="ABI1111" s="24"/>
      <c r="ABJ1111" s="24"/>
      <c r="ABK1111" s="24"/>
      <c r="ABL1111" s="24"/>
      <c r="ABM1111" s="24"/>
      <c r="ABN1111" s="24"/>
      <c r="ABO1111" s="24"/>
      <c r="ABP1111" s="24"/>
      <c r="ABQ1111" s="24"/>
      <c r="ABR1111" s="24"/>
      <c r="ABS1111" s="24"/>
      <c r="ABT1111" s="24"/>
      <c r="ABU1111" s="24"/>
      <c r="ABV1111" s="24"/>
      <c r="ABW1111" s="24"/>
      <c r="ABX1111" s="24"/>
      <c r="ABY1111" s="24"/>
      <c r="ABZ1111" s="24"/>
      <c r="ACA1111" s="24"/>
      <c r="ACB1111" s="24"/>
      <c r="ACC1111" s="24"/>
      <c r="ACD1111" s="24"/>
      <c r="ACE1111" s="24"/>
      <c r="ACF1111" s="24"/>
      <c r="ACG1111" s="24"/>
      <c r="ACH1111" s="24"/>
      <c r="ACI1111" s="24"/>
      <c r="ACJ1111" s="24"/>
      <c r="ACK1111" s="24"/>
      <c r="ACL1111" s="24"/>
      <c r="ACM1111" s="24"/>
      <c r="ACN1111" s="24"/>
      <c r="ACO1111" s="24"/>
      <c r="ACP1111" s="24"/>
      <c r="ACQ1111" s="24"/>
      <c r="ACR1111" s="24"/>
      <c r="ACS1111" s="24"/>
      <c r="ACT1111" s="24"/>
      <c r="ACU1111" s="24"/>
      <c r="ACV1111" s="24"/>
      <c r="ACW1111" s="24"/>
      <c r="ACX1111" s="24"/>
      <c r="ACY1111" s="24"/>
      <c r="ACZ1111" s="24"/>
      <c r="ADA1111" s="24"/>
      <c r="ADB1111" s="24"/>
      <c r="ADC1111" s="24"/>
      <c r="ADD1111" s="24"/>
      <c r="ADE1111" s="24"/>
      <c r="ADF1111" s="24"/>
      <c r="ADG1111" s="24"/>
      <c r="ADH1111" s="24"/>
      <c r="ADI1111" s="24"/>
      <c r="ADJ1111" s="24"/>
      <c r="ADK1111" s="24"/>
      <c r="ADL1111" s="24"/>
      <c r="ADM1111" s="24"/>
      <c r="ADN1111" s="24"/>
      <c r="ADO1111" s="24"/>
      <c r="ADP1111" s="24"/>
      <c r="ADQ1111" s="24"/>
      <c r="ADR1111" s="24"/>
      <c r="ADS1111" s="24"/>
      <c r="ADT1111" s="24"/>
      <c r="ADU1111" s="24"/>
      <c r="ADV1111" s="24"/>
      <c r="ADW1111" s="24"/>
      <c r="ADX1111" s="24"/>
      <c r="ADY1111" s="24"/>
      <c r="ADZ1111" s="24"/>
      <c r="AEA1111" s="24"/>
      <c r="AEB1111" s="24"/>
      <c r="AEC1111" s="24"/>
      <c r="AED1111" s="24"/>
      <c r="AEE1111" s="24"/>
      <c r="AEF1111" s="24"/>
      <c r="AEG1111" s="24"/>
      <c r="AEH1111" s="24"/>
      <c r="AEI1111" s="24"/>
      <c r="AEJ1111" s="24"/>
      <c r="AEK1111" s="24"/>
      <c r="AEL1111" s="24"/>
      <c r="AEM1111" s="24"/>
      <c r="AEN1111" s="24"/>
      <c r="AEO1111" s="24"/>
      <c r="AEP1111" s="24"/>
      <c r="AEQ1111" s="24"/>
      <c r="AER1111" s="24"/>
      <c r="AES1111" s="24"/>
      <c r="AET1111" s="24"/>
      <c r="AEU1111" s="24"/>
      <c r="AEV1111" s="24"/>
      <c r="AEW1111" s="24"/>
      <c r="AEX1111" s="24"/>
      <c r="AEY1111" s="24"/>
      <c r="AEZ1111" s="24"/>
      <c r="AFA1111" s="24"/>
      <c r="AFB1111" s="24"/>
      <c r="AFC1111" s="24"/>
      <c r="AFD1111" s="24"/>
      <c r="AFE1111" s="24"/>
      <c r="AFF1111" s="24"/>
      <c r="AFG1111" s="24"/>
      <c r="AFH1111" s="24"/>
      <c r="AFI1111" s="24"/>
      <c r="AFJ1111" s="24"/>
      <c r="AFK1111" s="24"/>
      <c r="AFL1111" s="24"/>
      <c r="AFM1111" s="24"/>
      <c r="AFN1111" s="24"/>
      <c r="AFO1111" s="24"/>
      <c r="AFP1111" s="24"/>
      <c r="AFQ1111" s="24"/>
      <c r="AFR1111" s="24"/>
      <c r="AFS1111" s="24"/>
      <c r="AFT1111" s="24"/>
      <c r="AFU1111" s="24"/>
      <c r="AFV1111" s="24"/>
      <c r="AFW1111" s="24"/>
      <c r="AFX1111" s="24"/>
      <c r="AFY1111" s="24"/>
      <c r="AFZ1111" s="24"/>
      <c r="AGA1111" s="24"/>
      <c r="AGB1111" s="24"/>
      <c r="AGC1111" s="24"/>
      <c r="AGD1111" s="24"/>
      <c r="AGE1111" s="24"/>
      <c r="AGF1111" s="24"/>
      <c r="AGG1111" s="24"/>
      <c r="AGH1111" s="24"/>
      <c r="AGI1111" s="24"/>
      <c r="AGJ1111" s="24"/>
      <c r="AGK1111" s="24"/>
      <c r="AGL1111" s="24"/>
      <c r="AGM1111" s="24"/>
      <c r="AGN1111" s="24"/>
      <c r="AGO1111" s="24"/>
      <c r="AGP1111" s="24"/>
      <c r="AGQ1111" s="24"/>
      <c r="AGR1111" s="24"/>
      <c r="AGS1111" s="24"/>
      <c r="AGT1111" s="24"/>
      <c r="AGU1111" s="24"/>
      <c r="AGV1111" s="24"/>
      <c r="AGW1111" s="24"/>
      <c r="AGX1111" s="24"/>
      <c r="AGY1111" s="24"/>
      <c r="AGZ1111" s="24"/>
      <c r="AHA1111" s="24"/>
      <c r="AHB1111" s="24"/>
      <c r="AHC1111" s="24"/>
      <c r="AHD1111" s="24"/>
      <c r="AHE1111" s="24"/>
      <c r="AHF1111" s="24"/>
      <c r="AHG1111" s="24"/>
      <c r="AHH1111" s="24"/>
      <c r="AHI1111" s="24"/>
      <c r="AHJ1111" s="24"/>
      <c r="AHK1111" s="24"/>
      <c r="AHL1111" s="24"/>
      <c r="AHM1111" s="24"/>
      <c r="AHN1111" s="24"/>
      <c r="AHO1111" s="24"/>
      <c r="AHP1111" s="24"/>
      <c r="AHQ1111" s="24"/>
      <c r="AHR1111" s="24"/>
      <c r="AHS1111" s="24"/>
      <c r="AHT1111" s="24"/>
      <c r="AHU1111" s="24"/>
      <c r="AHV1111" s="24"/>
      <c r="AHW1111" s="24"/>
      <c r="AHX1111" s="24"/>
      <c r="AHY1111" s="24"/>
      <c r="AHZ1111" s="24"/>
      <c r="AIA1111" s="24"/>
      <c r="AIB1111" s="24"/>
      <c r="AIC1111" s="24"/>
      <c r="AID1111" s="24"/>
      <c r="AIE1111" s="24"/>
      <c r="AIF1111" s="24"/>
      <c r="AIG1111" s="24"/>
      <c r="AIH1111" s="24"/>
      <c r="AII1111" s="24"/>
      <c r="AIJ1111" s="24"/>
      <c r="AIK1111" s="24"/>
      <c r="AIL1111" s="24"/>
      <c r="AIM1111" s="24"/>
      <c r="AIN1111" s="24"/>
      <c r="AIO1111" s="24"/>
      <c r="AIP1111" s="24"/>
      <c r="AIQ1111" s="24"/>
      <c r="AIR1111" s="24"/>
      <c r="AIS1111" s="24"/>
      <c r="AIT1111" s="24"/>
      <c r="AIU1111" s="24"/>
      <c r="AIV1111" s="24"/>
      <c r="AIW1111" s="24"/>
      <c r="AIX1111" s="24"/>
      <c r="AIY1111" s="24"/>
      <c r="AIZ1111" s="24"/>
      <c r="AJA1111" s="24"/>
      <c r="AJB1111" s="24"/>
      <c r="AJC1111" s="24"/>
      <c r="AJD1111" s="24"/>
      <c r="AJE1111" s="24"/>
      <c r="AJF1111" s="24"/>
      <c r="AJG1111" s="24"/>
      <c r="AJH1111" s="24"/>
      <c r="AJI1111" s="24"/>
      <c r="AJJ1111" s="24"/>
      <c r="AJK1111" s="24"/>
      <c r="AJL1111" s="24"/>
      <c r="AJM1111" s="24"/>
      <c r="AJN1111" s="24"/>
      <c r="AJO1111" s="24"/>
      <c r="AJP1111" s="24"/>
      <c r="AJQ1111" s="24"/>
      <c r="AJR1111" s="24"/>
      <c r="AJS1111" s="24"/>
      <c r="AJT1111" s="24"/>
      <c r="AJU1111" s="24"/>
      <c r="AJV1111" s="24"/>
      <c r="AJW1111" s="24"/>
      <c r="AJX1111" s="24"/>
      <c r="AJY1111" s="24"/>
      <c r="AJZ1111" s="24"/>
      <c r="AKA1111" s="24"/>
      <c r="AKB1111" s="24"/>
      <c r="AKC1111" s="24"/>
      <c r="AKD1111" s="24"/>
      <c r="AKE1111" s="24"/>
      <c r="AKF1111" s="24"/>
      <c r="AKG1111" s="24"/>
      <c r="AKH1111" s="24"/>
      <c r="AKI1111" s="24"/>
      <c r="AKJ1111" s="24"/>
      <c r="AKK1111" s="24"/>
      <c r="AKL1111" s="24"/>
      <c r="AKM1111" s="24"/>
      <c r="AKN1111" s="24"/>
      <c r="AKO1111" s="24"/>
      <c r="AKP1111" s="24"/>
      <c r="AKQ1111" s="24"/>
      <c r="AKR1111" s="24"/>
      <c r="AKS1111" s="24"/>
      <c r="AKT1111" s="24"/>
      <c r="AKU1111" s="24"/>
      <c r="AKV1111" s="24"/>
      <c r="AKW1111" s="24"/>
      <c r="AKX1111" s="24"/>
      <c r="AKY1111" s="24"/>
      <c r="AKZ1111" s="24"/>
      <c r="ALA1111" s="24"/>
      <c r="ALB1111" s="24"/>
      <c r="ALC1111" s="24"/>
      <c r="ALD1111" s="24"/>
      <c r="ALE1111" s="24"/>
      <c r="ALF1111" s="24"/>
      <c r="ALG1111" s="24"/>
      <c r="ALH1111" s="24"/>
      <c r="ALI1111" s="24"/>
      <c r="ALJ1111" s="24"/>
    </row>
    <row r="1112" spans="1:998" s="13" customFormat="1">
      <c r="A1112" s="16">
        <v>1107</v>
      </c>
      <c r="B1112" s="32" t="s">
        <v>138</v>
      </c>
      <c r="C1112" s="32" t="s">
        <v>81</v>
      </c>
      <c r="D1112" s="32" t="s">
        <v>81</v>
      </c>
      <c r="E1112" s="32" t="s">
        <v>1874</v>
      </c>
      <c r="F1112" s="32"/>
      <c r="G1112" s="74">
        <v>45829</v>
      </c>
      <c r="H1112" s="75" t="s">
        <v>787</v>
      </c>
      <c r="I1112" s="32" t="s">
        <v>5</v>
      </c>
      <c r="J1112" s="32" t="s">
        <v>6</v>
      </c>
      <c r="K1112" s="32" t="s">
        <v>5</v>
      </c>
      <c r="L1112" s="32" t="s">
        <v>5</v>
      </c>
      <c r="M1112" s="32" t="s">
        <v>5</v>
      </c>
      <c r="N1112" s="32" t="s">
        <v>6</v>
      </c>
      <c r="O1112" s="91">
        <v>853.69</v>
      </c>
      <c r="P1112" s="77">
        <v>3397</v>
      </c>
      <c r="Q1112" s="76">
        <v>236902.08</v>
      </c>
      <c r="R1112" s="76">
        <v>20000</v>
      </c>
      <c r="S1112" s="85">
        <f t="shared" si="108"/>
        <v>8.4423066272782421</v>
      </c>
      <c r="T1112" s="85">
        <f t="shared" si="109"/>
        <v>216902.08</v>
      </c>
      <c r="U1112" s="32" t="s">
        <v>6</v>
      </c>
      <c r="V1112" s="32" t="s">
        <v>6</v>
      </c>
      <c r="W1112" s="79">
        <v>1</v>
      </c>
      <c r="X1112" s="80">
        <v>0</v>
      </c>
      <c r="Y1112" s="81">
        <f>ROUND((S1112/INDICI!$B$2*10),2)</f>
        <v>0.95</v>
      </c>
      <c r="Z1112" s="81">
        <f>ROUND((O1112/INDICI!$B$1*25),2)</f>
        <v>2.2799999999999998</v>
      </c>
      <c r="AA1112" s="82">
        <f t="shared" si="110"/>
        <v>8</v>
      </c>
      <c r="AB1112" s="83">
        <f t="shared" si="111"/>
        <v>11.23</v>
      </c>
      <c r="AC1112" s="84"/>
      <c r="AD1112" s="81" t="str">
        <f>VLOOKUP(C1112, 'NORD SUD'!A:B, 2, FALSE)</f>
        <v>S</v>
      </c>
      <c r="AE1112" s="85"/>
      <c r="AF1112" s="85"/>
      <c r="AG1112" s="84"/>
      <c r="AH1112" s="90"/>
      <c r="AI1112" s="172"/>
      <c r="AJ1112" s="172"/>
      <c r="AK1112" s="197"/>
      <c r="AL1112" s="158"/>
    </row>
    <row r="1113" spans="1:998" s="13" customFormat="1">
      <c r="A1113" s="16">
        <v>1108</v>
      </c>
      <c r="B1113" s="32" t="s">
        <v>218</v>
      </c>
      <c r="C1113" s="32" t="s">
        <v>1494</v>
      </c>
      <c r="D1113" s="32" t="s">
        <v>1494</v>
      </c>
      <c r="E1113" s="32" t="s">
        <v>430</v>
      </c>
      <c r="F1113" s="32"/>
      <c r="G1113" s="74">
        <v>45832</v>
      </c>
      <c r="H1113" s="75">
        <v>0.39861111111111114</v>
      </c>
      <c r="I1113" s="32" t="s">
        <v>5</v>
      </c>
      <c r="J1113" s="32" t="s">
        <v>6</v>
      </c>
      <c r="K1113" s="32" t="s">
        <v>5</v>
      </c>
      <c r="L1113" s="32" t="s">
        <v>5</v>
      </c>
      <c r="M1113" s="32" t="s">
        <v>5</v>
      </c>
      <c r="N1113" s="32" t="s">
        <v>6</v>
      </c>
      <c r="O1113" s="76">
        <v>573.07000000000005</v>
      </c>
      <c r="P1113" s="77">
        <v>698</v>
      </c>
      <c r="Q1113" s="76">
        <v>154730.79</v>
      </c>
      <c r="R1113" s="76">
        <v>23209.62</v>
      </c>
      <c r="S1113" s="85">
        <f t="shared" si="108"/>
        <v>15.00000096942567</v>
      </c>
      <c r="T1113" s="85">
        <f t="shared" si="109"/>
        <v>131521.17000000001</v>
      </c>
      <c r="U1113" s="32" t="s">
        <v>6</v>
      </c>
      <c r="V1113" s="32" t="s">
        <v>6</v>
      </c>
      <c r="W1113" s="79">
        <v>1</v>
      </c>
      <c r="X1113" s="80">
        <v>0</v>
      </c>
      <c r="Y1113" s="81">
        <f>ROUND((S1113/INDICI!$B$2*10),2)</f>
        <v>1.7</v>
      </c>
      <c r="Z1113" s="81">
        <f>ROUND((O1113/INDICI!$B$1*25),2)</f>
        <v>1.53</v>
      </c>
      <c r="AA1113" s="82">
        <f t="shared" si="110"/>
        <v>8</v>
      </c>
      <c r="AB1113" s="83">
        <f t="shared" si="111"/>
        <v>11.23</v>
      </c>
      <c r="AC1113" s="84"/>
      <c r="AD1113" s="81" t="str">
        <f>VLOOKUP(C1113, 'NORD SUD'!A:B, 2, FALSE)</f>
        <v>S</v>
      </c>
      <c r="AE1113" s="85"/>
      <c r="AF1113" s="85"/>
      <c r="AG1113" s="84"/>
      <c r="AH1113" s="81"/>
      <c r="AI1113" s="169"/>
      <c r="AJ1113" s="169"/>
      <c r="AK1113" s="194"/>
      <c r="AL1113" s="158"/>
    </row>
    <row r="1114" spans="1:998" s="13" customFormat="1">
      <c r="A1114" s="16">
        <v>1109</v>
      </c>
      <c r="B1114" s="32" t="s">
        <v>857</v>
      </c>
      <c r="C1114" s="32" t="s">
        <v>100</v>
      </c>
      <c r="D1114" s="32" t="s">
        <v>100</v>
      </c>
      <c r="E1114" s="32" t="s">
        <v>878</v>
      </c>
      <c r="F1114" s="32"/>
      <c r="G1114" s="74">
        <v>45834</v>
      </c>
      <c r="H1114" s="75">
        <v>0.75</v>
      </c>
      <c r="I1114" s="32" t="s">
        <v>5</v>
      </c>
      <c r="J1114" s="32" t="s">
        <v>6</v>
      </c>
      <c r="K1114" s="32" t="s">
        <v>5</v>
      </c>
      <c r="L1114" s="32" t="s">
        <v>5</v>
      </c>
      <c r="M1114" s="32" t="s">
        <v>5</v>
      </c>
      <c r="N1114" s="32" t="s">
        <v>6</v>
      </c>
      <c r="O1114" s="76">
        <v>1205.8212058212059</v>
      </c>
      <c r="P1114" s="77">
        <v>2405</v>
      </c>
      <c r="Q1114" s="76">
        <v>250000</v>
      </c>
      <c r="R1114" s="76">
        <v>0</v>
      </c>
      <c r="S1114" s="85">
        <f t="shared" si="108"/>
        <v>0</v>
      </c>
      <c r="T1114" s="85">
        <f t="shared" si="109"/>
        <v>250000</v>
      </c>
      <c r="U1114" s="32" t="s">
        <v>6</v>
      </c>
      <c r="V1114" s="32" t="s">
        <v>5</v>
      </c>
      <c r="W1114" s="79">
        <v>1</v>
      </c>
      <c r="X1114" s="80">
        <v>0</v>
      </c>
      <c r="Y1114" s="81">
        <f>ROUND((S1114/INDICI!$B$2*10),2)</f>
        <v>0</v>
      </c>
      <c r="Z1114" s="81">
        <f>ROUND((O1114/INDICI!$B$1*25),2)</f>
        <v>3.22</v>
      </c>
      <c r="AA1114" s="82">
        <f t="shared" si="110"/>
        <v>8</v>
      </c>
      <c r="AB1114" s="83">
        <f t="shared" si="111"/>
        <v>11.22</v>
      </c>
      <c r="AC1114" s="84"/>
      <c r="AD1114" s="81" t="str">
        <f>VLOOKUP(C1114, 'NORD SUD'!A:B, 2, FALSE)</f>
        <v>S</v>
      </c>
      <c r="AE1114" s="85"/>
      <c r="AF1114" s="85"/>
      <c r="AG1114" s="84"/>
      <c r="AH1114" s="81"/>
      <c r="AI1114" s="169"/>
      <c r="AJ1114" s="169"/>
      <c r="AK1114" s="194"/>
      <c r="AL1114" s="159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  <c r="FM1114" s="23"/>
      <c r="FN1114" s="23"/>
      <c r="FO1114" s="23"/>
      <c r="FP1114" s="23"/>
      <c r="FQ1114" s="23"/>
      <c r="FR1114" s="23"/>
      <c r="FS1114" s="23"/>
      <c r="FT1114" s="23"/>
      <c r="FU1114" s="23"/>
      <c r="FV1114" s="23"/>
      <c r="FW1114" s="23"/>
      <c r="FX1114" s="23"/>
      <c r="FY1114" s="23"/>
      <c r="FZ1114" s="23"/>
      <c r="GA1114" s="23"/>
      <c r="GB1114" s="23"/>
      <c r="GC1114" s="23"/>
      <c r="GD1114" s="23"/>
      <c r="GE1114" s="23"/>
      <c r="GF1114" s="23"/>
      <c r="GG1114" s="23"/>
      <c r="GH1114" s="23"/>
      <c r="GI1114" s="23"/>
      <c r="GJ1114" s="23"/>
      <c r="GK1114" s="23"/>
      <c r="GL1114" s="23"/>
      <c r="GM1114" s="23"/>
      <c r="GN1114" s="23"/>
      <c r="GO1114" s="23"/>
      <c r="GP1114" s="23"/>
      <c r="GQ1114" s="23"/>
      <c r="GR1114" s="23"/>
      <c r="GS1114" s="23"/>
      <c r="GT1114" s="23"/>
      <c r="GU1114" s="23"/>
      <c r="GV1114" s="23"/>
      <c r="GW1114" s="23"/>
      <c r="GX1114" s="23"/>
      <c r="GY1114" s="23"/>
      <c r="GZ1114" s="23"/>
      <c r="HA1114" s="23"/>
      <c r="HB1114" s="23"/>
      <c r="HC1114" s="23"/>
      <c r="HD1114" s="23"/>
      <c r="HE1114" s="23"/>
      <c r="HF1114" s="23"/>
      <c r="HG1114" s="23"/>
      <c r="HH1114" s="23"/>
      <c r="HI1114" s="23"/>
      <c r="HJ1114" s="23"/>
      <c r="HK1114" s="23"/>
      <c r="HL1114" s="23"/>
      <c r="HM1114" s="23"/>
      <c r="HN1114" s="23"/>
      <c r="HO1114" s="23"/>
      <c r="HP1114" s="23"/>
      <c r="HQ1114" s="23"/>
      <c r="HR1114" s="23"/>
      <c r="HS1114" s="23"/>
      <c r="HT1114" s="23"/>
      <c r="HU1114" s="23"/>
      <c r="HV1114" s="23"/>
      <c r="HW1114" s="23"/>
      <c r="HX1114" s="23"/>
      <c r="HY1114" s="23"/>
      <c r="HZ1114" s="23"/>
      <c r="IA1114" s="23"/>
      <c r="IB1114" s="23"/>
      <c r="IC1114" s="23"/>
      <c r="ID1114" s="23"/>
      <c r="IE1114" s="23"/>
      <c r="IF1114" s="23"/>
      <c r="IG1114" s="23"/>
      <c r="IH1114" s="23"/>
      <c r="II1114" s="23"/>
      <c r="IJ1114" s="23"/>
      <c r="IK1114" s="23"/>
      <c r="IL1114" s="23"/>
      <c r="IM1114" s="23"/>
      <c r="IN1114" s="23"/>
      <c r="IO1114" s="23"/>
      <c r="IP1114" s="23"/>
      <c r="IQ1114" s="23"/>
      <c r="IR1114" s="23"/>
      <c r="IS1114" s="23"/>
      <c r="IT1114" s="23"/>
      <c r="IU1114" s="23"/>
      <c r="IV1114" s="23"/>
      <c r="IW1114" s="23"/>
      <c r="IX1114" s="23"/>
      <c r="IY1114" s="23"/>
      <c r="IZ1114" s="23"/>
      <c r="JA1114" s="23"/>
      <c r="JB1114" s="23"/>
      <c r="JC1114" s="23"/>
      <c r="JD1114" s="23"/>
      <c r="JE1114" s="23"/>
      <c r="JF1114" s="23"/>
      <c r="JG1114" s="23"/>
      <c r="JH1114" s="23"/>
      <c r="JI1114" s="23"/>
      <c r="JJ1114" s="23"/>
      <c r="JK1114" s="23"/>
      <c r="JL1114" s="23"/>
      <c r="JM1114" s="23"/>
      <c r="JN1114" s="23"/>
      <c r="JO1114" s="23"/>
      <c r="JP1114" s="23"/>
      <c r="JQ1114" s="23"/>
      <c r="JR1114" s="23"/>
      <c r="JS1114" s="23"/>
      <c r="JT1114" s="23"/>
      <c r="JU1114" s="23"/>
      <c r="JV1114" s="23"/>
      <c r="JW1114" s="23"/>
      <c r="JX1114" s="23"/>
      <c r="JY1114" s="23"/>
      <c r="JZ1114" s="23"/>
      <c r="KA1114" s="23"/>
      <c r="KB1114" s="23"/>
      <c r="KC1114" s="23"/>
      <c r="KD1114" s="23"/>
      <c r="KE1114" s="23"/>
      <c r="KF1114" s="23"/>
      <c r="KG1114" s="23"/>
      <c r="KH1114" s="23"/>
      <c r="KI1114" s="23"/>
      <c r="KJ1114" s="23"/>
      <c r="KK1114" s="23"/>
      <c r="KL1114" s="23"/>
      <c r="KM1114" s="23"/>
      <c r="KN1114" s="23"/>
      <c r="KO1114" s="23"/>
      <c r="KP1114" s="23"/>
      <c r="KQ1114" s="23"/>
      <c r="KR1114" s="23"/>
      <c r="KS1114" s="23"/>
      <c r="KT1114" s="23"/>
      <c r="KU1114" s="23"/>
      <c r="KV1114" s="23"/>
      <c r="KW1114" s="23"/>
      <c r="KX1114" s="23"/>
      <c r="KY1114" s="23"/>
      <c r="KZ1114" s="23"/>
      <c r="LA1114" s="23"/>
      <c r="LB1114" s="23"/>
      <c r="LC1114" s="23"/>
      <c r="LD1114" s="23"/>
      <c r="LE1114" s="23"/>
      <c r="LF1114" s="23"/>
      <c r="LG1114" s="23"/>
      <c r="LH1114" s="23"/>
      <c r="LI1114" s="23"/>
      <c r="LJ1114" s="23"/>
      <c r="LK1114" s="23"/>
      <c r="LL1114" s="23"/>
      <c r="LM1114" s="23"/>
      <c r="LN1114" s="23"/>
      <c r="LO1114" s="23"/>
      <c r="LP1114" s="23"/>
      <c r="LQ1114" s="23"/>
      <c r="LR1114" s="23"/>
      <c r="LS1114" s="23"/>
      <c r="LT1114" s="23"/>
      <c r="LU1114" s="23"/>
      <c r="LV1114" s="23"/>
      <c r="LW1114" s="23"/>
      <c r="LX1114" s="23"/>
      <c r="LY1114" s="23"/>
      <c r="LZ1114" s="23"/>
      <c r="MA1114" s="23"/>
      <c r="MB1114" s="23"/>
      <c r="MC1114" s="23"/>
      <c r="MD1114" s="23"/>
      <c r="ME1114" s="23"/>
      <c r="MF1114" s="23"/>
      <c r="MG1114" s="23"/>
      <c r="MH1114" s="23"/>
      <c r="MI1114" s="23"/>
      <c r="MJ1114" s="23"/>
      <c r="MK1114" s="23"/>
      <c r="ML1114" s="23"/>
      <c r="MM1114" s="23"/>
      <c r="MN1114" s="23"/>
      <c r="MO1114" s="23"/>
      <c r="MP1114" s="23"/>
      <c r="MQ1114" s="23"/>
      <c r="MR1114" s="23"/>
      <c r="MS1114" s="23"/>
      <c r="MT1114" s="23"/>
      <c r="MU1114" s="23"/>
      <c r="MV1114" s="23"/>
      <c r="MW1114" s="23"/>
      <c r="MX1114" s="23"/>
      <c r="MY1114" s="23"/>
      <c r="MZ1114" s="23"/>
      <c r="NA1114" s="23"/>
      <c r="NB1114" s="23"/>
      <c r="NC1114" s="23"/>
      <c r="ND1114" s="23"/>
      <c r="NE1114" s="23"/>
      <c r="NF1114" s="23"/>
      <c r="NG1114" s="23"/>
      <c r="NH1114" s="23"/>
      <c r="NI1114" s="23"/>
      <c r="NJ1114" s="23"/>
      <c r="NK1114" s="23"/>
      <c r="NL1114" s="23"/>
      <c r="NM1114" s="23"/>
      <c r="NN1114" s="23"/>
      <c r="NO1114" s="23"/>
      <c r="NP1114" s="23"/>
      <c r="NQ1114" s="23"/>
      <c r="NR1114" s="23"/>
      <c r="NS1114" s="23"/>
      <c r="NT1114" s="23"/>
      <c r="NU1114" s="23"/>
      <c r="NV1114" s="23"/>
      <c r="NW1114" s="23"/>
      <c r="NX1114" s="23"/>
      <c r="NY1114" s="23"/>
      <c r="NZ1114" s="23"/>
      <c r="OA1114" s="23"/>
      <c r="OB1114" s="23"/>
      <c r="OC1114" s="23"/>
      <c r="OD1114" s="23"/>
      <c r="OE1114" s="23"/>
      <c r="OF1114" s="23"/>
      <c r="OG1114" s="23"/>
      <c r="OH1114" s="23"/>
      <c r="OI1114" s="23"/>
      <c r="OJ1114" s="23"/>
      <c r="OK1114" s="23"/>
      <c r="OL1114" s="23"/>
      <c r="OM1114" s="23"/>
      <c r="ON1114" s="23"/>
      <c r="OO1114" s="23"/>
      <c r="OP1114" s="23"/>
      <c r="OQ1114" s="23"/>
      <c r="OR1114" s="23"/>
      <c r="OS1114" s="23"/>
      <c r="OT1114" s="23"/>
      <c r="OU1114" s="23"/>
      <c r="OV1114" s="23"/>
      <c r="OW1114" s="23"/>
      <c r="OX1114" s="23"/>
      <c r="OY1114" s="23"/>
      <c r="OZ1114" s="23"/>
      <c r="PA1114" s="23"/>
      <c r="PB1114" s="23"/>
      <c r="PC1114" s="23"/>
      <c r="PD1114" s="23"/>
      <c r="PE1114" s="23"/>
      <c r="PF1114" s="23"/>
      <c r="PG1114" s="23"/>
      <c r="PH1114" s="23"/>
      <c r="PI1114" s="23"/>
      <c r="PJ1114" s="23"/>
      <c r="PK1114" s="23"/>
      <c r="PL1114" s="23"/>
      <c r="PM1114" s="23"/>
      <c r="PN1114" s="23"/>
      <c r="PO1114" s="23"/>
      <c r="PP1114" s="23"/>
      <c r="PQ1114" s="23"/>
      <c r="PR1114" s="23"/>
      <c r="PS1114" s="23"/>
      <c r="PT1114" s="23"/>
      <c r="PU1114" s="23"/>
      <c r="PV1114" s="23"/>
      <c r="PW1114" s="23"/>
      <c r="PX1114" s="23"/>
      <c r="PY1114" s="23"/>
      <c r="PZ1114" s="23"/>
      <c r="QA1114" s="23"/>
      <c r="QB1114" s="23"/>
      <c r="QC1114" s="23"/>
      <c r="QD1114" s="23"/>
      <c r="QE1114" s="23"/>
      <c r="QF1114" s="23"/>
      <c r="QG1114" s="23"/>
      <c r="QH1114" s="23"/>
      <c r="QI1114" s="23"/>
      <c r="QJ1114" s="23"/>
      <c r="QK1114" s="23"/>
      <c r="QL1114" s="23"/>
      <c r="QM1114" s="23"/>
      <c r="QN1114" s="23"/>
      <c r="QO1114" s="23"/>
      <c r="QP1114" s="23"/>
      <c r="QQ1114" s="23"/>
      <c r="QR1114" s="23"/>
      <c r="QS1114" s="23"/>
      <c r="QT1114" s="23"/>
      <c r="QU1114" s="23"/>
      <c r="QV1114" s="23"/>
      <c r="QW1114" s="23"/>
      <c r="QX1114" s="23"/>
      <c r="QY1114" s="23"/>
      <c r="QZ1114" s="23"/>
      <c r="RA1114" s="23"/>
      <c r="RB1114" s="23"/>
      <c r="RC1114" s="23"/>
      <c r="RD1114" s="23"/>
      <c r="RE1114" s="23"/>
      <c r="RF1114" s="23"/>
      <c r="RG1114" s="23"/>
      <c r="RH1114" s="23"/>
      <c r="RI1114" s="23"/>
      <c r="RJ1114" s="23"/>
      <c r="RK1114" s="23"/>
      <c r="RL1114" s="23"/>
      <c r="RM1114" s="23"/>
      <c r="RN1114" s="23"/>
      <c r="RO1114" s="23"/>
      <c r="RP1114" s="23"/>
      <c r="RQ1114" s="23"/>
      <c r="RR1114" s="23"/>
      <c r="RS1114" s="23"/>
      <c r="RT1114" s="23"/>
      <c r="RU1114" s="23"/>
      <c r="RV1114" s="23"/>
      <c r="RW1114" s="23"/>
      <c r="RX1114" s="23"/>
      <c r="RY1114" s="23"/>
      <c r="RZ1114" s="23"/>
      <c r="SA1114" s="23"/>
      <c r="SB1114" s="23"/>
      <c r="SC1114" s="23"/>
      <c r="SD1114" s="23"/>
      <c r="SE1114" s="23"/>
      <c r="SF1114" s="23"/>
      <c r="SG1114" s="23"/>
      <c r="SH1114" s="23"/>
      <c r="SI1114" s="23"/>
      <c r="SJ1114" s="23"/>
      <c r="SK1114" s="23"/>
      <c r="SL1114" s="23"/>
      <c r="SM1114" s="23"/>
      <c r="SN1114" s="23"/>
      <c r="SO1114" s="23"/>
      <c r="SP1114" s="23"/>
      <c r="SQ1114" s="23"/>
      <c r="SR1114" s="23"/>
      <c r="SS1114" s="23"/>
      <c r="ST1114" s="23"/>
      <c r="SU1114" s="23"/>
      <c r="SV1114" s="23"/>
      <c r="SW1114" s="23"/>
      <c r="SX1114" s="23"/>
      <c r="SY1114" s="23"/>
      <c r="SZ1114" s="23"/>
      <c r="TA1114" s="23"/>
      <c r="TB1114" s="23"/>
      <c r="TC1114" s="23"/>
      <c r="TD1114" s="23"/>
      <c r="TE1114" s="23"/>
      <c r="TF1114" s="23"/>
      <c r="TG1114" s="23"/>
      <c r="TH1114" s="23"/>
      <c r="TI1114" s="23"/>
      <c r="TJ1114" s="23"/>
      <c r="TK1114" s="23"/>
      <c r="TL1114" s="23"/>
      <c r="TM1114" s="23"/>
      <c r="TN1114" s="23"/>
      <c r="TO1114" s="23"/>
      <c r="TP1114" s="23"/>
      <c r="TQ1114" s="23"/>
      <c r="TR1114" s="23"/>
      <c r="TS1114" s="23"/>
      <c r="TT1114" s="23"/>
      <c r="TU1114" s="23"/>
      <c r="TV1114" s="23"/>
      <c r="TW1114" s="23"/>
      <c r="TX1114" s="23"/>
      <c r="TY1114" s="23"/>
      <c r="TZ1114" s="23"/>
      <c r="UA1114" s="23"/>
      <c r="UB1114" s="23"/>
      <c r="UC1114" s="23"/>
      <c r="UD1114" s="23"/>
      <c r="UE1114" s="23"/>
      <c r="UF1114" s="23"/>
      <c r="UG1114" s="23"/>
      <c r="UH1114" s="23"/>
      <c r="UI1114" s="23"/>
      <c r="UJ1114" s="23"/>
      <c r="UK1114" s="23"/>
      <c r="UL1114" s="23"/>
      <c r="UM1114" s="23"/>
      <c r="UN1114" s="23"/>
      <c r="UO1114" s="23"/>
      <c r="UP1114" s="23"/>
      <c r="UQ1114" s="23"/>
      <c r="UR1114" s="23"/>
      <c r="US1114" s="23"/>
      <c r="UT1114" s="23"/>
      <c r="UU1114" s="23"/>
      <c r="UV1114" s="23"/>
      <c r="UW1114" s="23"/>
      <c r="UX1114" s="23"/>
      <c r="UY1114" s="23"/>
      <c r="UZ1114" s="23"/>
      <c r="VA1114" s="23"/>
      <c r="VB1114" s="23"/>
      <c r="VC1114" s="23"/>
      <c r="VD1114" s="23"/>
      <c r="VE1114" s="23"/>
      <c r="VF1114" s="23"/>
      <c r="VG1114" s="23"/>
      <c r="VH1114" s="23"/>
      <c r="VI1114" s="23"/>
      <c r="VJ1114" s="23"/>
      <c r="VK1114" s="23"/>
      <c r="VL1114" s="23"/>
      <c r="VM1114" s="23"/>
      <c r="VN1114" s="23"/>
      <c r="VO1114" s="23"/>
      <c r="VP1114" s="23"/>
      <c r="VQ1114" s="23"/>
      <c r="VR1114" s="23"/>
      <c r="VS1114" s="23"/>
      <c r="VT1114" s="23"/>
      <c r="VU1114" s="23"/>
      <c r="VV1114" s="23"/>
      <c r="VW1114" s="23"/>
      <c r="VX1114" s="23"/>
      <c r="VY1114" s="23"/>
      <c r="VZ1114" s="23"/>
      <c r="WA1114" s="23"/>
      <c r="WB1114" s="23"/>
      <c r="WC1114" s="23"/>
      <c r="WD1114" s="23"/>
      <c r="WE1114" s="23"/>
      <c r="WF1114" s="23"/>
      <c r="WG1114" s="23"/>
      <c r="WH1114" s="23"/>
      <c r="WI1114" s="23"/>
      <c r="WJ1114" s="23"/>
      <c r="WK1114" s="23"/>
      <c r="WL1114" s="23"/>
      <c r="WM1114" s="23"/>
      <c r="WN1114" s="23"/>
      <c r="WO1114" s="23"/>
      <c r="WP1114" s="23"/>
      <c r="WQ1114" s="23"/>
      <c r="WR1114" s="23"/>
      <c r="WS1114" s="23"/>
      <c r="WT1114" s="23"/>
      <c r="WU1114" s="23"/>
      <c r="WV1114" s="23"/>
      <c r="WW1114" s="23"/>
      <c r="WX1114" s="23"/>
      <c r="WY1114" s="23"/>
      <c r="WZ1114" s="23"/>
      <c r="XA1114" s="23"/>
      <c r="XB1114" s="23"/>
      <c r="XC1114" s="23"/>
      <c r="XD1114" s="23"/>
      <c r="XE1114" s="23"/>
      <c r="XF1114" s="23"/>
      <c r="XG1114" s="23"/>
      <c r="XH1114" s="23"/>
      <c r="XI1114" s="23"/>
      <c r="XJ1114" s="23"/>
      <c r="XK1114" s="23"/>
      <c r="XL1114" s="23"/>
      <c r="XM1114" s="23"/>
      <c r="XN1114" s="23"/>
      <c r="XO1114" s="23"/>
      <c r="XP1114" s="23"/>
      <c r="XQ1114" s="23"/>
      <c r="XR1114" s="23"/>
      <c r="XS1114" s="23"/>
      <c r="XT1114" s="23"/>
      <c r="XU1114" s="23"/>
      <c r="XV1114" s="23"/>
      <c r="XW1114" s="23"/>
      <c r="XX1114" s="23"/>
      <c r="XY1114" s="23"/>
      <c r="XZ1114" s="23"/>
      <c r="YA1114" s="23"/>
      <c r="YB1114" s="23"/>
      <c r="YC1114" s="23"/>
      <c r="YD1114" s="23"/>
      <c r="YE1114" s="23"/>
      <c r="YF1114" s="23"/>
      <c r="YG1114" s="23"/>
      <c r="YH1114" s="23"/>
      <c r="YI1114" s="23"/>
      <c r="YJ1114" s="23"/>
      <c r="YK1114" s="23"/>
      <c r="YL1114" s="23"/>
      <c r="YM1114" s="23"/>
      <c r="YN1114" s="23"/>
      <c r="YO1114" s="23"/>
      <c r="YP1114" s="23"/>
      <c r="YQ1114" s="23"/>
      <c r="YR1114" s="23"/>
      <c r="YS1114" s="23"/>
      <c r="YT1114" s="23"/>
      <c r="YU1114" s="23"/>
      <c r="YV1114" s="23"/>
      <c r="YW1114" s="23"/>
      <c r="YX1114" s="23"/>
      <c r="YY1114" s="23"/>
      <c r="YZ1114" s="23"/>
      <c r="ZA1114" s="23"/>
      <c r="ZB1114" s="23"/>
      <c r="ZC1114" s="23"/>
      <c r="ZD1114" s="23"/>
      <c r="ZE1114" s="23"/>
      <c r="ZF1114" s="23"/>
      <c r="ZG1114" s="23"/>
      <c r="ZH1114" s="23"/>
      <c r="ZI1114" s="23"/>
      <c r="ZJ1114" s="23"/>
      <c r="ZK1114" s="23"/>
      <c r="ZL1114" s="23"/>
      <c r="ZM1114" s="23"/>
      <c r="ZN1114" s="23"/>
      <c r="ZO1114" s="23"/>
      <c r="ZP1114" s="23"/>
      <c r="ZQ1114" s="23"/>
      <c r="ZR1114" s="23"/>
      <c r="ZS1114" s="23"/>
      <c r="ZT1114" s="23"/>
      <c r="ZU1114" s="23"/>
      <c r="ZV1114" s="23"/>
      <c r="ZW1114" s="23"/>
      <c r="ZX1114" s="23"/>
      <c r="ZY1114" s="23"/>
      <c r="ZZ1114" s="23"/>
      <c r="AAA1114" s="23"/>
      <c r="AAB1114" s="23"/>
      <c r="AAC1114" s="23"/>
      <c r="AAD1114" s="23"/>
      <c r="AAE1114" s="23"/>
      <c r="AAF1114" s="23"/>
      <c r="AAG1114" s="23"/>
      <c r="AAH1114" s="23"/>
      <c r="AAI1114" s="23"/>
      <c r="AAJ1114" s="23"/>
      <c r="AAK1114" s="23"/>
      <c r="AAL1114" s="23"/>
      <c r="AAM1114" s="23"/>
      <c r="AAN1114" s="23"/>
      <c r="AAO1114" s="23"/>
      <c r="AAP1114" s="23"/>
      <c r="AAQ1114" s="23"/>
      <c r="AAR1114" s="23"/>
      <c r="AAS1114" s="23"/>
      <c r="AAT1114" s="23"/>
      <c r="AAU1114" s="23"/>
      <c r="AAV1114" s="23"/>
      <c r="AAW1114" s="23"/>
      <c r="AAX1114" s="23"/>
      <c r="AAY1114" s="23"/>
      <c r="AAZ1114" s="23"/>
      <c r="ABA1114" s="23"/>
      <c r="ABB1114" s="23"/>
      <c r="ABC1114" s="23"/>
      <c r="ABD1114" s="23"/>
      <c r="ABE1114" s="23"/>
      <c r="ABF1114" s="23"/>
      <c r="ABG1114" s="23"/>
      <c r="ABH1114" s="23"/>
      <c r="ABI1114" s="23"/>
      <c r="ABJ1114" s="23"/>
      <c r="ABK1114" s="23"/>
      <c r="ABL1114" s="23"/>
      <c r="ABM1114" s="23"/>
      <c r="ABN1114" s="23"/>
      <c r="ABO1114" s="23"/>
      <c r="ABP1114" s="23"/>
      <c r="ABQ1114" s="23"/>
      <c r="ABR1114" s="23"/>
      <c r="ABS1114" s="23"/>
      <c r="ABT1114" s="23"/>
      <c r="ABU1114" s="23"/>
      <c r="ABV1114" s="23"/>
      <c r="ABW1114" s="23"/>
      <c r="ABX1114" s="23"/>
      <c r="ABY1114" s="23"/>
      <c r="ABZ1114" s="23"/>
      <c r="ACA1114" s="23"/>
      <c r="ACB1114" s="23"/>
      <c r="ACC1114" s="23"/>
      <c r="ACD1114" s="23"/>
      <c r="ACE1114" s="23"/>
      <c r="ACF1114" s="23"/>
      <c r="ACG1114" s="23"/>
      <c r="ACH1114" s="23"/>
      <c r="ACI1114" s="23"/>
      <c r="ACJ1114" s="23"/>
      <c r="ACK1114" s="23"/>
      <c r="ACL1114" s="23"/>
      <c r="ACM1114" s="23"/>
      <c r="ACN1114" s="23"/>
      <c r="ACO1114" s="23"/>
      <c r="ACP1114" s="23"/>
      <c r="ACQ1114" s="23"/>
      <c r="ACR1114" s="23"/>
      <c r="ACS1114" s="23"/>
      <c r="ACT1114" s="23"/>
      <c r="ACU1114" s="23"/>
      <c r="ACV1114" s="23"/>
      <c r="ACW1114" s="23"/>
      <c r="ACX1114" s="23"/>
      <c r="ACY1114" s="23"/>
      <c r="ACZ1114" s="23"/>
      <c r="ADA1114" s="23"/>
      <c r="ADB1114" s="23"/>
      <c r="ADC1114" s="23"/>
      <c r="ADD1114" s="23"/>
      <c r="ADE1114" s="23"/>
      <c r="ADF1114" s="23"/>
      <c r="ADG1114" s="23"/>
      <c r="ADH1114" s="23"/>
      <c r="ADI1114" s="23"/>
      <c r="ADJ1114" s="23"/>
      <c r="ADK1114" s="23"/>
      <c r="ADL1114" s="23"/>
      <c r="ADM1114" s="23"/>
      <c r="ADN1114" s="23"/>
      <c r="ADO1114" s="23"/>
      <c r="ADP1114" s="23"/>
      <c r="ADQ1114" s="23"/>
      <c r="ADR1114" s="23"/>
      <c r="ADS1114" s="23"/>
      <c r="ADT1114" s="23"/>
      <c r="ADU1114" s="23"/>
      <c r="ADV1114" s="23"/>
      <c r="ADW1114" s="23"/>
      <c r="ADX1114" s="23"/>
      <c r="ADY1114" s="23"/>
      <c r="ADZ1114" s="23"/>
      <c r="AEA1114" s="23"/>
      <c r="AEB1114" s="23"/>
      <c r="AEC1114" s="23"/>
      <c r="AED1114" s="23"/>
      <c r="AEE1114" s="23"/>
      <c r="AEF1114" s="23"/>
      <c r="AEG1114" s="23"/>
      <c r="AEH1114" s="23"/>
      <c r="AEI1114" s="23"/>
      <c r="AEJ1114" s="23"/>
      <c r="AEK1114" s="23"/>
      <c r="AEL1114" s="23"/>
      <c r="AEM1114" s="23"/>
      <c r="AEN1114" s="23"/>
      <c r="AEO1114" s="23"/>
      <c r="AEP1114" s="23"/>
      <c r="AEQ1114" s="23"/>
      <c r="AER1114" s="23"/>
      <c r="AES1114" s="23"/>
      <c r="AET1114" s="23"/>
      <c r="AEU1114" s="23"/>
      <c r="AEV1114" s="23"/>
      <c r="AEW1114" s="23"/>
      <c r="AEX1114" s="23"/>
      <c r="AEY1114" s="23"/>
      <c r="AEZ1114" s="23"/>
      <c r="AFA1114" s="23"/>
      <c r="AFB1114" s="23"/>
      <c r="AFC1114" s="23"/>
      <c r="AFD1114" s="23"/>
      <c r="AFE1114" s="23"/>
      <c r="AFF1114" s="23"/>
      <c r="AFG1114" s="23"/>
      <c r="AFH1114" s="23"/>
      <c r="AFI1114" s="23"/>
      <c r="AFJ1114" s="23"/>
      <c r="AFK1114" s="23"/>
      <c r="AFL1114" s="23"/>
      <c r="AFM1114" s="23"/>
      <c r="AFN1114" s="23"/>
      <c r="AFO1114" s="23"/>
      <c r="AFP1114" s="23"/>
      <c r="AFQ1114" s="23"/>
      <c r="AFR1114" s="23"/>
      <c r="AFS1114" s="23"/>
      <c r="AFT1114" s="23"/>
      <c r="AFU1114" s="23"/>
      <c r="AFV1114" s="23"/>
      <c r="AFW1114" s="23"/>
      <c r="AFX1114" s="23"/>
      <c r="AFY1114" s="23"/>
      <c r="AFZ1114" s="23"/>
      <c r="AGA1114" s="23"/>
      <c r="AGB1114" s="23"/>
      <c r="AGC1114" s="23"/>
      <c r="AGD1114" s="23"/>
      <c r="AGE1114" s="23"/>
      <c r="AGF1114" s="23"/>
      <c r="AGG1114" s="23"/>
      <c r="AGH1114" s="23"/>
      <c r="AGI1114" s="23"/>
      <c r="AGJ1114" s="23"/>
      <c r="AGK1114" s="23"/>
      <c r="AGL1114" s="23"/>
      <c r="AGM1114" s="23"/>
      <c r="AGN1114" s="23"/>
      <c r="AGO1114" s="23"/>
      <c r="AGP1114" s="23"/>
      <c r="AGQ1114" s="23"/>
      <c r="AGR1114" s="23"/>
      <c r="AGS1114" s="23"/>
      <c r="AGT1114" s="23"/>
      <c r="AGU1114" s="23"/>
      <c r="AGV1114" s="23"/>
      <c r="AGW1114" s="23"/>
      <c r="AGX1114" s="23"/>
      <c r="AGY1114" s="23"/>
      <c r="AGZ1114" s="23"/>
      <c r="AHA1114" s="23"/>
      <c r="AHB1114" s="23"/>
      <c r="AHC1114" s="23"/>
      <c r="AHD1114" s="23"/>
      <c r="AHE1114" s="23"/>
      <c r="AHF1114" s="23"/>
      <c r="AHG1114" s="23"/>
      <c r="AHH1114" s="23"/>
      <c r="AHI1114" s="23"/>
      <c r="AHJ1114" s="23"/>
      <c r="AHK1114" s="23"/>
      <c r="AHL1114" s="23"/>
      <c r="AHM1114" s="23"/>
      <c r="AHN1114" s="23"/>
      <c r="AHO1114" s="23"/>
      <c r="AHP1114" s="23"/>
      <c r="AHQ1114" s="23"/>
      <c r="AHR1114" s="23"/>
      <c r="AHS1114" s="23"/>
      <c r="AHT1114" s="23"/>
      <c r="AHU1114" s="23"/>
      <c r="AHV1114" s="23"/>
      <c r="AHW1114" s="23"/>
      <c r="AHX1114" s="23"/>
      <c r="AHY1114" s="23"/>
      <c r="AHZ1114" s="23"/>
      <c r="AIA1114" s="23"/>
      <c r="AIB1114" s="23"/>
      <c r="AIC1114" s="23"/>
      <c r="AID1114" s="23"/>
      <c r="AIE1114" s="23"/>
      <c r="AIF1114" s="23"/>
      <c r="AIG1114" s="23"/>
      <c r="AIH1114" s="23"/>
      <c r="AII1114" s="23"/>
      <c r="AIJ1114" s="23"/>
      <c r="AIK1114" s="23"/>
      <c r="AIL1114" s="23"/>
      <c r="AIM1114" s="23"/>
      <c r="AIN1114" s="23"/>
      <c r="AIO1114" s="23"/>
      <c r="AIP1114" s="23"/>
      <c r="AIQ1114" s="23"/>
      <c r="AIR1114" s="23"/>
      <c r="AIS1114" s="23"/>
      <c r="AIT1114" s="23"/>
      <c r="AIU1114" s="23"/>
      <c r="AIV1114" s="23"/>
      <c r="AIW1114" s="23"/>
      <c r="AIX1114" s="23"/>
      <c r="AIY1114" s="23"/>
      <c r="AIZ1114" s="23"/>
      <c r="AJA1114" s="23"/>
      <c r="AJB1114" s="23"/>
      <c r="AJC1114" s="23"/>
      <c r="AJD1114" s="23"/>
      <c r="AJE1114" s="23"/>
      <c r="AJF1114" s="23"/>
      <c r="AJG1114" s="23"/>
      <c r="AJH1114" s="23"/>
      <c r="AJI1114" s="23"/>
      <c r="AJJ1114" s="23"/>
      <c r="AJK1114" s="23"/>
      <c r="AJL1114" s="23"/>
      <c r="AJM1114" s="23"/>
      <c r="AJN1114" s="23"/>
      <c r="AJO1114" s="23"/>
      <c r="AJP1114" s="23"/>
      <c r="AJQ1114" s="23"/>
      <c r="AJR1114" s="23"/>
      <c r="AJS1114" s="23"/>
      <c r="AJT1114" s="23"/>
      <c r="AJU1114" s="23"/>
      <c r="AJV1114" s="23"/>
      <c r="AJW1114" s="23"/>
      <c r="AJX1114" s="23"/>
      <c r="AJY1114" s="23"/>
      <c r="AJZ1114" s="23"/>
      <c r="AKA1114" s="23"/>
      <c r="AKB1114" s="23"/>
      <c r="AKC1114" s="23"/>
      <c r="AKD1114" s="23"/>
      <c r="AKE1114" s="23"/>
      <c r="AKF1114" s="23"/>
      <c r="AKG1114" s="23"/>
      <c r="AKH1114" s="23"/>
      <c r="AKI1114" s="23"/>
      <c r="AKJ1114" s="23"/>
      <c r="AKK1114" s="23"/>
      <c r="AKL1114" s="23"/>
      <c r="AKM1114" s="23"/>
      <c r="AKN1114" s="23"/>
      <c r="AKO1114" s="23"/>
      <c r="AKP1114" s="23"/>
      <c r="AKQ1114" s="23"/>
      <c r="AKR1114" s="23"/>
      <c r="AKS1114" s="23"/>
      <c r="AKT1114" s="23"/>
      <c r="AKU1114" s="23"/>
      <c r="AKV1114" s="23"/>
      <c r="AKW1114" s="23"/>
      <c r="AKX1114" s="23"/>
      <c r="AKY1114" s="23"/>
      <c r="AKZ1114" s="23"/>
      <c r="ALA1114" s="23"/>
      <c r="ALB1114" s="23"/>
      <c r="ALC1114" s="23"/>
      <c r="ALD1114" s="23"/>
      <c r="ALE1114" s="23"/>
      <c r="ALF1114" s="23"/>
      <c r="ALG1114" s="23"/>
      <c r="ALH1114" s="23"/>
      <c r="ALI1114" s="23"/>
      <c r="ALJ1114" s="23"/>
    </row>
    <row r="1115" spans="1:998" s="13" customFormat="1">
      <c r="A1115" s="16">
        <v>1110</v>
      </c>
      <c r="B1115" s="32" t="s">
        <v>556</v>
      </c>
      <c r="C1115" s="32" t="s">
        <v>70</v>
      </c>
      <c r="D1115" s="32" t="s">
        <v>70</v>
      </c>
      <c r="E1115" s="32" t="s">
        <v>561</v>
      </c>
      <c r="F1115" s="32"/>
      <c r="G1115" s="74">
        <v>45812</v>
      </c>
      <c r="H1115" s="75" t="s">
        <v>562</v>
      </c>
      <c r="I1115" s="32" t="s">
        <v>5</v>
      </c>
      <c r="J1115" s="32" t="s">
        <v>6</v>
      </c>
      <c r="K1115" s="32" t="s">
        <v>5</v>
      </c>
      <c r="L1115" s="32" t="s">
        <v>5</v>
      </c>
      <c r="M1115" s="32" t="s">
        <v>5</v>
      </c>
      <c r="N1115" s="32" t="s">
        <v>6</v>
      </c>
      <c r="O1115" s="76">
        <v>760.74</v>
      </c>
      <c r="P1115" s="77">
        <v>4075</v>
      </c>
      <c r="Q1115" s="76">
        <v>134000</v>
      </c>
      <c r="R1115" s="76">
        <v>14000</v>
      </c>
      <c r="S1115" s="85">
        <f t="shared" si="108"/>
        <v>10.44776119402985</v>
      </c>
      <c r="T1115" s="85">
        <f t="shared" si="109"/>
        <v>120000</v>
      </c>
      <c r="U1115" s="32" t="s">
        <v>6</v>
      </c>
      <c r="V1115" s="32" t="s">
        <v>6</v>
      </c>
      <c r="W1115" s="79">
        <v>2</v>
      </c>
      <c r="X1115" s="80">
        <v>0</v>
      </c>
      <c r="Y1115" s="81">
        <f>ROUND((S1115/INDICI!$B$2*10),2)</f>
        <v>1.18</v>
      </c>
      <c r="Z1115" s="81">
        <f>ROUND((O1115/INDICI!$B$1*25),2)</f>
        <v>2.0299999999999998</v>
      </c>
      <c r="AA1115" s="82">
        <f t="shared" si="110"/>
        <v>8</v>
      </c>
      <c r="AB1115" s="83">
        <f t="shared" si="111"/>
        <v>11.21</v>
      </c>
      <c r="AC1115" s="84"/>
      <c r="AD1115" s="81" t="str">
        <f>VLOOKUP(C1115, 'NORD SUD'!A:B, 2, FALSE)</f>
        <v>S</v>
      </c>
      <c r="AE1115" s="85"/>
      <c r="AF1115" s="85"/>
      <c r="AG1115" s="84"/>
      <c r="AH1115" s="119"/>
      <c r="AI1115" s="170"/>
      <c r="AJ1115" s="170"/>
      <c r="AK1115" s="195"/>
      <c r="AL1115" s="161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24"/>
      <c r="GF1115" s="24"/>
      <c r="GG1115" s="24"/>
      <c r="GH1115" s="24"/>
      <c r="GI1115" s="24"/>
      <c r="GJ1115" s="24"/>
      <c r="GK1115" s="24"/>
      <c r="GL1115" s="24"/>
      <c r="GM1115" s="24"/>
      <c r="GN1115" s="24"/>
      <c r="GO1115" s="24"/>
      <c r="GP1115" s="24"/>
      <c r="GQ1115" s="24"/>
      <c r="GR1115" s="24"/>
      <c r="GS1115" s="24"/>
      <c r="GT1115" s="24"/>
      <c r="GU1115" s="24"/>
      <c r="GV1115" s="24"/>
      <c r="GW1115" s="24"/>
      <c r="GX1115" s="24"/>
      <c r="GY1115" s="24"/>
      <c r="GZ1115" s="24"/>
      <c r="HA1115" s="24"/>
      <c r="HB1115" s="24"/>
      <c r="HC1115" s="24"/>
      <c r="HD1115" s="24"/>
      <c r="HE1115" s="24"/>
      <c r="HF1115" s="24"/>
      <c r="HG1115" s="24"/>
      <c r="HH1115" s="24"/>
      <c r="HI1115" s="24"/>
      <c r="HJ1115" s="24"/>
      <c r="HK1115" s="24"/>
      <c r="HL1115" s="24"/>
      <c r="HM1115" s="24"/>
      <c r="HN1115" s="24"/>
      <c r="HO1115" s="24"/>
      <c r="HP1115" s="24"/>
      <c r="HQ1115" s="24"/>
      <c r="HR1115" s="24"/>
      <c r="HS1115" s="24"/>
      <c r="HT1115" s="24"/>
      <c r="HU1115" s="24"/>
      <c r="HV1115" s="24"/>
      <c r="HW1115" s="24"/>
      <c r="HX1115" s="24"/>
      <c r="HY1115" s="24"/>
      <c r="HZ1115" s="24"/>
      <c r="IA1115" s="24"/>
      <c r="IB1115" s="24"/>
      <c r="IC1115" s="24"/>
      <c r="ID1115" s="24"/>
      <c r="IE1115" s="24"/>
      <c r="IF1115" s="24"/>
      <c r="IG1115" s="24"/>
      <c r="IH1115" s="24"/>
      <c r="II1115" s="24"/>
      <c r="IJ1115" s="24"/>
      <c r="IK1115" s="24"/>
      <c r="IL1115" s="24"/>
      <c r="IM1115" s="24"/>
      <c r="IN1115" s="24"/>
      <c r="IO1115" s="24"/>
      <c r="IP1115" s="24"/>
      <c r="IQ1115" s="24"/>
      <c r="IR1115" s="24"/>
      <c r="IS1115" s="24"/>
      <c r="IT1115" s="24"/>
      <c r="IU1115" s="24"/>
      <c r="IV1115" s="24"/>
      <c r="IW1115" s="24"/>
      <c r="IX1115" s="24"/>
      <c r="IY1115" s="24"/>
      <c r="IZ1115" s="24"/>
      <c r="JA1115" s="24"/>
      <c r="JB1115" s="24"/>
      <c r="JC1115" s="24"/>
      <c r="JD1115" s="24"/>
      <c r="JE1115" s="24"/>
      <c r="JF1115" s="24"/>
      <c r="JG1115" s="24"/>
      <c r="JH1115" s="24"/>
      <c r="JI1115" s="24"/>
      <c r="JJ1115" s="24"/>
      <c r="JK1115" s="24"/>
      <c r="JL1115" s="24"/>
      <c r="JM1115" s="24"/>
      <c r="JN1115" s="24"/>
      <c r="JO1115" s="24"/>
      <c r="JP1115" s="24"/>
      <c r="JQ1115" s="24"/>
      <c r="JR1115" s="24"/>
      <c r="JS1115" s="24"/>
      <c r="JT1115" s="24"/>
      <c r="JU1115" s="24"/>
      <c r="JV1115" s="24"/>
      <c r="JW1115" s="24"/>
      <c r="JX1115" s="24"/>
      <c r="JY1115" s="24"/>
      <c r="JZ1115" s="24"/>
      <c r="KA1115" s="24"/>
      <c r="KB1115" s="24"/>
      <c r="KC1115" s="24"/>
      <c r="KD1115" s="24"/>
      <c r="KE1115" s="24"/>
      <c r="KF1115" s="24"/>
      <c r="KG1115" s="24"/>
      <c r="KH1115" s="24"/>
      <c r="KI1115" s="24"/>
      <c r="KJ1115" s="24"/>
      <c r="KK1115" s="24"/>
      <c r="KL1115" s="24"/>
      <c r="KM1115" s="24"/>
      <c r="KN1115" s="24"/>
      <c r="KO1115" s="24"/>
      <c r="KP1115" s="24"/>
      <c r="KQ1115" s="24"/>
      <c r="KR1115" s="24"/>
      <c r="KS1115" s="24"/>
      <c r="KT1115" s="24"/>
      <c r="KU1115" s="24"/>
      <c r="KV1115" s="24"/>
      <c r="KW1115" s="24"/>
      <c r="KX1115" s="24"/>
      <c r="KY1115" s="24"/>
      <c r="KZ1115" s="24"/>
      <c r="LA1115" s="24"/>
      <c r="LB1115" s="24"/>
      <c r="LC1115" s="24"/>
      <c r="LD1115" s="24"/>
      <c r="LE1115" s="24"/>
      <c r="LF1115" s="24"/>
      <c r="LG1115" s="24"/>
      <c r="LH1115" s="24"/>
      <c r="LI1115" s="24"/>
      <c r="LJ1115" s="24"/>
      <c r="LK1115" s="24"/>
      <c r="LL1115" s="24"/>
      <c r="LM1115" s="24"/>
      <c r="LN1115" s="24"/>
      <c r="LO1115" s="24"/>
      <c r="LP1115" s="24"/>
      <c r="LQ1115" s="24"/>
      <c r="LR1115" s="24"/>
      <c r="LS1115" s="24"/>
      <c r="LT1115" s="24"/>
      <c r="LU1115" s="24"/>
      <c r="LV1115" s="24"/>
      <c r="LW1115" s="24"/>
      <c r="LX1115" s="24"/>
      <c r="LY1115" s="24"/>
      <c r="LZ1115" s="24"/>
      <c r="MA1115" s="24"/>
      <c r="MB1115" s="24"/>
      <c r="MC1115" s="24"/>
      <c r="MD1115" s="24"/>
      <c r="ME1115" s="24"/>
      <c r="MF1115" s="24"/>
      <c r="MG1115" s="24"/>
      <c r="MH1115" s="24"/>
      <c r="MI1115" s="24"/>
      <c r="MJ1115" s="24"/>
      <c r="MK1115" s="24"/>
      <c r="ML1115" s="24"/>
      <c r="MM1115" s="24"/>
      <c r="MN1115" s="24"/>
      <c r="MO1115" s="24"/>
      <c r="MP1115" s="24"/>
      <c r="MQ1115" s="24"/>
      <c r="MR1115" s="24"/>
      <c r="MS1115" s="24"/>
      <c r="MT1115" s="24"/>
      <c r="MU1115" s="24"/>
      <c r="MV1115" s="24"/>
      <c r="MW1115" s="24"/>
      <c r="MX1115" s="24"/>
      <c r="MY1115" s="24"/>
      <c r="MZ1115" s="24"/>
      <c r="NA1115" s="24"/>
      <c r="NB1115" s="24"/>
      <c r="NC1115" s="24"/>
      <c r="ND1115" s="24"/>
      <c r="NE1115" s="24"/>
      <c r="NF1115" s="24"/>
      <c r="NG1115" s="24"/>
      <c r="NH1115" s="24"/>
      <c r="NI1115" s="24"/>
      <c r="NJ1115" s="24"/>
      <c r="NK1115" s="24"/>
      <c r="NL1115" s="24"/>
      <c r="NM1115" s="24"/>
      <c r="NN1115" s="24"/>
      <c r="NO1115" s="24"/>
      <c r="NP1115" s="24"/>
      <c r="NQ1115" s="24"/>
      <c r="NR1115" s="24"/>
      <c r="NS1115" s="24"/>
      <c r="NT1115" s="24"/>
      <c r="NU1115" s="24"/>
      <c r="NV1115" s="24"/>
      <c r="NW1115" s="24"/>
      <c r="NX1115" s="24"/>
      <c r="NY1115" s="24"/>
      <c r="NZ1115" s="24"/>
      <c r="OA1115" s="24"/>
      <c r="OB1115" s="24"/>
      <c r="OC1115" s="24"/>
      <c r="OD1115" s="24"/>
      <c r="OE1115" s="24"/>
      <c r="OF1115" s="24"/>
      <c r="OG1115" s="24"/>
      <c r="OH1115" s="24"/>
      <c r="OI1115" s="24"/>
      <c r="OJ1115" s="24"/>
      <c r="OK1115" s="24"/>
      <c r="OL1115" s="24"/>
      <c r="OM1115" s="24"/>
      <c r="ON1115" s="24"/>
      <c r="OO1115" s="24"/>
      <c r="OP1115" s="24"/>
      <c r="OQ1115" s="24"/>
      <c r="OR1115" s="24"/>
      <c r="OS1115" s="24"/>
      <c r="OT1115" s="24"/>
      <c r="OU1115" s="24"/>
      <c r="OV1115" s="24"/>
      <c r="OW1115" s="24"/>
      <c r="OX1115" s="24"/>
      <c r="OY1115" s="24"/>
      <c r="OZ1115" s="24"/>
      <c r="PA1115" s="24"/>
      <c r="PB1115" s="24"/>
      <c r="PC1115" s="24"/>
      <c r="PD1115" s="24"/>
      <c r="PE1115" s="24"/>
      <c r="PF1115" s="24"/>
      <c r="PG1115" s="24"/>
      <c r="PH1115" s="24"/>
      <c r="PI1115" s="24"/>
      <c r="PJ1115" s="24"/>
      <c r="PK1115" s="24"/>
      <c r="PL1115" s="24"/>
      <c r="PM1115" s="24"/>
      <c r="PN1115" s="24"/>
      <c r="PO1115" s="24"/>
      <c r="PP1115" s="24"/>
      <c r="PQ1115" s="24"/>
      <c r="PR1115" s="24"/>
      <c r="PS1115" s="24"/>
      <c r="PT1115" s="24"/>
      <c r="PU1115" s="24"/>
      <c r="PV1115" s="24"/>
      <c r="PW1115" s="24"/>
      <c r="PX1115" s="24"/>
      <c r="PY1115" s="24"/>
      <c r="PZ1115" s="24"/>
      <c r="QA1115" s="24"/>
      <c r="QB1115" s="24"/>
      <c r="QC1115" s="24"/>
      <c r="QD1115" s="24"/>
      <c r="QE1115" s="24"/>
      <c r="QF1115" s="24"/>
      <c r="QG1115" s="24"/>
      <c r="QH1115" s="24"/>
      <c r="QI1115" s="24"/>
      <c r="QJ1115" s="24"/>
      <c r="QK1115" s="24"/>
      <c r="QL1115" s="24"/>
      <c r="QM1115" s="24"/>
      <c r="QN1115" s="24"/>
      <c r="QO1115" s="24"/>
      <c r="QP1115" s="24"/>
      <c r="QQ1115" s="24"/>
      <c r="QR1115" s="24"/>
      <c r="QS1115" s="24"/>
      <c r="QT1115" s="24"/>
      <c r="QU1115" s="24"/>
      <c r="QV1115" s="24"/>
      <c r="QW1115" s="24"/>
      <c r="QX1115" s="24"/>
      <c r="QY1115" s="24"/>
      <c r="QZ1115" s="24"/>
      <c r="RA1115" s="24"/>
      <c r="RB1115" s="24"/>
      <c r="RC1115" s="24"/>
      <c r="RD1115" s="24"/>
      <c r="RE1115" s="24"/>
      <c r="RF1115" s="24"/>
      <c r="RG1115" s="24"/>
      <c r="RH1115" s="24"/>
      <c r="RI1115" s="24"/>
      <c r="RJ1115" s="24"/>
      <c r="RK1115" s="24"/>
      <c r="RL1115" s="24"/>
      <c r="RM1115" s="24"/>
      <c r="RN1115" s="24"/>
      <c r="RO1115" s="24"/>
      <c r="RP1115" s="24"/>
      <c r="RQ1115" s="24"/>
      <c r="RR1115" s="24"/>
      <c r="RS1115" s="24"/>
      <c r="RT1115" s="24"/>
      <c r="RU1115" s="24"/>
      <c r="RV1115" s="24"/>
      <c r="RW1115" s="24"/>
      <c r="RX1115" s="24"/>
      <c r="RY1115" s="24"/>
      <c r="RZ1115" s="24"/>
      <c r="SA1115" s="24"/>
      <c r="SB1115" s="24"/>
      <c r="SC1115" s="24"/>
      <c r="SD1115" s="24"/>
      <c r="SE1115" s="24"/>
      <c r="SF1115" s="24"/>
      <c r="SG1115" s="24"/>
      <c r="SH1115" s="24"/>
      <c r="SI1115" s="24"/>
      <c r="SJ1115" s="24"/>
      <c r="SK1115" s="24"/>
      <c r="SL1115" s="24"/>
      <c r="SM1115" s="24"/>
      <c r="SN1115" s="24"/>
      <c r="SO1115" s="24"/>
      <c r="SP1115" s="24"/>
      <c r="SQ1115" s="24"/>
      <c r="SR1115" s="24"/>
      <c r="SS1115" s="24"/>
      <c r="ST1115" s="24"/>
      <c r="SU1115" s="24"/>
      <c r="SV1115" s="24"/>
      <c r="SW1115" s="24"/>
      <c r="SX1115" s="24"/>
      <c r="SY1115" s="24"/>
      <c r="SZ1115" s="24"/>
      <c r="TA1115" s="24"/>
      <c r="TB1115" s="24"/>
      <c r="TC1115" s="24"/>
      <c r="TD1115" s="24"/>
      <c r="TE1115" s="24"/>
      <c r="TF1115" s="24"/>
      <c r="TG1115" s="24"/>
      <c r="TH1115" s="24"/>
      <c r="TI1115" s="24"/>
      <c r="TJ1115" s="24"/>
      <c r="TK1115" s="24"/>
      <c r="TL1115" s="24"/>
      <c r="TM1115" s="24"/>
      <c r="TN1115" s="24"/>
      <c r="TO1115" s="24"/>
      <c r="TP1115" s="24"/>
      <c r="TQ1115" s="24"/>
      <c r="TR1115" s="24"/>
      <c r="TS1115" s="24"/>
      <c r="TT1115" s="24"/>
      <c r="TU1115" s="24"/>
      <c r="TV1115" s="24"/>
      <c r="TW1115" s="24"/>
      <c r="TX1115" s="24"/>
      <c r="TY1115" s="24"/>
      <c r="TZ1115" s="24"/>
      <c r="UA1115" s="24"/>
      <c r="UB1115" s="24"/>
      <c r="UC1115" s="24"/>
      <c r="UD1115" s="24"/>
      <c r="UE1115" s="24"/>
      <c r="UF1115" s="24"/>
      <c r="UG1115" s="24"/>
      <c r="UH1115" s="24"/>
      <c r="UI1115" s="24"/>
      <c r="UJ1115" s="24"/>
      <c r="UK1115" s="24"/>
      <c r="UL1115" s="24"/>
      <c r="UM1115" s="24"/>
      <c r="UN1115" s="24"/>
      <c r="UO1115" s="24"/>
      <c r="UP1115" s="24"/>
      <c r="UQ1115" s="24"/>
      <c r="UR1115" s="24"/>
      <c r="US1115" s="24"/>
      <c r="UT1115" s="24"/>
      <c r="UU1115" s="24"/>
      <c r="UV1115" s="24"/>
      <c r="UW1115" s="24"/>
      <c r="UX1115" s="24"/>
      <c r="UY1115" s="24"/>
      <c r="UZ1115" s="24"/>
      <c r="VA1115" s="24"/>
      <c r="VB1115" s="24"/>
      <c r="VC1115" s="24"/>
      <c r="VD1115" s="24"/>
      <c r="VE1115" s="24"/>
      <c r="VF1115" s="24"/>
      <c r="VG1115" s="24"/>
      <c r="VH1115" s="24"/>
      <c r="VI1115" s="24"/>
      <c r="VJ1115" s="24"/>
      <c r="VK1115" s="24"/>
      <c r="VL1115" s="24"/>
      <c r="VM1115" s="24"/>
      <c r="VN1115" s="24"/>
      <c r="VO1115" s="24"/>
      <c r="VP1115" s="24"/>
      <c r="VQ1115" s="24"/>
      <c r="VR1115" s="24"/>
      <c r="VS1115" s="24"/>
      <c r="VT1115" s="24"/>
      <c r="VU1115" s="24"/>
      <c r="VV1115" s="24"/>
      <c r="VW1115" s="24"/>
      <c r="VX1115" s="24"/>
      <c r="VY1115" s="24"/>
      <c r="VZ1115" s="24"/>
      <c r="WA1115" s="24"/>
      <c r="WB1115" s="24"/>
      <c r="WC1115" s="24"/>
      <c r="WD1115" s="24"/>
      <c r="WE1115" s="24"/>
      <c r="WF1115" s="24"/>
      <c r="WG1115" s="24"/>
      <c r="WH1115" s="24"/>
      <c r="WI1115" s="24"/>
      <c r="WJ1115" s="24"/>
      <c r="WK1115" s="24"/>
      <c r="WL1115" s="24"/>
      <c r="WM1115" s="24"/>
      <c r="WN1115" s="24"/>
      <c r="WO1115" s="24"/>
      <c r="WP1115" s="24"/>
      <c r="WQ1115" s="24"/>
      <c r="WR1115" s="24"/>
      <c r="WS1115" s="24"/>
      <c r="WT1115" s="24"/>
      <c r="WU1115" s="24"/>
      <c r="WV1115" s="24"/>
      <c r="WW1115" s="24"/>
      <c r="WX1115" s="24"/>
      <c r="WY1115" s="24"/>
      <c r="WZ1115" s="24"/>
      <c r="XA1115" s="24"/>
      <c r="XB1115" s="24"/>
      <c r="XC1115" s="24"/>
      <c r="XD1115" s="24"/>
      <c r="XE1115" s="24"/>
      <c r="XF1115" s="24"/>
      <c r="XG1115" s="24"/>
      <c r="XH1115" s="24"/>
      <c r="XI1115" s="24"/>
      <c r="XJ1115" s="24"/>
      <c r="XK1115" s="24"/>
      <c r="XL1115" s="24"/>
      <c r="XM1115" s="24"/>
      <c r="XN1115" s="24"/>
      <c r="XO1115" s="24"/>
      <c r="XP1115" s="24"/>
      <c r="XQ1115" s="24"/>
      <c r="XR1115" s="24"/>
      <c r="XS1115" s="24"/>
      <c r="XT1115" s="24"/>
      <c r="XU1115" s="24"/>
      <c r="XV1115" s="24"/>
      <c r="XW1115" s="24"/>
      <c r="XX1115" s="24"/>
      <c r="XY1115" s="24"/>
      <c r="XZ1115" s="24"/>
      <c r="YA1115" s="24"/>
      <c r="YB1115" s="24"/>
      <c r="YC1115" s="24"/>
      <c r="YD1115" s="24"/>
      <c r="YE1115" s="24"/>
      <c r="YF1115" s="24"/>
      <c r="YG1115" s="24"/>
      <c r="YH1115" s="24"/>
      <c r="YI1115" s="24"/>
      <c r="YJ1115" s="24"/>
      <c r="YK1115" s="24"/>
      <c r="YL1115" s="24"/>
      <c r="YM1115" s="24"/>
      <c r="YN1115" s="24"/>
      <c r="YO1115" s="24"/>
      <c r="YP1115" s="24"/>
      <c r="YQ1115" s="24"/>
      <c r="YR1115" s="24"/>
      <c r="YS1115" s="24"/>
      <c r="YT1115" s="24"/>
      <c r="YU1115" s="24"/>
      <c r="YV1115" s="24"/>
      <c r="YW1115" s="24"/>
      <c r="YX1115" s="24"/>
      <c r="YY1115" s="24"/>
      <c r="YZ1115" s="24"/>
      <c r="ZA1115" s="24"/>
      <c r="ZB1115" s="24"/>
      <c r="ZC1115" s="24"/>
      <c r="ZD1115" s="24"/>
      <c r="ZE1115" s="24"/>
      <c r="ZF1115" s="24"/>
      <c r="ZG1115" s="24"/>
      <c r="ZH1115" s="24"/>
      <c r="ZI1115" s="24"/>
      <c r="ZJ1115" s="24"/>
      <c r="ZK1115" s="24"/>
      <c r="ZL1115" s="24"/>
      <c r="ZM1115" s="24"/>
      <c r="ZN1115" s="24"/>
      <c r="ZO1115" s="24"/>
      <c r="ZP1115" s="24"/>
      <c r="ZQ1115" s="24"/>
      <c r="ZR1115" s="24"/>
      <c r="ZS1115" s="24"/>
      <c r="ZT1115" s="24"/>
      <c r="ZU1115" s="24"/>
      <c r="ZV1115" s="24"/>
      <c r="ZW1115" s="24"/>
      <c r="ZX1115" s="24"/>
      <c r="ZY1115" s="24"/>
      <c r="ZZ1115" s="24"/>
      <c r="AAA1115" s="24"/>
      <c r="AAB1115" s="24"/>
      <c r="AAC1115" s="24"/>
      <c r="AAD1115" s="24"/>
      <c r="AAE1115" s="24"/>
      <c r="AAF1115" s="24"/>
      <c r="AAG1115" s="24"/>
      <c r="AAH1115" s="24"/>
      <c r="AAI1115" s="24"/>
      <c r="AAJ1115" s="24"/>
      <c r="AAK1115" s="24"/>
      <c r="AAL1115" s="24"/>
      <c r="AAM1115" s="24"/>
      <c r="AAN1115" s="24"/>
      <c r="AAO1115" s="24"/>
      <c r="AAP1115" s="24"/>
      <c r="AAQ1115" s="24"/>
      <c r="AAR1115" s="24"/>
      <c r="AAS1115" s="24"/>
      <c r="AAT1115" s="24"/>
      <c r="AAU1115" s="24"/>
      <c r="AAV1115" s="24"/>
      <c r="AAW1115" s="24"/>
      <c r="AAX1115" s="24"/>
      <c r="AAY1115" s="24"/>
      <c r="AAZ1115" s="24"/>
      <c r="ABA1115" s="24"/>
      <c r="ABB1115" s="24"/>
      <c r="ABC1115" s="24"/>
      <c r="ABD1115" s="24"/>
      <c r="ABE1115" s="24"/>
      <c r="ABF1115" s="24"/>
      <c r="ABG1115" s="24"/>
      <c r="ABH1115" s="24"/>
      <c r="ABI1115" s="24"/>
      <c r="ABJ1115" s="24"/>
      <c r="ABK1115" s="24"/>
      <c r="ABL1115" s="24"/>
      <c r="ABM1115" s="24"/>
      <c r="ABN1115" s="24"/>
      <c r="ABO1115" s="24"/>
      <c r="ABP1115" s="24"/>
      <c r="ABQ1115" s="24"/>
      <c r="ABR1115" s="24"/>
      <c r="ABS1115" s="24"/>
      <c r="ABT1115" s="24"/>
      <c r="ABU1115" s="24"/>
      <c r="ABV1115" s="24"/>
      <c r="ABW1115" s="24"/>
      <c r="ABX1115" s="24"/>
      <c r="ABY1115" s="24"/>
      <c r="ABZ1115" s="24"/>
      <c r="ACA1115" s="24"/>
      <c r="ACB1115" s="24"/>
      <c r="ACC1115" s="24"/>
      <c r="ACD1115" s="24"/>
      <c r="ACE1115" s="24"/>
      <c r="ACF1115" s="24"/>
      <c r="ACG1115" s="24"/>
      <c r="ACH1115" s="24"/>
      <c r="ACI1115" s="24"/>
      <c r="ACJ1115" s="24"/>
      <c r="ACK1115" s="24"/>
      <c r="ACL1115" s="24"/>
      <c r="ACM1115" s="24"/>
      <c r="ACN1115" s="24"/>
      <c r="ACO1115" s="24"/>
      <c r="ACP1115" s="24"/>
      <c r="ACQ1115" s="24"/>
      <c r="ACR1115" s="24"/>
      <c r="ACS1115" s="24"/>
      <c r="ACT1115" s="24"/>
      <c r="ACU1115" s="24"/>
      <c r="ACV1115" s="24"/>
      <c r="ACW1115" s="24"/>
      <c r="ACX1115" s="24"/>
      <c r="ACY1115" s="24"/>
      <c r="ACZ1115" s="24"/>
      <c r="ADA1115" s="24"/>
      <c r="ADB1115" s="24"/>
      <c r="ADC1115" s="24"/>
      <c r="ADD1115" s="24"/>
      <c r="ADE1115" s="24"/>
      <c r="ADF1115" s="24"/>
      <c r="ADG1115" s="24"/>
      <c r="ADH1115" s="24"/>
      <c r="ADI1115" s="24"/>
      <c r="ADJ1115" s="24"/>
      <c r="ADK1115" s="24"/>
      <c r="ADL1115" s="24"/>
      <c r="ADM1115" s="24"/>
      <c r="ADN1115" s="24"/>
      <c r="ADO1115" s="24"/>
      <c r="ADP1115" s="24"/>
      <c r="ADQ1115" s="24"/>
      <c r="ADR1115" s="24"/>
      <c r="ADS1115" s="24"/>
      <c r="ADT1115" s="24"/>
      <c r="ADU1115" s="24"/>
      <c r="ADV1115" s="24"/>
      <c r="ADW1115" s="24"/>
      <c r="ADX1115" s="24"/>
      <c r="ADY1115" s="24"/>
      <c r="ADZ1115" s="24"/>
      <c r="AEA1115" s="24"/>
      <c r="AEB1115" s="24"/>
      <c r="AEC1115" s="24"/>
      <c r="AED1115" s="24"/>
      <c r="AEE1115" s="24"/>
      <c r="AEF1115" s="24"/>
      <c r="AEG1115" s="24"/>
      <c r="AEH1115" s="24"/>
      <c r="AEI1115" s="24"/>
      <c r="AEJ1115" s="24"/>
      <c r="AEK1115" s="24"/>
      <c r="AEL1115" s="24"/>
      <c r="AEM1115" s="24"/>
      <c r="AEN1115" s="24"/>
      <c r="AEO1115" s="24"/>
      <c r="AEP1115" s="24"/>
      <c r="AEQ1115" s="24"/>
      <c r="AER1115" s="24"/>
      <c r="AES1115" s="24"/>
      <c r="AET1115" s="24"/>
      <c r="AEU1115" s="24"/>
      <c r="AEV1115" s="24"/>
      <c r="AEW1115" s="24"/>
      <c r="AEX1115" s="24"/>
      <c r="AEY1115" s="24"/>
      <c r="AEZ1115" s="24"/>
      <c r="AFA1115" s="24"/>
      <c r="AFB1115" s="24"/>
      <c r="AFC1115" s="24"/>
      <c r="AFD1115" s="24"/>
      <c r="AFE1115" s="24"/>
      <c r="AFF1115" s="24"/>
      <c r="AFG1115" s="24"/>
      <c r="AFH1115" s="24"/>
      <c r="AFI1115" s="24"/>
      <c r="AFJ1115" s="24"/>
      <c r="AFK1115" s="24"/>
      <c r="AFL1115" s="24"/>
      <c r="AFM1115" s="24"/>
      <c r="AFN1115" s="24"/>
      <c r="AFO1115" s="24"/>
      <c r="AFP1115" s="24"/>
      <c r="AFQ1115" s="24"/>
      <c r="AFR1115" s="24"/>
      <c r="AFS1115" s="24"/>
      <c r="AFT1115" s="24"/>
      <c r="AFU1115" s="24"/>
      <c r="AFV1115" s="24"/>
      <c r="AFW1115" s="24"/>
      <c r="AFX1115" s="24"/>
      <c r="AFY1115" s="24"/>
      <c r="AFZ1115" s="24"/>
      <c r="AGA1115" s="24"/>
      <c r="AGB1115" s="24"/>
      <c r="AGC1115" s="24"/>
      <c r="AGD1115" s="24"/>
      <c r="AGE1115" s="24"/>
      <c r="AGF1115" s="24"/>
      <c r="AGG1115" s="24"/>
      <c r="AGH1115" s="24"/>
      <c r="AGI1115" s="24"/>
      <c r="AGJ1115" s="24"/>
      <c r="AGK1115" s="24"/>
      <c r="AGL1115" s="24"/>
      <c r="AGM1115" s="24"/>
      <c r="AGN1115" s="24"/>
      <c r="AGO1115" s="24"/>
      <c r="AGP1115" s="24"/>
      <c r="AGQ1115" s="24"/>
      <c r="AGR1115" s="24"/>
      <c r="AGS1115" s="24"/>
      <c r="AGT1115" s="24"/>
      <c r="AGU1115" s="24"/>
      <c r="AGV1115" s="24"/>
      <c r="AGW1115" s="24"/>
      <c r="AGX1115" s="24"/>
      <c r="AGY1115" s="24"/>
      <c r="AGZ1115" s="24"/>
      <c r="AHA1115" s="24"/>
      <c r="AHB1115" s="24"/>
      <c r="AHC1115" s="24"/>
      <c r="AHD1115" s="24"/>
      <c r="AHE1115" s="24"/>
      <c r="AHF1115" s="24"/>
      <c r="AHG1115" s="24"/>
      <c r="AHH1115" s="24"/>
      <c r="AHI1115" s="24"/>
      <c r="AHJ1115" s="24"/>
      <c r="AHK1115" s="24"/>
      <c r="AHL1115" s="24"/>
      <c r="AHM1115" s="24"/>
      <c r="AHN1115" s="24"/>
      <c r="AHO1115" s="24"/>
      <c r="AHP1115" s="24"/>
      <c r="AHQ1115" s="24"/>
      <c r="AHR1115" s="24"/>
      <c r="AHS1115" s="24"/>
      <c r="AHT1115" s="24"/>
      <c r="AHU1115" s="24"/>
      <c r="AHV1115" s="24"/>
      <c r="AHW1115" s="24"/>
      <c r="AHX1115" s="24"/>
      <c r="AHY1115" s="24"/>
      <c r="AHZ1115" s="24"/>
      <c r="AIA1115" s="24"/>
      <c r="AIB1115" s="24"/>
      <c r="AIC1115" s="24"/>
      <c r="AID1115" s="24"/>
      <c r="AIE1115" s="24"/>
      <c r="AIF1115" s="24"/>
      <c r="AIG1115" s="24"/>
      <c r="AIH1115" s="24"/>
      <c r="AII1115" s="24"/>
      <c r="AIJ1115" s="24"/>
      <c r="AIK1115" s="24"/>
      <c r="AIL1115" s="24"/>
      <c r="AIM1115" s="24"/>
      <c r="AIN1115" s="24"/>
      <c r="AIO1115" s="24"/>
      <c r="AIP1115" s="24"/>
      <c r="AIQ1115" s="24"/>
      <c r="AIR1115" s="24"/>
      <c r="AIS1115" s="24"/>
      <c r="AIT1115" s="24"/>
      <c r="AIU1115" s="24"/>
      <c r="AIV1115" s="24"/>
      <c r="AIW1115" s="24"/>
      <c r="AIX1115" s="24"/>
      <c r="AIY1115" s="24"/>
      <c r="AIZ1115" s="24"/>
      <c r="AJA1115" s="24"/>
      <c r="AJB1115" s="24"/>
      <c r="AJC1115" s="24"/>
      <c r="AJD1115" s="24"/>
      <c r="AJE1115" s="24"/>
      <c r="AJF1115" s="24"/>
      <c r="AJG1115" s="24"/>
      <c r="AJH1115" s="24"/>
      <c r="AJI1115" s="24"/>
      <c r="AJJ1115" s="24"/>
      <c r="AJK1115" s="24"/>
      <c r="AJL1115" s="24"/>
      <c r="AJM1115" s="24"/>
      <c r="AJN1115" s="24"/>
      <c r="AJO1115" s="24"/>
      <c r="AJP1115" s="24"/>
      <c r="AJQ1115" s="24"/>
      <c r="AJR1115" s="24"/>
      <c r="AJS1115" s="24"/>
      <c r="AJT1115" s="24"/>
      <c r="AJU1115" s="24"/>
      <c r="AJV1115" s="24"/>
      <c r="AJW1115" s="24"/>
      <c r="AJX1115" s="24"/>
      <c r="AJY1115" s="24"/>
      <c r="AJZ1115" s="24"/>
      <c r="AKA1115" s="24"/>
      <c r="AKB1115" s="24"/>
      <c r="AKC1115" s="24"/>
      <c r="AKD1115" s="24"/>
      <c r="AKE1115" s="24"/>
      <c r="AKF1115" s="24"/>
      <c r="AKG1115" s="24"/>
      <c r="AKH1115" s="24"/>
      <c r="AKI1115" s="24"/>
      <c r="AKJ1115" s="24"/>
      <c r="AKK1115" s="24"/>
      <c r="AKL1115" s="24"/>
      <c r="AKM1115" s="24"/>
      <c r="AKN1115" s="24"/>
      <c r="AKO1115" s="24"/>
      <c r="AKP1115" s="24"/>
      <c r="AKQ1115" s="24"/>
      <c r="AKR1115" s="24"/>
      <c r="AKS1115" s="24"/>
      <c r="AKT1115" s="24"/>
      <c r="AKU1115" s="24"/>
      <c r="AKV1115" s="24"/>
      <c r="AKW1115" s="24"/>
      <c r="AKX1115" s="24"/>
      <c r="AKY1115" s="24"/>
      <c r="AKZ1115" s="24"/>
      <c r="ALA1115" s="24"/>
      <c r="ALB1115" s="24"/>
      <c r="ALC1115" s="24"/>
      <c r="ALD1115" s="24"/>
      <c r="ALE1115" s="24"/>
      <c r="ALF1115" s="24"/>
      <c r="ALG1115" s="24"/>
      <c r="ALH1115" s="24"/>
      <c r="ALI1115" s="24"/>
      <c r="ALJ1115" s="24"/>
    </row>
    <row r="1116" spans="1:998" s="13" customFormat="1">
      <c r="A1116" s="16">
        <v>1111</v>
      </c>
      <c r="B1116" s="32" t="s">
        <v>857</v>
      </c>
      <c r="C1116" s="32" t="s">
        <v>76</v>
      </c>
      <c r="D1116" s="32" t="s">
        <v>76</v>
      </c>
      <c r="E1116" s="32" t="s">
        <v>1147</v>
      </c>
      <c r="F1116" s="32"/>
      <c r="G1116" s="74">
        <v>45831</v>
      </c>
      <c r="H1116" s="75">
        <v>0.52013888888888882</v>
      </c>
      <c r="I1116" s="32" t="s">
        <v>5</v>
      </c>
      <c r="J1116" s="32" t="s">
        <v>6</v>
      </c>
      <c r="K1116" s="32" t="s">
        <v>5</v>
      </c>
      <c r="L1116" s="32" t="s">
        <v>5</v>
      </c>
      <c r="M1116" s="32" t="s">
        <v>5</v>
      </c>
      <c r="N1116" s="32" t="s">
        <v>6</v>
      </c>
      <c r="O1116" s="76">
        <v>1198.6300000000001</v>
      </c>
      <c r="P1116" s="77">
        <v>1168</v>
      </c>
      <c r="Q1116" s="76">
        <v>250000</v>
      </c>
      <c r="R1116" s="76">
        <v>0</v>
      </c>
      <c r="S1116" s="85">
        <f t="shared" si="108"/>
        <v>0</v>
      </c>
      <c r="T1116" s="85">
        <f t="shared" si="109"/>
        <v>250000</v>
      </c>
      <c r="U1116" s="32" t="s">
        <v>6</v>
      </c>
      <c r="V1116" s="32" t="s">
        <v>6</v>
      </c>
      <c r="W1116" s="32">
        <v>1</v>
      </c>
      <c r="X1116" s="80">
        <v>0</v>
      </c>
      <c r="Y1116" s="81">
        <f>ROUND((S1116/INDICI!$B$2*10),2)</f>
        <v>0</v>
      </c>
      <c r="Z1116" s="81">
        <f>ROUND((O1116/INDICI!$B$1*25),2)</f>
        <v>3.2</v>
      </c>
      <c r="AA1116" s="82">
        <f t="shared" si="110"/>
        <v>8</v>
      </c>
      <c r="AB1116" s="83">
        <f t="shared" si="111"/>
        <v>11.2</v>
      </c>
      <c r="AC1116" s="84"/>
      <c r="AD1116" s="81" t="str">
        <f>VLOOKUP(C1116, 'NORD SUD'!A:B, 2, FALSE)</f>
        <v>S</v>
      </c>
      <c r="AE1116" s="85"/>
      <c r="AF1116" s="85"/>
      <c r="AG1116" s="84"/>
      <c r="AH1116" s="90"/>
      <c r="AI1116" s="172"/>
      <c r="AJ1116" s="172"/>
      <c r="AK1116" s="197"/>
      <c r="AL1116" s="158"/>
    </row>
    <row r="1117" spans="1:998" s="13" customFormat="1">
      <c r="A1117" s="16">
        <v>1112</v>
      </c>
      <c r="B1117" s="32" t="s">
        <v>188</v>
      </c>
      <c r="C1117" s="32" t="s">
        <v>7</v>
      </c>
      <c r="D1117" s="32" t="s">
        <v>7</v>
      </c>
      <c r="E1117" s="32" t="s">
        <v>749</v>
      </c>
      <c r="F1117" s="32"/>
      <c r="G1117" s="74">
        <v>45832</v>
      </c>
      <c r="H1117" s="75">
        <v>0.62916666666666665</v>
      </c>
      <c r="I1117" s="32" t="s">
        <v>5</v>
      </c>
      <c r="J1117" s="32" t="s">
        <v>6</v>
      </c>
      <c r="K1117" s="32" t="s">
        <v>5</v>
      </c>
      <c r="L1117" s="32" t="s">
        <v>5</v>
      </c>
      <c r="M1117" s="32" t="s">
        <v>5</v>
      </c>
      <c r="N1117" s="32" t="s">
        <v>6</v>
      </c>
      <c r="O1117" s="76">
        <v>775.19</v>
      </c>
      <c r="P1117" s="77">
        <v>1032</v>
      </c>
      <c r="Q1117" s="76">
        <v>95000</v>
      </c>
      <c r="R1117" s="76">
        <v>9500</v>
      </c>
      <c r="S1117" s="85">
        <f t="shared" si="108"/>
        <v>10</v>
      </c>
      <c r="T1117" s="85">
        <f t="shared" si="109"/>
        <v>85500</v>
      </c>
      <c r="U1117" s="32" t="s">
        <v>6</v>
      </c>
      <c r="V1117" s="32" t="s">
        <v>6</v>
      </c>
      <c r="W1117" s="79">
        <v>1</v>
      </c>
      <c r="X1117" s="80">
        <v>0</v>
      </c>
      <c r="Y1117" s="81">
        <f>ROUND((S1117/INDICI!$B$2*10),2)</f>
        <v>1.1299999999999999</v>
      </c>
      <c r="Z1117" s="81">
        <f>ROUND((O1117/INDICI!$B$1*25),2)</f>
        <v>2.0699999999999998</v>
      </c>
      <c r="AA1117" s="82">
        <f t="shared" si="110"/>
        <v>8</v>
      </c>
      <c r="AB1117" s="83">
        <f t="shared" si="111"/>
        <v>11.2</v>
      </c>
      <c r="AC1117" s="84"/>
      <c r="AD1117" s="81" t="str">
        <f>VLOOKUP(C1117, 'NORD SUD'!A:B, 2, FALSE)</f>
        <v>N</v>
      </c>
      <c r="AE1117" s="85"/>
      <c r="AF1117" s="85"/>
      <c r="AG1117" s="84"/>
      <c r="AH1117" s="81"/>
      <c r="AI1117" s="169"/>
      <c r="AJ1117" s="169"/>
      <c r="AK1117" s="194"/>
      <c r="AL1117" s="158"/>
    </row>
    <row r="1118" spans="1:998" s="13" customFormat="1">
      <c r="A1118" s="16">
        <v>1113</v>
      </c>
      <c r="B1118" s="32" t="s">
        <v>138</v>
      </c>
      <c r="C1118" s="32" t="s">
        <v>81</v>
      </c>
      <c r="D1118" s="32" t="s">
        <v>81</v>
      </c>
      <c r="E1118" s="32" t="s">
        <v>1910</v>
      </c>
      <c r="F1118" s="32"/>
      <c r="G1118" s="74">
        <v>45833</v>
      </c>
      <c r="H1118" s="75" t="s">
        <v>1911</v>
      </c>
      <c r="I1118" s="32" t="s">
        <v>5</v>
      </c>
      <c r="J1118" s="32" t="s">
        <v>6</v>
      </c>
      <c r="K1118" s="32" t="s">
        <v>5</v>
      </c>
      <c r="L1118" s="32" t="s">
        <v>5</v>
      </c>
      <c r="M1118" s="32" t="s">
        <v>5</v>
      </c>
      <c r="N1118" s="32" t="s">
        <v>6</v>
      </c>
      <c r="O1118" s="91">
        <v>838.76</v>
      </c>
      <c r="P1118" s="77">
        <v>3219</v>
      </c>
      <c r="Q1118" s="76">
        <v>235696.44</v>
      </c>
      <c r="R1118" s="76">
        <v>20000</v>
      </c>
      <c r="S1118" s="85">
        <f t="shared" si="108"/>
        <v>8.4854909136514749</v>
      </c>
      <c r="T1118" s="85">
        <f t="shared" si="109"/>
        <v>215696.44</v>
      </c>
      <c r="U1118" s="32" t="s">
        <v>6</v>
      </c>
      <c r="V1118" s="32" t="s">
        <v>6</v>
      </c>
      <c r="W1118" s="79">
        <v>1</v>
      </c>
      <c r="X1118" s="80">
        <v>0</v>
      </c>
      <c r="Y1118" s="81">
        <f>ROUND((S1118/INDICI!$B$2*10),2)</f>
        <v>0.96</v>
      </c>
      <c r="Z1118" s="81">
        <f>ROUND((O1118/INDICI!$B$1*25),2)</f>
        <v>2.2400000000000002</v>
      </c>
      <c r="AA1118" s="82">
        <f t="shared" si="110"/>
        <v>8</v>
      </c>
      <c r="AB1118" s="83">
        <f t="shared" si="111"/>
        <v>11.2</v>
      </c>
      <c r="AC1118" s="84"/>
      <c r="AD1118" s="81" t="str">
        <f>VLOOKUP(C1118, 'NORD SUD'!A:B, 2, FALSE)</f>
        <v>S</v>
      </c>
      <c r="AE1118" s="85"/>
      <c r="AF1118" s="85"/>
      <c r="AG1118" s="84"/>
      <c r="AH1118" s="81"/>
      <c r="AI1118" s="169"/>
      <c r="AJ1118" s="169"/>
      <c r="AK1118" s="194"/>
      <c r="AL1118" s="158"/>
    </row>
    <row r="1119" spans="1:998" s="13" customFormat="1">
      <c r="A1119" s="16">
        <v>1114</v>
      </c>
      <c r="B1119" s="32" t="s">
        <v>236</v>
      </c>
      <c r="C1119" s="32" t="s">
        <v>24</v>
      </c>
      <c r="D1119" s="32" t="s">
        <v>24</v>
      </c>
      <c r="E1119" s="32" t="s">
        <v>1446</v>
      </c>
      <c r="F1119" s="32"/>
      <c r="G1119" s="74">
        <v>45833</v>
      </c>
      <c r="H1119" s="75">
        <v>0.75138888888888899</v>
      </c>
      <c r="I1119" s="32" t="s">
        <v>5</v>
      </c>
      <c r="J1119" s="32" t="s">
        <v>6</v>
      </c>
      <c r="K1119" s="32" t="s">
        <v>5</v>
      </c>
      <c r="L1119" s="32" t="s">
        <v>5</v>
      </c>
      <c r="M1119" s="76" t="s">
        <v>5</v>
      </c>
      <c r="N1119" s="32" t="s">
        <v>6</v>
      </c>
      <c r="O1119" s="76">
        <v>1194.8499999999999</v>
      </c>
      <c r="P1119" s="77">
        <v>1088</v>
      </c>
      <c r="Q1119" s="76">
        <v>160000</v>
      </c>
      <c r="R1119" s="76">
        <v>0</v>
      </c>
      <c r="S1119" s="85">
        <f t="shared" si="108"/>
        <v>0</v>
      </c>
      <c r="T1119" s="85">
        <f t="shared" si="109"/>
        <v>160000</v>
      </c>
      <c r="U1119" s="32" t="s">
        <v>6</v>
      </c>
      <c r="V1119" s="32" t="s">
        <v>6</v>
      </c>
      <c r="W1119" s="79">
        <v>1</v>
      </c>
      <c r="X1119" s="80">
        <v>0</v>
      </c>
      <c r="Y1119" s="81">
        <f>ROUND((S1119/INDICI!$B$2*10),2)</f>
        <v>0</v>
      </c>
      <c r="Z1119" s="81">
        <f>ROUND((O1119/INDICI!$B$1*25),2)</f>
        <v>3.19</v>
      </c>
      <c r="AA1119" s="82">
        <f t="shared" si="110"/>
        <v>8</v>
      </c>
      <c r="AB1119" s="83">
        <f t="shared" si="111"/>
        <v>11.19</v>
      </c>
      <c r="AC1119" s="84"/>
      <c r="AD1119" s="81" t="str">
        <f>VLOOKUP(C1119, 'NORD SUD'!A:B, 2, FALSE)</f>
        <v>S</v>
      </c>
      <c r="AE1119" s="85"/>
      <c r="AF1119" s="85"/>
      <c r="AG1119" s="84"/>
      <c r="AH1119" s="81"/>
      <c r="AI1119" s="169"/>
      <c r="AJ1119" s="169"/>
      <c r="AK1119" s="194"/>
      <c r="AL1119" s="158"/>
    </row>
    <row r="1120" spans="1:998" s="13" customFormat="1">
      <c r="A1120" s="16">
        <v>1115</v>
      </c>
      <c r="B1120" s="32" t="s">
        <v>175</v>
      </c>
      <c r="C1120" s="32" t="s">
        <v>57</v>
      </c>
      <c r="D1120" s="32" t="s">
        <v>57</v>
      </c>
      <c r="E1120" s="32" t="s">
        <v>629</v>
      </c>
      <c r="F1120" s="32"/>
      <c r="G1120" s="74">
        <v>45834</v>
      </c>
      <c r="H1120" s="75" t="s">
        <v>630</v>
      </c>
      <c r="I1120" s="32" t="s">
        <v>5</v>
      </c>
      <c r="J1120" s="32" t="s">
        <v>6</v>
      </c>
      <c r="K1120" s="32" t="s">
        <v>5</v>
      </c>
      <c r="L1120" s="32" t="s">
        <v>5</v>
      </c>
      <c r="M1120" s="32" t="s">
        <v>5</v>
      </c>
      <c r="N1120" s="32" t="s">
        <v>6</v>
      </c>
      <c r="O1120" s="76">
        <v>966.45</v>
      </c>
      <c r="P1120" s="77">
        <v>7243</v>
      </c>
      <c r="Q1120" s="76">
        <v>260000</v>
      </c>
      <c r="R1120" s="76">
        <v>60000</v>
      </c>
      <c r="S1120" s="85">
        <f t="shared" si="108"/>
        <v>23.076923076923077</v>
      </c>
      <c r="T1120" s="85">
        <f t="shared" si="109"/>
        <v>200000</v>
      </c>
      <c r="U1120" s="32" t="s">
        <v>6</v>
      </c>
      <c r="V1120" s="32" t="s">
        <v>6</v>
      </c>
      <c r="W1120" s="79">
        <v>1</v>
      </c>
      <c r="X1120" s="80">
        <v>0</v>
      </c>
      <c r="Y1120" s="81">
        <f>ROUND((S1120/INDICI!$B$2*10),2)</f>
        <v>2.61</v>
      </c>
      <c r="Z1120" s="81">
        <f>ROUND((O1120/INDICI!$B$1*25),2)</f>
        <v>2.58</v>
      </c>
      <c r="AA1120" s="82">
        <f t="shared" si="110"/>
        <v>6</v>
      </c>
      <c r="AB1120" s="83">
        <f t="shared" si="111"/>
        <v>11.19</v>
      </c>
      <c r="AC1120" s="84"/>
      <c r="AD1120" s="81" t="str">
        <f>VLOOKUP(C1120, 'NORD SUD'!A:B, 2, FALSE)</f>
        <v>S</v>
      </c>
      <c r="AE1120" s="85"/>
      <c r="AF1120" s="85"/>
      <c r="AG1120" s="84"/>
      <c r="AH1120" s="81"/>
      <c r="AI1120" s="169"/>
      <c r="AJ1120" s="169"/>
      <c r="AK1120" s="194"/>
      <c r="AL1120" s="158"/>
    </row>
    <row r="1121" spans="1:998" s="24" customFormat="1">
      <c r="A1121" s="16">
        <v>1116</v>
      </c>
      <c r="B1121" s="32" t="s">
        <v>250</v>
      </c>
      <c r="C1121" s="32" t="s">
        <v>41</v>
      </c>
      <c r="D1121" s="32" t="s">
        <v>41</v>
      </c>
      <c r="E1121" s="32" t="s">
        <v>1308</v>
      </c>
      <c r="F1121" s="32"/>
      <c r="G1121" s="74">
        <v>45833</v>
      </c>
      <c r="H1121" s="75">
        <v>0.55486111111111114</v>
      </c>
      <c r="I1121" s="32" t="s">
        <v>265</v>
      </c>
      <c r="J1121" s="32" t="s">
        <v>6</v>
      </c>
      <c r="K1121" s="32" t="s">
        <v>5</v>
      </c>
      <c r="L1121" s="32" t="s">
        <v>5</v>
      </c>
      <c r="M1121" s="76" t="s">
        <v>5</v>
      </c>
      <c r="N1121" s="32" t="s">
        <v>6</v>
      </c>
      <c r="O1121" s="76">
        <v>557.22</v>
      </c>
      <c r="P1121" s="77">
        <v>4666</v>
      </c>
      <c r="Q1121" s="76">
        <v>136000</v>
      </c>
      <c r="R1121" s="76">
        <v>20400</v>
      </c>
      <c r="S1121" s="85">
        <f t="shared" si="108"/>
        <v>15</v>
      </c>
      <c r="T1121" s="85">
        <f t="shared" si="109"/>
        <v>115600</v>
      </c>
      <c r="U1121" s="32" t="s">
        <v>265</v>
      </c>
      <c r="V1121" s="32" t="s">
        <v>6</v>
      </c>
      <c r="W1121" s="79">
        <v>1</v>
      </c>
      <c r="X1121" s="80">
        <v>0</v>
      </c>
      <c r="Y1121" s="81">
        <f>ROUND((S1121/INDICI!$B$2*10),2)</f>
        <v>1.69</v>
      </c>
      <c r="Z1121" s="81">
        <f>ROUND((O1121/INDICI!$B$1*25),2)</f>
        <v>1.49</v>
      </c>
      <c r="AA1121" s="82">
        <f t="shared" si="110"/>
        <v>8</v>
      </c>
      <c r="AB1121" s="83">
        <f t="shared" si="111"/>
        <v>11.18</v>
      </c>
      <c r="AC1121" s="84"/>
      <c r="AD1121" s="81" t="str">
        <f>VLOOKUP(C1121, 'NORD SUD'!A:B, 2, FALSE)</f>
        <v>N</v>
      </c>
      <c r="AE1121" s="85"/>
      <c r="AF1121" s="85"/>
      <c r="AG1121" s="84"/>
      <c r="AH1121" s="81"/>
      <c r="AI1121" s="169"/>
      <c r="AJ1121" s="169"/>
      <c r="AK1121" s="194"/>
      <c r="AL1121" s="158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/>
      <c r="FL1121" s="13"/>
      <c r="FM1121" s="13"/>
      <c r="FN1121" s="13"/>
      <c r="FO1121" s="13"/>
      <c r="FP1121" s="13"/>
      <c r="FQ1121" s="13"/>
      <c r="FR1121" s="13"/>
      <c r="FS1121" s="13"/>
      <c r="FT1121" s="13"/>
      <c r="FU1121" s="13"/>
      <c r="FV1121" s="13"/>
      <c r="FW1121" s="13"/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/>
      <c r="GH1121" s="13"/>
      <c r="GI1121" s="13"/>
      <c r="GJ1121" s="13"/>
      <c r="GK1121" s="13"/>
      <c r="GL1121" s="13"/>
      <c r="GM1121" s="13"/>
      <c r="GN1121" s="13"/>
      <c r="GO1121" s="13"/>
      <c r="GP1121" s="13"/>
      <c r="GQ1121" s="13"/>
      <c r="GR1121" s="13"/>
      <c r="GS1121" s="13"/>
      <c r="GT1121" s="13"/>
      <c r="GU1121" s="13"/>
      <c r="GV1121" s="13"/>
      <c r="GW1121" s="13"/>
      <c r="GX1121" s="13"/>
      <c r="GY1121" s="13"/>
      <c r="GZ1121" s="13"/>
      <c r="HA1121" s="13"/>
      <c r="HB1121" s="13"/>
      <c r="HC1121" s="13"/>
      <c r="HD1121" s="13"/>
      <c r="HE1121" s="13"/>
      <c r="HF1121" s="13"/>
      <c r="HG1121" s="13"/>
      <c r="HH1121" s="13"/>
      <c r="HI1121" s="13"/>
      <c r="HJ1121" s="13"/>
      <c r="HK1121" s="13"/>
      <c r="HL1121" s="13"/>
      <c r="HM1121" s="13"/>
      <c r="HN1121" s="13"/>
      <c r="HO1121" s="13"/>
      <c r="HP1121" s="13"/>
      <c r="HQ1121" s="13"/>
      <c r="HR1121" s="13"/>
      <c r="HS1121" s="13"/>
      <c r="HT1121" s="13"/>
      <c r="HU1121" s="13"/>
      <c r="HV1121" s="13"/>
      <c r="HW1121" s="13"/>
      <c r="HX1121" s="13"/>
      <c r="HY1121" s="13"/>
      <c r="HZ1121" s="13"/>
      <c r="IA1121" s="13"/>
      <c r="IB1121" s="13"/>
      <c r="IC1121" s="13"/>
      <c r="ID1121" s="13"/>
      <c r="IE1121" s="13"/>
      <c r="IF1121" s="13"/>
      <c r="IG1121" s="13"/>
      <c r="IH1121" s="13"/>
      <c r="II1121" s="13"/>
      <c r="IJ1121" s="13"/>
      <c r="IK1121" s="13"/>
      <c r="IL1121" s="13"/>
      <c r="IM1121" s="13"/>
      <c r="IN1121" s="13"/>
      <c r="IO1121" s="13"/>
      <c r="IP1121" s="13"/>
      <c r="IQ1121" s="13"/>
      <c r="IR1121" s="13"/>
      <c r="IS1121" s="13"/>
      <c r="IT1121" s="13"/>
      <c r="IU1121" s="13"/>
      <c r="IV1121" s="13"/>
      <c r="IW1121" s="13"/>
      <c r="IX1121" s="13"/>
      <c r="IY1121" s="13"/>
      <c r="IZ1121" s="13"/>
      <c r="JA1121" s="13"/>
      <c r="JB1121" s="13"/>
      <c r="JC1121" s="13"/>
      <c r="JD1121" s="13"/>
      <c r="JE1121" s="13"/>
      <c r="JF1121" s="13"/>
      <c r="JG1121" s="13"/>
      <c r="JH1121" s="13"/>
      <c r="JI1121" s="13"/>
      <c r="JJ1121" s="13"/>
      <c r="JK1121" s="13"/>
      <c r="JL1121" s="13"/>
      <c r="JM1121" s="13"/>
      <c r="JN1121" s="13"/>
      <c r="JO1121" s="13"/>
      <c r="JP1121" s="13"/>
      <c r="JQ1121" s="13"/>
      <c r="JR1121" s="13"/>
      <c r="JS1121" s="13"/>
      <c r="JT1121" s="13"/>
      <c r="JU1121" s="13"/>
      <c r="JV1121" s="13"/>
      <c r="JW1121" s="13"/>
      <c r="JX1121" s="13"/>
      <c r="JY1121" s="13"/>
      <c r="JZ1121" s="13"/>
      <c r="KA1121" s="13"/>
      <c r="KB1121" s="13"/>
      <c r="KC1121" s="13"/>
      <c r="KD1121" s="13"/>
      <c r="KE1121" s="13"/>
      <c r="KF1121" s="13"/>
      <c r="KG1121" s="13"/>
      <c r="KH1121" s="13"/>
      <c r="KI1121" s="13"/>
      <c r="KJ1121" s="13"/>
      <c r="KK1121" s="13"/>
      <c r="KL1121" s="13"/>
      <c r="KM1121" s="13"/>
      <c r="KN1121" s="13"/>
      <c r="KO1121" s="13"/>
      <c r="KP1121" s="13"/>
      <c r="KQ1121" s="13"/>
      <c r="KR1121" s="13"/>
      <c r="KS1121" s="13"/>
      <c r="KT1121" s="13"/>
      <c r="KU1121" s="13"/>
      <c r="KV1121" s="13"/>
      <c r="KW1121" s="13"/>
      <c r="KX1121" s="13"/>
      <c r="KY1121" s="13"/>
      <c r="KZ1121" s="13"/>
      <c r="LA1121" s="13"/>
      <c r="LB1121" s="13"/>
      <c r="LC1121" s="13"/>
      <c r="LD1121" s="13"/>
      <c r="LE1121" s="13"/>
      <c r="LF1121" s="13"/>
      <c r="LG1121" s="13"/>
      <c r="LH1121" s="13"/>
      <c r="LI1121" s="13"/>
      <c r="LJ1121" s="13"/>
      <c r="LK1121" s="13"/>
      <c r="LL1121" s="13"/>
      <c r="LM1121" s="13"/>
      <c r="LN1121" s="13"/>
      <c r="LO1121" s="13"/>
      <c r="LP1121" s="13"/>
      <c r="LQ1121" s="13"/>
      <c r="LR1121" s="13"/>
      <c r="LS1121" s="13"/>
      <c r="LT1121" s="13"/>
      <c r="LU1121" s="13"/>
      <c r="LV1121" s="13"/>
      <c r="LW1121" s="13"/>
      <c r="LX1121" s="13"/>
      <c r="LY1121" s="13"/>
      <c r="LZ1121" s="13"/>
      <c r="MA1121" s="13"/>
      <c r="MB1121" s="13"/>
      <c r="MC1121" s="13"/>
      <c r="MD1121" s="13"/>
      <c r="ME1121" s="13"/>
      <c r="MF1121" s="13"/>
      <c r="MG1121" s="13"/>
      <c r="MH1121" s="13"/>
      <c r="MI1121" s="13"/>
      <c r="MJ1121" s="13"/>
      <c r="MK1121" s="13"/>
      <c r="ML1121" s="13"/>
      <c r="MM1121" s="13"/>
      <c r="MN1121" s="13"/>
      <c r="MO1121" s="13"/>
      <c r="MP1121" s="13"/>
      <c r="MQ1121" s="13"/>
      <c r="MR1121" s="13"/>
      <c r="MS1121" s="13"/>
      <c r="MT1121" s="13"/>
      <c r="MU1121" s="13"/>
      <c r="MV1121" s="13"/>
      <c r="MW1121" s="13"/>
      <c r="MX1121" s="13"/>
      <c r="MY1121" s="13"/>
      <c r="MZ1121" s="13"/>
      <c r="NA1121" s="13"/>
      <c r="NB1121" s="13"/>
      <c r="NC1121" s="13"/>
      <c r="ND1121" s="13"/>
      <c r="NE1121" s="13"/>
      <c r="NF1121" s="13"/>
      <c r="NG1121" s="13"/>
      <c r="NH1121" s="13"/>
      <c r="NI1121" s="13"/>
      <c r="NJ1121" s="13"/>
      <c r="NK1121" s="13"/>
      <c r="NL1121" s="13"/>
      <c r="NM1121" s="13"/>
      <c r="NN1121" s="13"/>
      <c r="NO1121" s="13"/>
      <c r="NP1121" s="13"/>
      <c r="NQ1121" s="13"/>
      <c r="NR1121" s="13"/>
      <c r="NS1121" s="13"/>
      <c r="NT1121" s="13"/>
      <c r="NU1121" s="13"/>
      <c r="NV1121" s="13"/>
      <c r="NW1121" s="13"/>
      <c r="NX1121" s="13"/>
      <c r="NY1121" s="13"/>
      <c r="NZ1121" s="13"/>
      <c r="OA1121" s="13"/>
      <c r="OB1121" s="13"/>
      <c r="OC1121" s="13"/>
      <c r="OD1121" s="13"/>
      <c r="OE1121" s="13"/>
      <c r="OF1121" s="13"/>
      <c r="OG1121" s="13"/>
      <c r="OH1121" s="13"/>
      <c r="OI1121" s="13"/>
      <c r="OJ1121" s="13"/>
      <c r="OK1121" s="13"/>
      <c r="OL1121" s="13"/>
      <c r="OM1121" s="13"/>
      <c r="ON1121" s="13"/>
      <c r="OO1121" s="13"/>
      <c r="OP1121" s="13"/>
      <c r="OQ1121" s="13"/>
      <c r="OR1121" s="13"/>
      <c r="OS1121" s="13"/>
      <c r="OT1121" s="13"/>
      <c r="OU1121" s="13"/>
      <c r="OV1121" s="13"/>
      <c r="OW1121" s="13"/>
      <c r="OX1121" s="13"/>
      <c r="OY1121" s="13"/>
      <c r="OZ1121" s="13"/>
      <c r="PA1121" s="13"/>
      <c r="PB1121" s="13"/>
      <c r="PC1121" s="13"/>
      <c r="PD1121" s="13"/>
      <c r="PE1121" s="13"/>
      <c r="PF1121" s="13"/>
      <c r="PG1121" s="13"/>
      <c r="PH1121" s="13"/>
      <c r="PI1121" s="13"/>
      <c r="PJ1121" s="13"/>
      <c r="PK1121" s="13"/>
      <c r="PL1121" s="13"/>
      <c r="PM1121" s="13"/>
      <c r="PN1121" s="13"/>
      <c r="PO1121" s="13"/>
      <c r="PP1121" s="13"/>
      <c r="PQ1121" s="13"/>
      <c r="PR1121" s="13"/>
      <c r="PS1121" s="13"/>
      <c r="PT1121" s="13"/>
      <c r="PU1121" s="13"/>
      <c r="PV1121" s="13"/>
      <c r="PW1121" s="13"/>
      <c r="PX1121" s="13"/>
      <c r="PY1121" s="13"/>
      <c r="PZ1121" s="13"/>
      <c r="QA1121" s="13"/>
      <c r="QB1121" s="13"/>
      <c r="QC1121" s="13"/>
      <c r="QD1121" s="13"/>
      <c r="QE1121" s="13"/>
      <c r="QF1121" s="13"/>
      <c r="QG1121" s="13"/>
      <c r="QH1121" s="13"/>
      <c r="QI1121" s="13"/>
      <c r="QJ1121" s="13"/>
      <c r="QK1121" s="13"/>
      <c r="QL1121" s="13"/>
      <c r="QM1121" s="13"/>
      <c r="QN1121" s="13"/>
      <c r="QO1121" s="13"/>
      <c r="QP1121" s="13"/>
      <c r="QQ1121" s="13"/>
      <c r="QR1121" s="13"/>
      <c r="QS1121" s="13"/>
      <c r="QT1121" s="13"/>
      <c r="QU1121" s="13"/>
      <c r="QV1121" s="13"/>
      <c r="QW1121" s="13"/>
      <c r="QX1121" s="13"/>
      <c r="QY1121" s="13"/>
      <c r="QZ1121" s="13"/>
      <c r="RA1121" s="13"/>
      <c r="RB1121" s="13"/>
      <c r="RC1121" s="13"/>
      <c r="RD1121" s="13"/>
      <c r="RE1121" s="13"/>
      <c r="RF1121" s="13"/>
      <c r="RG1121" s="13"/>
      <c r="RH1121" s="13"/>
      <c r="RI1121" s="13"/>
      <c r="RJ1121" s="13"/>
      <c r="RK1121" s="13"/>
      <c r="RL1121" s="13"/>
      <c r="RM1121" s="13"/>
      <c r="RN1121" s="13"/>
      <c r="RO1121" s="13"/>
      <c r="RP1121" s="13"/>
      <c r="RQ1121" s="13"/>
      <c r="RR1121" s="13"/>
      <c r="RS1121" s="13"/>
      <c r="RT1121" s="13"/>
      <c r="RU1121" s="13"/>
      <c r="RV1121" s="13"/>
      <c r="RW1121" s="13"/>
      <c r="RX1121" s="13"/>
      <c r="RY1121" s="13"/>
      <c r="RZ1121" s="13"/>
      <c r="SA1121" s="13"/>
      <c r="SB1121" s="13"/>
      <c r="SC1121" s="13"/>
      <c r="SD1121" s="13"/>
      <c r="SE1121" s="13"/>
      <c r="SF1121" s="13"/>
      <c r="SG1121" s="13"/>
      <c r="SH1121" s="13"/>
      <c r="SI1121" s="13"/>
      <c r="SJ1121" s="13"/>
      <c r="SK1121" s="13"/>
      <c r="SL1121" s="13"/>
      <c r="SM1121" s="13"/>
      <c r="SN1121" s="13"/>
      <c r="SO1121" s="13"/>
      <c r="SP1121" s="13"/>
      <c r="SQ1121" s="13"/>
      <c r="SR1121" s="13"/>
      <c r="SS1121" s="13"/>
      <c r="ST1121" s="13"/>
      <c r="SU1121" s="13"/>
      <c r="SV1121" s="13"/>
      <c r="SW1121" s="13"/>
      <c r="SX1121" s="13"/>
      <c r="SY1121" s="13"/>
      <c r="SZ1121" s="13"/>
      <c r="TA1121" s="13"/>
      <c r="TB1121" s="13"/>
      <c r="TC1121" s="13"/>
      <c r="TD1121" s="13"/>
      <c r="TE1121" s="13"/>
      <c r="TF1121" s="13"/>
      <c r="TG1121" s="13"/>
      <c r="TH1121" s="13"/>
      <c r="TI1121" s="13"/>
      <c r="TJ1121" s="13"/>
      <c r="TK1121" s="13"/>
      <c r="TL1121" s="13"/>
      <c r="TM1121" s="13"/>
      <c r="TN1121" s="13"/>
      <c r="TO1121" s="13"/>
      <c r="TP1121" s="13"/>
      <c r="TQ1121" s="13"/>
      <c r="TR1121" s="13"/>
      <c r="TS1121" s="13"/>
      <c r="TT1121" s="13"/>
      <c r="TU1121" s="13"/>
      <c r="TV1121" s="13"/>
      <c r="TW1121" s="13"/>
      <c r="TX1121" s="13"/>
      <c r="TY1121" s="13"/>
      <c r="TZ1121" s="13"/>
      <c r="UA1121" s="13"/>
      <c r="UB1121" s="13"/>
      <c r="UC1121" s="13"/>
      <c r="UD1121" s="13"/>
      <c r="UE1121" s="13"/>
      <c r="UF1121" s="13"/>
      <c r="UG1121" s="13"/>
      <c r="UH1121" s="13"/>
      <c r="UI1121" s="13"/>
      <c r="UJ1121" s="13"/>
      <c r="UK1121" s="13"/>
      <c r="UL1121" s="13"/>
      <c r="UM1121" s="13"/>
      <c r="UN1121" s="13"/>
      <c r="UO1121" s="13"/>
      <c r="UP1121" s="13"/>
      <c r="UQ1121" s="13"/>
      <c r="UR1121" s="13"/>
      <c r="US1121" s="13"/>
      <c r="UT1121" s="13"/>
      <c r="UU1121" s="13"/>
      <c r="UV1121" s="13"/>
      <c r="UW1121" s="13"/>
      <c r="UX1121" s="13"/>
      <c r="UY1121" s="13"/>
      <c r="UZ1121" s="13"/>
      <c r="VA1121" s="13"/>
      <c r="VB1121" s="13"/>
      <c r="VC1121" s="13"/>
      <c r="VD1121" s="13"/>
      <c r="VE1121" s="13"/>
      <c r="VF1121" s="13"/>
      <c r="VG1121" s="13"/>
      <c r="VH1121" s="13"/>
      <c r="VI1121" s="13"/>
      <c r="VJ1121" s="13"/>
      <c r="VK1121" s="13"/>
      <c r="VL1121" s="13"/>
      <c r="VM1121" s="13"/>
      <c r="VN1121" s="13"/>
      <c r="VO1121" s="13"/>
      <c r="VP1121" s="13"/>
      <c r="VQ1121" s="13"/>
      <c r="VR1121" s="13"/>
      <c r="VS1121" s="13"/>
      <c r="VT1121" s="13"/>
      <c r="VU1121" s="13"/>
      <c r="VV1121" s="13"/>
      <c r="VW1121" s="13"/>
      <c r="VX1121" s="13"/>
      <c r="VY1121" s="13"/>
      <c r="VZ1121" s="13"/>
      <c r="WA1121" s="13"/>
      <c r="WB1121" s="13"/>
      <c r="WC1121" s="13"/>
      <c r="WD1121" s="13"/>
      <c r="WE1121" s="13"/>
      <c r="WF1121" s="13"/>
      <c r="WG1121" s="13"/>
      <c r="WH1121" s="13"/>
      <c r="WI1121" s="13"/>
      <c r="WJ1121" s="13"/>
      <c r="WK1121" s="13"/>
      <c r="WL1121" s="13"/>
      <c r="WM1121" s="13"/>
      <c r="WN1121" s="13"/>
      <c r="WO1121" s="13"/>
      <c r="WP1121" s="13"/>
      <c r="WQ1121" s="13"/>
      <c r="WR1121" s="13"/>
      <c r="WS1121" s="13"/>
      <c r="WT1121" s="13"/>
      <c r="WU1121" s="13"/>
      <c r="WV1121" s="13"/>
      <c r="WW1121" s="13"/>
      <c r="WX1121" s="13"/>
      <c r="WY1121" s="13"/>
      <c r="WZ1121" s="13"/>
      <c r="XA1121" s="13"/>
      <c r="XB1121" s="13"/>
      <c r="XC1121" s="13"/>
      <c r="XD1121" s="13"/>
      <c r="XE1121" s="13"/>
      <c r="XF1121" s="13"/>
      <c r="XG1121" s="13"/>
      <c r="XH1121" s="13"/>
      <c r="XI1121" s="13"/>
      <c r="XJ1121" s="13"/>
      <c r="XK1121" s="13"/>
      <c r="XL1121" s="13"/>
      <c r="XM1121" s="13"/>
      <c r="XN1121" s="13"/>
      <c r="XO1121" s="13"/>
      <c r="XP1121" s="13"/>
      <c r="XQ1121" s="13"/>
      <c r="XR1121" s="13"/>
      <c r="XS1121" s="13"/>
      <c r="XT1121" s="13"/>
      <c r="XU1121" s="13"/>
      <c r="XV1121" s="13"/>
      <c r="XW1121" s="13"/>
      <c r="XX1121" s="13"/>
      <c r="XY1121" s="13"/>
      <c r="XZ1121" s="13"/>
      <c r="YA1121" s="13"/>
      <c r="YB1121" s="13"/>
      <c r="YC1121" s="13"/>
      <c r="YD1121" s="13"/>
      <c r="YE1121" s="13"/>
      <c r="YF1121" s="13"/>
      <c r="YG1121" s="13"/>
      <c r="YH1121" s="13"/>
      <c r="YI1121" s="13"/>
      <c r="YJ1121" s="13"/>
      <c r="YK1121" s="13"/>
      <c r="YL1121" s="13"/>
      <c r="YM1121" s="13"/>
      <c r="YN1121" s="13"/>
      <c r="YO1121" s="13"/>
      <c r="YP1121" s="13"/>
      <c r="YQ1121" s="13"/>
      <c r="YR1121" s="13"/>
      <c r="YS1121" s="13"/>
      <c r="YT1121" s="13"/>
      <c r="YU1121" s="13"/>
      <c r="YV1121" s="13"/>
      <c r="YW1121" s="13"/>
      <c r="YX1121" s="13"/>
      <c r="YY1121" s="13"/>
      <c r="YZ1121" s="13"/>
      <c r="ZA1121" s="13"/>
      <c r="ZB1121" s="13"/>
      <c r="ZC1121" s="13"/>
      <c r="ZD1121" s="13"/>
      <c r="ZE1121" s="13"/>
      <c r="ZF1121" s="13"/>
      <c r="ZG1121" s="13"/>
      <c r="ZH1121" s="13"/>
      <c r="ZI1121" s="13"/>
      <c r="ZJ1121" s="13"/>
      <c r="ZK1121" s="13"/>
      <c r="ZL1121" s="13"/>
      <c r="ZM1121" s="13"/>
      <c r="ZN1121" s="13"/>
      <c r="ZO1121" s="13"/>
      <c r="ZP1121" s="13"/>
      <c r="ZQ1121" s="13"/>
      <c r="ZR1121" s="13"/>
      <c r="ZS1121" s="13"/>
      <c r="ZT1121" s="13"/>
      <c r="ZU1121" s="13"/>
      <c r="ZV1121" s="13"/>
      <c r="ZW1121" s="13"/>
      <c r="ZX1121" s="13"/>
      <c r="ZY1121" s="13"/>
      <c r="ZZ1121" s="13"/>
      <c r="AAA1121" s="13"/>
      <c r="AAB1121" s="13"/>
      <c r="AAC1121" s="13"/>
      <c r="AAD1121" s="13"/>
      <c r="AAE1121" s="13"/>
      <c r="AAF1121" s="13"/>
      <c r="AAG1121" s="13"/>
      <c r="AAH1121" s="13"/>
      <c r="AAI1121" s="13"/>
      <c r="AAJ1121" s="13"/>
      <c r="AAK1121" s="13"/>
      <c r="AAL1121" s="13"/>
      <c r="AAM1121" s="13"/>
      <c r="AAN1121" s="13"/>
      <c r="AAO1121" s="13"/>
      <c r="AAP1121" s="13"/>
      <c r="AAQ1121" s="13"/>
      <c r="AAR1121" s="13"/>
      <c r="AAS1121" s="13"/>
      <c r="AAT1121" s="13"/>
      <c r="AAU1121" s="13"/>
      <c r="AAV1121" s="13"/>
      <c r="AAW1121" s="13"/>
      <c r="AAX1121" s="13"/>
      <c r="AAY1121" s="13"/>
      <c r="AAZ1121" s="13"/>
      <c r="ABA1121" s="13"/>
      <c r="ABB1121" s="13"/>
      <c r="ABC1121" s="13"/>
      <c r="ABD1121" s="13"/>
      <c r="ABE1121" s="13"/>
      <c r="ABF1121" s="13"/>
      <c r="ABG1121" s="13"/>
      <c r="ABH1121" s="13"/>
      <c r="ABI1121" s="13"/>
      <c r="ABJ1121" s="13"/>
      <c r="ABK1121" s="13"/>
      <c r="ABL1121" s="13"/>
      <c r="ABM1121" s="13"/>
      <c r="ABN1121" s="13"/>
      <c r="ABO1121" s="13"/>
      <c r="ABP1121" s="13"/>
      <c r="ABQ1121" s="13"/>
      <c r="ABR1121" s="13"/>
      <c r="ABS1121" s="13"/>
      <c r="ABT1121" s="13"/>
      <c r="ABU1121" s="13"/>
      <c r="ABV1121" s="13"/>
      <c r="ABW1121" s="13"/>
      <c r="ABX1121" s="13"/>
      <c r="ABY1121" s="13"/>
      <c r="ABZ1121" s="13"/>
      <c r="ACA1121" s="13"/>
      <c r="ACB1121" s="13"/>
      <c r="ACC1121" s="13"/>
      <c r="ACD1121" s="13"/>
      <c r="ACE1121" s="13"/>
      <c r="ACF1121" s="13"/>
      <c r="ACG1121" s="13"/>
      <c r="ACH1121" s="13"/>
      <c r="ACI1121" s="13"/>
      <c r="ACJ1121" s="13"/>
      <c r="ACK1121" s="13"/>
      <c r="ACL1121" s="13"/>
      <c r="ACM1121" s="13"/>
      <c r="ACN1121" s="13"/>
      <c r="ACO1121" s="13"/>
      <c r="ACP1121" s="13"/>
      <c r="ACQ1121" s="13"/>
      <c r="ACR1121" s="13"/>
      <c r="ACS1121" s="13"/>
      <c r="ACT1121" s="13"/>
      <c r="ACU1121" s="13"/>
      <c r="ACV1121" s="13"/>
      <c r="ACW1121" s="13"/>
      <c r="ACX1121" s="13"/>
      <c r="ACY1121" s="13"/>
      <c r="ACZ1121" s="13"/>
      <c r="ADA1121" s="13"/>
      <c r="ADB1121" s="13"/>
      <c r="ADC1121" s="13"/>
      <c r="ADD1121" s="13"/>
      <c r="ADE1121" s="13"/>
      <c r="ADF1121" s="13"/>
      <c r="ADG1121" s="13"/>
      <c r="ADH1121" s="13"/>
      <c r="ADI1121" s="13"/>
      <c r="ADJ1121" s="13"/>
      <c r="ADK1121" s="13"/>
      <c r="ADL1121" s="13"/>
      <c r="ADM1121" s="13"/>
      <c r="ADN1121" s="13"/>
      <c r="ADO1121" s="13"/>
      <c r="ADP1121" s="13"/>
      <c r="ADQ1121" s="13"/>
      <c r="ADR1121" s="13"/>
      <c r="ADS1121" s="13"/>
      <c r="ADT1121" s="13"/>
      <c r="ADU1121" s="13"/>
      <c r="ADV1121" s="13"/>
      <c r="ADW1121" s="13"/>
      <c r="ADX1121" s="13"/>
      <c r="ADY1121" s="13"/>
      <c r="ADZ1121" s="13"/>
      <c r="AEA1121" s="13"/>
      <c r="AEB1121" s="13"/>
      <c r="AEC1121" s="13"/>
      <c r="AED1121" s="13"/>
      <c r="AEE1121" s="13"/>
      <c r="AEF1121" s="13"/>
      <c r="AEG1121" s="13"/>
      <c r="AEH1121" s="13"/>
      <c r="AEI1121" s="13"/>
      <c r="AEJ1121" s="13"/>
      <c r="AEK1121" s="13"/>
      <c r="AEL1121" s="13"/>
      <c r="AEM1121" s="13"/>
      <c r="AEN1121" s="13"/>
      <c r="AEO1121" s="13"/>
      <c r="AEP1121" s="13"/>
      <c r="AEQ1121" s="13"/>
      <c r="AER1121" s="13"/>
      <c r="AES1121" s="13"/>
      <c r="AET1121" s="13"/>
      <c r="AEU1121" s="13"/>
      <c r="AEV1121" s="13"/>
      <c r="AEW1121" s="13"/>
      <c r="AEX1121" s="13"/>
      <c r="AEY1121" s="13"/>
      <c r="AEZ1121" s="13"/>
      <c r="AFA1121" s="13"/>
      <c r="AFB1121" s="13"/>
      <c r="AFC1121" s="13"/>
      <c r="AFD1121" s="13"/>
      <c r="AFE1121" s="13"/>
      <c r="AFF1121" s="13"/>
      <c r="AFG1121" s="13"/>
      <c r="AFH1121" s="13"/>
      <c r="AFI1121" s="13"/>
      <c r="AFJ1121" s="13"/>
      <c r="AFK1121" s="13"/>
      <c r="AFL1121" s="13"/>
      <c r="AFM1121" s="13"/>
      <c r="AFN1121" s="13"/>
      <c r="AFO1121" s="13"/>
      <c r="AFP1121" s="13"/>
      <c r="AFQ1121" s="13"/>
      <c r="AFR1121" s="13"/>
      <c r="AFS1121" s="13"/>
      <c r="AFT1121" s="13"/>
      <c r="AFU1121" s="13"/>
      <c r="AFV1121" s="13"/>
      <c r="AFW1121" s="13"/>
      <c r="AFX1121" s="13"/>
      <c r="AFY1121" s="13"/>
      <c r="AFZ1121" s="13"/>
      <c r="AGA1121" s="13"/>
      <c r="AGB1121" s="13"/>
      <c r="AGC1121" s="13"/>
      <c r="AGD1121" s="13"/>
      <c r="AGE1121" s="13"/>
      <c r="AGF1121" s="13"/>
      <c r="AGG1121" s="13"/>
      <c r="AGH1121" s="13"/>
      <c r="AGI1121" s="13"/>
      <c r="AGJ1121" s="13"/>
      <c r="AGK1121" s="13"/>
      <c r="AGL1121" s="13"/>
      <c r="AGM1121" s="13"/>
      <c r="AGN1121" s="13"/>
      <c r="AGO1121" s="13"/>
      <c r="AGP1121" s="13"/>
      <c r="AGQ1121" s="13"/>
      <c r="AGR1121" s="13"/>
      <c r="AGS1121" s="13"/>
      <c r="AGT1121" s="13"/>
      <c r="AGU1121" s="13"/>
      <c r="AGV1121" s="13"/>
      <c r="AGW1121" s="13"/>
      <c r="AGX1121" s="13"/>
      <c r="AGY1121" s="13"/>
      <c r="AGZ1121" s="13"/>
      <c r="AHA1121" s="13"/>
      <c r="AHB1121" s="13"/>
      <c r="AHC1121" s="13"/>
      <c r="AHD1121" s="13"/>
      <c r="AHE1121" s="13"/>
      <c r="AHF1121" s="13"/>
      <c r="AHG1121" s="13"/>
      <c r="AHH1121" s="13"/>
      <c r="AHI1121" s="13"/>
      <c r="AHJ1121" s="13"/>
      <c r="AHK1121" s="13"/>
      <c r="AHL1121" s="13"/>
      <c r="AHM1121" s="13"/>
      <c r="AHN1121" s="13"/>
      <c r="AHO1121" s="13"/>
      <c r="AHP1121" s="13"/>
      <c r="AHQ1121" s="13"/>
      <c r="AHR1121" s="13"/>
      <c r="AHS1121" s="13"/>
      <c r="AHT1121" s="13"/>
      <c r="AHU1121" s="13"/>
      <c r="AHV1121" s="13"/>
      <c r="AHW1121" s="13"/>
      <c r="AHX1121" s="13"/>
      <c r="AHY1121" s="13"/>
      <c r="AHZ1121" s="13"/>
      <c r="AIA1121" s="13"/>
      <c r="AIB1121" s="13"/>
      <c r="AIC1121" s="13"/>
      <c r="AID1121" s="13"/>
      <c r="AIE1121" s="13"/>
      <c r="AIF1121" s="13"/>
      <c r="AIG1121" s="13"/>
      <c r="AIH1121" s="13"/>
      <c r="AII1121" s="13"/>
      <c r="AIJ1121" s="13"/>
      <c r="AIK1121" s="13"/>
      <c r="AIL1121" s="13"/>
      <c r="AIM1121" s="13"/>
      <c r="AIN1121" s="13"/>
      <c r="AIO1121" s="13"/>
      <c r="AIP1121" s="13"/>
      <c r="AIQ1121" s="13"/>
      <c r="AIR1121" s="13"/>
      <c r="AIS1121" s="13"/>
      <c r="AIT1121" s="13"/>
      <c r="AIU1121" s="13"/>
      <c r="AIV1121" s="13"/>
      <c r="AIW1121" s="13"/>
      <c r="AIX1121" s="13"/>
      <c r="AIY1121" s="13"/>
      <c r="AIZ1121" s="13"/>
      <c r="AJA1121" s="13"/>
      <c r="AJB1121" s="13"/>
      <c r="AJC1121" s="13"/>
      <c r="AJD1121" s="13"/>
      <c r="AJE1121" s="13"/>
      <c r="AJF1121" s="13"/>
      <c r="AJG1121" s="13"/>
      <c r="AJH1121" s="13"/>
      <c r="AJI1121" s="13"/>
      <c r="AJJ1121" s="13"/>
      <c r="AJK1121" s="13"/>
      <c r="AJL1121" s="13"/>
      <c r="AJM1121" s="13"/>
      <c r="AJN1121" s="13"/>
      <c r="AJO1121" s="13"/>
      <c r="AJP1121" s="13"/>
      <c r="AJQ1121" s="13"/>
      <c r="AJR1121" s="13"/>
      <c r="AJS1121" s="13"/>
      <c r="AJT1121" s="13"/>
      <c r="AJU1121" s="13"/>
      <c r="AJV1121" s="13"/>
      <c r="AJW1121" s="13"/>
      <c r="AJX1121" s="13"/>
      <c r="AJY1121" s="13"/>
      <c r="AJZ1121" s="13"/>
      <c r="AKA1121" s="13"/>
      <c r="AKB1121" s="13"/>
      <c r="AKC1121" s="13"/>
      <c r="AKD1121" s="13"/>
      <c r="AKE1121" s="13"/>
      <c r="AKF1121" s="13"/>
      <c r="AKG1121" s="13"/>
      <c r="AKH1121" s="13"/>
      <c r="AKI1121" s="13"/>
      <c r="AKJ1121" s="13"/>
      <c r="AKK1121" s="13"/>
      <c r="AKL1121" s="13"/>
      <c r="AKM1121" s="13"/>
      <c r="AKN1121" s="13"/>
      <c r="AKO1121" s="13"/>
      <c r="AKP1121" s="13"/>
      <c r="AKQ1121" s="13"/>
      <c r="AKR1121" s="13"/>
      <c r="AKS1121" s="13"/>
      <c r="AKT1121" s="13"/>
      <c r="AKU1121" s="13"/>
      <c r="AKV1121" s="13"/>
      <c r="AKW1121" s="13"/>
      <c r="AKX1121" s="13"/>
      <c r="AKY1121" s="13"/>
      <c r="AKZ1121" s="13"/>
      <c r="ALA1121" s="13"/>
      <c r="ALB1121" s="13"/>
      <c r="ALC1121" s="13"/>
      <c r="ALD1121" s="13"/>
      <c r="ALE1121" s="13"/>
      <c r="ALF1121" s="13"/>
      <c r="ALG1121" s="13"/>
      <c r="ALH1121" s="13"/>
      <c r="ALI1121" s="13"/>
      <c r="ALJ1121" s="13"/>
    </row>
    <row r="1122" spans="1:998" s="24" customFormat="1">
      <c r="A1122" s="16">
        <v>1117</v>
      </c>
      <c r="B1122" s="32" t="s">
        <v>174</v>
      </c>
      <c r="C1122" s="32" t="s">
        <v>42</v>
      </c>
      <c r="D1122" s="32" t="s">
        <v>42</v>
      </c>
      <c r="E1122" s="32" t="s">
        <v>977</v>
      </c>
      <c r="F1122" s="32"/>
      <c r="G1122" s="74">
        <v>45834</v>
      </c>
      <c r="H1122" s="75">
        <v>0.31458333333333333</v>
      </c>
      <c r="I1122" s="32" t="s">
        <v>5</v>
      </c>
      <c r="J1122" s="32" t="s">
        <v>6</v>
      </c>
      <c r="K1122" s="32" t="s">
        <v>5</v>
      </c>
      <c r="L1122" s="32" t="s">
        <v>5</v>
      </c>
      <c r="M1122" s="76" t="s">
        <v>5</v>
      </c>
      <c r="N1122" s="32" t="s">
        <v>6</v>
      </c>
      <c r="O1122" s="76">
        <v>1093.67</v>
      </c>
      <c r="P1122" s="77">
        <v>5669</v>
      </c>
      <c r="Q1122" s="76">
        <v>102705</v>
      </c>
      <c r="R1122" s="76">
        <v>20541</v>
      </c>
      <c r="S1122" s="85">
        <f t="shared" si="108"/>
        <v>20</v>
      </c>
      <c r="T1122" s="85">
        <f t="shared" si="109"/>
        <v>82164</v>
      </c>
      <c r="U1122" s="32" t="s">
        <v>6</v>
      </c>
      <c r="V1122" s="32" t="s">
        <v>6</v>
      </c>
      <c r="W1122" s="79">
        <v>2</v>
      </c>
      <c r="X1122" s="80">
        <v>0</v>
      </c>
      <c r="Y1122" s="81">
        <f>ROUND((S1122/INDICI!$B$2*10),2)</f>
        <v>2.2599999999999998</v>
      </c>
      <c r="Z1122" s="81">
        <f>ROUND((O1122/INDICI!$B$1*25),2)</f>
        <v>2.92</v>
      </c>
      <c r="AA1122" s="82">
        <f t="shared" si="110"/>
        <v>6</v>
      </c>
      <c r="AB1122" s="83">
        <f t="shared" si="111"/>
        <v>11.18</v>
      </c>
      <c r="AC1122" s="84"/>
      <c r="AD1122" s="81" t="str">
        <f>VLOOKUP(C1122, 'NORD SUD'!A:B, 2, FALSE)</f>
        <v>N</v>
      </c>
      <c r="AE1122" s="85"/>
      <c r="AF1122" s="85"/>
      <c r="AG1122" s="84"/>
      <c r="AH1122" s="81"/>
      <c r="AI1122" s="169"/>
      <c r="AJ1122" s="169"/>
      <c r="AK1122" s="194"/>
      <c r="AL1122" s="158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/>
      <c r="FL1122" s="13"/>
      <c r="FM1122" s="13"/>
      <c r="FN1122" s="13"/>
      <c r="FO1122" s="13"/>
      <c r="FP1122" s="13"/>
      <c r="FQ1122" s="13"/>
      <c r="FR1122" s="13"/>
      <c r="FS1122" s="13"/>
      <c r="FT1122" s="13"/>
      <c r="FU1122" s="13"/>
      <c r="FV1122" s="13"/>
      <c r="FW1122" s="13"/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/>
      <c r="GH1122" s="13"/>
      <c r="GI1122" s="13"/>
      <c r="GJ1122" s="13"/>
      <c r="GK1122" s="13"/>
      <c r="GL1122" s="13"/>
      <c r="GM1122" s="13"/>
      <c r="GN1122" s="13"/>
      <c r="GO1122" s="13"/>
      <c r="GP1122" s="13"/>
      <c r="GQ1122" s="13"/>
      <c r="GR1122" s="13"/>
      <c r="GS1122" s="13"/>
      <c r="GT1122" s="13"/>
      <c r="GU1122" s="13"/>
      <c r="GV1122" s="13"/>
      <c r="GW1122" s="13"/>
      <c r="GX1122" s="13"/>
      <c r="GY1122" s="13"/>
      <c r="GZ1122" s="13"/>
      <c r="HA1122" s="13"/>
      <c r="HB1122" s="13"/>
      <c r="HC1122" s="13"/>
      <c r="HD1122" s="13"/>
      <c r="HE1122" s="13"/>
      <c r="HF1122" s="13"/>
      <c r="HG1122" s="13"/>
      <c r="HH1122" s="13"/>
      <c r="HI1122" s="13"/>
      <c r="HJ1122" s="13"/>
      <c r="HK1122" s="13"/>
      <c r="HL1122" s="13"/>
      <c r="HM1122" s="13"/>
      <c r="HN1122" s="13"/>
      <c r="HO1122" s="13"/>
      <c r="HP1122" s="13"/>
      <c r="HQ1122" s="13"/>
      <c r="HR1122" s="13"/>
      <c r="HS1122" s="13"/>
      <c r="HT1122" s="13"/>
      <c r="HU1122" s="13"/>
      <c r="HV1122" s="13"/>
      <c r="HW1122" s="13"/>
      <c r="HX1122" s="13"/>
      <c r="HY1122" s="13"/>
      <c r="HZ1122" s="13"/>
      <c r="IA1122" s="13"/>
      <c r="IB1122" s="13"/>
      <c r="IC1122" s="13"/>
      <c r="ID1122" s="13"/>
      <c r="IE1122" s="13"/>
      <c r="IF1122" s="13"/>
      <c r="IG1122" s="13"/>
      <c r="IH1122" s="13"/>
      <c r="II1122" s="13"/>
      <c r="IJ1122" s="13"/>
      <c r="IK1122" s="13"/>
      <c r="IL1122" s="13"/>
      <c r="IM1122" s="13"/>
      <c r="IN1122" s="13"/>
      <c r="IO1122" s="13"/>
      <c r="IP1122" s="13"/>
      <c r="IQ1122" s="13"/>
      <c r="IR1122" s="13"/>
      <c r="IS1122" s="13"/>
      <c r="IT1122" s="13"/>
      <c r="IU1122" s="13"/>
      <c r="IV1122" s="13"/>
      <c r="IW1122" s="13"/>
      <c r="IX1122" s="13"/>
      <c r="IY1122" s="13"/>
      <c r="IZ1122" s="13"/>
      <c r="JA1122" s="13"/>
      <c r="JB1122" s="13"/>
      <c r="JC1122" s="13"/>
      <c r="JD1122" s="13"/>
      <c r="JE1122" s="13"/>
      <c r="JF1122" s="13"/>
      <c r="JG1122" s="13"/>
      <c r="JH1122" s="13"/>
      <c r="JI1122" s="13"/>
      <c r="JJ1122" s="13"/>
      <c r="JK1122" s="13"/>
      <c r="JL1122" s="13"/>
      <c r="JM1122" s="13"/>
      <c r="JN1122" s="13"/>
      <c r="JO1122" s="13"/>
      <c r="JP1122" s="13"/>
      <c r="JQ1122" s="13"/>
      <c r="JR1122" s="13"/>
      <c r="JS1122" s="13"/>
      <c r="JT1122" s="13"/>
      <c r="JU1122" s="13"/>
      <c r="JV1122" s="13"/>
      <c r="JW1122" s="13"/>
      <c r="JX1122" s="13"/>
      <c r="JY1122" s="13"/>
      <c r="JZ1122" s="13"/>
      <c r="KA1122" s="13"/>
      <c r="KB1122" s="13"/>
      <c r="KC1122" s="13"/>
      <c r="KD1122" s="13"/>
      <c r="KE1122" s="13"/>
      <c r="KF1122" s="13"/>
      <c r="KG1122" s="13"/>
      <c r="KH1122" s="13"/>
      <c r="KI1122" s="13"/>
      <c r="KJ1122" s="13"/>
      <c r="KK1122" s="13"/>
      <c r="KL1122" s="13"/>
      <c r="KM1122" s="13"/>
      <c r="KN1122" s="13"/>
      <c r="KO1122" s="13"/>
      <c r="KP1122" s="13"/>
      <c r="KQ1122" s="13"/>
      <c r="KR1122" s="13"/>
      <c r="KS1122" s="13"/>
      <c r="KT1122" s="13"/>
      <c r="KU1122" s="13"/>
      <c r="KV1122" s="13"/>
      <c r="KW1122" s="13"/>
      <c r="KX1122" s="13"/>
      <c r="KY1122" s="13"/>
      <c r="KZ1122" s="13"/>
      <c r="LA1122" s="13"/>
      <c r="LB1122" s="13"/>
      <c r="LC1122" s="13"/>
      <c r="LD1122" s="13"/>
      <c r="LE1122" s="13"/>
      <c r="LF1122" s="13"/>
      <c r="LG1122" s="13"/>
      <c r="LH1122" s="13"/>
      <c r="LI1122" s="13"/>
      <c r="LJ1122" s="13"/>
      <c r="LK1122" s="13"/>
      <c r="LL1122" s="13"/>
      <c r="LM1122" s="13"/>
      <c r="LN1122" s="13"/>
      <c r="LO1122" s="13"/>
      <c r="LP1122" s="13"/>
      <c r="LQ1122" s="13"/>
      <c r="LR1122" s="13"/>
      <c r="LS1122" s="13"/>
      <c r="LT1122" s="13"/>
      <c r="LU1122" s="13"/>
      <c r="LV1122" s="13"/>
      <c r="LW1122" s="13"/>
      <c r="LX1122" s="13"/>
      <c r="LY1122" s="13"/>
      <c r="LZ1122" s="13"/>
      <c r="MA1122" s="13"/>
      <c r="MB1122" s="13"/>
      <c r="MC1122" s="13"/>
      <c r="MD1122" s="13"/>
      <c r="ME1122" s="13"/>
      <c r="MF1122" s="13"/>
      <c r="MG1122" s="13"/>
      <c r="MH1122" s="13"/>
      <c r="MI1122" s="13"/>
      <c r="MJ1122" s="13"/>
      <c r="MK1122" s="13"/>
      <c r="ML1122" s="13"/>
      <c r="MM1122" s="13"/>
      <c r="MN1122" s="13"/>
      <c r="MO1122" s="13"/>
      <c r="MP1122" s="13"/>
      <c r="MQ1122" s="13"/>
      <c r="MR1122" s="13"/>
      <c r="MS1122" s="13"/>
      <c r="MT1122" s="13"/>
      <c r="MU1122" s="13"/>
      <c r="MV1122" s="13"/>
      <c r="MW1122" s="13"/>
      <c r="MX1122" s="13"/>
      <c r="MY1122" s="13"/>
      <c r="MZ1122" s="13"/>
      <c r="NA1122" s="13"/>
      <c r="NB1122" s="13"/>
      <c r="NC1122" s="13"/>
      <c r="ND1122" s="13"/>
      <c r="NE1122" s="13"/>
      <c r="NF1122" s="13"/>
      <c r="NG1122" s="13"/>
      <c r="NH1122" s="13"/>
      <c r="NI1122" s="13"/>
      <c r="NJ1122" s="13"/>
      <c r="NK1122" s="13"/>
      <c r="NL1122" s="13"/>
      <c r="NM1122" s="13"/>
      <c r="NN1122" s="13"/>
      <c r="NO1122" s="13"/>
      <c r="NP1122" s="13"/>
      <c r="NQ1122" s="13"/>
      <c r="NR1122" s="13"/>
      <c r="NS1122" s="13"/>
      <c r="NT1122" s="13"/>
      <c r="NU1122" s="13"/>
      <c r="NV1122" s="13"/>
      <c r="NW1122" s="13"/>
      <c r="NX1122" s="13"/>
      <c r="NY1122" s="13"/>
      <c r="NZ1122" s="13"/>
      <c r="OA1122" s="13"/>
      <c r="OB1122" s="13"/>
      <c r="OC1122" s="13"/>
      <c r="OD1122" s="13"/>
      <c r="OE1122" s="13"/>
      <c r="OF1122" s="13"/>
      <c r="OG1122" s="13"/>
      <c r="OH1122" s="13"/>
      <c r="OI1122" s="13"/>
      <c r="OJ1122" s="13"/>
      <c r="OK1122" s="13"/>
      <c r="OL1122" s="13"/>
      <c r="OM1122" s="13"/>
      <c r="ON1122" s="13"/>
      <c r="OO1122" s="13"/>
      <c r="OP1122" s="13"/>
      <c r="OQ1122" s="13"/>
      <c r="OR1122" s="13"/>
      <c r="OS1122" s="13"/>
      <c r="OT1122" s="13"/>
      <c r="OU1122" s="13"/>
      <c r="OV1122" s="13"/>
      <c r="OW1122" s="13"/>
      <c r="OX1122" s="13"/>
      <c r="OY1122" s="13"/>
      <c r="OZ1122" s="13"/>
      <c r="PA1122" s="13"/>
      <c r="PB1122" s="13"/>
      <c r="PC1122" s="13"/>
      <c r="PD1122" s="13"/>
      <c r="PE1122" s="13"/>
      <c r="PF1122" s="13"/>
      <c r="PG1122" s="13"/>
      <c r="PH1122" s="13"/>
      <c r="PI1122" s="13"/>
      <c r="PJ1122" s="13"/>
      <c r="PK1122" s="13"/>
      <c r="PL1122" s="13"/>
      <c r="PM1122" s="13"/>
      <c r="PN1122" s="13"/>
      <c r="PO1122" s="13"/>
      <c r="PP1122" s="13"/>
      <c r="PQ1122" s="13"/>
      <c r="PR1122" s="13"/>
      <c r="PS1122" s="13"/>
      <c r="PT1122" s="13"/>
      <c r="PU1122" s="13"/>
      <c r="PV1122" s="13"/>
      <c r="PW1122" s="13"/>
      <c r="PX1122" s="13"/>
      <c r="PY1122" s="13"/>
      <c r="PZ1122" s="13"/>
      <c r="QA1122" s="13"/>
      <c r="QB1122" s="13"/>
      <c r="QC1122" s="13"/>
      <c r="QD1122" s="13"/>
      <c r="QE1122" s="13"/>
      <c r="QF1122" s="13"/>
      <c r="QG1122" s="13"/>
      <c r="QH1122" s="13"/>
      <c r="QI1122" s="13"/>
      <c r="QJ1122" s="13"/>
      <c r="QK1122" s="13"/>
      <c r="QL1122" s="13"/>
      <c r="QM1122" s="13"/>
      <c r="QN1122" s="13"/>
      <c r="QO1122" s="13"/>
      <c r="QP1122" s="13"/>
      <c r="QQ1122" s="13"/>
      <c r="QR1122" s="13"/>
      <c r="QS1122" s="13"/>
      <c r="QT1122" s="13"/>
      <c r="QU1122" s="13"/>
      <c r="QV1122" s="13"/>
      <c r="QW1122" s="13"/>
      <c r="QX1122" s="13"/>
      <c r="QY1122" s="13"/>
      <c r="QZ1122" s="13"/>
      <c r="RA1122" s="13"/>
      <c r="RB1122" s="13"/>
      <c r="RC1122" s="13"/>
      <c r="RD1122" s="13"/>
      <c r="RE1122" s="13"/>
      <c r="RF1122" s="13"/>
      <c r="RG1122" s="13"/>
      <c r="RH1122" s="13"/>
      <c r="RI1122" s="13"/>
      <c r="RJ1122" s="13"/>
      <c r="RK1122" s="13"/>
      <c r="RL1122" s="13"/>
      <c r="RM1122" s="13"/>
      <c r="RN1122" s="13"/>
      <c r="RO1122" s="13"/>
      <c r="RP1122" s="13"/>
      <c r="RQ1122" s="13"/>
      <c r="RR1122" s="13"/>
      <c r="RS1122" s="13"/>
      <c r="RT1122" s="13"/>
      <c r="RU1122" s="13"/>
      <c r="RV1122" s="13"/>
      <c r="RW1122" s="13"/>
      <c r="RX1122" s="13"/>
      <c r="RY1122" s="13"/>
      <c r="RZ1122" s="13"/>
      <c r="SA1122" s="13"/>
      <c r="SB1122" s="13"/>
      <c r="SC1122" s="13"/>
      <c r="SD1122" s="13"/>
      <c r="SE1122" s="13"/>
      <c r="SF1122" s="13"/>
      <c r="SG1122" s="13"/>
      <c r="SH1122" s="13"/>
      <c r="SI1122" s="13"/>
      <c r="SJ1122" s="13"/>
      <c r="SK1122" s="13"/>
      <c r="SL1122" s="13"/>
      <c r="SM1122" s="13"/>
      <c r="SN1122" s="13"/>
      <c r="SO1122" s="13"/>
      <c r="SP1122" s="13"/>
      <c r="SQ1122" s="13"/>
      <c r="SR1122" s="13"/>
      <c r="SS1122" s="13"/>
      <c r="ST1122" s="13"/>
      <c r="SU1122" s="13"/>
      <c r="SV1122" s="13"/>
      <c r="SW1122" s="13"/>
      <c r="SX1122" s="13"/>
      <c r="SY1122" s="13"/>
      <c r="SZ1122" s="13"/>
      <c r="TA1122" s="13"/>
      <c r="TB1122" s="13"/>
      <c r="TC1122" s="13"/>
      <c r="TD1122" s="13"/>
      <c r="TE1122" s="13"/>
      <c r="TF1122" s="13"/>
      <c r="TG1122" s="13"/>
      <c r="TH1122" s="13"/>
      <c r="TI1122" s="13"/>
      <c r="TJ1122" s="13"/>
      <c r="TK1122" s="13"/>
      <c r="TL1122" s="13"/>
      <c r="TM1122" s="13"/>
      <c r="TN1122" s="13"/>
      <c r="TO1122" s="13"/>
      <c r="TP1122" s="13"/>
      <c r="TQ1122" s="13"/>
      <c r="TR1122" s="13"/>
      <c r="TS1122" s="13"/>
      <c r="TT1122" s="13"/>
      <c r="TU1122" s="13"/>
      <c r="TV1122" s="13"/>
      <c r="TW1122" s="13"/>
      <c r="TX1122" s="13"/>
      <c r="TY1122" s="13"/>
      <c r="TZ1122" s="13"/>
      <c r="UA1122" s="13"/>
      <c r="UB1122" s="13"/>
      <c r="UC1122" s="13"/>
      <c r="UD1122" s="13"/>
      <c r="UE1122" s="13"/>
      <c r="UF1122" s="13"/>
      <c r="UG1122" s="13"/>
      <c r="UH1122" s="13"/>
      <c r="UI1122" s="13"/>
      <c r="UJ1122" s="13"/>
      <c r="UK1122" s="13"/>
      <c r="UL1122" s="13"/>
      <c r="UM1122" s="13"/>
      <c r="UN1122" s="13"/>
      <c r="UO1122" s="13"/>
      <c r="UP1122" s="13"/>
      <c r="UQ1122" s="13"/>
      <c r="UR1122" s="13"/>
      <c r="US1122" s="13"/>
      <c r="UT1122" s="13"/>
      <c r="UU1122" s="13"/>
      <c r="UV1122" s="13"/>
      <c r="UW1122" s="13"/>
      <c r="UX1122" s="13"/>
      <c r="UY1122" s="13"/>
      <c r="UZ1122" s="13"/>
      <c r="VA1122" s="13"/>
      <c r="VB1122" s="13"/>
      <c r="VC1122" s="13"/>
      <c r="VD1122" s="13"/>
      <c r="VE1122" s="13"/>
      <c r="VF1122" s="13"/>
      <c r="VG1122" s="13"/>
      <c r="VH1122" s="13"/>
      <c r="VI1122" s="13"/>
      <c r="VJ1122" s="13"/>
      <c r="VK1122" s="13"/>
      <c r="VL1122" s="13"/>
      <c r="VM1122" s="13"/>
      <c r="VN1122" s="13"/>
      <c r="VO1122" s="13"/>
      <c r="VP1122" s="13"/>
      <c r="VQ1122" s="13"/>
      <c r="VR1122" s="13"/>
      <c r="VS1122" s="13"/>
      <c r="VT1122" s="13"/>
      <c r="VU1122" s="13"/>
      <c r="VV1122" s="13"/>
      <c r="VW1122" s="13"/>
      <c r="VX1122" s="13"/>
      <c r="VY1122" s="13"/>
      <c r="VZ1122" s="13"/>
      <c r="WA1122" s="13"/>
      <c r="WB1122" s="13"/>
      <c r="WC1122" s="13"/>
      <c r="WD1122" s="13"/>
      <c r="WE1122" s="13"/>
      <c r="WF1122" s="13"/>
      <c r="WG1122" s="13"/>
      <c r="WH1122" s="13"/>
      <c r="WI1122" s="13"/>
      <c r="WJ1122" s="13"/>
      <c r="WK1122" s="13"/>
      <c r="WL1122" s="13"/>
      <c r="WM1122" s="13"/>
      <c r="WN1122" s="13"/>
      <c r="WO1122" s="13"/>
      <c r="WP1122" s="13"/>
      <c r="WQ1122" s="13"/>
      <c r="WR1122" s="13"/>
      <c r="WS1122" s="13"/>
      <c r="WT1122" s="13"/>
      <c r="WU1122" s="13"/>
      <c r="WV1122" s="13"/>
      <c r="WW1122" s="13"/>
      <c r="WX1122" s="13"/>
      <c r="WY1122" s="13"/>
      <c r="WZ1122" s="13"/>
      <c r="XA1122" s="13"/>
      <c r="XB1122" s="13"/>
      <c r="XC1122" s="13"/>
      <c r="XD1122" s="13"/>
      <c r="XE1122" s="13"/>
      <c r="XF1122" s="13"/>
      <c r="XG1122" s="13"/>
      <c r="XH1122" s="13"/>
      <c r="XI1122" s="13"/>
      <c r="XJ1122" s="13"/>
      <c r="XK1122" s="13"/>
      <c r="XL1122" s="13"/>
      <c r="XM1122" s="13"/>
      <c r="XN1122" s="13"/>
      <c r="XO1122" s="13"/>
      <c r="XP1122" s="13"/>
      <c r="XQ1122" s="13"/>
      <c r="XR1122" s="13"/>
      <c r="XS1122" s="13"/>
      <c r="XT1122" s="13"/>
      <c r="XU1122" s="13"/>
      <c r="XV1122" s="13"/>
      <c r="XW1122" s="13"/>
      <c r="XX1122" s="13"/>
      <c r="XY1122" s="13"/>
      <c r="XZ1122" s="13"/>
      <c r="YA1122" s="13"/>
      <c r="YB1122" s="13"/>
      <c r="YC1122" s="13"/>
      <c r="YD1122" s="13"/>
      <c r="YE1122" s="13"/>
      <c r="YF1122" s="13"/>
      <c r="YG1122" s="13"/>
      <c r="YH1122" s="13"/>
      <c r="YI1122" s="13"/>
      <c r="YJ1122" s="13"/>
      <c r="YK1122" s="13"/>
      <c r="YL1122" s="13"/>
      <c r="YM1122" s="13"/>
      <c r="YN1122" s="13"/>
      <c r="YO1122" s="13"/>
      <c r="YP1122" s="13"/>
      <c r="YQ1122" s="13"/>
      <c r="YR1122" s="13"/>
      <c r="YS1122" s="13"/>
      <c r="YT1122" s="13"/>
      <c r="YU1122" s="13"/>
      <c r="YV1122" s="13"/>
      <c r="YW1122" s="13"/>
      <c r="YX1122" s="13"/>
      <c r="YY1122" s="13"/>
      <c r="YZ1122" s="13"/>
      <c r="ZA1122" s="13"/>
      <c r="ZB1122" s="13"/>
      <c r="ZC1122" s="13"/>
      <c r="ZD1122" s="13"/>
      <c r="ZE1122" s="13"/>
      <c r="ZF1122" s="13"/>
      <c r="ZG1122" s="13"/>
      <c r="ZH1122" s="13"/>
      <c r="ZI1122" s="13"/>
      <c r="ZJ1122" s="13"/>
      <c r="ZK1122" s="13"/>
      <c r="ZL1122" s="13"/>
      <c r="ZM1122" s="13"/>
      <c r="ZN1122" s="13"/>
      <c r="ZO1122" s="13"/>
      <c r="ZP1122" s="13"/>
      <c r="ZQ1122" s="13"/>
      <c r="ZR1122" s="13"/>
      <c r="ZS1122" s="13"/>
      <c r="ZT1122" s="13"/>
      <c r="ZU1122" s="13"/>
      <c r="ZV1122" s="13"/>
      <c r="ZW1122" s="13"/>
      <c r="ZX1122" s="13"/>
      <c r="ZY1122" s="13"/>
      <c r="ZZ1122" s="13"/>
      <c r="AAA1122" s="13"/>
      <c r="AAB1122" s="13"/>
      <c r="AAC1122" s="13"/>
      <c r="AAD1122" s="13"/>
      <c r="AAE1122" s="13"/>
      <c r="AAF1122" s="13"/>
      <c r="AAG1122" s="13"/>
      <c r="AAH1122" s="13"/>
      <c r="AAI1122" s="13"/>
      <c r="AAJ1122" s="13"/>
      <c r="AAK1122" s="13"/>
      <c r="AAL1122" s="13"/>
      <c r="AAM1122" s="13"/>
      <c r="AAN1122" s="13"/>
      <c r="AAO1122" s="13"/>
      <c r="AAP1122" s="13"/>
      <c r="AAQ1122" s="13"/>
      <c r="AAR1122" s="13"/>
      <c r="AAS1122" s="13"/>
      <c r="AAT1122" s="13"/>
      <c r="AAU1122" s="13"/>
      <c r="AAV1122" s="13"/>
      <c r="AAW1122" s="13"/>
      <c r="AAX1122" s="13"/>
      <c r="AAY1122" s="13"/>
      <c r="AAZ1122" s="13"/>
      <c r="ABA1122" s="13"/>
      <c r="ABB1122" s="13"/>
      <c r="ABC1122" s="13"/>
      <c r="ABD1122" s="13"/>
      <c r="ABE1122" s="13"/>
      <c r="ABF1122" s="13"/>
      <c r="ABG1122" s="13"/>
      <c r="ABH1122" s="13"/>
      <c r="ABI1122" s="13"/>
      <c r="ABJ1122" s="13"/>
      <c r="ABK1122" s="13"/>
      <c r="ABL1122" s="13"/>
      <c r="ABM1122" s="13"/>
      <c r="ABN1122" s="13"/>
      <c r="ABO1122" s="13"/>
      <c r="ABP1122" s="13"/>
      <c r="ABQ1122" s="13"/>
      <c r="ABR1122" s="13"/>
      <c r="ABS1122" s="13"/>
      <c r="ABT1122" s="13"/>
      <c r="ABU1122" s="13"/>
      <c r="ABV1122" s="13"/>
      <c r="ABW1122" s="13"/>
      <c r="ABX1122" s="13"/>
      <c r="ABY1122" s="13"/>
      <c r="ABZ1122" s="13"/>
      <c r="ACA1122" s="13"/>
      <c r="ACB1122" s="13"/>
      <c r="ACC1122" s="13"/>
      <c r="ACD1122" s="13"/>
      <c r="ACE1122" s="13"/>
      <c r="ACF1122" s="13"/>
      <c r="ACG1122" s="13"/>
      <c r="ACH1122" s="13"/>
      <c r="ACI1122" s="13"/>
      <c r="ACJ1122" s="13"/>
      <c r="ACK1122" s="13"/>
      <c r="ACL1122" s="13"/>
      <c r="ACM1122" s="13"/>
      <c r="ACN1122" s="13"/>
      <c r="ACO1122" s="13"/>
      <c r="ACP1122" s="13"/>
      <c r="ACQ1122" s="13"/>
      <c r="ACR1122" s="13"/>
      <c r="ACS1122" s="13"/>
      <c r="ACT1122" s="13"/>
      <c r="ACU1122" s="13"/>
      <c r="ACV1122" s="13"/>
      <c r="ACW1122" s="13"/>
      <c r="ACX1122" s="13"/>
      <c r="ACY1122" s="13"/>
      <c r="ACZ1122" s="13"/>
      <c r="ADA1122" s="13"/>
      <c r="ADB1122" s="13"/>
      <c r="ADC1122" s="13"/>
      <c r="ADD1122" s="13"/>
      <c r="ADE1122" s="13"/>
      <c r="ADF1122" s="13"/>
      <c r="ADG1122" s="13"/>
      <c r="ADH1122" s="13"/>
      <c r="ADI1122" s="13"/>
      <c r="ADJ1122" s="13"/>
      <c r="ADK1122" s="13"/>
      <c r="ADL1122" s="13"/>
      <c r="ADM1122" s="13"/>
      <c r="ADN1122" s="13"/>
      <c r="ADO1122" s="13"/>
      <c r="ADP1122" s="13"/>
      <c r="ADQ1122" s="13"/>
      <c r="ADR1122" s="13"/>
      <c r="ADS1122" s="13"/>
      <c r="ADT1122" s="13"/>
      <c r="ADU1122" s="13"/>
      <c r="ADV1122" s="13"/>
      <c r="ADW1122" s="13"/>
      <c r="ADX1122" s="13"/>
      <c r="ADY1122" s="13"/>
      <c r="ADZ1122" s="13"/>
      <c r="AEA1122" s="13"/>
      <c r="AEB1122" s="13"/>
      <c r="AEC1122" s="13"/>
      <c r="AED1122" s="13"/>
      <c r="AEE1122" s="13"/>
      <c r="AEF1122" s="13"/>
      <c r="AEG1122" s="13"/>
      <c r="AEH1122" s="13"/>
      <c r="AEI1122" s="13"/>
      <c r="AEJ1122" s="13"/>
      <c r="AEK1122" s="13"/>
      <c r="AEL1122" s="13"/>
      <c r="AEM1122" s="13"/>
      <c r="AEN1122" s="13"/>
      <c r="AEO1122" s="13"/>
      <c r="AEP1122" s="13"/>
      <c r="AEQ1122" s="13"/>
      <c r="AER1122" s="13"/>
      <c r="AES1122" s="13"/>
      <c r="AET1122" s="13"/>
      <c r="AEU1122" s="13"/>
      <c r="AEV1122" s="13"/>
      <c r="AEW1122" s="13"/>
      <c r="AEX1122" s="13"/>
      <c r="AEY1122" s="13"/>
      <c r="AEZ1122" s="13"/>
      <c r="AFA1122" s="13"/>
      <c r="AFB1122" s="13"/>
      <c r="AFC1122" s="13"/>
      <c r="AFD1122" s="13"/>
      <c r="AFE1122" s="13"/>
      <c r="AFF1122" s="13"/>
      <c r="AFG1122" s="13"/>
      <c r="AFH1122" s="13"/>
      <c r="AFI1122" s="13"/>
      <c r="AFJ1122" s="13"/>
      <c r="AFK1122" s="13"/>
      <c r="AFL1122" s="13"/>
      <c r="AFM1122" s="13"/>
      <c r="AFN1122" s="13"/>
      <c r="AFO1122" s="13"/>
      <c r="AFP1122" s="13"/>
      <c r="AFQ1122" s="13"/>
      <c r="AFR1122" s="13"/>
      <c r="AFS1122" s="13"/>
      <c r="AFT1122" s="13"/>
      <c r="AFU1122" s="13"/>
      <c r="AFV1122" s="13"/>
      <c r="AFW1122" s="13"/>
      <c r="AFX1122" s="13"/>
      <c r="AFY1122" s="13"/>
      <c r="AFZ1122" s="13"/>
      <c r="AGA1122" s="13"/>
      <c r="AGB1122" s="13"/>
      <c r="AGC1122" s="13"/>
      <c r="AGD1122" s="13"/>
      <c r="AGE1122" s="13"/>
      <c r="AGF1122" s="13"/>
      <c r="AGG1122" s="13"/>
      <c r="AGH1122" s="13"/>
      <c r="AGI1122" s="13"/>
      <c r="AGJ1122" s="13"/>
      <c r="AGK1122" s="13"/>
      <c r="AGL1122" s="13"/>
      <c r="AGM1122" s="13"/>
      <c r="AGN1122" s="13"/>
      <c r="AGO1122" s="13"/>
      <c r="AGP1122" s="13"/>
      <c r="AGQ1122" s="13"/>
      <c r="AGR1122" s="13"/>
      <c r="AGS1122" s="13"/>
      <c r="AGT1122" s="13"/>
      <c r="AGU1122" s="13"/>
      <c r="AGV1122" s="13"/>
      <c r="AGW1122" s="13"/>
      <c r="AGX1122" s="13"/>
      <c r="AGY1122" s="13"/>
      <c r="AGZ1122" s="13"/>
      <c r="AHA1122" s="13"/>
      <c r="AHB1122" s="13"/>
      <c r="AHC1122" s="13"/>
      <c r="AHD1122" s="13"/>
      <c r="AHE1122" s="13"/>
      <c r="AHF1122" s="13"/>
      <c r="AHG1122" s="13"/>
      <c r="AHH1122" s="13"/>
      <c r="AHI1122" s="13"/>
      <c r="AHJ1122" s="13"/>
      <c r="AHK1122" s="13"/>
      <c r="AHL1122" s="13"/>
      <c r="AHM1122" s="13"/>
      <c r="AHN1122" s="13"/>
      <c r="AHO1122" s="13"/>
      <c r="AHP1122" s="13"/>
      <c r="AHQ1122" s="13"/>
      <c r="AHR1122" s="13"/>
      <c r="AHS1122" s="13"/>
      <c r="AHT1122" s="13"/>
      <c r="AHU1122" s="13"/>
      <c r="AHV1122" s="13"/>
      <c r="AHW1122" s="13"/>
      <c r="AHX1122" s="13"/>
      <c r="AHY1122" s="13"/>
      <c r="AHZ1122" s="13"/>
      <c r="AIA1122" s="13"/>
      <c r="AIB1122" s="13"/>
      <c r="AIC1122" s="13"/>
      <c r="AID1122" s="13"/>
      <c r="AIE1122" s="13"/>
      <c r="AIF1122" s="13"/>
      <c r="AIG1122" s="13"/>
      <c r="AIH1122" s="13"/>
      <c r="AII1122" s="13"/>
      <c r="AIJ1122" s="13"/>
      <c r="AIK1122" s="13"/>
      <c r="AIL1122" s="13"/>
      <c r="AIM1122" s="13"/>
      <c r="AIN1122" s="13"/>
      <c r="AIO1122" s="13"/>
      <c r="AIP1122" s="13"/>
      <c r="AIQ1122" s="13"/>
      <c r="AIR1122" s="13"/>
      <c r="AIS1122" s="13"/>
      <c r="AIT1122" s="13"/>
      <c r="AIU1122" s="13"/>
      <c r="AIV1122" s="13"/>
      <c r="AIW1122" s="13"/>
      <c r="AIX1122" s="13"/>
      <c r="AIY1122" s="13"/>
      <c r="AIZ1122" s="13"/>
      <c r="AJA1122" s="13"/>
      <c r="AJB1122" s="13"/>
      <c r="AJC1122" s="13"/>
      <c r="AJD1122" s="13"/>
      <c r="AJE1122" s="13"/>
      <c r="AJF1122" s="13"/>
      <c r="AJG1122" s="13"/>
      <c r="AJH1122" s="13"/>
      <c r="AJI1122" s="13"/>
      <c r="AJJ1122" s="13"/>
      <c r="AJK1122" s="13"/>
      <c r="AJL1122" s="13"/>
      <c r="AJM1122" s="13"/>
      <c r="AJN1122" s="13"/>
      <c r="AJO1122" s="13"/>
      <c r="AJP1122" s="13"/>
      <c r="AJQ1122" s="13"/>
      <c r="AJR1122" s="13"/>
      <c r="AJS1122" s="13"/>
      <c r="AJT1122" s="13"/>
      <c r="AJU1122" s="13"/>
      <c r="AJV1122" s="13"/>
      <c r="AJW1122" s="13"/>
      <c r="AJX1122" s="13"/>
      <c r="AJY1122" s="13"/>
      <c r="AJZ1122" s="13"/>
      <c r="AKA1122" s="13"/>
      <c r="AKB1122" s="13"/>
      <c r="AKC1122" s="13"/>
      <c r="AKD1122" s="13"/>
      <c r="AKE1122" s="13"/>
      <c r="AKF1122" s="13"/>
      <c r="AKG1122" s="13"/>
      <c r="AKH1122" s="13"/>
      <c r="AKI1122" s="13"/>
      <c r="AKJ1122" s="13"/>
      <c r="AKK1122" s="13"/>
      <c r="AKL1122" s="13"/>
      <c r="AKM1122" s="13"/>
      <c r="AKN1122" s="13"/>
      <c r="AKO1122" s="13"/>
      <c r="AKP1122" s="13"/>
      <c r="AKQ1122" s="13"/>
      <c r="AKR1122" s="13"/>
      <c r="AKS1122" s="13"/>
      <c r="AKT1122" s="13"/>
      <c r="AKU1122" s="13"/>
      <c r="AKV1122" s="13"/>
      <c r="AKW1122" s="13"/>
      <c r="AKX1122" s="13"/>
      <c r="AKY1122" s="13"/>
      <c r="AKZ1122" s="13"/>
      <c r="ALA1122" s="13"/>
      <c r="ALB1122" s="13"/>
      <c r="ALC1122" s="13"/>
      <c r="ALD1122" s="13"/>
      <c r="ALE1122" s="13"/>
      <c r="ALF1122" s="13"/>
      <c r="ALG1122" s="13"/>
      <c r="ALH1122" s="13"/>
      <c r="ALI1122" s="13"/>
      <c r="ALJ1122" s="13"/>
    </row>
    <row r="1123" spans="1:998" s="24" customFormat="1">
      <c r="A1123" s="16">
        <v>1118</v>
      </c>
      <c r="B1123" s="32" t="s">
        <v>138</v>
      </c>
      <c r="C1123" s="32" t="s">
        <v>27</v>
      </c>
      <c r="D1123" s="32" t="s">
        <v>27</v>
      </c>
      <c r="E1123" s="32" t="s">
        <v>1364</v>
      </c>
      <c r="F1123" s="32"/>
      <c r="G1123" s="74">
        <v>45834</v>
      </c>
      <c r="H1123" s="75">
        <v>0.77430555555555547</v>
      </c>
      <c r="I1123" s="32" t="s">
        <v>5</v>
      </c>
      <c r="J1123" s="32" t="s">
        <v>6</v>
      </c>
      <c r="K1123" s="32" t="s">
        <v>5</v>
      </c>
      <c r="L1123" s="32" t="s">
        <v>5</v>
      </c>
      <c r="M1123" s="32" t="s">
        <v>5</v>
      </c>
      <c r="N1123" s="32" t="s">
        <v>6</v>
      </c>
      <c r="O1123" s="76">
        <v>764.88</v>
      </c>
      <c r="P1123" s="77">
        <v>3007</v>
      </c>
      <c r="Q1123" s="76">
        <v>110000</v>
      </c>
      <c r="R1123" s="76">
        <v>11000</v>
      </c>
      <c r="S1123" s="85">
        <f t="shared" si="108"/>
        <v>10</v>
      </c>
      <c r="T1123" s="85">
        <f t="shared" si="109"/>
        <v>99000</v>
      </c>
      <c r="U1123" s="32" t="s">
        <v>6</v>
      </c>
      <c r="V1123" s="32" t="s">
        <v>6</v>
      </c>
      <c r="W1123" s="79">
        <v>2</v>
      </c>
      <c r="X1123" s="80">
        <v>0</v>
      </c>
      <c r="Y1123" s="81">
        <f>ROUND((S1123/INDICI!$B$2*10),2)</f>
        <v>1.1299999999999999</v>
      </c>
      <c r="Z1123" s="81">
        <f>ROUND((O1123/INDICI!$B$1*25),2)</f>
        <v>2.04</v>
      </c>
      <c r="AA1123" s="82">
        <f t="shared" si="110"/>
        <v>8</v>
      </c>
      <c r="AB1123" s="83">
        <f t="shared" si="111"/>
        <v>11.17</v>
      </c>
      <c r="AC1123" s="84"/>
      <c r="AD1123" s="81" t="str">
        <f>VLOOKUP(C1123, 'NORD SUD'!A:B, 2, FALSE)</f>
        <v>S</v>
      </c>
      <c r="AE1123" s="85"/>
      <c r="AF1123" s="85"/>
      <c r="AG1123" s="84"/>
      <c r="AH1123" s="81"/>
      <c r="AI1123" s="169"/>
      <c r="AJ1123" s="169"/>
      <c r="AK1123" s="194"/>
      <c r="AL1123" s="158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/>
      <c r="FL1123" s="13"/>
      <c r="FM1123" s="13"/>
      <c r="FN1123" s="13"/>
      <c r="FO1123" s="13"/>
      <c r="FP1123" s="13"/>
      <c r="FQ1123" s="13"/>
      <c r="FR1123" s="13"/>
      <c r="FS1123" s="13"/>
      <c r="FT1123" s="13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/>
      <c r="GH1123" s="13"/>
      <c r="GI1123" s="13"/>
      <c r="GJ1123" s="13"/>
      <c r="GK1123" s="13"/>
      <c r="GL1123" s="13"/>
      <c r="GM1123" s="13"/>
      <c r="GN1123" s="13"/>
      <c r="GO1123" s="13"/>
      <c r="GP1123" s="13"/>
      <c r="GQ1123" s="13"/>
      <c r="GR1123" s="13"/>
      <c r="GS1123" s="13"/>
      <c r="GT1123" s="13"/>
      <c r="GU1123" s="13"/>
      <c r="GV1123" s="13"/>
      <c r="GW1123" s="13"/>
      <c r="GX1123" s="13"/>
      <c r="GY1123" s="13"/>
      <c r="GZ1123" s="13"/>
      <c r="HA1123" s="13"/>
      <c r="HB1123" s="13"/>
      <c r="HC1123" s="13"/>
      <c r="HD1123" s="13"/>
      <c r="HE1123" s="13"/>
      <c r="HF1123" s="13"/>
      <c r="HG1123" s="13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3"/>
      <c r="HU1123" s="13"/>
      <c r="HV1123" s="13"/>
      <c r="HW1123" s="13"/>
      <c r="HX1123" s="13"/>
      <c r="HY1123" s="13"/>
      <c r="HZ1123" s="13"/>
      <c r="IA1123" s="13"/>
      <c r="IB1123" s="13"/>
      <c r="IC1123" s="13"/>
      <c r="ID1123" s="13"/>
      <c r="IE1123" s="13"/>
      <c r="IF1123" s="13"/>
      <c r="IG1123" s="13"/>
      <c r="IH1123" s="13"/>
      <c r="II1123" s="13"/>
      <c r="IJ1123" s="13"/>
      <c r="IK1123" s="13"/>
      <c r="IL1123" s="13"/>
      <c r="IM1123" s="13"/>
      <c r="IN1123" s="13"/>
      <c r="IO1123" s="13"/>
      <c r="IP1123" s="13"/>
      <c r="IQ1123" s="13"/>
      <c r="IR1123" s="13"/>
      <c r="IS1123" s="13"/>
      <c r="IT1123" s="13"/>
      <c r="IU1123" s="13"/>
      <c r="IV1123" s="13"/>
      <c r="IW1123" s="13"/>
      <c r="IX1123" s="13"/>
      <c r="IY1123" s="13"/>
      <c r="IZ1123" s="13"/>
      <c r="JA1123" s="13"/>
      <c r="JB1123" s="13"/>
      <c r="JC1123" s="13"/>
      <c r="JD1123" s="13"/>
      <c r="JE1123" s="13"/>
      <c r="JF1123" s="13"/>
      <c r="JG1123" s="13"/>
      <c r="JH1123" s="13"/>
      <c r="JI1123" s="13"/>
      <c r="JJ1123" s="13"/>
      <c r="JK1123" s="13"/>
      <c r="JL1123" s="13"/>
      <c r="JM1123" s="13"/>
      <c r="JN1123" s="13"/>
      <c r="JO1123" s="13"/>
      <c r="JP1123" s="13"/>
      <c r="JQ1123" s="13"/>
      <c r="JR1123" s="13"/>
      <c r="JS1123" s="13"/>
      <c r="JT1123" s="13"/>
      <c r="JU1123" s="13"/>
      <c r="JV1123" s="13"/>
      <c r="JW1123" s="13"/>
      <c r="JX1123" s="13"/>
      <c r="JY1123" s="13"/>
      <c r="JZ1123" s="13"/>
      <c r="KA1123" s="13"/>
      <c r="KB1123" s="13"/>
      <c r="KC1123" s="13"/>
      <c r="KD1123" s="13"/>
      <c r="KE1123" s="13"/>
      <c r="KF1123" s="13"/>
      <c r="KG1123" s="13"/>
      <c r="KH1123" s="13"/>
      <c r="KI1123" s="13"/>
      <c r="KJ1123" s="13"/>
      <c r="KK1123" s="13"/>
      <c r="KL1123" s="13"/>
      <c r="KM1123" s="13"/>
      <c r="KN1123" s="13"/>
      <c r="KO1123" s="13"/>
      <c r="KP1123" s="13"/>
      <c r="KQ1123" s="13"/>
      <c r="KR1123" s="13"/>
      <c r="KS1123" s="13"/>
      <c r="KT1123" s="13"/>
      <c r="KU1123" s="13"/>
      <c r="KV1123" s="13"/>
      <c r="KW1123" s="13"/>
      <c r="KX1123" s="13"/>
      <c r="KY1123" s="13"/>
      <c r="KZ1123" s="13"/>
      <c r="LA1123" s="13"/>
      <c r="LB1123" s="13"/>
      <c r="LC1123" s="13"/>
      <c r="LD1123" s="13"/>
      <c r="LE1123" s="13"/>
      <c r="LF1123" s="13"/>
      <c r="LG1123" s="13"/>
      <c r="LH1123" s="13"/>
      <c r="LI1123" s="13"/>
      <c r="LJ1123" s="13"/>
      <c r="LK1123" s="13"/>
      <c r="LL1123" s="13"/>
      <c r="LM1123" s="13"/>
      <c r="LN1123" s="13"/>
      <c r="LO1123" s="13"/>
      <c r="LP1123" s="13"/>
      <c r="LQ1123" s="13"/>
      <c r="LR1123" s="13"/>
      <c r="LS1123" s="13"/>
      <c r="LT1123" s="13"/>
      <c r="LU1123" s="13"/>
      <c r="LV1123" s="13"/>
      <c r="LW1123" s="13"/>
      <c r="LX1123" s="13"/>
      <c r="LY1123" s="13"/>
      <c r="LZ1123" s="13"/>
      <c r="MA1123" s="13"/>
      <c r="MB1123" s="13"/>
      <c r="MC1123" s="13"/>
      <c r="MD1123" s="13"/>
      <c r="ME1123" s="13"/>
      <c r="MF1123" s="13"/>
      <c r="MG1123" s="13"/>
      <c r="MH1123" s="13"/>
      <c r="MI1123" s="13"/>
      <c r="MJ1123" s="13"/>
      <c r="MK1123" s="13"/>
      <c r="ML1123" s="13"/>
      <c r="MM1123" s="13"/>
      <c r="MN1123" s="13"/>
      <c r="MO1123" s="13"/>
      <c r="MP1123" s="13"/>
      <c r="MQ1123" s="13"/>
      <c r="MR1123" s="13"/>
      <c r="MS1123" s="13"/>
      <c r="MT1123" s="13"/>
      <c r="MU1123" s="13"/>
      <c r="MV1123" s="13"/>
      <c r="MW1123" s="13"/>
      <c r="MX1123" s="13"/>
      <c r="MY1123" s="13"/>
      <c r="MZ1123" s="13"/>
      <c r="NA1123" s="13"/>
      <c r="NB1123" s="13"/>
      <c r="NC1123" s="13"/>
      <c r="ND1123" s="13"/>
      <c r="NE1123" s="13"/>
      <c r="NF1123" s="13"/>
      <c r="NG1123" s="13"/>
      <c r="NH1123" s="13"/>
      <c r="NI1123" s="13"/>
      <c r="NJ1123" s="13"/>
      <c r="NK1123" s="13"/>
      <c r="NL1123" s="13"/>
      <c r="NM1123" s="13"/>
      <c r="NN1123" s="13"/>
      <c r="NO1123" s="13"/>
      <c r="NP1123" s="13"/>
      <c r="NQ1123" s="13"/>
      <c r="NR1123" s="13"/>
      <c r="NS1123" s="13"/>
      <c r="NT1123" s="13"/>
      <c r="NU1123" s="13"/>
      <c r="NV1123" s="13"/>
      <c r="NW1123" s="13"/>
      <c r="NX1123" s="13"/>
      <c r="NY1123" s="13"/>
      <c r="NZ1123" s="13"/>
      <c r="OA1123" s="13"/>
      <c r="OB1123" s="13"/>
      <c r="OC1123" s="13"/>
      <c r="OD1123" s="13"/>
      <c r="OE1123" s="13"/>
      <c r="OF1123" s="13"/>
      <c r="OG1123" s="13"/>
      <c r="OH1123" s="13"/>
      <c r="OI1123" s="13"/>
      <c r="OJ1123" s="13"/>
      <c r="OK1123" s="13"/>
      <c r="OL1123" s="13"/>
      <c r="OM1123" s="13"/>
      <c r="ON1123" s="13"/>
      <c r="OO1123" s="13"/>
      <c r="OP1123" s="13"/>
      <c r="OQ1123" s="13"/>
      <c r="OR1123" s="13"/>
      <c r="OS1123" s="13"/>
      <c r="OT1123" s="13"/>
      <c r="OU1123" s="13"/>
      <c r="OV1123" s="13"/>
      <c r="OW1123" s="13"/>
      <c r="OX1123" s="13"/>
      <c r="OY1123" s="13"/>
      <c r="OZ1123" s="13"/>
      <c r="PA1123" s="13"/>
      <c r="PB1123" s="13"/>
      <c r="PC1123" s="13"/>
      <c r="PD1123" s="13"/>
      <c r="PE1123" s="13"/>
      <c r="PF1123" s="13"/>
      <c r="PG1123" s="13"/>
      <c r="PH1123" s="13"/>
      <c r="PI1123" s="13"/>
      <c r="PJ1123" s="13"/>
      <c r="PK1123" s="13"/>
      <c r="PL1123" s="13"/>
      <c r="PM1123" s="13"/>
      <c r="PN1123" s="13"/>
      <c r="PO1123" s="13"/>
      <c r="PP1123" s="13"/>
      <c r="PQ1123" s="13"/>
      <c r="PR1123" s="13"/>
      <c r="PS1123" s="13"/>
      <c r="PT1123" s="13"/>
      <c r="PU1123" s="13"/>
      <c r="PV1123" s="13"/>
      <c r="PW1123" s="13"/>
      <c r="PX1123" s="13"/>
      <c r="PY1123" s="13"/>
      <c r="PZ1123" s="13"/>
      <c r="QA1123" s="13"/>
      <c r="QB1123" s="13"/>
      <c r="QC1123" s="13"/>
      <c r="QD1123" s="13"/>
      <c r="QE1123" s="13"/>
      <c r="QF1123" s="13"/>
      <c r="QG1123" s="13"/>
      <c r="QH1123" s="13"/>
      <c r="QI1123" s="13"/>
      <c r="QJ1123" s="13"/>
      <c r="QK1123" s="13"/>
      <c r="QL1123" s="13"/>
      <c r="QM1123" s="13"/>
      <c r="QN1123" s="13"/>
      <c r="QO1123" s="13"/>
      <c r="QP1123" s="13"/>
      <c r="QQ1123" s="13"/>
      <c r="QR1123" s="13"/>
      <c r="QS1123" s="13"/>
      <c r="QT1123" s="13"/>
      <c r="QU1123" s="13"/>
      <c r="QV1123" s="13"/>
      <c r="QW1123" s="13"/>
      <c r="QX1123" s="13"/>
      <c r="QY1123" s="13"/>
      <c r="QZ1123" s="13"/>
      <c r="RA1123" s="13"/>
      <c r="RB1123" s="13"/>
      <c r="RC1123" s="13"/>
      <c r="RD1123" s="13"/>
      <c r="RE1123" s="13"/>
      <c r="RF1123" s="13"/>
      <c r="RG1123" s="13"/>
      <c r="RH1123" s="13"/>
      <c r="RI1123" s="13"/>
      <c r="RJ1123" s="13"/>
      <c r="RK1123" s="13"/>
      <c r="RL1123" s="13"/>
      <c r="RM1123" s="13"/>
      <c r="RN1123" s="13"/>
      <c r="RO1123" s="13"/>
      <c r="RP1123" s="13"/>
      <c r="RQ1123" s="13"/>
      <c r="RR1123" s="13"/>
      <c r="RS1123" s="13"/>
      <c r="RT1123" s="13"/>
      <c r="RU1123" s="13"/>
      <c r="RV1123" s="13"/>
      <c r="RW1123" s="13"/>
      <c r="RX1123" s="13"/>
      <c r="RY1123" s="13"/>
      <c r="RZ1123" s="13"/>
      <c r="SA1123" s="13"/>
      <c r="SB1123" s="13"/>
      <c r="SC1123" s="13"/>
      <c r="SD1123" s="13"/>
      <c r="SE1123" s="13"/>
      <c r="SF1123" s="13"/>
      <c r="SG1123" s="13"/>
      <c r="SH1123" s="13"/>
      <c r="SI1123" s="13"/>
      <c r="SJ1123" s="13"/>
      <c r="SK1123" s="13"/>
      <c r="SL1123" s="13"/>
      <c r="SM1123" s="13"/>
      <c r="SN1123" s="13"/>
      <c r="SO1123" s="13"/>
      <c r="SP1123" s="13"/>
      <c r="SQ1123" s="13"/>
      <c r="SR1123" s="13"/>
      <c r="SS1123" s="13"/>
      <c r="ST1123" s="13"/>
      <c r="SU1123" s="13"/>
      <c r="SV1123" s="13"/>
      <c r="SW1123" s="13"/>
      <c r="SX1123" s="13"/>
      <c r="SY1123" s="13"/>
      <c r="SZ1123" s="13"/>
      <c r="TA1123" s="13"/>
      <c r="TB1123" s="13"/>
      <c r="TC1123" s="13"/>
      <c r="TD1123" s="13"/>
      <c r="TE1123" s="13"/>
      <c r="TF1123" s="13"/>
      <c r="TG1123" s="13"/>
      <c r="TH1123" s="13"/>
      <c r="TI1123" s="13"/>
      <c r="TJ1123" s="13"/>
      <c r="TK1123" s="13"/>
      <c r="TL1123" s="13"/>
      <c r="TM1123" s="13"/>
      <c r="TN1123" s="13"/>
      <c r="TO1123" s="13"/>
      <c r="TP1123" s="13"/>
      <c r="TQ1123" s="13"/>
      <c r="TR1123" s="13"/>
      <c r="TS1123" s="13"/>
      <c r="TT1123" s="13"/>
      <c r="TU1123" s="13"/>
      <c r="TV1123" s="13"/>
      <c r="TW1123" s="13"/>
      <c r="TX1123" s="13"/>
      <c r="TY1123" s="13"/>
      <c r="TZ1123" s="13"/>
      <c r="UA1123" s="13"/>
      <c r="UB1123" s="13"/>
      <c r="UC1123" s="13"/>
      <c r="UD1123" s="13"/>
      <c r="UE1123" s="13"/>
      <c r="UF1123" s="13"/>
      <c r="UG1123" s="13"/>
      <c r="UH1123" s="13"/>
      <c r="UI1123" s="13"/>
      <c r="UJ1123" s="13"/>
      <c r="UK1123" s="13"/>
      <c r="UL1123" s="13"/>
      <c r="UM1123" s="13"/>
      <c r="UN1123" s="13"/>
      <c r="UO1123" s="13"/>
      <c r="UP1123" s="13"/>
      <c r="UQ1123" s="13"/>
      <c r="UR1123" s="13"/>
      <c r="US1123" s="13"/>
      <c r="UT1123" s="13"/>
      <c r="UU1123" s="13"/>
      <c r="UV1123" s="13"/>
      <c r="UW1123" s="13"/>
      <c r="UX1123" s="13"/>
      <c r="UY1123" s="13"/>
      <c r="UZ1123" s="13"/>
      <c r="VA1123" s="13"/>
      <c r="VB1123" s="13"/>
      <c r="VC1123" s="13"/>
      <c r="VD1123" s="13"/>
      <c r="VE1123" s="13"/>
      <c r="VF1123" s="13"/>
      <c r="VG1123" s="13"/>
      <c r="VH1123" s="13"/>
      <c r="VI1123" s="13"/>
      <c r="VJ1123" s="13"/>
      <c r="VK1123" s="13"/>
      <c r="VL1123" s="13"/>
      <c r="VM1123" s="13"/>
      <c r="VN1123" s="13"/>
      <c r="VO1123" s="13"/>
      <c r="VP1123" s="13"/>
      <c r="VQ1123" s="13"/>
      <c r="VR1123" s="13"/>
      <c r="VS1123" s="13"/>
      <c r="VT1123" s="13"/>
      <c r="VU1123" s="13"/>
      <c r="VV1123" s="13"/>
      <c r="VW1123" s="13"/>
      <c r="VX1123" s="13"/>
      <c r="VY1123" s="13"/>
      <c r="VZ1123" s="13"/>
      <c r="WA1123" s="13"/>
      <c r="WB1123" s="13"/>
      <c r="WC1123" s="13"/>
      <c r="WD1123" s="13"/>
      <c r="WE1123" s="13"/>
      <c r="WF1123" s="13"/>
      <c r="WG1123" s="13"/>
      <c r="WH1123" s="13"/>
      <c r="WI1123" s="13"/>
      <c r="WJ1123" s="13"/>
      <c r="WK1123" s="13"/>
      <c r="WL1123" s="13"/>
      <c r="WM1123" s="13"/>
      <c r="WN1123" s="13"/>
      <c r="WO1123" s="13"/>
      <c r="WP1123" s="13"/>
      <c r="WQ1123" s="13"/>
      <c r="WR1123" s="13"/>
      <c r="WS1123" s="13"/>
      <c r="WT1123" s="13"/>
      <c r="WU1123" s="13"/>
      <c r="WV1123" s="13"/>
      <c r="WW1123" s="13"/>
      <c r="WX1123" s="13"/>
      <c r="WY1123" s="13"/>
      <c r="WZ1123" s="13"/>
      <c r="XA1123" s="13"/>
      <c r="XB1123" s="13"/>
      <c r="XC1123" s="13"/>
      <c r="XD1123" s="13"/>
      <c r="XE1123" s="13"/>
      <c r="XF1123" s="13"/>
      <c r="XG1123" s="13"/>
      <c r="XH1123" s="13"/>
      <c r="XI1123" s="13"/>
      <c r="XJ1123" s="13"/>
      <c r="XK1123" s="13"/>
      <c r="XL1123" s="13"/>
      <c r="XM1123" s="13"/>
      <c r="XN1123" s="13"/>
      <c r="XO1123" s="13"/>
      <c r="XP1123" s="13"/>
      <c r="XQ1123" s="13"/>
      <c r="XR1123" s="13"/>
      <c r="XS1123" s="13"/>
      <c r="XT1123" s="13"/>
      <c r="XU1123" s="13"/>
      <c r="XV1123" s="13"/>
      <c r="XW1123" s="13"/>
      <c r="XX1123" s="13"/>
      <c r="XY1123" s="13"/>
      <c r="XZ1123" s="13"/>
      <c r="YA1123" s="13"/>
      <c r="YB1123" s="13"/>
      <c r="YC1123" s="13"/>
      <c r="YD1123" s="13"/>
      <c r="YE1123" s="13"/>
      <c r="YF1123" s="13"/>
      <c r="YG1123" s="13"/>
      <c r="YH1123" s="13"/>
      <c r="YI1123" s="13"/>
      <c r="YJ1123" s="13"/>
      <c r="YK1123" s="13"/>
      <c r="YL1123" s="13"/>
      <c r="YM1123" s="13"/>
      <c r="YN1123" s="13"/>
      <c r="YO1123" s="13"/>
      <c r="YP1123" s="13"/>
      <c r="YQ1123" s="13"/>
      <c r="YR1123" s="13"/>
      <c r="YS1123" s="13"/>
      <c r="YT1123" s="13"/>
      <c r="YU1123" s="13"/>
      <c r="YV1123" s="13"/>
      <c r="YW1123" s="13"/>
      <c r="YX1123" s="13"/>
      <c r="YY1123" s="13"/>
      <c r="YZ1123" s="13"/>
      <c r="ZA1123" s="13"/>
      <c r="ZB1123" s="13"/>
      <c r="ZC1123" s="13"/>
      <c r="ZD1123" s="13"/>
      <c r="ZE1123" s="13"/>
      <c r="ZF1123" s="13"/>
      <c r="ZG1123" s="13"/>
      <c r="ZH1123" s="13"/>
      <c r="ZI1123" s="13"/>
      <c r="ZJ1123" s="13"/>
      <c r="ZK1123" s="13"/>
      <c r="ZL1123" s="13"/>
      <c r="ZM1123" s="13"/>
      <c r="ZN1123" s="13"/>
      <c r="ZO1123" s="13"/>
      <c r="ZP1123" s="13"/>
      <c r="ZQ1123" s="13"/>
      <c r="ZR1123" s="13"/>
      <c r="ZS1123" s="13"/>
      <c r="ZT1123" s="13"/>
      <c r="ZU1123" s="13"/>
      <c r="ZV1123" s="13"/>
      <c r="ZW1123" s="13"/>
      <c r="ZX1123" s="13"/>
      <c r="ZY1123" s="13"/>
      <c r="ZZ1123" s="13"/>
      <c r="AAA1123" s="13"/>
      <c r="AAB1123" s="13"/>
      <c r="AAC1123" s="13"/>
      <c r="AAD1123" s="13"/>
      <c r="AAE1123" s="13"/>
      <c r="AAF1123" s="13"/>
      <c r="AAG1123" s="13"/>
      <c r="AAH1123" s="13"/>
      <c r="AAI1123" s="13"/>
      <c r="AAJ1123" s="13"/>
      <c r="AAK1123" s="13"/>
      <c r="AAL1123" s="13"/>
      <c r="AAM1123" s="13"/>
      <c r="AAN1123" s="13"/>
      <c r="AAO1123" s="13"/>
      <c r="AAP1123" s="13"/>
      <c r="AAQ1123" s="13"/>
      <c r="AAR1123" s="13"/>
      <c r="AAS1123" s="13"/>
      <c r="AAT1123" s="13"/>
      <c r="AAU1123" s="13"/>
      <c r="AAV1123" s="13"/>
      <c r="AAW1123" s="13"/>
      <c r="AAX1123" s="13"/>
      <c r="AAY1123" s="13"/>
      <c r="AAZ1123" s="13"/>
      <c r="ABA1123" s="13"/>
      <c r="ABB1123" s="13"/>
      <c r="ABC1123" s="13"/>
      <c r="ABD1123" s="13"/>
      <c r="ABE1123" s="13"/>
      <c r="ABF1123" s="13"/>
      <c r="ABG1123" s="13"/>
      <c r="ABH1123" s="13"/>
      <c r="ABI1123" s="13"/>
      <c r="ABJ1123" s="13"/>
      <c r="ABK1123" s="13"/>
      <c r="ABL1123" s="13"/>
      <c r="ABM1123" s="13"/>
      <c r="ABN1123" s="13"/>
      <c r="ABO1123" s="13"/>
      <c r="ABP1123" s="13"/>
      <c r="ABQ1123" s="13"/>
      <c r="ABR1123" s="13"/>
      <c r="ABS1123" s="13"/>
      <c r="ABT1123" s="13"/>
      <c r="ABU1123" s="13"/>
      <c r="ABV1123" s="13"/>
      <c r="ABW1123" s="13"/>
      <c r="ABX1123" s="13"/>
      <c r="ABY1123" s="13"/>
      <c r="ABZ1123" s="13"/>
      <c r="ACA1123" s="13"/>
      <c r="ACB1123" s="13"/>
      <c r="ACC1123" s="13"/>
      <c r="ACD1123" s="13"/>
      <c r="ACE1123" s="13"/>
      <c r="ACF1123" s="13"/>
      <c r="ACG1123" s="13"/>
      <c r="ACH1123" s="13"/>
      <c r="ACI1123" s="13"/>
      <c r="ACJ1123" s="13"/>
      <c r="ACK1123" s="13"/>
      <c r="ACL1123" s="13"/>
      <c r="ACM1123" s="13"/>
      <c r="ACN1123" s="13"/>
      <c r="ACO1123" s="13"/>
      <c r="ACP1123" s="13"/>
      <c r="ACQ1123" s="13"/>
      <c r="ACR1123" s="13"/>
      <c r="ACS1123" s="13"/>
      <c r="ACT1123" s="13"/>
      <c r="ACU1123" s="13"/>
      <c r="ACV1123" s="13"/>
      <c r="ACW1123" s="13"/>
      <c r="ACX1123" s="13"/>
      <c r="ACY1123" s="13"/>
      <c r="ACZ1123" s="13"/>
      <c r="ADA1123" s="13"/>
      <c r="ADB1123" s="13"/>
      <c r="ADC1123" s="13"/>
      <c r="ADD1123" s="13"/>
      <c r="ADE1123" s="13"/>
      <c r="ADF1123" s="13"/>
      <c r="ADG1123" s="13"/>
      <c r="ADH1123" s="13"/>
      <c r="ADI1123" s="13"/>
      <c r="ADJ1123" s="13"/>
      <c r="ADK1123" s="13"/>
      <c r="ADL1123" s="13"/>
      <c r="ADM1123" s="13"/>
      <c r="ADN1123" s="13"/>
      <c r="ADO1123" s="13"/>
      <c r="ADP1123" s="13"/>
      <c r="ADQ1123" s="13"/>
      <c r="ADR1123" s="13"/>
      <c r="ADS1123" s="13"/>
      <c r="ADT1123" s="13"/>
      <c r="ADU1123" s="13"/>
      <c r="ADV1123" s="13"/>
      <c r="ADW1123" s="13"/>
      <c r="ADX1123" s="13"/>
      <c r="ADY1123" s="13"/>
      <c r="ADZ1123" s="13"/>
      <c r="AEA1123" s="13"/>
      <c r="AEB1123" s="13"/>
      <c r="AEC1123" s="13"/>
      <c r="AED1123" s="13"/>
      <c r="AEE1123" s="13"/>
      <c r="AEF1123" s="13"/>
      <c r="AEG1123" s="13"/>
      <c r="AEH1123" s="13"/>
      <c r="AEI1123" s="13"/>
      <c r="AEJ1123" s="13"/>
      <c r="AEK1123" s="13"/>
      <c r="AEL1123" s="13"/>
      <c r="AEM1123" s="13"/>
      <c r="AEN1123" s="13"/>
      <c r="AEO1123" s="13"/>
      <c r="AEP1123" s="13"/>
      <c r="AEQ1123" s="13"/>
      <c r="AER1123" s="13"/>
      <c r="AES1123" s="13"/>
      <c r="AET1123" s="13"/>
      <c r="AEU1123" s="13"/>
      <c r="AEV1123" s="13"/>
      <c r="AEW1123" s="13"/>
      <c r="AEX1123" s="13"/>
      <c r="AEY1123" s="13"/>
      <c r="AEZ1123" s="13"/>
      <c r="AFA1123" s="13"/>
      <c r="AFB1123" s="13"/>
      <c r="AFC1123" s="13"/>
      <c r="AFD1123" s="13"/>
      <c r="AFE1123" s="13"/>
      <c r="AFF1123" s="13"/>
      <c r="AFG1123" s="13"/>
      <c r="AFH1123" s="13"/>
      <c r="AFI1123" s="13"/>
      <c r="AFJ1123" s="13"/>
      <c r="AFK1123" s="13"/>
      <c r="AFL1123" s="13"/>
      <c r="AFM1123" s="13"/>
      <c r="AFN1123" s="13"/>
      <c r="AFO1123" s="13"/>
      <c r="AFP1123" s="13"/>
      <c r="AFQ1123" s="13"/>
      <c r="AFR1123" s="13"/>
      <c r="AFS1123" s="13"/>
      <c r="AFT1123" s="13"/>
      <c r="AFU1123" s="13"/>
      <c r="AFV1123" s="13"/>
      <c r="AFW1123" s="13"/>
      <c r="AFX1123" s="13"/>
      <c r="AFY1123" s="13"/>
      <c r="AFZ1123" s="13"/>
      <c r="AGA1123" s="13"/>
      <c r="AGB1123" s="13"/>
      <c r="AGC1123" s="13"/>
      <c r="AGD1123" s="13"/>
      <c r="AGE1123" s="13"/>
      <c r="AGF1123" s="13"/>
      <c r="AGG1123" s="13"/>
      <c r="AGH1123" s="13"/>
      <c r="AGI1123" s="13"/>
      <c r="AGJ1123" s="13"/>
      <c r="AGK1123" s="13"/>
      <c r="AGL1123" s="13"/>
      <c r="AGM1123" s="13"/>
      <c r="AGN1123" s="13"/>
      <c r="AGO1123" s="13"/>
      <c r="AGP1123" s="13"/>
      <c r="AGQ1123" s="13"/>
      <c r="AGR1123" s="13"/>
      <c r="AGS1123" s="13"/>
      <c r="AGT1123" s="13"/>
      <c r="AGU1123" s="13"/>
      <c r="AGV1123" s="13"/>
      <c r="AGW1123" s="13"/>
      <c r="AGX1123" s="13"/>
      <c r="AGY1123" s="13"/>
      <c r="AGZ1123" s="13"/>
      <c r="AHA1123" s="13"/>
      <c r="AHB1123" s="13"/>
      <c r="AHC1123" s="13"/>
      <c r="AHD1123" s="13"/>
      <c r="AHE1123" s="13"/>
      <c r="AHF1123" s="13"/>
      <c r="AHG1123" s="13"/>
      <c r="AHH1123" s="13"/>
      <c r="AHI1123" s="13"/>
      <c r="AHJ1123" s="13"/>
      <c r="AHK1123" s="13"/>
      <c r="AHL1123" s="13"/>
      <c r="AHM1123" s="13"/>
      <c r="AHN1123" s="13"/>
      <c r="AHO1123" s="13"/>
      <c r="AHP1123" s="13"/>
      <c r="AHQ1123" s="13"/>
      <c r="AHR1123" s="13"/>
      <c r="AHS1123" s="13"/>
      <c r="AHT1123" s="13"/>
      <c r="AHU1123" s="13"/>
      <c r="AHV1123" s="13"/>
      <c r="AHW1123" s="13"/>
      <c r="AHX1123" s="13"/>
      <c r="AHY1123" s="13"/>
      <c r="AHZ1123" s="13"/>
      <c r="AIA1123" s="13"/>
      <c r="AIB1123" s="13"/>
      <c r="AIC1123" s="13"/>
      <c r="AID1123" s="13"/>
      <c r="AIE1123" s="13"/>
      <c r="AIF1123" s="13"/>
      <c r="AIG1123" s="13"/>
      <c r="AIH1123" s="13"/>
      <c r="AII1123" s="13"/>
      <c r="AIJ1123" s="13"/>
      <c r="AIK1123" s="13"/>
      <c r="AIL1123" s="13"/>
      <c r="AIM1123" s="13"/>
      <c r="AIN1123" s="13"/>
      <c r="AIO1123" s="13"/>
      <c r="AIP1123" s="13"/>
      <c r="AIQ1123" s="13"/>
      <c r="AIR1123" s="13"/>
      <c r="AIS1123" s="13"/>
      <c r="AIT1123" s="13"/>
      <c r="AIU1123" s="13"/>
      <c r="AIV1123" s="13"/>
      <c r="AIW1123" s="13"/>
      <c r="AIX1123" s="13"/>
      <c r="AIY1123" s="13"/>
      <c r="AIZ1123" s="13"/>
      <c r="AJA1123" s="13"/>
      <c r="AJB1123" s="13"/>
      <c r="AJC1123" s="13"/>
      <c r="AJD1123" s="13"/>
      <c r="AJE1123" s="13"/>
      <c r="AJF1123" s="13"/>
      <c r="AJG1123" s="13"/>
      <c r="AJH1123" s="13"/>
      <c r="AJI1123" s="13"/>
      <c r="AJJ1123" s="13"/>
      <c r="AJK1123" s="13"/>
      <c r="AJL1123" s="13"/>
      <c r="AJM1123" s="13"/>
      <c r="AJN1123" s="13"/>
      <c r="AJO1123" s="13"/>
      <c r="AJP1123" s="13"/>
      <c r="AJQ1123" s="13"/>
      <c r="AJR1123" s="13"/>
      <c r="AJS1123" s="13"/>
      <c r="AJT1123" s="13"/>
      <c r="AJU1123" s="13"/>
      <c r="AJV1123" s="13"/>
      <c r="AJW1123" s="13"/>
      <c r="AJX1123" s="13"/>
      <c r="AJY1123" s="13"/>
      <c r="AJZ1123" s="13"/>
      <c r="AKA1123" s="13"/>
      <c r="AKB1123" s="13"/>
      <c r="AKC1123" s="13"/>
      <c r="AKD1123" s="13"/>
      <c r="AKE1123" s="13"/>
      <c r="AKF1123" s="13"/>
      <c r="AKG1123" s="13"/>
      <c r="AKH1123" s="13"/>
      <c r="AKI1123" s="13"/>
      <c r="AKJ1123" s="13"/>
      <c r="AKK1123" s="13"/>
      <c r="AKL1123" s="13"/>
      <c r="AKM1123" s="13"/>
      <c r="AKN1123" s="13"/>
      <c r="AKO1123" s="13"/>
      <c r="AKP1123" s="13"/>
      <c r="AKQ1123" s="13"/>
      <c r="AKR1123" s="13"/>
      <c r="AKS1123" s="13"/>
      <c r="AKT1123" s="13"/>
      <c r="AKU1123" s="13"/>
      <c r="AKV1123" s="13"/>
      <c r="AKW1123" s="13"/>
      <c r="AKX1123" s="13"/>
      <c r="AKY1123" s="13"/>
      <c r="AKZ1123" s="13"/>
      <c r="ALA1123" s="13"/>
      <c r="ALB1123" s="13"/>
      <c r="ALC1123" s="13"/>
      <c r="ALD1123" s="13"/>
      <c r="ALE1123" s="13"/>
      <c r="ALF1123" s="13"/>
      <c r="ALG1123" s="13"/>
      <c r="ALH1123" s="13"/>
      <c r="ALI1123" s="13"/>
      <c r="ALJ1123" s="13"/>
    </row>
    <row r="1124" spans="1:998" s="24" customFormat="1">
      <c r="A1124" s="16">
        <v>1119</v>
      </c>
      <c r="B1124" s="32" t="s">
        <v>175</v>
      </c>
      <c r="C1124" s="32" t="s">
        <v>91</v>
      </c>
      <c r="D1124" s="32" t="s">
        <v>91</v>
      </c>
      <c r="E1124" s="32" t="s">
        <v>1001</v>
      </c>
      <c r="F1124" s="32"/>
      <c r="G1124" s="74">
        <v>45804</v>
      </c>
      <c r="H1124" s="75">
        <v>0.52013888888888882</v>
      </c>
      <c r="I1124" s="32" t="s">
        <v>5</v>
      </c>
      <c r="J1124" s="32" t="s">
        <v>6</v>
      </c>
      <c r="K1124" s="32" t="s">
        <v>5</v>
      </c>
      <c r="L1124" s="32" t="s">
        <v>265</v>
      </c>
      <c r="M1124" s="32" t="s">
        <v>5</v>
      </c>
      <c r="N1124" s="32" t="s">
        <v>6</v>
      </c>
      <c r="O1124" s="76">
        <v>1220.5150000000001</v>
      </c>
      <c r="P1124" s="77">
        <v>14584</v>
      </c>
      <c r="Q1124" s="76">
        <v>107723.65</v>
      </c>
      <c r="R1124" s="76">
        <v>18235</v>
      </c>
      <c r="S1124" s="85">
        <f t="shared" si="108"/>
        <v>16.92757347156358</v>
      </c>
      <c r="T1124" s="85">
        <f t="shared" si="109"/>
        <v>89488.65</v>
      </c>
      <c r="U1124" s="32" t="s">
        <v>6</v>
      </c>
      <c r="V1124" s="32" t="s">
        <v>6</v>
      </c>
      <c r="W1124" s="79">
        <v>1</v>
      </c>
      <c r="X1124" s="80">
        <v>0</v>
      </c>
      <c r="Y1124" s="81">
        <f>ROUND((S1124/INDICI!$B$2*10),2)</f>
        <v>1.91</v>
      </c>
      <c r="Z1124" s="81">
        <f>ROUND((O1124/INDICI!$B$1*25),2)</f>
        <v>3.26</v>
      </c>
      <c r="AA1124" s="82">
        <f t="shared" si="110"/>
        <v>6</v>
      </c>
      <c r="AB1124" s="83">
        <f t="shared" si="111"/>
        <v>11.17</v>
      </c>
      <c r="AC1124" s="84"/>
      <c r="AD1124" s="81" t="str">
        <f>VLOOKUP(C1124, 'NORD SUD'!A:B, 2, FALSE)</f>
        <v>S</v>
      </c>
      <c r="AE1124" s="85"/>
      <c r="AF1124" s="85"/>
      <c r="AG1124" s="84"/>
      <c r="AH1124" s="81"/>
      <c r="AI1124" s="169"/>
      <c r="AJ1124" s="169"/>
      <c r="AK1124" s="194"/>
      <c r="AL1124" s="158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/>
      <c r="FL1124" s="13"/>
      <c r="FM1124" s="13"/>
      <c r="FN1124" s="13"/>
      <c r="FO1124" s="13"/>
      <c r="FP1124" s="13"/>
      <c r="FQ1124" s="13"/>
      <c r="FR1124" s="13"/>
      <c r="FS1124" s="13"/>
      <c r="FT1124" s="13"/>
      <c r="FU1124" s="13"/>
      <c r="FV1124" s="13"/>
      <c r="FW1124" s="13"/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/>
      <c r="GH1124" s="13"/>
      <c r="GI1124" s="13"/>
      <c r="GJ1124" s="13"/>
      <c r="GK1124" s="13"/>
      <c r="GL1124" s="13"/>
      <c r="GM1124" s="13"/>
      <c r="GN1124" s="13"/>
      <c r="GO1124" s="13"/>
      <c r="GP1124" s="13"/>
      <c r="GQ1124" s="13"/>
      <c r="GR1124" s="13"/>
      <c r="GS1124" s="13"/>
      <c r="GT1124" s="13"/>
      <c r="GU1124" s="13"/>
      <c r="GV1124" s="13"/>
      <c r="GW1124" s="13"/>
      <c r="GX1124" s="13"/>
      <c r="GY1124" s="13"/>
      <c r="GZ1124" s="13"/>
      <c r="HA1124" s="13"/>
      <c r="HB1124" s="13"/>
      <c r="HC1124" s="13"/>
      <c r="HD1124" s="13"/>
      <c r="HE1124" s="13"/>
      <c r="HF1124" s="13"/>
      <c r="HG1124" s="13"/>
      <c r="HH1124" s="13"/>
      <c r="HI1124" s="13"/>
      <c r="HJ1124" s="13"/>
      <c r="HK1124" s="13"/>
      <c r="HL1124" s="13"/>
      <c r="HM1124" s="13"/>
      <c r="HN1124" s="13"/>
      <c r="HO1124" s="13"/>
      <c r="HP1124" s="13"/>
      <c r="HQ1124" s="13"/>
      <c r="HR1124" s="13"/>
      <c r="HS1124" s="13"/>
      <c r="HT1124" s="13"/>
      <c r="HU1124" s="13"/>
      <c r="HV1124" s="13"/>
      <c r="HW1124" s="13"/>
      <c r="HX1124" s="13"/>
      <c r="HY1124" s="13"/>
      <c r="HZ1124" s="13"/>
      <c r="IA1124" s="13"/>
      <c r="IB1124" s="13"/>
      <c r="IC1124" s="13"/>
      <c r="ID1124" s="13"/>
      <c r="IE1124" s="13"/>
      <c r="IF1124" s="13"/>
      <c r="IG1124" s="13"/>
      <c r="IH1124" s="13"/>
      <c r="II1124" s="13"/>
      <c r="IJ1124" s="13"/>
      <c r="IK1124" s="13"/>
      <c r="IL1124" s="13"/>
      <c r="IM1124" s="13"/>
      <c r="IN1124" s="13"/>
      <c r="IO1124" s="13"/>
      <c r="IP1124" s="13"/>
      <c r="IQ1124" s="13"/>
      <c r="IR1124" s="13"/>
      <c r="IS1124" s="13"/>
      <c r="IT1124" s="13"/>
      <c r="IU1124" s="13"/>
      <c r="IV1124" s="13"/>
      <c r="IW1124" s="13"/>
      <c r="IX1124" s="13"/>
      <c r="IY1124" s="13"/>
      <c r="IZ1124" s="13"/>
      <c r="JA1124" s="13"/>
      <c r="JB1124" s="13"/>
      <c r="JC1124" s="13"/>
      <c r="JD1124" s="13"/>
      <c r="JE1124" s="13"/>
      <c r="JF1124" s="13"/>
      <c r="JG1124" s="13"/>
      <c r="JH1124" s="13"/>
      <c r="JI1124" s="13"/>
      <c r="JJ1124" s="13"/>
      <c r="JK1124" s="13"/>
      <c r="JL1124" s="13"/>
      <c r="JM1124" s="13"/>
      <c r="JN1124" s="13"/>
      <c r="JO1124" s="13"/>
      <c r="JP1124" s="13"/>
      <c r="JQ1124" s="13"/>
      <c r="JR1124" s="13"/>
      <c r="JS1124" s="13"/>
      <c r="JT1124" s="13"/>
      <c r="JU1124" s="13"/>
      <c r="JV1124" s="13"/>
      <c r="JW1124" s="13"/>
      <c r="JX1124" s="13"/>
      <c r="JY1124" s="13"/>
      <c r="JZ1124" s="13"/>
      <c r="KA1124" s="13"/>
      <c r="KB1124" s="13"/>
      <c r="KC1124" s="13"/>
      <c r="KD1124" s="13"/>
      <c r="KE1124" s="13"/>
      <c r="KF1124" s="13"/>
      <c r="KG1124" s="13"/>
      <c r="KH1124" s="13"/>
      <c r="KI1124" s="13"/>
      <c r="KJ1124" s="13"/>
      <c r="KK1124" s="13"/>
      <c r="KL1124" s="13"/>
      <c r="KM1124" s="13"/>
      <c r="KN1124" s="13"/>
      <c r="KO1124" s="13"/>
      <c r="KP1124" s="13"/>
      <c r="KQ1124" s="13"/>
      <c r="KR1124" s="13"/>
      <c r="KS1124" s="13"/>
      <c r="KT1124" s="13"/>
      <c r="KU1124" s="13"/>
      <c r="KV1124" s="13"/>
      <c r="KW1124" s="13"/>
      <c r="KX1124" s="13"/>
      <c r="KY1124" s="13"/>
      <c r="KZ1124" s="13"/>
      <c r="LA1124" s="13"/>
      <c r="LB1124" s="13"/>
      <c r="LC1124" s="13"/>
      <c r="LD1124" s="13"/>
      <c r="LE1124" s="13"/>
      <c r="LF1124" s="13"/>
      <c r="LG1124" s="13"/>
      <c r="LH1124" s="13"/>
      <c r="LI1124" s="13"/>
      <c r="LJ1124" s="13"/>
      <c r="LK1124" s="13"/>
      <c r="LL1124" s="13"/>
      <c r="LM1124" s="13"/>
      <c r="LN1124" s="13"/>
      <c r="LO1124" s="13"/>
      <c r="LP1124" s="13"/>
      <c r="LQ1124" s="13"/>
      <c r="LR1124" s="13"/>
      <c r="LS1124" s="13"/>
      <c r="LT1124" s="13"/>
      <c r="LU1124" s="13"/>
      <c r="LV1124" s="13"/>
      <c r="LW1124" s="13"/>
      <c r="LX1124" s="13"/>
      <c r="LY1124" s="13"/>
      <c r="LZ1124" s="13"/>
      <c r="MA1124" s="13"/>
      <c r="MB1124" s="13"/>
      <c r="MC1124" s="13"/>
      <c r="MD1124" s="13"/>
      <c r="ME1124" s="13"/>
      <c r="MF1124" s="13"/>
      <c r="MG1124" s="13"/>
      <c r="MH1124" s="13"/>
      <c r="MI1124" s="13"/>
      <c r="MJ1124" s="13"/>
      <c r="MK1124" s="13"/>
      <c r="ML1124" s="13"/>
      <c r="MM1124" s="13"/>
      <c r="MN1124" s="13"/>
      <c r="MO1124" s="13"/>
      <c r="MP1124" s="13"/>
      <c r="MQ1124" s="13"/>
      <c r="MR1124" s="13"/>
      <c r="MS1124" s="13"/>
      <c r="MT1124" s="13"/>
      <c r="MU1124" s="13"/>
      <c r="MV1124" s="13"/>
      <c r="MW1124" s="13"/>
      <c r="MX1124" s="13"/>
      <c r="MY1124" s="13"/>
      <c r="MZ1124" s="13"/>
      <c r="NA1124" s="13"/>
      <c r="NB1124" s="13"/>
      <c r="NC1124" s="13"/>
      <c r="ND1124" s="13"/>
      <c r="NE1124" s="13"/>
      <c r="NF1124" s="13"/>
      <c r="NG1124" s="13"/>
      <c r="NH1124" s="13"/>
      <c r="NI1124" s="13"/>
      <c r="NJ1124" s="13"/>
      <c r="NK1124" s="13"/>
      <c r="NL1124" s="13"/>
      <c r="NM1124" s="13"/>
      <c r="NN1124" s="13"/>
      <c r="NO1124" s="13"/>
      <c r="NP1124" s="13"/>
      <c r="NQ1124" s="13"/>
      <c r="NR1124" s="13"/>
      <c r="NS1124" s="13"/>
      <c r="NT1124" s="13"/>
      <c r="NU1124" s="13"/>
      <c r="NV1124" s="13"/>
      <c r="NW1124" s="13"/>
      <c r="NX1124" s="13"/>
      <c r="NY1124" s="13"/>
      <c r="NZ1124" s="13"/>
      <c r="OA1124" s="13"/>
      <c r="OB1124" s="13"/>
      <c r="OC1124" s="13"/>
      <c r="OD1124" s="13"/>
      <c r="OE1124" s="13"/>
      <c r="OF1124" s="13"/>
      <c r="OG1124" s="13"/>
      <c r="OH1124" s="13"/>
      <c r="OI1124" s="13"/>
      <c r="OJ1124" s="13"/>
      <c r="OK1124" s="13"/>
      <c r="OL1124" s="13"/>
      <c r="OM1124" s="13"/>
      <c r="ON1124" s="13"/>
      <c r="OO1124" s="13"/>
      <c r="OP1124" s="13"/>
      <c r="OQ1124" s="13"/>
      <c r="OR1124" s="13"/>
      <c r="OS1124" s="13"/>
      <c r="OT1124" s="13"/>
      <c r="OU1124" s="13"/>
      <c r="OV1124" s="13"/>
      <c r="OW1124" s="13"/>
      <c r="OX1124" s="13"/>
      <c r="OY1124" s="13"/>
      <c r="OZ1124" s="13"/>
      <c r="PA1124" s="13"/>
      <c r="PB1124" s="13"/>
      <c r="PC1124" s="13"/>
      <c r="PD1124" s="13"/>
      <c r="PE1124" s="13"/>
      <c r="PF1124" s="13"/>
      <c r="PG1124" s="13"/>
      <c r="PH1124" s="13"/>
      <c r="PI1124" s="13"/>
      <c r="PJ1124" s="13"/>
      <c r="PK1124" s="13"/>
      <c r="PL1124" s="13"/>
      <c r="PM1124" s="13"/>
      <c r="PN1124" s="13"/>
      <c r="PO1124" s="13"/>
      <c r="PP1124" s="13"/>
      <c r="PQ1124" s="13"/>
      <c r="PR1124" s="13"/>
      <c r="PS1124" s="13"/>
      <c r="PT1124" s="13"/>
      <c r="PU1124" s="13"/>
      <c r="PV1124" s="13"/>
      <c r="PW1124" s="13"/>
      <c r="PX1124" s="13"/>
      <c r="PY1124" s="13"/>
      <c r="PZ1124" s="13"/>
      <c r="QA1124" s="13"/>
      <c r="QB1124" s="13"/>
      <c r="QC1124" s="13"/>
      <c r="QD1124" s="13"/>
      <c r="QE1124" s="13"/>
      <c r="QF1124" s="13"/>
      <c r="QG1124" s="13"/>
      <c r="QH1124" s="13"/>
      <c r="QI1124" s="13"/>
      <c r="QJ1124" s="13"/>
      <c r="QK1124" s="13"/>
      <c r="QL1124" s="13"/>
      <c r="QM1124" s="13"/>
      <c r="QN1124" s="13"/>
      <c r="QO1124" s="13"/>
      <c r="QP1124" s="13"/>
      <c r="QQ1124" s="13"/>
      <c r="QR1124" s="13"/>
      <c r="QS1124" s="13"/>
      <c r="QT1124" s="13"/>
      <c r="QU1124" s="13"/>
      <c r="QV1124" s="13"/>
      <c r="QW1124" s="13"/>
      <c r="QX1124" s="13"/>
      <c r="QY1124" s="13"/>
      <c r="QZ1124" s="13"/>
      <c r="RA1124" s="13"/>
      <c r="RB1124" s="13"/>
      <c r="RC1124" s="13"/>
      <c r="RD1124" s="13"/>
      <c r="RE1124" s="13"/>
      <c r="RF1124" s="13"/>
      <c r="RG1124" s="13"/>
      <c r="RH1124" s="13"/>
      <c r="RI1124" s="13"/>
      <c r="RJ1124" s="13"/>
      <c r="RK1124" s="13"/>
      <c r="RL1124" s="13"/>
      <c r="RM1124" s="13"/>
      <c r="RN1124" s="13"/>
      <c r="RO1124" s="13"/>
      <c r="RP1124" s="13"/>
      <c r="RQ1124" s="13"/>
      <c r="RR1124" s="13"/>
      <c r="RS1124" s="13"/>
      <c r="RT1124" s="13"/>
      <c r="RU1124" s="13"/>
      <c r="RV1124" s="13"/>
      <c r="RW1124" s="13"/>
      <c r="RX1124" s="13"/>
      <c r="RY1124" s="13"/>
      <c r="RZ1124" s="13"/>
      <c r="SA1124" s="13"/>
      <c r="SB1124" s="13"/>
      <c r="SC1124" s="13"/>
      <c r="SD1124" s="13"/>
      <c r="SE1124" s="13"/>
      <c r="SF1124" s="13"/>
      <c r="SG1124" s="13"/>
      <c r="SH1124" s="13"/>
      <c r="SI1124" s="13"/>
      <c r="SJ1124" s="13"/>
      <c r="SK1124" s="13"/>
      <c r="SL1124" s="13"/>
      <c r="SM1124" s="13"/>
      <c r="SN1124" s="13"/>
      <c r="SO1124" s="13"/>
      <c r="SP1124" s="13"/>
      <c r="SQ1124" s="13"/>
      <c r="SR1124" s="13"/>
      <c r="SS1124" s="13"/>
      <c r="ST1124" s="13"/>
      <c r="SU1124" s="13"/>
      <c r="SV1124" s="13"/>
      <c r="SW1124" s="13"/>
      <c r="SX1124" s="13"/>
      <c r="SY1124" s="13"/>
      <c r="SZ1124" s="13"/>
      <c r="TA1124" s="13"/>
      <c r="TB1124" s="13"/>
      <c r="TC1124" s="13"/>
      <c r="TD1124" s="13"/>
      <c r="TE1124" s="13"/>
      <c r="TF1124" s="13"/>
      <c r="TG1124" s="13"/>
      <c r="TH1124" s="13"/>
      <c r="TI1124" s="13"/>
      <c r="TJ1124" s="13"/>
      <c r="TK1124" s="13"/>
      <c r="TL1124" s="13"/>
      <c r="TM1124" s="13"/>
      <c r="TN1124" s="13"/>
      <c r="TO1124" s="13"/>
      <c r="TP1124" s="13"/>
      <c r="TQ1124" s="13"/>
      <c r="TR1124" s="13"/>
      <c r="TS1124" s="13"/>
      <c r="TT1124" s="13"/>
      <c r="TU1124" s="13"/>
      <c r="TV1124" s="13"/>
      <c r="TW1124" s="13"/>
      <c r="TX1124" s="13"/>
      <c r="TY1124" s="13"/>
      <c r="TZ1124" s="13"/>
      <c r="UA1124" s="13"/>
      <c r="UB1124" s="13"/>
      <c r="UC1124" s="13"/>
      <c r="UD1124" s="13"/>
      <c r="UE1124" s="13"/>
      <c r="UF1124" s="13"/>
      <c r="UG1124" s="13"/>
      <c r="UH1124" s="13"/>
      <c r="UI1124" s="13"/>
      <c r="UJ1124" s="13"/>
      <c r="UK1124" s="13"/>
      <c r="UL1124" s="13"/>
      <c r="UM1124" s="13"/>
      <c r="UN1124" s="13"/>
      <c r="UO1124" s="13"/>
      <c r="UP1124" s="13"/>
      <c r="UQ1124" s="13"/>
      <c r="UR1124" s="13"/>
      <c r="US1124" s="13"/>
      <c r="UT1124" s="13"/>
      <c r="UU1124" s="13"/>
      <c r="UV1124" s="13"/>
      <c r="UW1124" s="13"/>
      <c r="UX1124" s="13"/>
      <c r="UY1124" s="13"/>
      <c r="UZ1124" s="13"/>
      <c r="VA1124" s="13"/>
      <c r="VB1124" s="13"/>
      <c r="VC1124" s="13"/>
      <c r="VD1124" s="13"/>
      <c r="VE1124" s="13"/>
      <c r="VF1124" s="13"/>
      <c r="VG1124" s="13"/>
      <c r="VH1124" s="13"/>
      <c r="VI1124" s="13"/>
      <c r="VJ1124" s="13"/>
      <c r="VK1124" s="13"/>
      <c r="VL1124" s="13"/>
      <c r="VM1124" s="13"/>
      <c r="VN1124" s="13"/>
      <c r="VO1124" s="13"/>
      <c r="VP1124" s="13"/>
      <c r="VQ1124" s="13"/>
      <c r="VR1124" s="13"/>
      <c r="VS1124" s="13"/>
      <c r="VT1124" s="13"/>
      <c r="VU1124" s="13"/>
      <c r="VV1124" s="13"/>
      <c r="VW1124" s="13"/>
      <c r="VX1124" s="13"/>
      <c r="VY1124" s="13"/>
      <c r="VZ1124" s="13"/>
      <c r="WA1124" s="13"/>
      <c r="WB1124" s="13"/>
      <c r="WC1124" s="13"/>
      <c r="WD1124" s="13"/>
      <c r="WE1124" s="13"/>
      <c r="WF1124" s="13"/>
      <c r="WG1124" s="13"/>
      <c r="WH1124" s="13"/>
      <c r="WI1124" s="13"/>
      <c r="WJ1124" s="13"/>
      <c r="WK1124" s="13"/>
      <c r="WL1124" s="13"/>
      <c r="WM1124" s="13"/>
      <c r="WN1124" s="13"/>
      <c r="WO1124" s="13"/>
      <c r="WP1124" s="13"/>
      <c r="WQ1124" s="13"/>
      <c r="WR1124" s="13"/>
      <c r="WS1124" s="13"/>
      <c r="WT1124" s="13"/>
      <c r="WU1124" s="13"/>
      <c r="WV1124" s="13"/>
      <c r="WW1124" s="13"/>
      <c r="WX1124" s="13"/>
      <c r="WY1124" s="13"/>
      <c r="WZ1124" s="13"/>
      <c r="XA1124" s="13"/>
      <c r="XB1124" s="13"/>
      <c r="XC1124" s="13"/>
      <c r="XD1124" s="13"/>
      <c r="XE1124" s="13"/>
      <c r="XF1124" s="13"/>
      <c r="XG1124" s="13"/>
      <c r="XH1124" s="13"/>
      <c r="XI1124" s="13"/>
      <c r="XJ1124" s="13"/>
      <c r="XK1124" s="13"/>
      <c r="XL1124" s="13"/>
      <c r="XM1124" s="13"/>
      <c r="XN1124" s="13"/>
      <c r="XO1124" s="13"/>
      <c r="XP1124" s="13"/>
      <c r="XQ1124" s="13"/>
      <c r="XR1124" s="13"/>
      <c r="XS1124" s="13"/>
      <c r="XT1124" s="13"/>
      <c r="XU1124" s="13"/>
      <c r="XV1124" s="13"/>
      <c r="XW1124" s="13"/>
      <c r="XX1124" s="13"/>
      <c r="XY1124" s="13"/>
      <c r="XZ1124" s="13"/>
      <c r="YA1124" s="13"/>
      <c r="YB1124" s="13"/>
      <c r="YC1124" s="13"/>
      <c r="YD1124" s="13"/>
      <c r="YE1124" s="13"/>
      <c r="YF1124" s="13"/>
      <c r="YG1124" s="13"/>
      <c r="YH1124" s="13"/>
      <c r="YI1124" s="13"/>
      <c r="YJ1124" s="13"/>
      <c r="YK1124" s="13"/>
      <c r="YL1124" s="13"/>
      <c r="YM1124" s="13"/>
      <c r="YN1124" s="13"/>
      <c r="YO1124" s="13"/>
      <c r="YP1124" s="13"/>
      <c r="YQ1124" s="13"/>
      <c r="YR1124" s="13"/>
      <c r="YS1124" s="13"/>
      <c r="YT1124" s="13"/>
      <c r="YU1124" s="13"/>
      <c r="YV1124" s="13"/>
      <c r="YW1124" s="13"/>
      <c r="YX1124" s="13"/>
      <c r="YY1124" s="13"/>
      <c r="YZ1124" s="13"/>
      <c r="ZA1124" s="13"/>
      <c r="ZB1124" s="13"/>
      <c r="ZC1124" s="13"/>
      <c r="ZD1124" s="13"/>
      <c r="ZE1124" s="13"/>
      <c r="ZF1124" s="13"/>
      <c r="ZG1124" s="13"/>
      <c r="ZH1124" s="13"/>
      <c r="ZI1124" s="13"/>
      <c r="ZJ1124" s="13"/>
      <c r="ZK1124" s="13"/>
      <c r="ZL1124" s="13"/>
      <c r="ZM1124" s="13"/>
      <c r="ZN1124" s="13"/>
      <c r="ZO1124" s="13"/>
      <c r="ZP1124" s="13"/>
      <c r="ZQ1124" s="13"/>
      <c r="ZR1124" s="13"/>
      <c r="ZS1124" s="13"/>
      <c r="ZT1124" s="13"/>
      <c r="ZU1124" s="13"/>
      <c r="ZV1124" s="13"/>
      <c r="ZW1124" s="13"/>
      <c r="ZX1124" s="13"/>
      <c r="ZY1124" s="13"/>
      <c r="ZZ1124" s="13"/>
      <c r="AAA1124" s="13"/>
      <c r="AAB1124" s="13"/>
      <c r="AAC1124" s="13"/>
      <c r="AAD1124" s="13"/>
      <c r="AAE1124" s="13"/>
      <c r="AAF1124" s="13"/>
      <c r="AAG1124" s="13"/>
      <c r="AAH1124" s="13"/>
      <c r="AAI1124" s="13"/>
      <c r="AAJ1124" s="13"/>
      <c r="AAK1124" s="13"/>
      <c r="AAL1124" s="13"/>
      <c r="AAM1124" s="13"/>
      <c r="AAN1124" s="13"/>
      <c r="AAO1124" s="13"/>
      <c r="AAP1124" s="13"/>
      <c r="AAQ1124" s="13"/>
      <c r="AAR1124" s="13"/>
      <c r="AAS1124" s="13"/>
      <c r="AAT1124" s="13"/>
      <c r="AAU1124" s="13"/>
      <c r="AAV1124" s="13"/>
      <c r="AAW1124" s="13"/>
      <c r="AAX1124" s="13"/>
      <c r="AAY1124" s="13"/>
      <c r="AAZ1124" s="13"/>
      <c r="ABA1124" s="13"/>
      <c r="ABB1124" s="13"/>
      <c r="ABC1124" s="13"/>
      <c r="ABD1124" s="13"/>
      <c r="ABE1124" s="13"/>
      <c r="ABF1124" s="13"/>
      <c r="ABG1124" s="13"/>
      <c r="ABH1124" s="13"/>
      <c r="ABI1124" s="13"/>
      <c r="ABJ1124" s="13"/>
      <c r="ABK1124" s="13"/>
      <c r="ABL1124" s="13"/>
      <c r="ABM1124" s="13"/>
      <c r="ABN1124" s="13"/>
      <c r="ABO1124" s="13"/>
      <c r="ABP1124" s="13"/>
      <c r="ABQ1124" s="13"/>
      <c r="ABR1124" s="13"/>
      <c r="ABS1124" s="13"/>
      <c r="ABT1124" s="13"/>
      <c r="ABU1124" s="13"/>
      <c r="ABV1124" s="13"/>
      <c r="ABW1124" s="13"/>
      <c r="ABX1124" s="13"/>
      <c r="ABY1124" s="13"/>
      <c r="ABZ1124" s="13"/>
      <c r="ACA1124" s="13"/>
      <c r="ACB1124" s="13"/>
      <c r="ACC1124" s="13"/>
      <c r="ACD1124" s="13"/>
      <c r="ACE1124" s="13"/>
      <c r="ACF1124" s="13"/>
      <c r="ACG1124" s="13"/>
      <c r="ACH1124" s="13"/>
      <c r="ACI1124" s="13"/>
      <c r="ACJ1124" s="13"/>
      <c r="ACK1124" s="13"/>
      <c r="ACL1124" s="13"/>
      <c r="ACM1124" s="13"/>
      <c r="ACN1124" s="13"/>
      <c r="ACO1124" s="13"/>
      <c r="ACP1124" s="13"/>
      <c r="ACQ1124" s="13"/>
      <c r="ACR1124" s="13"/>
      <c r="ACS1124" s="13"/>
      <c r="ACT1124" s="13"/>
      <c r="ACU1124" s="13"/>
      <c r="ACV1124" s="13"/>
      <c r="ACW1124" s="13"/>
      <c r="ACX1124" s="13"/>
      <c r="ACY1124" s="13"/>
      <c r="ACZ1124" s="13"/>
      <c r="ADA1124" s="13"/>
      <c r="ADB1124" s="13"/>
      <c r="ADC1124" s="13"/>
      <c r="ADD1124" s="13"/>
      <c r="ADE1124" s="13"/>
      <c r="ADF1124" s="13"/>
      <c r="ADG1124" s="13"/>
      <c r="ADH1124" s="13"/>
      <c r="ADI1124" s="13"/>
      <c r="ADJ1124" s="13"/>
      <c r="ADK1124" s="13"/>
      <c r="ADL1124" s="13"/>
      <c r="ADM1124" s="13"/>
      <c r="ADN1124" s="13"/>
      <c r="ADO1124" s="13"/>
      <c r="ADP1124" s="13"/>
      <c r="ADQ1124" s="13"/>
      <c r="ADR1124" s="13"/>
      <c r="ADS1124" s="13"/>
      <c r="ADT1124" s="13"/>
      <c r="ADU1124" s="13"/>
      <c r="ADV1124" s="13"/>
      <c r="ADW1124" s="13"/>
      <c r="ADX1124" s="13"/>
      <c r="ADY1124" s="13"/>
      <c r="ADZ1124" s="13"/>
      <c r="AEA1124" s="13"/>
      <c r="AEB1124" s="13"/>
      <c r="AEC1124" s="13"/>
      <c r="AED1124" s="13"/>
      <c r="AEE1124" s="13"/>
      <c r="AEF1124" s="13"/>
      <c r="AEG1124" s="13"/>
      <c r="AEH1124" s="13"/>
      <c r="AEI1124" s="13"/>
      <c r="AEJ1124" s="13"/>
      <c r="AEK1124" s="13"/>
      <c r="AEL1124" s="13"/>
      <c r="AEM1124" s="13"/>
      <c r="AEN1124" s="13"/>
      <c r="AEO1124" s="13"/>
      <c r="AEP1124" s="13"/>
      <c r="AEQ1124" s="13"/>
      <c r="AER1124" s="13"/>
      <c r="AES1124" s="13"/>
      <c r="AET1124" s="13"/>
      <c r="AEU1124" s="13"/>
      <c r="AEV1124" s="13"/>
      <c r="AEW1124" s="13"/>
      <c r="AEX1124" s="13"/>
      <c r="AEY1124" s="13"/>
      <c r="AEZ1124" s="13"/>
      <c r="AFA1124" s="13"/>
      <c r="AFB1124" s="13"/>
      <c r="AFC1124" s="13"/>
      <c r="AFD1124" s="13"/>
      <c r="AFE1124" s="13"/>
      <c r="AFF1124" s="13"/>
      <c r="AFG1124" s="13"/>
      <c r="AFH1124" s="13"/>
      <c r="AFI1124" s="13"/>
      <c r="AFJ1124" s="13"/>
      <c r="AFK1124" s="13"/>
      <c r="AFL1124" s="13"/>
      <c r="AFM1124" s="13"/>
      <c r="AFN1124" s="13"/>
      <c r="AFO1124" s="13"/>
      <c r="AFP1124" s="13"/>
      <c r="AFQ1124" s="13"/>
      <c r="AFR1124" s="13"/>
      <c r="AFS1124" s="13"/>
      <c r="AFT1124" s="13"/>
      <c r="AFU1124" s="13"/>
      <c r="AFV1124" s="13"/>
      <c r="AFW1124" s="13"/>
      <c r="AFX1124" s="13"/>
      <c r="AFY1124" s="13"/>
      <c r="AFZ1124" s="13"/>
      <c r="AGA1124" s="13"/>
      <c r="AGB1124" s="13"/>
      <c r="AGC1124" s="13"/>
      <c r="AGD1124" s="13"/>
      <c r="AGE1124" s="13"/>
      <c r="AGF1124" s="13"/>
      <c r="AGG1124" s="13"/>
      <c r="AGH1124" s="13"/>
      <c r="AGI1124" s="13"/>
      <c r="AGJ1124" s="13"/>
      <c r="AGK1124" s="13"/>
      <c r="AGL1124" s="13"/>
      <c r="AGM1124" s="13"/>
      <c r="AGN1124" s="13"/>
      <c r="AGO1124" s="13"/>
      <c r="AGP1124" s="13"/>
      <c r="AGQ1124" s="13"/>
      <c r="AGR1124" s="13"/>
      <c r="AGS1124" s="13"/>
      <c r="AGT1124" s="13"/>
      <c r="AGU1124" s="13"/>
      <c r="AGV1124" s="13"/>
      <c r="AGW1124" s="13"/>
      <c r="AGX1124" s="13"/>
      <c r="AGY1124" s="13"/>
      <c r="AGZ1124" s="13"/>
      <c r="AHA1124" s="13"/>
      <c r="AHB1124" s="13"/>
      <c r="AHC1124" s="13"/>
      <c r="AHD1124" s="13"/>
      <c r="AHE1124" s="13"/>
      <c r="AHF1124" s="13"/>
      <c r="AHG1124" s="13"/>
      <c r="AHH1124" s="13"/>
      <c r="AHI1124" s="13"/>
      <c r="AHJ1124" s="13"/>
      <c r="AHK1124" s="13"/>
      <c r="AHL1124" s="13"/>
      <c r="AHM1124" s="13"/>
      <c r="AHN1124" s="13"/>
      <c r="AHO1124" s="13"/>
      <c r="AHP1124" s="13"/>
      <c r="AHQ1124" s="13"/>
      <c r="AHR1124" s="13"/>
      <c r="AHS1124" s="13"/>
      <c r="AHT1124" s="13"/>
      <c r="AHU1124" s="13"/>
      <c r="AHV1124" s="13"/>
      <c r="AHW1124" s="13"/>
      <c r="AHX1124" s="13"/>
      <c r="AHY1124" s="13"/>
      <c r="AHZ1124" s="13"/>
      <c r="AIA1124" s="13"/>
      <c r="AIB1124" s="13"/>
      <c r="AIC1124" s="13"/>
      <c r="AID1124" s="13"/>
      <c r="AIE1124" s="13"/>
      <c r="AIF1124" s="13"/>
      <c r="AIG1124" s="13"/>
      <c r="AIH1124" s="13"/>
      <c r="AII1124" s="13"/>
      <c r="AIJ1124" s="13"/>
      <c r="AIK1124" s="13"/>
      <c r="AIL1124" s="13"/>
      <c r="AIM1124" s="13"/>
      <c r="AIN1124" s="13"/>
      <c r="AIO1124" s="13"/>
      <c r="AIP1124" s="13"/>
      <c r="AIQ1124" s="13"/>
      <c r="AIR1124" s="13"/>
      <c r="AIS1124" s="13"/>
      <c r="AIT1124" s="13"/>
      <c r="AIU1124" s="13"/>
      <c r="AIV1124" s="13"/>
      <c r="AIW1124" s="13"/>
      <c r="AIX1124" s="13"/>
      <c r="AIY1124" s="13"/>
      <c r="AIZ1124" s="13"/>
      <c r="AJA1124" s="13"/>
      <c r="AJB1124" s="13"/>
      <c r="AJC1124" s="13"/>
      <c r="AJD1124" s="13"/>
      <c r="AJE1124" s="13"/>
      <c r="AJF1124" s="13"/>
      <c r="AJG1124" s="13"/>
      <c r="AJH1124" s="13"/>
      <c r="AJI1124" s="13"/>
      <c r="AJJ1124" s="13"/>
      <c r="AJK1124" s="13"/>
      <c r="AJL1124" s="13"/>
      <c r="AJM1124" s="13"/>
      <c r="AJN1124" s="13"/>
      <c r="AJO1124" s="13"/>
      <c r="AJP1124" s="13"/>
      <c r="AJQ1124" s="13"/>
      <c r="AJR1124" s="13"/>
      <c r="AJS1124" s="13"/>
      <c r="AJT1124" s="13"/>
      <c r="AJU1124" s="13"/>
      <c r="AJV1124" s="13"/>
      <c r="AJW1124" s="13"/>
      <c r="AJX1124" s="13"/>
      <c r="AJY1124" s="13"/>
      <c r="AJZ1124" s="13"/>
      <c r="AKA1124" s="13"/>
      <c r="AKB1124" s="13"/>
      <c r="AKC1124" s="13"/>
      <c r="AKD1124" s="13"/>
      <c r="AKE1124" s="13"/>
      <c r="AKF1124" s="13"/>
      <c r="AKG1124" s="13"/>
      <c r="AKH1124" s="13"/>
      <c r="AKI1124" s="13"/>
      <c r="AKJ1124" s="13"/>
      <c r="AKK1124" s="13"/>
      <c r="AKL1124" s="13"/>
      <c r="AKM1124" s="13"/>
      <c r="AKN1124" s="13"/>
      <c r="AKO1124" s="13"/>
      <c r="AKP1124" s="13"/>
      <c r="AKQ1124" s="13"/>
      <c r="AKR1124" s="13"/>
      <c r="AKS1124" s="13"/>
      <c r="AKT1124" s="13"/>
      <c r="AKU1124" s="13"/>
      <c r="AKV1124" s="13"/>
      <c r="AKW1124" s="13"/>
      <c r="AKX1124" s="13"/>
      <c r="AKY1124" s="13"/>
      <c r="AKZ1124" s="13"/>
      <c r="ALA1124" s="13"/>
      <c r="ALB1124" s="13"/>
      <c r="ALC1124" s="13"/>
      <c r="ALD1124" s="13"/>
      <c r="ALE1124" s="13"/>
      <c r="ALF1124" s="13"/>
      <c r="ALG1124" s="13"/>
      <c r="ALH1124" s="13"/>
      <c r="ALI1124" s="13"/>
      <c r="ALJ1124" s="13"/>
    </row>
    <row r="1125" spans="1:998" s="24" customFormat="1">
      <c r="A1125" s="16">
        <v>1120</v>
      </c>
      <c r="B1125" s="32" t="s">
        <v>175</v>
      </c>
      <c r="C1125" s="32" t="s">
        <v>91</v>
      </c>
      <c r="D1125" s="32" t="s">
        <v>91</v>
      </c>
      <c r="E1125" s="32" t="s">
        <v>1004</v>
      </c>
      <c r="F1125" s="32"/>
      <c r="G1125" s="74">
        <v>45833</v>
      </c>
      <c r="H1125" s="75">
        <v>0.54791666666666672</v>
      </c>
      <c r="I1125" s="32" t="s">
        <v>5</v>
      </c>
      <c r="J1125" s="32" t="s">
        <v>6</v>
      </c>
      <c r="K1125" s="32" t="s">
        <v>5</v>
      </c>
      <c r="L1125" s="32" t="s">
        <v>265</v>
      </c>
      <c r="M1125" s="32" t="s">
        <v>5</v>
      </c>
      <c r="N1125" s="32" t="s">
        <v>6</v>
      </c>
      <c r="O1125" s="76">
        <v>1194.5840000000001</v>
      </c>
      <c r="P1125" s="77">
        <v>79693</v>
      </c>
      <c r="Q1125" s="76">
        <v>386000</v>
      </c>
      <c r="R1125" s="76">
        <v>136000</v>
      </c>
      <c r="S1125" s="85">
        <f t="shared" si="108"/>
        <v>35.233160621761655</v>
      </c>
      <c r="T1125" s="85">
        <f t="shared" si="109"/>
        <v>250000</v>
      </c>
      <c r="U1125" s="32" t="s">
        <v>6</v>
      </c>
      <c r="V1125" s="32" t="s">
        <v>6</v>
      </c>
      <c r="W1125" s="79">
        <v>1</v>
      </c>
      <c r="X1125" s="80">
        <v>0</v>
      </c>
      <c r="Y1125" s="81">
        <f>ROUND((S1125/INDICI!$B$2*10),2)</f>
        <v>3.98</v>
      </c>
      <c r="Z1125" s="81">
        <f>ROUND((O1125/INDICI!$B$1*25),2)</f>
        <v>3.19</v>
      </c>
      <c r="AA1125" s="82">
        <f t="shared" si="110"/>
        <v>4</v>
      </c>
      <c r="AB1125" s="83">
        <f t="shared" si="111"/>
        <v>11.17</v>
      </c>
      <c r="AC1125" s="84"/>
      <c r="AD1125" s="81" t="str">
        <f>VLOOKUP(C1125, 'NORD SUD'!A:B, 2, FALSE)</f>
        <v>S</v>
      </c>
      <c r="AE1125" s="85"/>
      <c r="AF1125" s="85"/>
      <c r="AG1125" s="84"/>
      <c r="AH1125" s="81"/>
      <c r="AI1125" s="169"/>
      <c r="AJ1125" s="169"/>
      <c r="AK1125" s="194"/>
      <c r="AL1125" s="158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/>
      <c r="FL1125" s="13"/>
      <c r="FM1125" s="13"/>
      <c r="FN1125" s="13"/>
      <c r="FO1125" s="13"/>
      <c r="FP1125" s="13"/>
      <c r="FQ1125" s="13"/>
      <c r="FR1125" s="13"/>
      <c r="FS1125" s="13"/>
      <c r="FT1125" s="13"/>
      <c r="FU1125" s="13"/>
      <c r="FV1125" s="13"/>
      <c r="FW1125" s="13"/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/>
      <c r="GH1125" s="13"/>
      <c r="GI1125" s="13"/>
      <c r="GJ1125" s="13"/>
      <c r="GK1125" s="13"/>
      <c r="GL1125" s="13"/>
      <c r="GM1125" s="13"/>
      <c r="GN1125" s="13"/>
      <c r="GO1125" s="13"/>
      <c r="GP1125" s="13"/>
      <c r="GQ1125" s="13"/>
      <c r="GR1125" s="13"/>
      <c r="GS1125" s="13"/>
      <c r="GT1125" s="13"/>
      <c r="GU1125" s="13"/>
      <c r="GV1125" s="13"/>
      <c r="GW1125" s="13"/>
      <c r="GX1125" s="13"/>
      <c r="GY1125" s="13"/>
      <c r="GZ1125" s="13"/>
      <c r="HA1125" s="13"/>
      <c r="HB1125" s="13"/>
      <c r="HC1125" s="13"/>
      <c r="HD1125" s="13"/>
      <c r="HE1125" s="13"/>
      <c r="HF1125" s="13"/>
      <c r="HG1125" s="13"/>
      <c r="HH1125" s="13"/>
      <c r="HI1125" s="13"/>
      <c r="HJ1125" s="13"/>
      <c r="HK1125" s="13"/>
      <c r="HL1125" s="13"/>
      <c r="HM1125" s="13"/>
      <c r="HN1125" s="13"/>
      <c r="HO1125" s="13"/>
      <c r="HP1125" s="13"/>
      <c r="HQ1125" s="13"/>
      <c r="HR1125" s="13"/>
      <c r="HS1125" s="13"/>
      <c r="HT1125" s="13"/>
      <c r="HU1125" s="13"/>
      <c r="HV1125" s="13"/>
      <c r="HW1125" s="13"/>
      <c r="HX1125" s="13"/>
      <c r="HY1125" s="13"/>
      <c r="HZ1125" s="13"/>
      <c r="IA1125" s="13"/>
      <c r="IB1125" s="13"/>
      <c r="IC1125" s="13"/>
      <c r="ID1125" s="13"/>
      <c r="IE1125" s="13"/>
      <c r="IF1125" s="13"/>
      <c r="IG1125" s="13"/>
      <c r="IH1125" s="13"/>
      <c r="II1125" s="13"/>
      <c r="IJ1125" s="13"/>
      <c r="IK1125" s="13"/>
      <c r="IL1125" s="13"/>
      <c r="IM1125" s="13"/>
      <c r="IN1125" s="13"/>
      <c r="IO1125" s="13"/>
      <c r="IP1125" s="13"/>
      <c r="IQ1125" s="13"/>
      <c r="IR1125" s="13"/>
      <c r="IS1125" s="13"/>
      <c r="IT1125" s="13"/>
      <c r="IU1125" s="13"/>
      <c r="IV1125" s="13"/>
      <c r="IW1125" s="13"/>
      <c r="IX1125" s="13"/>
      <c r="IY1125" s="13"/>
      <c r="IZ1125" s="13"/>
      <c r="JA1125" s="13"/>
      <c r="JB1125" s="13"/>
      <c r="JC1125" s="13"/>
      <c r="JD1125" s="13"/>
      <c r="JE1125" s="13"/>
      <c r="JF1125" s="13"/>
      <c r="JG1125" s="13"/>
      <c r="JH1125" s="13"/>
      <c r="JI1125" s="13"/>
      <c r="JJ1125" s="13"/>
      <c r="JK1125" s="13"/>
      <c r="JL1125" s="13"/>
      <c r="JM1125" s="13"/>
      <c r="JN1125" s="13"/>
      <c r="JO1125" s="13"/>
      <c r="JP1125" s="13"/>
      <c r="JQ1125" s="13"/>
      <c r="JR1125" s="13"/>
      <c r="JS1125" s="13"/>
      <c r="JT1125" s="13"/>
      <c r="JU1125" s="13"/>
      <c r="JV1125" s="13"/>
      <c r="JW1125" s="13"/>
      <c r="JX1125" s="13"/>
      <c r="JY1125" s="13"/>
      <c r="JZ1125" s="13"/>
      <c r="KA1125" s="13"/>
      <c r="KB1125" s="13"/>
      <c r="KC1125" s="13"/>
      <c r="KD1125" s="13"/>
      <c r="KE1125" s="13"/>
      <c r="KF1125" s="13"/>
      <c r="KG1125" s="13"/>
      <c r="KH1125" s="13"/>
      <c r="KI1125" s="13"/>
      <c r="KJ1125" s="13"/>
      <c r="KK1125" s="13"/>
      <c r="KL1125" s="13"/>
      <c r="KM1125" s="13"/>
      <c r="KN1125" s="13"/>
      <c r="KO1125" s="13"/>
      <c r="KP1125" s="13"/>
      <c r="KQ1125" s="13"/>
      <c r="KR1125" s="13"/>
      <c r="KS1125" s="13"/>
      <c r="KT1125" s="13"/>
      <c r="KU1125" s="13"/>
      <c r="KV1125" s="13"/>
      <c r="KW1125" s="13"/>
      <c r="KX1125" s="13"/>
      <c r="KY1125" s="13"/>
      <c r="KZ1125" s="13"/>
      <c r="LA1125" s="13"/>
      <c r="LB1125" s="13"/>
      <c r="LC1125" s="13"/>
      <c r="LD1125" s="13"/>
      <c r="LE1125" s="13"/>
      <c r="LF1125" s="13"/>
      <c r="LG1125" s="13"/>
      <c r="LH1125" s="13"/>
      <c r="LI1125" s="13"/>
      <c r="LJ1125" s="13"/>
      <c r="LK1125" s="13"/>
      <c r="LL1125" s="13"/>
      <c r="LM1125" s="13"/>
      <c r="LN1125" s="13"/>
      <c r="LO1125" s="13"/>
      <c r="LP1125" s="13"/>
      <c r="LQ1125" s="13"/>
      <c r="LR1125" s="13"/>
      <c r="LS1125" s="13"/>
      <c r="LT1125" s="13"/>
      <c r="LU1125" s="13"/>
      <c r="LV1125" s="13"/>
      <c r="LW1125" s="13"/>
      <c r="LX1125" s="13"/>
      <c r="LY1125" s="13"/>
      <c r="LZ1125" s="13"/>
      <c r="MA1125" s="13"/>
      <c r="MB1125" s="13"/>
      <c r="MC1125" s="13"/>
      <c r="MD1125" s="13"/>
      <c r="ME1125" s="13"/>
      <c r="MF1125" s="13"/>
      <c r="MG1125" s="13"/>
      <c r="MH1125" s="13"/>
      <c r="MI1125" s="13"/>
      <c r="MJ1125" s="13"/>
      <c r="MK1125" s="13"/>
      <c r="ML1125" s="13"/>
      <c r="MM1125" s="13"/>
      <c r="MN1125" s="13"/>
      <c r="MO1125" s="13"/>
      <c r="MP1125" s="13"/>
      <c r="MQ1125" s="13"/>
      <c r="MR1125" s="13"/>
      <c r="MS1125" s="13"/>
      <c r="MT1125" s="13"/>
      <c r="MU1125" s="13"/>
      <c r="MV1125" s="13"/>
      <c r="MW1125" s="13"/>
      <c r="MX1125" s="13"/>
      <c r="MY1125" s="13"/>
      <c r="MZ1125" s="13"/>
      <c r="NA1125" s="13"/>
      <c r="NB1125" s="13"/>
      <c r="NC1125" s="13"/>
      <c r="ND1125" s="13"/>
      <c r="NE1125" s="13"/>
      <c r="NF1125" s="13"/>
      <c r="NG1125" s="13"/>
      <c r="NH1125" s="13"/>
      <c r="NI1125" s="13"/>
      <c r="NJ1125" s="13"/>
      <c r="NK1125" s="13"/>
      <c r="NL1125" s="13"/>
      <c r="NM1125" s="13"/>
      <c r="NN1125" s="13"/>
      <c r="NO1125" s="13"/>
      <c r="NP1125" s="13"/>
      <c r="NQ1125" s="13"/>
      <c r="NR1125" s="13"/>
      <c r="NS1125" s="13"/>
      <c r="NT1125" s="13"/>
      <c r="NU1125" s="13"/>
      <c r="NV1125" s="13"/>
      <c r="NW1125" s="13"/>
      <c r="NX1125" s="13"/>
      <c r="NY1125" s="13"/>
      <c r="NZ1125" s="13"/>
      <c r="OA1125" s="13"/>
      <c r="OB1125" s="13"/>
      <c r="OC1125" s="13"/>
      <c r="OD1125" s="13"/>
      <c r="OE1125" s="13"/>
      <c r="OF1125" s="13"/>
      <c r="OG1125" s="13"/>
      <c r="OH1125" s="13"/>
      <c r="OI1125" s="13"/>
      <c r="OJ1125" s="13"/>
      <c r="OK1125" s="13"/>
      <c r="OL1125" s="13"/>
      <c r="OM1125" s="13"/>
      <c r="ON1125" s="13"/>
      <c r="OO1125" s="13"/>
      <c r="OP1125" s="13"/>
      <c r="OQ1125" s="13"/>
      <c r="OR1125" s="13"/>
      <c r="OS1125" s="13"/>
      <c r="OT1125" s="13"/>
      <c r="OU1125" s="13"/>
      <c r="OV1125" s="13"/>
      <c r="OW1125" s="13"/>
      <c r="OX1125" s="13"/>
      <c r="OY1125" s="13"/>
      <c r="OZ1125" s="13"/>
      <c r="PA1125" s="13"/>
      <c r="PB1125" s="13"/>
      <c r="PC1125" s="13"/>
      <c r="PD1125" s="13"/>
      <c r="PE1125" s="13"/>
      <c r="PF1125" s="13"/>
      <c r="PG1125" s="13"/>
      <c r="PH1125" s="13"/>
      <c r="PI1125" s="13"/>
      <c r="PJ1125" s="13"/>
      <c r="PK1125" s="13"/>
      <c r="PL1125" s="13"/>
      <c r="PM1125" s="13"/>
      <c r="PN1125" s="13"/>
      <c r="PO1125" s="13"/>
      <c r="PP1125" s="13"/>
      <c r="PQ1125" s="13"/>
      <c r="PR1125" s="13"/>
      <c r="PS1125" s="13"/>
      <c r="PT1125" s="13"/>
      <c r="PU1125" s="13"/>
      <c r="PV1125" s="13"/>
      <c r="PW1125" s="13"/>
      <c r="PX1125" s="13"/>
      <c r="PY1125" s="13"/>
      <c r="PZ1125" s="13"/>
      <c r="QA1125" s="13"/>
      <c r="QB1125" s="13"/>
      <c r="QC1125" s="13"/>
      <c r="QD1125" s="13"/>
      <c r="QE1125" s="13"/>
      <c r="QF1125" s="13"/>
      <c r="QG1125" s="13"/>
      <c r="QH1125" s="13"/>
      <c r="QI1125" s="13"/>
      <c r="QJ1125" s="13"/>
      <c r="QK1125" s="13"/>
      <c r="QL1125" s="13"/>
      <c r="QM1125" s="13"/>
      <c r="QN1125" s="13"/>
      <c r="QO1125" s="13"/>
      <c r="QP1125" s="13"/>
      <c r="QQ1125" s="13"/>
      <c r="QR1125" s="13"/>
      <c r="QS1125" s="13"/>
      <c r="QT1125" s="13"/>
      <c r="QU1125" s="13"/>
      <c r="QV1125" s="13"/>
      <c r="QW1125" s="13"/>
      <c r="QX1125" s="13"/>
      <c r="QY1125" s="13"/>
      <c r="QZ1125" s="13"/>
      <c r="RA1125" s="13"/>
      <c r="RB1125" s="13"/>
      <c r="RC1125" s="13"/>
      <c r="RD1125" s="13"/>
      <c r="RE1125" s="13"/>
      <c r="RF1125" s="13"/>
      <c r="RG1125" s="13"/>
      <c r="RH1125" s="13"/>
      <c r="RI1125" s="13"/>
      <c r="RJ1125" s="13"/>
      <c r="RK1125" s="13"/>
      <c r="RL1125" s="13"/>
      <c r="RM1125" s="13"/>
      <c r="RN1125" s="13"/>
      <c r="RO1125" s="13"/>
      <c r="RP1125" s="13"/>
      <c r="RQ1125" s="13"/>
      <c r="RR1125" s="13"/>
      <c r="RS1125" s="13"/>
      <c r="RT1125" s="13"/>
      <c r="RU1125" s="13"/>
      <c r="RV1125" s="13"/>
      <c r="RW1125" s="13"/>
      <c r="RX1125" s="13"/>
      <c r="RY1125" s="13"/>
      <c r="RZ1125" s="13"/>
      <c r="SA1125" s="13"/>
      <c r="SB1125" s="13"/>
      <c r="SC1125" s="13"/>
      <c r="SD1125" s="13"/>
      <c r="SE1125" s="13"/>
      <c r="SF1125" s="13"/>
      <c r="SG1125" s="13"/>
      <c r="SH1125" s="13"/>
      <c r="SI1125" s="13"/>
      <c r="SJ1125" s="13"/>
      <c r="SK1125" s="13"/>
      <c r="SL1125" s="13"/>
      <c r="SM1125" s="13"/>
      <c r="SN1125" s="13"/>
      <c r="SO1125" s="13"/>
      <c r="SP1125" s="13"/>
      <c r="SQ1125" s="13"/>
      <c r="SR1125" s="13"/>
      <c r="SS1125" s="13"/>
      <c r="ST1125" s="13"/>
      <c r="SU1125" s="13"/>
      <c r="SV1125" s="13"/>
      <c r="SW1125" s="13"/>
      <c r="SX1125" s="13"/>
      <c r="SY1125" s="13"/>
      <c r="SZ1125" s="13"/>
      <c r="TA1125" s="13"/>
      <c r="TB1125" s="13"/>
      <c r="TC1125" s="13"/>
      <c r="TD1125" s="13"/>
      <c r="TE1125" s="13"/>
      <c r="TF1125" s="13"/>
      <c r="TG1125" s="13"/>
      <c r="TH1125" s="13"/>
      <c r="TI1125" s="13"/>
      <c r="TJ1125" s="13"/>
      <c r="TK1125" s="13"/>
      <c r="TL1125" s="13"/>
      <c r="TM1125" s="13"/>
      <c r="TN1125" s="13"/>
      <c r="TO1125" s="13"/>
      <c r="TP1125" s="13"/>
      <c r="TQ1125" s="13"/>
      <c r="TR1125" s="13"/>
      <c r="TS1125" s="13"/>
      <c r="TT1125" s="13"/>
      <c r="TU1125" s="13"/>
      <c r="TV1125" s="13"/>
      <c r="TW1125" s="13"/>
      <c r="TX1125" s="13"/>
      <c r="TY1125" s="13"/>
      <c r="TZ1125" s="13"/>
      <c r="UA1125" s="13"/>
      <c r="UB1125" s="13"/>
      <c r="UC1125" s="13"/>
      <c r="UD1125" s="13"/>
      <c r="UE1125" s="13"/>
      <c r="UF1125" s="13"/>
      <c r="UG1125" s="13"/>
      <c r="UH1125" s="13"/>
      <c r="UI1125" s="13"/>
      <c r="UJ1125" s="13"/>
      <c r="UK1125" s="13"/>
      <c r="UL1125" s="13"/>
      <c r="UM1125" s="13"/>
      <c r="UN1125" s="13"/>
      <c r="UO1125" s="13"/>
      <c r="UP1125" s="13"/>
      <c r="UQ1125" s="13"/>
      <c r="UR1125" s="13"/>
      <c r="US1125" s="13"/>
      <c r="UT1125" s="13"/>
      <c r="UU1125" s="13"/>
      <c r="UV1125" s="13"/>
      <c r="UW1125" s="13"/>
      <c r="UX1125" s="13"/>
      <c r="UY1125" s="13"/>
      <c r="UZ1125" s="13"/>
      <c r="VA1125" s="13"/>
      <c r="VB1125" s="13"/>
      <c r="VC1125" s="13"/>
      <c r="VD1125" s="13"/>
      <c r="VE1125" s="13"/>
      <c r="VF1125" s="13"/>
      <c r="VG1125" s="13"/>
      <c r="VH1125" s="13"/>
      <c r="VI1125" s="13"/>
      <c r="VJ1125" s="13"/>
      <c r="VK1125" s="13"/>
      <c r="VL1125" s="13"/>
      <c r="VM1125" s="13"/>
      <c r="VN1125" s="13"/>
      <c r="VO1125" s="13"/>
      <c r="VP1125" s="13"/>
      <c r="VQ1125" s="13"/>
      <c r="VR1125" s="13"/>
      <c r="VS1125" s="13"/>
      <c r="VT1125" s="13"/>
      <c r="VU1125" s="13"/>
      <c r="VV1125" s="13"/>
      <c r="VW1125" s="13"/>
      <c r="VX1125" s="13"/>
      <c r="VY1125" s="13"/>
      <c r="VZ1125" s="13"/>
      <c r="WA1125" s="13"/>
      <c r="WB1125" s="13"/>
      <c r="WC1125" s="13"/>
      <c r="WD1125" s="13"/>
      <c r="WE1125" s="13"/>
      <c r="WF1125" s="13"/>
      <c r="WG1125" s="13"/>
      <c r="WH1125" s="13"/>
      <c r="WI1125" s="13"/>
      <c r="WJ1125" s="13"/>
      <c r="WK1125" s="13"/>
      <c r="WL1125" s="13"/>
      <c r="WM1125" s="13"/>
      <c r="WN1125" s="13"/>
      <c r="WO1125" s="13"/>
      <c r="WP1125" s="13"/>
      <c r="WQ1125" s="13"/>
      <c r="WR1125" s="13"/>
      <c r="WS1125" s="13"/>
      <c r="WT1125" s="13"/>
      <c r="WU1125" s="13"/>
      <c r="WV1125" s="13"/>
      <c r="WW1125" s="13"/>
      <c r="WX1125" s="13"/>
      <c r="WY1125" s="13"/>
      <c r="WZ1125" s="13"/>
      <c r="XA1125" s="13"/>
      <c r="XB1125" s="13"/>
      <c r="XC1125" s="13"/>
      <c r="XD1125" s="13"/>
      <c r="XE1125" s="13"/>
      <c r="XF1125" s="13"/>
      <c r="XG1125" s="13"/>
      <c r="XH1125" s="13"/>
      <c r="XI1125" s="13"/>
      <c r="XJ1125" s="13"/>
      <c r="XK1125" s="13"/>
      <c r="XL1125" s="13"/>
      <c r="XM1125" s="13"/>
      <c r="XN1125" s="13"/>
      <c r="XO1125" s="13"/>
      <c r="XP1125" s="13"/>
      <c r="XQ1125" s="13"/>
      <c r="XR1125" s="13"/>
      <c r="XS1125" s="13"/>
      <c r="XT1125" s="13"/>
      <c r="XU1125" s="13"/>
      <c r="XV1125" s="13"/>
      <c r="XW1125" s="13"/>
      <c r="XX1125" s="13"/>
      <c r="XY1125" s="13"/>
      <c r="XZ1125" s="13"/>
      <c r="YA1125" s="13"/>
      <c r="YB1125" s="13"/>
      <c r="YC1125" s="13"/>
      <c r="YD1125" s="13"/>
      <c r="YE1125" s="13"/>
      <c r="YF1125" s="13"/>
      <c r="YG1125" s="13"/>
      <c r="YH1125" s="13"/>
      <c r="YI1125" s="13"/>
      <c r="YJ1125" s="13"/>
      <c r="YK1125" s="13"/>
      <c r="YL1125" s="13"/>
      <c r="YM1125" s="13"/>
      <c r="YN1125" s="13"/>
      <c r="YO1125" s="13"/>
      <c r="YP1125" s="13"/>
      <c r="YQ1125" s="13"/>
      <c r="YR1125" s="13"/>
      <c r="YS1125" s="13"/>
      <c r="YT1125" s="13"/>
      <c r="YU1125" s="13"/>
      <c r="YV1125" s="13"/>
      <c r="YW1125" s="13"/>
      <c r="YX1125" s="13"/>
      <c r="YY1125" s="13"/>
      <c r="YZ1125" s="13"/>
      <c r="ZA1125" s="13"/>
      <c r="ZB1125" s="13"/>
      <c r="ZC1125" s="13"/>
      <c r="ZD1125" s="13"/>
      <c r="ZE1125" s="13"/>
      <c r="ZF1125" s="13"/>
      <c r="ZG1125" s="13"/>
      <c r="ZH1125" s="13"/>
      <c r="ZI1125" s="13"/>
      <c r="ZJ1125" s="13"/>
      <c r="ZK1125" s="13"/>
      <c r="ZL1125" s="13"/>
      <c r="ZM1125" s="13"/>
      <c r="ZN1125" s="13"/>
      <c r="ZO1125" s="13"/>
      <c r="ZP1125" s="13"/>
      <c r="ZQ1125" s="13"/>
      <c r="ZR1125" s="13"/>
      <c r="ZS1125" s="13"/>
      <c r="ZT1125" s="13"/>
      <c r="ZU1125" s="13"/>
      <c r="ZV1125" s="13"/>
      <c r="ZW1125" s="13"/>
      <c r="ZX1125" s="13"/>
      <c r="ZY1125" s="13"/>
      <c r="ZZ1125" s="13"/>
      <c r="AAA1125" s="13"/>
      <c r="AAB1125" s="13"/>
      <c r="AAC1125" s="13"/>
      <c r="AAD1125" s="13"/>
      <c r="AAE1125" s="13"/>
      <c r="AAF1125" s="13"/>
      <c r="AAG1125" s="13"/>
      <c r="AAH1125" s="13"/>
      <c r="AAI1125" s="13"/>
      <c r="AAJ1125" s="13"/>
      <c r="AAK1125" s="13"/>
      <c r="AAL1125" s="13"/>
      <c r="AAM1125" s="13"/>
      <c r="AAN1125" s="13"/>
      <c r="AAO1125" s="13"/>
      <c r="AAP1125" s="13"/>
      <c r="AAQ1125" s="13"/>
      <c r="AAR1125" s="13"/>
      <c r="AAS1125" s="13"/>
      <c r="AAT1125" s="13"/>
      <c r="AAU1125" s="13"/>
      <c r="AAV1125" s="13"/>
      <c r="AAW1125" s="13"/>
      <c r="AAX1125" s="13"/>
      <c r="AAY1125" s="13"/>
      <c r="AAZ1125" s="13"/>
      <c r="ABA1125" s="13"/>
      <c r="ABB1125" s="13"/>
      <c r="ABC1125" s="13"/>
      <c r="ABD1125" s="13"/>
      <c r="ABE1125" s="13"/>
      <c r="ABF1125" s="13"/>
      <c r="ABG1125" s="13"/>
      <c r="ABH1125" s="13"/>
      <c r="ABI1125" s="13"/>
      <c r="ABJ1125" s="13"/>
      <c r="ABK1125" s="13"/>
      <c r="ABL1125" s="13"/>
      <c r="ABM1125" s="13"/>
      <c r="ABN1125" s="13"/>
      <c r="ABO1125" s="13"/>
      <c r="ABP1125" s="13"/>
      <c r="ABQ1125" s="13"/>
      <c r="ABR1125" s="13"/>
      <c r="ABS1125" s="13"/>
      <c r="ABT1125" s="13"/>
      <c r="ABU1125" s="13"/>
      <c r="ABV1125" s="13"/>
      <c r="ABW1125" s="13"/>
      <c r="ABX1125" s="13"/>
      <c r="ABY1125" s="13"/>
      <c r="ABZ1125" s="13"/>
      <c r="ACA1125" s="13"/>
      <c r="ACB1125" s="13"/>
      <c r="ACC1125" s="13"/>
      <c r="ACD1125" s="13"/>
      <c r="ACE1125" s="13"/>
      <c r="ACF1125" s="13"/>
      <c r="ACG1125" s="13"/>
      <c r="ACH1125" s="13"/>
      <c r="ACI1125" s="13"/>
      <c r="ACJ1125" s="13"/>
      <c r="ACK1125" s="13"/>
      <c r="ACL1125" s="13"/>
      <c r="ACM1125" s="13"/>
      <c r="ACN1125" s="13"/>
      <c r="ACO1125" s="13"/>
      <c r="ACP1125" s="13"/>
      <c r="ACQ1125" s="13"/>
      <c r="ACR1125" s="13"/>
      <c r="ACS1125" s="13"/>
      <c r="ACT1125" s="13"/>
      <c r="ACU1125" s="13"/>
      <c r="ACV1125" s="13"/>
      <c r="ACW1125" s="13"/>
      <c r="ACX1125" s="13"/>
      <c r="ACY1125" s="13"/>
      <c r="ACZ1125" s="13"/>
      <c r="ADA1125" s="13"/>
      <c r="ADB1125" s="13"/>
      <c r="ADC1125" s="13"/>
      <c r="ADD1125" s="13"/>
      <c r="ADE1125" s="13"/>
      <c r="ADF1125" s="13"/>
      <c r="ADG1125" s="13"/>
      <c r="ADH1125" s="13"/>
      <c r="ADI1125" s="13"/>
      <c r="ADJ1125" s="13"/>
      <c r="ADK1125" s="13"/>
      <c r="ADL1125" s="13"/>
      <c r="ADM1125" s="13"/>
      <c r="ADN1125" s="13"/>
      <c r="ADO1125" s="13"/>
      <c r="ADP1125" s="13"/>
      <c r="ADQ1125" s="13"/>
      <c r="ADR1125" s="13"/>
      <c r="ADS1125" s="13"/>
      <c r="ADT1125" s="13"/>
      <c r="ADU1125" s="13"/>
      <c r="ADV1125" s="13"/>
      <c r="ADW1125" s="13"/>
      <c r="ADX1125" s="13"/>
      <c r="ADY1125" s="13"/>
      <c r="ADZ1125" s="13"/>
      <c r="AEA1125" s="13"/>
      <c r="AEB1125" s="13"/>
      <c r="AEC1125" s="13"/>
      <c r="AED1125" s="13"/>
      <c r="AEE1125" s="13"/>
      <c r="AEF1125" s="13"/>
      <c r="AEG1125" s="13"/>
      <c r="AEH1125" s="13"/>
      <c r="AEI1125" s="13"/>
      <c r="AEJ1125" s="13"/>
      <c r="AEK1125" s="13"/>
      <c r="AEL1125" s="13"/>
      <c r="AEM1125" s="13"/>
      <c r="AEN1125" s="13"/>
      <c r="AEO1125" s="13"/>
      <c r="AEP1125" s="13"/>
      <c r="AEQ1125" s="13"/>
      <c r="AER1125" s="13"/>
      <c r="AES1125" s="13"/>
      <c r="AET1125" s="13"/>
      <c r="AEU1125" s="13"/>
      <c r="AEV1125" s="13"/>
      <c r="AEW1125" s="13"/>
      <c r="AEX1125" s="13"/>
      <c r="AEY1125" s="13"/>
      <c r="AEZ1125" s="13"/>
      <c r="AFA1125" s="13"/>
      <c r="AFB1125" s="13"/>
      <c r="AFC1125" s="13"/>
      <c r="AFD1125" s="13"/>
      <c r="AFE1125" s="13"/>
      <c r="AFF1125" s="13"/>
      <c r="AFG1125" s="13"/>
      <c r="AFH1125" s="13"/>
      <c r="AFI1125" s="13"/>
      <c r="AFJ1125" s="13"/>
      <c r="AFK1125" s="13"/>
      <c r="AFL1125" s="13"/>
      <c r="AFM1125" s="13"/>
      <c r="AFN1125" s="13"/>
      <c r="AFO1125" s="13"/>
      <c r="AFP1125" s="13"/>
      <c r="AFQ1125" s="13"/>
      <c r="AFR1125" s="13"/>
      <c r="AFS1125" s="13"/>
      <c r="AFT1125" s="13"/>
      <c r="AFU1125" s="13"/>
      <c r="AFV1125" s="13"/>
      <c r="AFW1125" s="13"/>
      <c r="AFX1125" s="13"/>
      <c r="AFY1125" s="13"/>
      <c r="AFZ1125" s="13"/>
      <c r="AGA1125" s="13"/>
      <c r="AGB1125" s="13"/>
      <c r="AGC1125" s="13"/>
      <c r="AGD1125" s="13"/>
      <c r="AGE1125" s="13"/>
      <c r="AGF1125" s="13"/>
      <c r="AGG1125" s="13"/>
      <c r="AGH1125" s="13"/>
      <c r="AGI1125" s="13"/>
      <c r="AGJ1125" s="13"/>
      <c r="AGK1125" s="13"/>
      <c r="AGL1125" s="13"/>
      <c r="AGM1125" s="13"/>
      <c r="AGN1125" s="13"/>
      <c r="AGO1125" s="13"/>
      <c r="AGP1125" s="13"/>
      <c r="AGQ1125" s="13"/>
      <c r="AGR1125" s="13"/>
      <c r="AGS1125" s="13"/>
      <c r="AGT1125" s="13"/>
      <c r="AGU1125" s="13"/>
      <c r="AGV1125" s="13"/>
      <c r="AGW1125" s="13"/>
      <c r="AGX1125" s="13"/>
      <c r="AGY1125" s="13"/>
      <c r="AGZ1125" s="13"/>
      <c r="AHA1125" s="13"/>
      <c r="AHB1125" s="13"/>
      <c r="AHC1125" s="13"/>
      <c r="AHD1125" s="13"/>
      <c r="AHE1125" s="13"/>
      <c r="AHF1125" s="13"/>
      <c r="AHG1125" s="13"/>
      <c r="AHH1125" s="13"/>
      <c r="AHI1125" s="13"/>
      <c r="AHJ1125" s="13"/>
      <c r="AHK1125" s="13"/>
      <c r="AHL1125" s="13"/>
      <c r="AHM1125" s="13"/>
      <c r="AHN1125" s="13"/>
      <c r="AHO1125" s="13"/>
      <c r="AHP1125" s="13"/>
      <c r="AHQ1125" s="13"/>
      <c r="AHR1125" s="13"/>
      <c r="AHS1125" s="13"/>
      <c r="AHT1125" s="13"/>
      <c r="AHU1125" s="13"/>
      <c r="AHV1125" s="13"/>
      <c r="AHW1125" s="13"/>
      <c r="AHX1125" s="13"/>
      <c r="AHY1125" s="13"/>
      <c r="AHZ1125" s="13"/>
      <c r="AIA1125" s="13"/>
      <c r="AIB1125" s="13"/>
      <c r="AIC1125" s="13"/>
      <c r="AID1125" s="13"/>
      <c r="AIE1125" s="13"/>
      <c r="AIF1125" s="13"/>
      <c r="AIG1125" s="13"/>
      <c r="AIH1125" s="13"/>
      <c r="AII1125" s="13"/>
      <c r="AIJ1125" s="13"/>
      <c r="AIK1125" s="13"/>
      <c r="AIL1125" s="13"/>
      <c r="AIM1125" s="13"/>
      <c r="AIN1125" s="13"/>
      <c r="AIO1125" s="13"/>
      <c r="AIP1125" s="13"/>
      <c r="AIQ1125" s="13"/>
      <c r="AIR1125" s="13"/>
      <c r="AIS1125" s="13"/>
      <c r="AIT1125" s="13"/>
      <c r="AIU1125" s="13"/>
      <c r="AIV1125" s="13"/>
      <c r="AIW1125" s="13"/>
      <c r="AIX1125" s="13"/>
      <c r="AIY1125" s="13"/>
      <c r="AIZ1125" s="13"/>
      <c r="AJA1125" s="13"/>
      <c r="AJB1125" s="13"/>
      <c r="AJC1125" s="13"/>
      <c r="AJD1125" s="13"/>
      <c r="AJE1125" s="13"/>
      <c r="AJF1125" s="13"/>
      <c r="AJG1125" s="13"/>
      <c r="AJH1125" s="13"/>
      <c r="AJI1125" s="13"/>
      <c r="AJJ1125" s="13"/>
      <c r="AJK1125" s="13"/>
      <c r="AJL1125" s="13"/>
      <c r="AJM1125" s="13"/>
      <c r="AJN1125" s="13"/>
      <c r="AJO1125" s="13"/>
      <c r="AJP1125" s="13"/>
      <c r="AJQ1125" s="13"/>
      <c r="AJR1125" s="13"/>
      <c r="AJS1125" s="13"/>
      <c r="AJT1125" s="13"/>
      <c r="AJU1125" s="13"/>
      <c r="AJV1125" s="13"/>
      <c r="AJW1125" s="13"/>
      <c r="AJX1125" s="13"/>
      <c r="AJY1125" s="13"/>
      <c r="AJZ1125" s="13"/>
      <c r="AKA1125" s="13"/>
      <c r="AKB1125" s="13"/>
      <c r="AKC1125" s="13"/>
      <c r="AKD1125" s="13"/>
      <c r="AKE1125" s="13"/>
      <c r="AKF1125" s="13"/>
      <c r="AKG1125" s="13"/>
      <c r="AKH1125" s="13"/>
      <c r="AKI1125" s="13"/>
      <c r="AKJ1125" s="13"/>
      <c r="AKK1125" s="13"/>
      <c r="AKL1125" s="13"/>
      <c r="AKM1125" s="13"/>
      <c r="AKN1125" s="13"/>
      <c r="AKO1125" s="13"/>
      <c r="AKP1125" s="13"/>
      <c r="AKQ1125" s="13"/>
      <c r="AKR1125" s="13"/>
      <c r="AKS1125" s="13"/>
      <c r="AKT1125" s="13"/>
      <c r="AKU1125" s="13"/>
      <c r="AKV1125" s="13"/>
      <c r="AKW1125" s="13"/>
      <c r="AKX1125" s="13"/>
      <c r="AKY1125" s="13"/>
      <c r="AKZ1125" s="13"/>
      <c r="ALA1125" s="13"/>
      <c r="ALB1125" s="13"/>
      <c r="ALC1125" s="13"/>
      <c r="ALD1125" s="13"/>
      <c r="ALE1125" s="13"/>
      <c r="ALF1125" s="13"/>
      <c r="ALG1125" s="13"/>
      <c r="ALH1125" s="13"/>
      <c r="ALI1125" s="13"/>
      <c r="ALJ1125" s="13"/>
    </row>
    <row r="1126" spans="1:998" s="24" customFormat="1">
      <c r="A1126" s="16">
        <v>1121</v>
      </c>
      <c r="B1126" s="32" t="s">
        <v>138</v>
      </c>
      <c r="C1126" s="32" t="s">
        <v>81</v>
      </c>
      <c r="D1126" s="32" t="s">
        <v>81</v>
      </c>
      <c r="E1126" s="32" t="s">
        <v>1861</v>
      </c>
      <c r="F1126" s="32"/>
      <c r="G1126" s="74">
        <v>45827</v>
      </c>
      <c r="H1126" s="75">
        <v>0.56666666666666665</v>
      </c>
      <c r="I1126" s="32" t="s">
        <v>5</v>
      </c>
      <c r="J1126" s="32" t="s">
        <v>6</v>
      </c>
      <c r="K1126" s="32" t="s">
        <v>5</v>
      </c>
      <c r="L1126" s="32" t="s">
        <v>5</v>
      </c>
      <c r="M1126" s="32" t="s">
        <v>5</v>
      </c>
      <c r="N1126" s="32" t="s">
        <v>6</v>
      </c>
      <c r="O1126" s="91">
        <v>983.68</v>
      </c>
      <c r="P1126" s="77">
        <v>4473</v>
      </c>
      <c r="Q1126" s="76">
        <v>214224.13</v>
      </c>
      <c r="R1126" s="76">
        <v>10000</v>
      </c>
      <c r="S1126" s="85">
        <f t="shared" si="108"/>
        <v>4.6680082211093588</v>
      </c>
      <c r="T1126" s="85">
        <f t="shared" si="109"/>
        <v>204224.13</v>
      </c>
      <c r="U1126" s="32" t="s">
        <v>6</v>
      </c>
      <c r="V1126" s="32" t="s">
        <v>6</v>
      </c>
      <c r="W1126" s="79">
        <v>2</v>
      </c>
      <c r="X1126" s="80">
        <v>0</v>
      </c>
      <c r="Y1126" s="81">
        <f>ROUND((S1126/INDICI!$B$2*10),2)</f>
        <v>0.53</v>
      </c>
      <c r="Z1126" s="81">
        <f>ROUND((O1126/INDICI!$B$1*25),2)</f>
        <v>2.63</v>
      </c>
      <c r="AA1126" s="82">
        <f t="shared" si="110"/>
        <v>8</v>
      </c>
      <c r="AB1126" s="83">
        <f t="shared" si="111"/>
        <v>11.16</v>
      </c>
      <c r="AC1126" s="84"/>
      <c r="AD1126" s="81" t="str">
        <f>VLOOKUP(C1126, 'NORD SUD'!A:B, 2, FALSE)</f>
        <v>S</v>
      </c>
      <c r="AE1126" s="85"/>
      <c r="AF1126" s="85"/>
      <c r="AG1126" s="84"/>
      <c r="AH1126" s="81"/>
      <c r="AI1126" s="169"/>
      <c r="AJ1126" s="169"/>
      <c r="AK1126" s="194"/>
      <c r="AL1126" s="158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/>
      <c r="FL1126" s="13"/>
      <c r="FM1126" s="13"/>
      <c r="FN1126" s="13"/>
      <c r="FO1126" s="13"/>
      <c r="FP1126" s="13"/>
      <c r="FQ1126" s="13"/>
      <c r="FR1126" s="13"/>
      <c r="FS1126" s="13"/>
      <c r="FT1126" s="13"/>
      <c r="FU1126" s="13"/>
      <c r="FV1126" s="13"/>
      <c r="FW1126" s="13"/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/>
      <c r="GH1126" s="13"/>
      <c r="GI1126" s="13"/>
      <c r="GJ1126" s="13"/>
      <c r="GK1126" s="13"/>
      <c r="GL1126" s="13"/>
      <c r="GM1126" s="13"/>
      <c r="GN1126" s="13"/>
      <c r="GO1126" s="13"/>
      <c r="GP1126" s="13"/>
      <c r="GQ1126" s="13"/>
      <c r="GR1126" s="13"/>
      <c r="GS1126" s="13"/>
      <c r="GT1126" s="13"/>
      <c r="GU1126" s="13"/>
      <c r="GV1126" s="13"/>
      <c r="GW1126" s="13"/>
      <c r="GX1126" s="13"/>
      <c r="GY1126" s="13"/>
      <c r="GZ1126" s="13"/>
      <c r="HA1126" s="13"/>
      <c r="HB1126" s="13"/>
      <c r="HC1126" s="13"/>
      <c r="HD1126" s="13"/>
      <c r="HE1126" s="13"/>
      <c r="HF1126" s="13"/>
      <c r="HG1126" s="13"/>
      <c r="HH1126" s="13"/>
      <c r="HI1126" s="13"/>
      <c r="HJ1126" s="13"/>
      <c r="HK1126" s="13"/>
      <c r="HL1126" s="13"/>
      <c r="HM1126" s="13"/>
      <c r="HN1126" s="13"/>
      <c r="HO1126" s="13"/>
      <c r="HP1126" s="13"/>
      <c r="HQ1126" s="13"/>
      <c r="HR1126" s="13"/>
      <c r="HS1126" s="13"/>
      <c r="HT1126" s="13"/>
      <c r="HU1126" s="13"/>
      <c r="HV1126" s="13"/>
      <c r="HW1126" s="13"/>
      <c r="HX1126" s="13"/>
      <c r="HY1126" s="13"/>
      <c r="HZ1126" s="13"/>
      <c r="IA1126" s="13"/>
      <c r="IB1126" s="13"/>
      <c r="IC1126" s="13"/>
      <c r="ID1126" s="13"/>
      <c r="IE1126" s="13"/>
      <c r="IF1126" s="13"/>
      <c r="IG1126" s="13"/>
      <c r="IH1126" s="13"/>
      <c r="II1126" s="13"/>
      <c r="IJ1126" s="13"/>
      <c r="IK1126" s="13"/>
      <c r="IL1126" s="13"/>
      <c r="IM1126" s="13"/>
      <c r="IN1126" s="13"/>
      <c r="IO1126" s="13"/>
      <c r="IP1126" s="13"/>
      <c r="IQ1126" s="13"/>
      <c r="IR1126" s="13"/>
      <c r="IS1126" s="13"/>
      <c r="IT1126" s="13"/>
      <c r="IU1126" s="13"/>
      <c r="IV1126" s="13"/>
      <c r="IW1126" s="13"/>
      <c r="IX1126" s="13"/>
      <c r="IY1126" s="13"/>
      <c r="IZ1126" s="13"/>
      <c r="JA1126" s="13"/>
      <c r="JB1126" s="13"/>
      <c r="JC1126" s="13"/>
      <c r="JD1126" s="13"/>
      <c r="JE1126" s="13"/>
      <c r="JF1126" s="13"/>
      <c r="JG1126" s="13"/>
      <c r="JH1126" s="13"/>
      <c r="JI1126" s="13"/>
      <c r="JJ1126" s="13"/>
      <c r="JK1126" s="13"/>
      <c r="JL1126" s="13"/>
      <c r="JM1126" s="13"/>
      <c r="JN1126" s="13"/>
      <c r="JO1126" s="13"/>
      <c r="JP1126" s="13"/>
      <c r="JQ1126" s="13"/>
      <c r="JR1126" s="13"/>
      <c r="JS1126" s="13"/>
      <c r="JT1126" s="13"/>
      <c r="JU1126" s="13"/>
      <c r="JV1126" s="13"/>
      <c r="JW1126" s="13"/>
      <c r="JX1126" s="13"/>
      <c r="JY1126" s="13"/>
      <c r="JZ1126" s="13"/>
      <c r="KA1126" s="13"/>
      <c r="KB1126" s="13"/>
      <c r="KC1126" s="13"/>
      <c r="KD1126" s="13"/>
      <c r="KE1126" s="13"/>
      <c r="KF1126" s="13"/>
      <c r="KG1126" s="13"/>
      <c r="KH1126" s="13"/>
      <c r="KI1126" s="13"/>
      <c r="KJ1126" s="13"/>
      <c r="KK1126" s="13"/>
      <c r="KL1126" s="13"/>
      <c r="KM1126" s="13"/>
      <c r="KN1126" s="13"/>
      <c r="KO1126" s="13"/>
      <c r="KP1126" s="13"/>
      <c r="KQ1126" s="13"/>
      <c r="KR1126" s="13"/>
      <c r="KS1126" s="13"/>
      <c r="KT1126" s="13"/>
      <c r="KU1126" s="13"/>
      <c r="KV1126" s="13"/>
      <c r="KW1126" s="13"/>
      <c r="KX1126" s="13"/>
      <c r="KY1126" s="13"/>
      <c r="KZ1126" s="13"/>
      <c r="LA1126" s="13"/>
      <c r="LB1126" s="13"/>
      <c r="LC1126" s="13"/>
      <c r="LD1126" s="13"/>
      <c r="LE1126" s="13"/>
      <c r="LF1126" s="13"/>
      <c r="LG1126" s="13"/>
      <c r="LH1126" s="13"/>
      <c r="LI1126" s="13"/>
      <c r="LJ1126" s="13"/>
      <c r="LK1126" s="13"/>
      <c r="LL1126" s="13"/>
      <c r="LM1126" s="13"/>
      <c r="LN1126" s="13"/>
      <c r="LO1126" s="13"/>
      <c r="LP1126" s="13"/>
      <c r="LQ1126" s="13"/>
      <c r="LR1126" s="13"/>
      <c r="LS1126" s="13"/>
      <c r="LT1126" s="13"/>
      <c r="LU1126" s="13"/>
      <c r="LV1126" s="13"/>
      <c r="LW1126" s="13"/>
      <c r="LX1126" s="13"/>
      <c r="LY1126" s="13"/>
      <c r="LZ1126" s="13"/>
      <c r="MA1126" s="13"/>
      <c r="MB1126" s="13"/>
      <c r="MC1126" s="13"/>
      <c r="MD1126" s="13"/>
      <c r="ME1126" s="13"/>
      <c r="MF1126" s="13"/>
      <c r="MG1126" s="13"/>
      <c r="MH1126" s="13"/>
      <c r="MI1126" s="13"/>
      <c r="MJ1126" s="13"/>
      <c r="MK1126" s="13"/>
      <c r="ML1126" s="13"/>
      <c r="MM1126" s="13"/>
      <c r="MN1126" s="13"/>
      <c r="MO1126" s="13"/>
      <c r="MP1126" s="13"/>
      <c r="MQ1126" s="13"/>
      <c r="MR1126" s="13"/>
      <c r="MS1126" s="13"/>
      <c r="MT1126" s="13"/>
      <c r="MU1126" s="13"/>
      <c r="MV1126" s="13"/>
      <c r="MW1126" s="13"/>
      <c r="MX1126" s="13"/>
      <c r="MY1126" s="13"/>
      <c r="MZ1126" s="13"/>
      <c r="NA1126" s="13"/>
      <c r="NB1126" s="13"/>
      <c r="NC1126" s="13"/>
      <c r="ND1126" s="13"/>
      <c r="NE1126" s="13"/>
      <c r="NF1126" s="13"/>
      <c r="NG1126" s="13"/>
      <c r="NH1126" s="13"/>
      <c r="NI1126" s="13"/>
      <c r="NJ1126" s="13"/>
      <c r="NK1126" s="13"/>
      <c r="NL1126" s="13"/>
      <c r="NM1126" s="13"/>
      <c r="NN1126" s="13"/>
      <c r="NO1126" s="13"/>
      <c r="NP1126" s="13"/>
      <c r="NQ1126" s="13"/>
      <c r="NR1126" s="13"/>
      <c r="NS1126" s="13"/>
      <c r="NT1126" s="13"/>
      <c r="NU1126" s="13"/>
      <c r="NV1126" s="13"/>
      <c r="NW1126" s="13"/>
      <c r="NX1126" s="13"/>
      <c r="NY1126" s="13"/>
      <c r="NZ1126" s="13"/>
      <c r="OA1126" s="13"/>
      <c r="OB1126" s="13"/>
      <c r="OC1126" s="13"/>
      <c r="OD1126" s="13"/>
      <c r="OE1126" s="13"/>
      <c r="OF1126" s="13"/>
      <c r="OG1126" s="13"/>
      <c r="OH1126" s="13"/>
      <c r="OI1126" s="13"/>
      <c r="OJ1126" s="13"/>
      <c r="OK1126" s="13"/>
      <c r="OL1126" s="13"/>
      <c r="OM1126" s="13"/>
      <c r="ON1126" s="13"/>
      <c r="OO1126" s="13"/>
      <c r="OP1126" s="13"/>
      <c r="OQ1126" s="13"/>
      <c r="OR1126" s="13"/>
      <c r="OS1126" s="13"/>
      <c r="OT1126" s="13"/>
      <c r="OU1126" s="13"/>
      <c r="OV1126" s="13"/>
      <c r="OW1126" s="13"/>
      <c r="OX1126" s="13"/>
      <c r="OY1126" s="13"/>
      <c r="OZ1126" s="13"/>
      <c r="PA1126" s="13"/>
      <c r="PB1126" s="13"/>
      <c r="PC1126" s="13"/>
      <c r="PD1126" s="13"/>
      <c r="PE1126" s="13"/>
      <c r="PF1126" s="13"/>
      <c r="PG1126" s="13"/>
      <c r="PH1126" s="13"/>
      <c r="PI1126" s="13"/>
      <c r="PJ1126" s="13"/>
      <c r="PK1126" s="13"/>
      <c r="PL1126" s="13"/>
      <c r="PM1126" s="13"/>
      <c r="PN1126" s="13"/>
      <c r="PO1126" s="13"/>
      <c r="PP1126" s="13"/>
      <c r="PQ1126" s="13"/>
      <c r="PR1126" s="13"/>
      <c r="PS1126" s="13"/>
      <c r="PT1126" s="13"/>
      <c r="PU1126" s="13"/>
      <c r="PV1126" s="13"/>
      <c r="PW1126" s="13"/>
      <c r="PX1126" s="13"/>
      <c r="PY1126" s="13"/>
      <c r="PZ1126" s="13"/>
      <c r="QA1126" s="13"/>
      <c r="QB1126" s="13"/>
      <c r="QC1126" s="13"/>
      <c r="QD1126" s="13"/>
      <c r="QE1126" s="13"/>
      <c r="QF1126" s="13"/>
      <c r="QG1126" s="13"/>
      <c r="QH1126" s="13"/>
      <c r="QI1126" s="13"/>
      <c r="QJ1126" s="13"/>
      <c r="QK1126" s="13"/>
      <c r="QL1126" s="13"/>
      <c r="QM1126" s="13"/>
      <c r="QN1126" s="13"/>
      <c r="QO1126" s="13"/>
      <c r="QP1126" s="13"/>
      <c r="QQ1126" s="13"/>
      <c r="QR1126" s="13"/>
      <c r="QS1126" s="13"/>
      <c r="QT1126" s="13"/>
      <c r="QU1126" s="13"/>
      <c r="QV1126" s="13"/>
      <c r="QW1126" s="13"/>
      <c r="QX1126" s="13"/>
      <c r="QY1126" s="13"/>
      <c r="QZ1126" s="13"/>
      <c r="RA1126" s="13"/>
      <c r="RB1126" s="13"/>
      <c r="RC1126" s="13"/>
      <c r="RD1126" s="13"/>
      <c r="RE1126" s="13"/>
      <c r="RF1126" s="13"/>
      <c r="RG1126" s="13"/>
      <c r="RH1126" s="13"/>
      <c r="RI1126" s="13"/>
      <c r="RJ1126" s="13"/>
      <c r="RK1126" s="13"/>
      <c r="RL1126" s="13"/>
      <c r="RM1126" s="13"/>
      <c r="RN1126" s="13"/>
      <c r="RO1126" s="13"/>
      <c r="RP1126" s="13"/>
      <c r="RQ1126" s="13"/>
      <c r="RR1126" s="13"/>
      <c r="RS1126" s="13"/>
      <c r="RT1126" s="13"/>
      <c r="RU1126" s="13"/>
      <c r="RV1126" s="13"/>
      <c r="RW1126" s="13"/>
      <c r="RX1126" s="13"/>
      <c r="RY1126" s="13"/>
      <c r="RZ1126" s="13"/>
      <c r="SA1126" s="13"/>
      <c r="SB1126" s="13"/>
      <c r="SC1126" s="13"/>
      <c r="SD1126" s="13"/>
      <c r="SE1126" s="13"/>
      <c r="SF1126" s="13"/>
      <c r="SG1126" s="13"/>
      <c r="SH1126" s="13"/>
      <c r="SI1126" s="13"/>
      <c r="SJ1126" s="13"/>
      <c r="SK1126" s="13"/>
      <c r="SL1126" s="13"/>
      <c r="SM1126" s="13"/>
      <c r="SN1126" s="13"/>
      <c r="SO1126" s="13"/>
      <c r="SP1126" s="13"/>
      <c r="SQ1126" s="13"/>
      <c r="SR1126" s="13"/>
      <c r="SS1126" s="13"/>
      <c r="ST1126" s="13"/>
      <c r="SU1126" s="13"/>
      <c r="SV1126" s="13"/>
      <c r="SW1126" s="13"/>
      <c r="SX1126" s="13"/>
      <c r="SY1126" s="13"/>
      <c r="SZ1126" s="13"/>
      <c r="TA1126" s="13"/>
      <c r="TB1126" s="13"/>
      <c r="TC1126" s="13"/>
      <c r="TD1126" s="13"/>
      <c r="TE1126" s="13"/>
      <c r="TF1126" s="13"/>
      <c r="TG1126" s="13"/>
      <c r="TH1126" s="13"/>
      <c r="TI1126" s="13"/>
      <c r="TJ1126" s="13"/>
      <c r="TK1126" s="13"/>
      <c r="TL1126" s="13"/>
      <c r="TM1126" s="13"/>
      <c r="TN1126" s="13"/>
      <c r="TO1126" s="13"/>
      <c r="TP1126" s="13"/>
      <c r="TQ1126" s="13"/>
      <c r="TR1126" s="13"/>
      <c r="TS1126" s="13"/>
      <c r="TT1126" s="13"/>
      <c r="TU1126" s="13"/>
      <c r="TV1126" s="13"/>
      <c r="TW1126" s="13"/>
      <c r="TX1126" s="13"/>
      <c r="TY1126" s="13"/>
      <c r="TZ1126" s="13"/>
      <c r="UA1126" s="13"/>
      <c r="UB1126" s="13"/>
      <c r="UC1126" s="13"/>
      <c r="UD1126" s="13"/>
      <c r="UE1126" s="13"/>
      <c r="UF1126" s="13"/>
      <c r="UG1126" s="13"/>
      <c r="UH1126" s="13"/>
      <c r="UI1126" s="13"/>
      <c r="UJ1126" s="13"/>
      <c r="UK1126" s="13"/>
      <c r="UL1126" s="13"/>
      <c r="UM1126" s="13"/>
      <c r="UN1126" s="13"/>
      <c r="UO1126" s="13"/>
      <c r="UP1126" s="13"/>
      <c r="UQ1126" s="13"/>
      <c r="UR1126" s="13"/>
      <c r="US1126" s="13"/>
      <c r="UT1126" s="13"/>
      <c r="UU1126" s="13"/>
      <c r="UV1126" s="13"/>
      <c r="UW1126" s="13"/>
      <c r="UX1126" s="13"/>
      <c r="UY1126" s="13"/>
      <c r="UZ1126" s="13"/>
      <c r="VA1126" s="13"/>
      <c r="VB1126" s="13"/>
      <c r="VC1126" s="13"/>
      <c r="VD1126" s="13"/>
      <c r="VE1126" s="13"/>
      <c r="VF1126" s="13"/>
      <c r="VG1126" s="13"/>
      <c r="VH1126" s="13"/>
      <c r="VI1126" s="13"/>
      <c r="VJ1126" s="13"/>
      <c r="VK1126" s="13"/>
      <c r="VL1126" s="13"/>
      <c r="VM1126" s="13"/>
      <c r="VN1126" s="13"/>
      <c r="VO1126" s="13"/>
      <c r="VP1126" s="13"/>
      <c r="VQ1126" s="13"/>
      <c r="VR1126" s="13"/>
      <c r="VS1126" s="13"/>
      <c r="VT1126" s="13"/>
      <c r="VU1126" s="13"/>
      <c r="VV1126" s="13"/>
      <c r="VW1126" s="13"/>
      <c r="VX1126" s="13"/>
      <c r="VY1126" s="13"/>
      <c r="VZ1126" s="13"/>
      <c r="WA1126" s="13"/>
      <c r="WB1126" s="13"/>
      <c r="WC1126" s="13"/>
      <c r="WD1126" s="13"/>
      <c r="WE1126" s="13"/>
      <c r="WF1126" s="13"/>
      <c r="WG1126" s="13"/>
      <c r="WH1126" s="13"/>
      <c r="WI1126" s="13"/>
      <c r="WJ1126" s="13"/>
      <c r="WK1126" s="13"/>
      <c r="WL1126" s="13"/>
      <c r="WM1126" s="13"/>
      <c r="WN1126" s="13"/>
      <c r="WO1126" s="13"/>
      <c r="WP1126" s="13"/>
      <c r="WQ1126" s="13"/>
      <c r="WR1126" s="13"/>
      <c r="WS1126" s="13"/>
      <c r="WT1126" s="13"/>
      <c r="WU1126" s="13"/>
      <c r="WV1126" s="13"/>
      <c r="WW1126" s="13"/>
      <c r="WX1126" s="13"/>
      <c r="WY1126" s="13"/>
      <c r="WZ1126" s="13"/>
      <c r="XA1126" s="13"/>
      <c r="XB1126" s="13"/>
      <c r="XC1126" s="13"/>
      <c r="XD1126" s="13"/>
      <c r="XE1126" s="13"/>
      <c r="XF1126" s="13"/>
      <c r="XG1126" s="13"/>
      <c r="XH1126" s="13"/>
      <c r="XI1126" s="13"/>
      <c r="XJ1126" s="13"/>
      <c r="XK1126" s="13"/>
      <c r="XL1126" s="13"/>
      <c r="XM1126" s="13"/>
      <c r="XN1126" s="13"/>
      <c r="XO1126" s="13"/>
      <c r="XP1126" s="13"/>
      <c r="XQ1126" s="13"/>
      <c r="XR1126" s="13"/>
      <c r="XS1126" s="13"/>
      <c r="XT1126" s="13"/>
      <c r="XU1126" s="13"/>
      <c r="XV1126" s="13"/>
      <c r="XW1126" s="13"/>
      <c r="XX1126" s="13"/>
      <c r="XY1126" s="13"/>
      <c r="XZ1126" s="13"/>
      <c r="YA1126" s="13"/>
      <c r="YB1126" s="13"/>
      <c r="YC1126" s="13"/>
      <c r="YD1126" s="13"/>
      <c r="YE1126" s="13"/>
      <c r="YF1126" s="13"/>
      <c r="YG1126" s="13"/>
      <c r="YH1126" s="13"/>
      <c r="YI1126" s="13"/>
      <c r="YJ1126" s="13"/>
      <c r="YK1126" s="13"/>
      <c r="YL1126" s="13"/>
      <c r="YM1126" s="13"/>
      <c r="YN1126" s="13"/>
      <c r="YO1126" s="13"/>
      <c r="YP1126" s="13"/>
      <c r="YQ1126" s="13"/>
      <c r="YR1126" s="13"/>
      <c r="YS1126" s="13"/>
      <c r="YT1126" s="13"/>
      <c r="YU1126" s="13"/>
      <c r="YV1126" s="13"/>
      <c r="YW1126" s="13"/>
      <c r="YX1126" s="13"/>
      <c r="YY1126" s="13"/>
      <c r="YZ1126" s="13"/>
      <c r="ZA1126" s="13"/>
      <c r="ZB1126" s="13"/>
      <c r="ZC1126" s="13"/>
      <c r="ZD1126" s="13"/>
      <c r="ZE1126" s="13"/>
      <c r="ZF1126" s="13"/>
      <c r="ZG1126" s="13"/>
      <c r="ZH1126" s="13"/>
      <c r="ZI1126" s="13"/>
      <c r="ZJ1126" s="13"/>
      <c r="ZK1126" s="13"/>
      <c r="ZL1126" s="13"/>
      <c r="ZM1126" s="13"/>
      <c r="ZN1126" s="13"/>
      <c r="ZO1126" s="13"/>
      <c r="ZP1126" s="13"/>
      <c r="ZQ1126" s="13"/>
      <c r="ZR1126" s="13"/>
      <c r="ZS1126" s="13"/>
      <c r="ZT1126" s="13"/>
      <c r="ZU1126" s="13"/>
      <c r="ZV1126" s="13"/>
      <c r="ZW1126" s="13"/>
      <c r="ZX1126" s="13"/>
      <c r="ZY1126" s="13"/>
      <c r="ZZ1126" s="13"/>
      <c r="AAA1126" s="13"/>
      <c r="AAB1126" s="13"/>
      <c r="AAC1126" s="13"/>
      <c r="AAD1126" s="13"/>
      <c r="AAE1126" s="13"/>
      <c r="AAF1126" s="13"/>
      <c r="AAG1126" s="13"/>
      <c r="AAH1126" s="13"/>
      <c r="AAI1126" s="13"/>
      <c r="AAJ1126" s="13"/>
      <c r="AAK1126" s="13"/>
      <c r="AAL1126" s="13"/>
      <c r="AAM1126" s="13"/>
      <c r="AAN1126" s="13"/>
      <c r="AAO1126" s="13"/>
      <c r="AAP1126" s="13"/>
      <c r="AAQ1126" s="13"/>
      <c r="AAR1126" s="13"/>
      <c r="AAS1126" s="13"/>
      <c r="AAT1126" s="13"/>
      <c r="AAU1126" s="13"/>
      <c r="AAV1126" s="13"/>
      <c r="AAW1126" s="13"/>
      <c r="AAX1126" s="13"/>
      <c r="AAY1126" s="13"/>
      <c r="AAZ1126" s="13"/>
      <c r="ABA1126" s="13"/>
      <c r="ABB1126" s="13"/>
      <c r="ABC1126" s="13"/>
      <c r="ABD1126" s="13"/>
      <c r="ABE1126" s="13"/>
      <c r="ABF1126" s="13"/>
      <c r="ABG1126" s="13"/>
      <c r="ABH1126" s="13"/>
      <c r="ABI1126" s="13"/>
      <c r="ABJ1126" s="13"/>
      <c r="ABK1126" s="13"/>
      <c r="ABL1126" s="13"/>
      <c r="ABM1126" s="13"/>
      <c r="ABN1126" s="13"/>
      <c r="ABO1126" s="13"/>
      <c r="ABP1126" s="13"/>
      <c r="ABQ1126" s="13"/>
      <c r="ABR1126" s="13"/>
      <c r="ABS1126" s="13"/>
      <c r="ABT1126" s="13"/>
      <c r="ABU1126" s="13"/>
      <c r="ABV1126" s="13"/>
      <c r="ABW1126" s="13"/>
      <c r="ABX1126" s="13"/>
      <c r="ABY1126" s="13"/>
      <c r="ABZ1126" s="13"/>
      <c r="ACA1126" s="13"/>
      <c r="ACB1126" s="13"/>
      <c r="ACC1126" s="13"/>
      <c r="ACD1126" s="13"/>
      <c r="ACE1126" s="13"/>
      <c r="ACF1126" s="13"/>
      <c r="ACG1126" s="13"/>
      <c r="ACH1126" s="13"/>
      <c r="ACI1126" s="13"/>
      <c r="ACJ1126" s="13"/>
      <c r="ACK1126" s="13"/>
      <c r="ACL1126" s="13"/>
      <c r="ACM1126" s="13"/>
      <c r="ACN1126" s="13"/>
      <c r="ACO1126" s="13"/>
      <c r="ACP1126" s="13"/>
      <c r="ACQ1126" s="13"/>
      <c r="ACR1126" s="13"/>
      <c r="ACS1126" s="13"/>
      <c r="ACT1126" s="13"/>
      <c r="ACU1126" s="13"/>
      <c r="ACV1126" s="13"/>
      <c r="ACW1126" s="13"/>
      <c r="ACX1126" s="13"/>
      <c r="ACY1126" s="13"/>
      <c r="ACZ1126" s="13"/>
      <c r="ADA1126" s="13"/>
      <c r="ADB1126" s="13"/>
      <c r="ADC1126" s="13"/>
      <c r="ADD1126" s="13"/>
      <c r="ADE1126" s="13"/>
      <c r="ADF1126" s="13"/>
      <c r="ADG1126" s="13"/>
      <c r="ADH1126" s="13"/>
      <c r="ADI1126" s="13"/>
      <c r="ADJ1126" s="13"/>
      <c r="ADK1126" s="13"/>
      <c r="ADL1126" s="13"/>
      <c r="ADM1126" s="13"/>
      <c r="ADN1126" s="13"/>
      <c r="ADO1126" s="13"/>
      <c r="ADP1126" s="13"/>
      <c r="ADQ1126" s="13"/>
      <c r="ADR1126" s="13"/>
      <c r="ADS1126" s="13"/>
      <c r="ADT1126" s="13"/>
      <c r="ADU1126" s="13"/>
      <c r="ADV1126" s="13"/>
      <c r="ADW1126" s="13"/>
      <c r="ADX1126" s="13"/>
      <c r="ADY1126" s="13"/>
      <c r="ADZ1126" s="13"/>
      <c r="AEA1126" s="13"/>
      <c r="AEB1126" s="13"/>
      <c r="AEC1126" s="13"/>
      <c r="AED1126" s="13"/>
      <c r="AEE1126" s="13"/>
      <c r="AEF1126" s="13"/>
      <c r="AEG1126" s="13"/>
      <c r="AEH1126" s="13"/>
      <c r="AEI1126" s="13"/>
      <c r="AEJ1126" s="13"/>
      <c r="AEK1126" s="13"/>
      <c r="AEL1126" s="13"/>
      <c r="AEM1126" s="13"/>
      <c r="AEN1126" s="13"/>
      <c r="AEO1126" s="13"/>
      <c r="AEP1126" s="13"/>
      <c r="AEQ1126" s="13"/>
      <c r="AER1126" s="13"/>
      <c r="AES1126" s="13"/>
      <c r="AET1126" s="13"/>
      <c r="AEU1126" s="13"/>
      <c r="AEV1126" s="13"/>
      <c r="AEW1126" s="13"/>
      <c r="AEX1126" s="13"/>
      <c r="AEY1126" s="13"/>
      <c r="AEZ1126" s="13"/>
      <c r="AFA1126" s="13"/>
      <c r="AFB1126" s="13"/>
      <c r="AFC1126" s="13"/>
      <c r="AFD1126" s="13"/>
      <c r="AFE1126" s="13"/>
      <c r="AFF1126" s="13"/>
      <c r="AFG1126" s="13"/>
      <c r="AFH1126" s="13"/>
      <c r="AFI1126" s="13"/>
      <c r="AFJ1126" s="13"/>
      <c r="AFK1126" s="13"/>
      <c r="AFL1126" s="13"/>
      <c r="AFM1126" s="13"/>
      <c r="AFN1126" s="13"/>
      <c r="AFO1126" s="13"/>
      <c r="AFP1126" s="13"/>
      <c r="AFQ1126" s="13"/>
      <c r="AFR1126" s="13"/>
      <c r="AFS1126" s="13"/>
      <c r="AFT1126" s="13"/>
      <c r="AFU1126" s="13"/>
      <c r="AFV1126" s="13"/>
      <c r="AFW1126" s="13"/>
      <c r="AFX1126" s="13"/>
      <c r="AFY1126" s="13"/>
      <c r="AFZ1126" s="13"/>
      <c r="AGA1126" s="13"/>
      <c r="AGB1126" s="13"/>
      <c r="AGC1126" s="13"/>
      <c r="AGD1126" s="13"/>
      <c r="AGE1126" s="13"/>
      <c r="AGF1126" s="13"/>
      <c r="AGG1126" s="13"/>
      <c r="AGH1126" s="13"/>
      <c r="AGI1126" s="13"/>
      <c r="AGJ1126" s="13"/>
      <c r="AGK1126" s="13"/>
      <c r="AGL1126" s="13"/>
      <c r="AGM1126" s="13"/>
      <c r="AGN1126" s="13"/>
      <c r="AGO1126" s="13"/>
      <c r="AGP1126" s="13"/>
      <c r="AGQ1126" s="13"/>
      <c r="AGR1126" s="13"/>
      <c r="AGS1126" s="13"/>
      <c r="AGT1126" s="13"/>
      <c r="AGU1126" s="13"/>
      <c r="AGV1126" s="13"/>
      <c r="AGW1126" s="13"/>
      <c r="AGX1126" s="13"/>
      <c r="AGY1126" s="13"/>
      <c r="AGZ1126" s="13"/>
      <c r="AHA1126" s="13"/>
      <c r="AHB1126" s="13"/>
      <c r="AHC1126" s="13"/>
      <c r="AHD1126" s="13"/>
      <c r="AHE1126" s="13"/>
      <c r="AHF1126" s="13"/>
      <c r="AHG1126" s="13"/>
      <c r="AHH1126" s="13"/>
      <c r="AHI1126" s="13"/>
      <c r="AHJ1126" s="13"/>
      <c r="AHK1126" s="13"/>
      <c r="AHL1126" s="13"/>
      <c r="AHM1126" s="13"/>
      <c r="AHN1126" s="13"/>
      <c r="AHO1126" s="13"/>
      <c r="AHP1126" s="13"/>
      <c r="AHQ1126" s="13"/>
      <c r="AHR1126" s="13"/>
      <c r="AHS1126" s="13"/>
      <c r="AHT1126" s="13"/>
      <c r="AHU1126" s="13"/>
      <c r="AHV1126" s="13"/>
      <c r="AHW1126" s="13"/>
      <c r="AHX1126" s="13"/>
      <c r="AHY1126" s="13"/>
      <c r="AHZ1126" s="13"/>
      <c r="AIA1126" s="13"/>
      <c r="AIB1126" s="13"/>
      <c r="AIC1126" s="13"/>
      <c r="AID1126" s="13"/>
      <c r="AIE1126" s="13"/>
      <c r="AIF1126" s="13"/>
      <c r="AIG1126" s="13"/>
      <c r="AIH1126" s="13"/>
      <c r="AII1126" s="13"/>
      <c r="AIJ1126" s="13"/>
      <c r="AIK1126" s="13"/>
      <c r="AIL1126" s="13"/>
      <c r="AIM1126" s="13"/>
      <c r="AIN1126" s="13"/>
      <c r="AIO1126" s="13"/>
      <c r="AIP1126" s="13"/>
      <c r="AIQ1126" s="13"/>
      <c r="AIR1126" s="13"/>
      <c r="AIS1126" s="13"/>
      <c r="AIT1126" s="13"/>
      <c r="AIU1126" s="13"/>
      <c r="AIV1126" s="13"/>
      <c r="AIW1126" s="13"/>
      <c r="AIX1126" s="13"/>
      <c r="AIY1126" s="13"/>
      <c r="AIZ1126" s="13"/>
      <c r="AJA1126" s="13"/>
      <c r="AJB1126" s="13"/>
      <c r="AJC1126" s="13"/>
      <c r="AJD1126" s="13"/>
      <c r="AJE1126" s="13"/>
      <c r="AJF1126" s="13"/>
      <c r="AJG1126" s="13"/>
      <c r="AJH1126" s="13"/>
      <c r="AJI1126" s="13"/>
      <c r="AJJ1126" s="13"/>
      <c r="AJK1126" s="13"/>
      <c r="AJL1126" s="13"/>
      <c r="AJM1126" s="13"/>
      <c r="AJN1126" s="13"/>
      <c r="AJO1126" s="13"/>
      <c r="AJP1126" s="13"/>
      <c r="AJQ1126" s="13"/>
      <c r="AJR1126" s="13"/>
      <c r="AJS1126" s="13"/>
      <c r="AJT1126" s="13"/>
      <c r="AJU1126" s="13"/>
      <c r="AJV1126" s="13"/>
      <c r="AJW1126" s="13"/>
      <c r="AJX1126" s="13"/>
      <c r="AJY1126" s="13"/>
      <c r="AJZ1126" s="13"/>
      <c r="AKA1126" s="13"/>
      <c r="AKB1126" s="13"/>
      <c r="AKC1126" s="13"/>
      <c r="AKD1126" s="13"/>
      <c r="AKE1126" s="13"/>
      <c r="AKF1126" s="13"/>
      <c r="AKG1126" s="13"/>
      <c r="AKH1126" s="13"/>
      <c r="AKI1126" s="13"/>
      <c r="AKJ1126" s="13"/>
      <c r="AKK1126" s="13"/>
      <c r="AKL1126" s="13"/>
      <c r="AKM1126" s="13"/>
      <c r="AKN1126" s="13"/>
      <c r="AKO1126" s="13"/>
      <c r="AKP1126" s="13"/>
      <c r="AKQ1126" s="13"/>
      <c r="AKR1126" s="13"/>
      <c r="AKS1126" s="13"/>
      <c r="AKT1126" s="13"/>
      <c r="AKU1126" s="13"/>
      <c r="AKV1126" s="13"/>
      <c r="AKW1126" s="13"/>
      <c r="AKX1126" s="13"/>
      <c r="AKY1126" s="13"/>
      <c r="AKZ1126" s="13"/>
      <c r="ALA1126" s="13"/>
      <c r="ALB1126" s="13"/>
      <c r="ALC1126" s="13"/>
      <c r="ALD1126" s="13"/>
      <c r="ALE1126" s="13"/>
      <c r="ALF1126" s="13"/>
      <c r="ALG1126" s="13"/>
      <c r="ALH1126" s="13"/>
      <c r="ALI1126" s="13"/>
      <c r="ALJ1126" s="13"/>
    </row>
    <row r="1127" spans="1:998" s="24" customFormat="1">
      <c r="A1127" s="16">
        <v>1122</v>
      </c>
      <c r="B1127" s="32" t="s">
        <v>250</v>
      </c>
      <c r="C1127" s="32" t="s">
        <v>41</v>
      </c>
      <c r="D1127" s="32" t="s">
        <v>41</v>
      </c>
      <c r="E1127" s="32" t="s">
        <v>1303</v>
      </c>
      <c r="F1127" s="74"/>
      <c r="G1127" s="74">
        <v>45826</v>
      </c>
      <c r="H1127" s="75">
        <v>0.47222222222222227</v>
      </c>
      <c r="I1127" s="32" t="s">
        <v>265</v>
      </c>
      <c r="J1127" s="32" t="s">
        <v>6</v>
      </c>
      <c r="K1127" s="32" t="s">
        <v>5</v>
      </c>
      <c r="L1127" s="32" t="s">
        <v>5</v>
      </c>
      <c r="M1127" s="76" t="s">
        <v>5</v>
      </c>
      <c r="N1127" s="32" t="s">
        <v>6</v>
      </c>
      <c r="O1127" s="76">
        <v>1183.43</v>
      </c>
      <c r="P1127" s="77">
        <v>1859</v>
      </c>
      <c r="Q1127" s="76">
        <v>194491.8</v>
      </c>
      <c r="R1127" s="76">
        <v>0</v>
      </c>
      <c r="S1127" s="85">
        <f t="shared" si="108"/>
        <v>0</v>
      </c>
      <c r="T1127" s="85">
        <f t="shared" si="109"/>
        <v>194491.8</v>
      </c>
      <c r="U1127" s="32" t="s">
        <v>6</v>
      </c>
      <c r="V1127" s="32" t="s">
        <v>6</v>
      </c>
      <c r="W1127" s="79">
        <v>1</v>
      </c>
      <c r="X1127" s="80">
        <v>0</v>
      </c>
      <c r="Y1127" s="81">
        <f>ROUND((S1127/INDICI!$B$2*10),2)</f>
        <v>0</v>
      </c>
      <c r="Z1127" s="81">
        <f>ROUND((O1127/INDICI!$B$1*25),2)</f>
        <v>3.16</v>
      </c>
      <c r="AA1127" s="82">
        <f t="shared" si="110"/>
        <v>8</v>
      </c>
      <c r="AB1127" s="83">
        <f t="shared" si="111"/>
        <v>11.16</v>
      </c>
      <c r="AC1127" s="84"/>
      <c r="AD1127" s="81" t="str">
        <f>VLOOKUP(C1127, 'NORD SUD'!A:B, 2, FALSE)</f>
        <v>N</v>
      </c>
      <c r="AE1127" s="85"/>
      <c r="AF1127" s="85"/>
      <c r="AG1127" s="84"/>
      <c r="AH1127" s="81"/>
      <c r="AI1127" s="169"/>
      <c r="AJ1127" s="169"/>
      <c r="AK1127" s="194"/>
      <c r="AL1127" s="158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/>
      <c r="FL1127" s="13"/>
      <c r="FM1127" s="13"/>
      <c r="FN1127" s="13"/>
      <c r="FO1127" s="13"/>
      <c r="FP1127" s="13"/>
      <c r="FQ1127" s="13"/>
      <c r="FR1127" s="13"/>
      <c r="FS1127" s="13"/>
      <c r="FT1127" s="13"/>
      <c r="FU1127" s="13"/>
      <c r="FV1127" s="13"/>
      <c r="FW1127" s="13"/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/>
      <c r="GH1127" s="13"/>
      <c r="GI1127" s="13"/>
      <c r="GJ1127" s="13"/>
      <c r="GK1127" s="13"/>
      <c r="GL1127" s="13"/>
      <c r="GM1127" s="13"/>
      <c r="GN1127" s="13"/>
      <c r="GO1127" s="13"/>
      <c r="GP1127" s="13"/>
      <c r="GQ1127" s="13"/>
      <c r="GR1127" s="13"/>
      <c r="GS1127" s="13"/>
      <c r="GT1127" s="13"/>
      <c r="GU1127" s="13"/>
      <c r="GV1127" s="13"/>
      <c r="GW1127" s="13"/>
      <c r="GX1127" s="13"/>
      <c r="GY1127" s="13"/>
      <c r="GZ1127" s="13"/>
      <c r="HA1127" s="13"/>
      <c r="HB1127" s="13"/>
      <c r="HC1127" s="13"/>
      <c r="HD1127" s="13"/>
      <c r="HE1127" s="13"/>
      <c r="HF1127" s="13"/>
      <c r="HG1127" s="13"/>
      <c r="HH1127" s="13"/>
      <c r="HI1127" s="13"/>
      <c r="HJ1127" s="13"/>
      <c r="HK1127" s="13"/>
      <c r="HL1127" s="13"/>
      <c r="HM1127" s="13"/>
      <c r="HN1127" s="13"/>
      <c r="HO1127" s="13"/>
      <c r="HP1127" s="13"/>
      <c r="HQ1127" s="13"/>
      <c r="HR1127" s="13"/>
      <c r="HS1127" s="13"/>
      <c r="HT1127" s="13"/>
      <c r="HU1127" s="13"/>
      <c r="HV1127" s="13"/>
      <c r="HW1127" s="13"/>
      <c r="HX1127" s="13"/>
      <c r="HY1127" s="13"/>
      <c r="HZ1127" s="13"/>
      <c r="IA1127" s="13"/>
      <c r="IB1127" s="13"/>
      <c r="IC1127" s="13"/>
      <c r="ID1127" s="13"/>
      <c r="IE1127" s="13"/>
      <c r="IF1127" s="13"/>
      <c r="IG1127" s="13"/>
      <c r="IH1127" s="13"/>
      <c r="II1127" s="13"/>
      <c r="IJ1127" s="13"/>
      <c r="IK1127" s="13"/>
      <c r="IL1127" s="13"/>
      <c r="IM1127" s="13"/>
      <c r="IN1127" s="13"/>
      <c r="IO1127" s="13"/>
      <c r="IP1127" s="13"/>
      <c r="IQ1127" s="13"/>
      <c r="IR1127" s="13"/>
      <c r="IS1127" s="13"/>
      <c r="IT1127" s="13"/>
      <c r="IU1127" s="13"/>
      <c r="IV1127" s="13"/>
      <c r="IW1127" s="13"/>
      <c r="IX1127" s="13"/>
      <c r="IY1127" s="13"/>
      <c r="IZ1127" s="13"/>
      <c r="JA1127" s="13"/>
      <c r="JB1127" s="13"/>
      <c r="JC1127" s="13"/>
      <c r="JD1127" s="13"/>
      <c r="JE1127" s="13"/>
      <c r="JF1127" s="13"/>
      <c r="JG1127" s="13"/>
      <c r="JH1127" s="13"/>
      <c r="JI1127" s="13"/>
      <c r="JJ1127" s="13"/>
      <c r="JK1127" s="13"/>
      <c r="JL1127" s="13"/>
      <c r="JM1127" s="13"/>
      <c r="JN1127" s="13"/>
      <c r="JO1127" s="13"/>
      <c r="JP1127" s="13"/>
      <c r="JQ1127" s="13"/>
      <c r="JR1127" s="13"/>
      <c r="JS1127" s="13"/>
      <c r="JT1127" s="13"/>
      <c r="JU1127" s="13"/>
      <c r="JV1127" s="13"/>
      <c r="JW1127" s="13"/>
      <c r="JX1127" s="13"/>
      <c r="JY1127" s="13"/>
      <c r="JZ1127" s="13"/>
      <c r="KA1127" s="13"/>
      <c r="KB1127" s="13"/>
      <c r="KC1127" s="13"/>
      <c r="KD1127" s="13"/>
      <c r="KE1127" s="13"/>
      <c r="KF1127" s="13"/>
      <c r="KG1127" s="13"/>
      <c r="KH1127" s="13"/>
      <c r="KI1127" s="13"/>
      <c r="KJ1127" s="13"/>
      <c r="KK1127" s="13"/>
      <c r="KL1127" s="13"/>
      <c r="KM1127" s="13"/>
      <c r="KN1127" s="13"/>
      <c r="KO1127" s="13"/>
      <c r="KP1127" s="13"/>
      <c r="KQ1127" s="13"/>
      <c r="KR1127" s="13"/>
      <c r="KS1127" s="13"/>
      <c r="KT1127" s="13"/>
      <c r="KU1127" s="13"/>
      <c r="KV1127" s="13"/>
      <c r="KW1127" s="13"/>
      <c r="KX1127" s="13"/>
      <c r="KY1127" s="13"/>
      <c r="KZ1127" s="13"/>
      <c r="LA1127" s="13"/>
      <c r="LB1127" s="13"/>
      <c r="LC1127" s="13"/>
      <c r="LD1127" s="13"/>
      <c r="LE1127" s="13"/>
      <c r="LF1127" s="13"/>
      <c r="LG1127" s="13"/>
      <c r="LH1127" s="13"/>
      <c r="LI1127" s="13"/>
      <c r="LJ1127" s="13"/>
      <c r="LK1127" s="13"/>
      <c r="LL1127" s="13"/>
      <c r="LM1127" s="13"/>
      <c r="LN1127" s="13"/>
      <c r="LO1127" s="13"/>
      <c r="LP1127" s="13"/>
      <c r="LQ1127" s="13"/>
      <c r="LR1127" s="13"/>
      <c r="LS1127" s="13"/>
      <c r="LT1127" s="13"/>
      <c r="LU1127" s="13"/>
      <c r="LV1127" s="13"/>
      <c r="LW1127" s="13"/>
      <c r="LX1127" s="13"/>
      <c r="LY1127" s="13"/>
      <c r="LZ1127" s="13"/>
      <c r="MA1127" s="13"/>
      <c r="MB1127" s="13"/>
      <c r="MC1127" s="13"/>
      <c r="MD1127" s="13"/>
      <c r="ME1127" s="13"/>
      <c r="MF1127" s="13"/>
      <c r="MG1127" s="13"/>
      <c r="MH1127" s="13"/>
      <c r="MI1127" s="13"/>
      <c r="MJ1127" s="13"/>
      <c r="MK1127" s="13"/>
      <c r="ML1127" s="13"/>
      <c r="MM1127" s="13"/>
      <c r="MN1127" s="13"/>
      <c r="MO1127" s="13"/>
      <c r="MP1127" s="13"/>
      <c r="MQ1127" s="13"/>
      <c r="MR1127" s="13"/>
      <c r="MS1127" s="13"/>
      <c r="MT1127" s="13"/>
      <c r="MU1127" s="13"/>
      <c r="MV1127" s="13"/>
      <c r="MW1127" s="13"/>
      <c r="MX1127" s="13"/>
      <c r="MY1127" s="13"/>
      <c r="MZ1127" s="13"/>
      <c r="NA1127" s="13"/>
      <c r="NB1127" s="13"/>
      <c r="NC1127" s="13"/>
      <c r="ND1127" s="13"/>
      <c r="NE1127" s="13"/>
      <c r="NF1127" s="13"/>
      <c r="NG1127" s="13"/>
      <c r="NH1127" s="13"/>
      <c r="NI1127" s="13"/>
      <c r="NJ1127" s="13"/>
      <c r="NK1127" s="13"/>
      <c r="NL1127" s="13"/>
      <c r="NM1127" s="13"/>
      <c r="NN1127" s="13"/>
      <c r="NO1127" s="13"/>
      <c r="NP1127" s="13"/>
      <c r="NQ1127" s="13"/>
      <c r="NR1127" s="13"/>
      <c r="NS1127" s="13"/>
      <c r="NT1127" s="13"/>
      <c r="NU1127" s="13"/>
      <c r="NV1127" s="13"/>
      <c r="NW1127" s="13"/>
      <c r="NX1127" s="13"/>
      <c r="NY1127" s="13"/>
      <c r="NZ1127" s="13"/>
      <c r="OA1127" s="13"/>
      <c r="OB1127" s="13"/>
      <c r="OC1127" s="13"/>
      <c r="OD1127" s="13"/>
      <c r="OE1127" s="13"/>
      <c r="OF1127" s="13"/>
      <c r="OG1127" s="13"/>
      <c r="OH1127" s="13"/>
      <c r="OI1127" s="13"/>
      <c r="OJ1127" s="13"/>
      <c r="OK1127" s="13"/>
      <c r="OL1127" s="13"/>
      <c r="OM1127" s="13"/>
      <c r="ON1127" s="13"/>
      <c r="OO1127" s="13"/>
      <c r="OP1127" s="13"/>
      <c r="OQ1127" s="13"/>
      <c r="OR1127" s="13"/>
      <c r="OS1127" s="13"/>
      <c r="OT1127" s="13"/>
      <c r="OU1127" s="13"/>
      <c r="OV1127" s="13"/>
      <c r="OW1127" s="13"/>
      <c r="OX1127" s="13"/>
      <c r="OY1127" s="13"/>
      <c r="OZ1127" s="13"/>
      <c r="PA1127" s="13"/>
      <c r="PB1127" s="13"/>
      <c r="PC1127" s="13"/>
      <c r="PD1127" s="13"/>
      <c r="PE1127" s="13"/>
      <c r="PF1127" s="13"/>
      <c r="PG1127" s="13"/>
      <c r="PH1127" s="13"/>
      <c r="PI1127" s="13"/>
      <c r="PJ1127" s="13"/>
      <c r="PK1127" s="13"/>
      <c r="PL1127" s="13"/>
      <c r="PM1127" s="13"/>
      <c r="PN1127" s="13"/>
      <c r="PO1127" s="13"/>
      <c r="PP1127" s="13"/>
      <c r="PQ1127" s="13"/>
      <c r="PR1127" s="13"/>
      <c r="PS1127" s="13"/>
      <c r="PT1127" s="13"/>
      <c r="PU1127" s="13"/>
      <c r="PV1127" s="13"/>
      <c r="PW1127" s="13"/>
      <c r="PX1127" s="13"/>
      <c r="PY1127" s="13"/>
      <c r="PZ1127" s="13"/>
      <c r="QA1127" s="13"/>
      <c r="QB1127" s="13"/>
      <c r="QC1127" s="13"/>
      <c r="QD1127" s="13"/>
      <c r="QE1127" s="13"/>
      <c r="QF1127" s="13"/>
      <c r="QG1127" s="13"/>
      <c r="QH1127" s="13"/>
      <c r="QI1127" s="13"/>
      <c r="QJ1127" s="13"/>
      <c r="QK1127" s="13"/>
      <c r="QL1127" s="13"/>
      <c r="QM1127" s="13"/>
      <c r="QN1127" s="13"/>
      <c r="QO1127" s="13"/>
      <c r="QP1127" s="13"/>
      <c r="QQ1127" s="13"/>
      <c r="QR1127" s="13"/>
      <c r="QS1127" s="13"/>
      <c r="QT1127" s="13"/>
      <c r="QU1127" s="13"/>
      <c r="QV1127" s="13"/>
      <c r="QW1127" s="13"/>
      <c r="QX1127" s="13"/>
      <c r="QY1127" s="13"/>
      <c r="QZ1127" s="13"/>
      <c r="RA1127" s="13"/>
      <c r="RB1127" s="13"/>
      <c r="RC1127" s="13"/>
      <c r="RD1127" s="13"/>
      <c r="RE1127" s="13"/>
      <c r="RF1127" s="13"/>
      <c r="RG1127" s="13"/>
      <c r="RH1127" s="13"/>
      <c r="RI1127" s="13"/>
      <c r="RJ1127" s="13"/>
      <c r="RK1127" s="13"/>
      <c r="RL1127" s="13"/>
      <c r="RM1127" s="13"/>
      <c r="RN1127" s="13"/>
      <c r="RO1127" s="13"/>
      <c r="RP1127" s="13"/>
      <c r="RQ1127" s="13"/>
      <c r="RR1127" s="13"/>
      <c r="RS1127" s="13"/>
      <c r="RT1127" s="13"/>
      <c r="RU1127" s="13"/>
      <c r="RV1127" s="13"/>
      <c r="RW1127" s="13"/>
      <c r="RX1127" s="13"/>
      <c r="RY1127" s="13"/>
      <c r="RZ1127" s="13"/>
      <c r="SA1127" s="13"/>
      <c r="SB1127" s="13"/>
      <c r="SC1127" s="13"/>
      <c r="SD1127" s="13"/>
      <c r="SE1127" s="13"/>
      <c r="SF1127" s="13"/>
      <c r="SG1127" s="13"/>
      <c r="SH1127" s="13"/>
      <c r="SI1127" s="13"/>
      <c r="SJ1127" s="13"/>
      <c r="SK1127" s="13"/>
      <c r="SL1127" s="13"/>
      <c r="SM1127" s="13"/>
      <c r="SN1127" s="13"/>
      <c r="SO1127" s="13"/>
      <c r="SP1127" s="13"/>
      <c r="SQ1127" s="13"/>
      <c r="SR1127" s="13"/>
      <c r="SS1127" s="13"/>
      <c r="ST1127" s="13"/>
      <c r="SU1127" s="13"/>
      <c r="SV1127" s="13"/>
      <c r="SW1127" s="13"/>
      <c r="SX1127" s="13"/>
      <c r="SY1127" s="13"/>
      <c r="SZ1127" s="13"/>
      <c r="TA1127" s="13"/>
      <c r="TB1127" s="13"/>
      <c r="TC1127" s="13"/>
      <c r="TD1127" s="13"/>
      <c r="TE1127" s="13"/>
      <c r="TF1127" s="13"/>
      <c r="TG1127" s="13"/>
      <c r="TH1127" s="13"/>
      <c r="TI1127" s="13"/>
      <c r="TJ1127" s="13"/>
      <c r="TK1127" s="13"/>
      <c r="TL1127" s="13"/>
      <c r="TM1127" s="13"/>
      <c r="TN1127" s="13"/>
      <c r="TO1127" s="13"/>
      <c r="TP1127" s="13"/>
      <c r="TQ1127" s="13"/>
      <c r="TR1127" s="13"/>
      <c r="TS1127" s="13"/>
      <c r="TT1127" s="13"/>
      <c r="TU1127" s="13"/>
      <c r="TV1127" s="13"/>
      <c r="TW1127" s="13"/>
      <c r="TX1127" s="13"/>
      <c r="TY1127" s="13"/>
      <c r="TZ1127" s="13"/>
      <c r="UA1127" s="13"/>
      <c r="UB1127" s="13"/>
      <c r="UC1127" s="13"/>
      <c r="UD1127" s="13"/>
      <c r="UE1127" s="13"/>
      <c r="UF1127" s="13"/>
      <c r="UG1127" s="13"/>
      <c r="UH1127" s="13"/>
      <c r="UI1127" s="13"/>
      <c r="UJ1127" s="13"/>
      <c r="UK1127" s="13"/>
      <c r="UL1127" s="13"/>
      <c r="UM1127" s="13"/>
      <c r="UN1127" s="13"/>
      <c r="UO1127" s="13"/>
      <c r="UP1127" s="13"/>
      <c r="UQ1127" s="13"/>
      <c r="UR1127" s="13"/>
      <c r="US1127" s="13"/>
      <c r="UT1127" s="13"/>
      <c r="UU1127" s="13"/>
      <c r="UV1127" s="13"/>
      <c r="UW1127" s="13"/>
      <c r="UX1127" s="13"/>
      <c r="UY1127" s="13"/>
      <c r="UZ1127" s="13"/>
      <c r="VA1127" s="13"/>
      <c r="VB1127" s="13"/>
      <c r="VC1127" s="13"/>
      <c r="VD1127" s="13"/>
      <c r="VE1127" s="13"/>
      <c r="VF1127" s="13"/>
      <c r="VG1127" s="13"/>
      <c r="VH1127" s="13"/>
      <c r="VI1127" s="13"/>
      <c r="VJ1127" s="13"/>
      <c r="VK1127" s="13"/>
      <c r="VL1127" s="13"/>
      <c r="VM1127" s="13"/>
      <c r="VN1127" s="13"/>
      <c r="VO1127" s="13"/>
      <c r="VP1127" s="13"/>
      <c r="VQ1127" s="13"/>
      <c r="VR1127" s="13"/>
      <c r="VS1127" s="13"/>
      <c r="VT1127" s="13"/>
      <c r="VU1127" s="13"/>
      <c r="VV1127" s="13"/>
      <c r="VW1127" s="13"/>
      <c r="VX1127" s="13"/>
      <c r="VY1127" s="13"/>
      <c r="VZ1127" s="13"/>
      <c r="WA1127" s="13"/>
      <c r="WB1127" s="13"/>
      <c r="WC1127" s="13"/>
      <c r="WD1127" s="13"/>
      <c r="WE1127" s="13"/>
      <c r="WF1127" s="13"/>
      <c r="WG1127" s="13"/>
      <c r="WH1127" s="13"/>
      <c r="WI1127" s="13"/>
      <c r="WJ1127" s="13"/>
      <c r="WK1127" s="13"/>
      <c r="WL1127" s="13"/>
      <c r="WM1127" s="13"/>
      <c r="WN1127" s="13"/>
      <c r="WO1127" s="13"/>
      <c r="WP1127" s="13"/>
      <c r="WQ1127" s="13"/>
      <c r="WR1127" s="13"/>
      <c r="WS1127" s="13"/>
      <c r="WT1127" s="13"/>
      <c r="WU1127" s="13"/>
      <c r="WV1127" s="13"/>
      <c r="WW1127" s="13"/>
      <c r="WX1127" s="13"/>
      <c r="WY1127" s="13"/>
      <c r="WZ1127" s="13"/>
      <c r="XA1127" s="13"/>
      <c r="XB1127" s="13"/>
      <c r="XC1127" s="13"/>
      <c r="XD1127" s="13"/>
      <c r="XE1127" s="13"/>
      <c r="XF1127" s="13"/>
      <c r="XG1127" s="13"/>
      <c r="XH1127" s="13"/>
      <c r="XI1127" s="13"/>
      <c r="XJ1127" s="13"/>
      <c r="XK1127" s="13"/>
      <c r="XL1127" s="13"/>
      <c r="XM1127" s="13"/>
      <c r="XN1127" s="13"/>
      <c r="XO1127" s="13"/>
      <c r="XP1127" s="13"/>
      <c r="XQ1127" s="13"/>
      <c r="XR1127" s="13"/>
      <c r="XS1127" s="13"/>
      <c r="XT1127" s="13"/>
      <c r="XU1127" s="13"/>
      <c r="XV1127" s="13"/>
      <c r="XW1127" s="13"/>
      <c r="XX1127" s="13"/>
      <c r="XY1127" s="13"/>
      <c r="XZ1127" s="13"/>
      <c r="YA1127" s="13"/>
      <c r="YB1127" s="13"/>
      <c r="YC1127" s="13"/>
      <c r="YD1127" s="13"/>
      <c r="YE1127" s="13"/>
      <c r="YF1127" s="13"/>
      <c r="YG1127" s="13"/>
      <c r="YH1127" s="13"/>
      <c r="YI1127" s="13"/>
      <c r="YJ1127" s="13"/>
      <c r="YK1127" s="13"/>
      <c r="YL1127" s="13"/>
      <c r="YM1127" s="13"/>
      <c r="YN1127" s="13"/>
      <c r="YO1127" s="13"/>
      <c r="YP1127" s="13"/>
      <c r="YQ1127" s="13"/>
      <c r="YR1127" s="13"/>
      <c r="YS1127" s="13"/>
      <c r="YT1127" s="13"/>
      <c r="YU1127" s="13"/>
      <c r="YV1127" s="13"/>
      <c r="YW1127" s="13"/>
      <c r="YX1127" s="13"/>
      <c r="YY1127" s="13"/>
      <c r="YZ1127" s="13"/>
      <c r="ZA1127" s="13"/>
      <c r="ZB1127" s="13"/>
      <c r="ZC1127" s="13"/>
      <c r="ZD1127" s="13"/>
      <c r="ZE1127" s="13"/>
      <c r="ZF1127" s="13"/>
      <c r="ZG1127" s="13"/>
      <c r="ZH1127" s="13"/>
      <c r="ZI1127" s="13"/>
      <c r="ZJ1127" s="13"/>
      <c r="ZK1127" s="13"/>
      <c r="ZL1127" s="13"/>
      <c r="ZM1127" s="13"/>
      <c r="ZN1127" s="13"/>
      <c r="ZO1127" s="13"/>
      <c r="ZP1127" s="13"/>
      <c r="ZQ1127" s="13"/>
      <c r="ZR1127" s="13"/>
      <c r="ZS1127" s="13"/>
      <c r="ZT1127" s="13"/>
      <c r="ZU1127" s="13"/>
      <c r="ZV1127" s="13"/>
      <c r="ZW1127" s="13"/>
      <c r="ZX1127" s="13"/>
      <c r="ZY1127" s="13"/>
      <c r="ZZ1127" s="13"/>
      <c r="AAA1127" s="13"/>
      <c r="AAB1127" s="13"/>
      <c r="AAC1127" s="13"/>
      <c r="AAD1127" s="13"/>
      <c r="AAE1127" s="13"/>
      <c r="AAF1127" s="13"/>
      <c r="AAG1127" s="13"/>
      <c r="AAH1127" s="13"/>
      <c r="AAI1127" s="13"/>
      <c r="AAJ1127" s="13"/>
      <c r="AAK1127" s="13"/>
      <c r="AAL1127" s="13"/>
      <c r="AAM1127" s="13"/>
      <c r="AAN1127" s="13"/>
      <c r="AAO1127" s="13"/>
      <c r="AAP1127" s="13"/>
      <c r="AAQ1127" s="13"/>
      <c r="AAR1127" s="13"/>
      <c r="AAS1127" s="13"/>
      <c r="AAT1127" s="13"/>
      <c r="AAU1127" s="13"/>
      <c r="AAV1127" s="13"/>
      <c r="AAW1127" s="13"/>
      <c r="AAX1127" s="13"/>
      <c r="AAY1127" s="13"/>
      <c r="AAZ1127" s="13"/>
      <c r="ABA1127" s="13"/>
      <c r="ABB1127" s="13"/>
      <c r="ABC1127" s="13"/>
      <c r="ABD1127" s="13"/>
      <c r="ABE1127" s="13"/>
      <c r="ABF1127" s="13"/>
      <c r="ABG1127" s="13"/>
      <c r="ABH1127" s="13"/>
      <c r="ABI1127" s="13"/>
      <c r="ABJ1127" s="13"/>
      <c r="ABK1127" s="13"/>
      <c r="ABL1127" s="13"/>
      <c r="ABM1127" s="13"/>
      <c r="ABN1127" s="13"/>
      <c r="ABO1127" s="13"/>
      <c r="ABP1127" s="13"/>
      <c r="ABQ1127" s="13"/>
      <c r="ABR1127" s="13"/>
      <c r="ABS1127" s="13"/>
      <c r="ABT1127" s="13"/>
      <c r="ABU1127" s="13"/>
      <c r="ABV1127" s="13"/>
      <c r="ABW1127" s="13"/>
      <c r="ABX1127" s="13"/>
      <c r="ABY1127" s="13"/>
      <c r="ABZ1127" s="13"/>
      <c r="ACA1127" s="13"/>
      <c r="ACB1127" s="13"/>
      <c r="ACC1127" s="13"/>
      <c r="ACD1127" s="13"/>
      <c r="ACE1127" s="13"/>
      <c r="ACF1127" s="13"/>
      <c r="ACG1127" s="13"/>
      <c r="ACH1127" s="13"/>
      <c r="ACI1127" s="13"/>
      <c r="ACJ1127" s="13"/>
      <c r="ACK1127" s="13"/>
      <c r="ACL1127" s="13"/>
      <c r="ACM1127" s="13"/>
      <c r="ACN1127" s="13"/>
      <c r="ACO1127" s="13"/>
      <c r="ACP1127" s="13"/>
      <c r="ACQ1127" s="13"/>
      <c r="ACR1127" s="13"/>
      <c r="ACS1127" s="13"/>
      <c r="ACT1127" s="13"/>
      <c r="ACU1127" s="13"/>
      <c r="ACV1127" s="13"/>
      <c r="ACW1127" s="13"/>
      <c r="ACX1127" s="13"/>
      <c r="ACY1127" s="13"/>
      <c r="ACZ1127" s="13"/>
      <c r="ADA1127" s="13"/>
      <c r="ADB1127" s="13"/>
      <c r="ADC1127" s="13"/>
      <c r="ADD1127" s="13"/>
      <c r="ADE1127" s="13"/>
      <c r="ADF1127" s="13"/>
      <c r="ADG1127" s="13"/>
      <c r="ADH1127" s="13"/>
      <c r="ADI1127" s="13"/>
      <c r="ADJ1127" s="13"/>
      <c r="ADK1127" s="13"/>
      <c r="ADL1127" s="13"/>
      <c r="ADM1127" s="13"/>
      <c r="ADN1127" s="13"/>
      <c r="ADO1127" s="13"/>
      <c r="ADP1127" s="13"/>
      <c r="ADQ1127" s="13"/>
      <c r="ADR1127" s="13"/>
      <c r="ADS1127" s="13"/>
      <c r="ADT1127" s="13"/>
      <c r="ADU1127" s="13"/>
      <c r="ADV1127" s="13"/>
      <c r="ADW1127" s="13"/>
      <c r="ADX1127" s="13"/>
      <c r="ADY1127" s="13"/>
      <c r="ADZ1127" s="13"/>
      <c r="AEA1127" s="13"/>
      <c r="AEB1127" s="13"/>
      <c r="AEC1127" s="13"/>
      <c r="AED1127" s="13"/>
      <c r="AEE1127" s="13"/>
      <c r="AEF1127" s="13"/>
      <c r="AEG1127" s="13"/>
      <c r="AEH1127" s="13"/>
      <c r="AEI1127" s="13"/>
      <c r="AEJ1127" s="13"/>
      <c r="AEK1127" s="13"/>
      <c r="AEL1127" s="13"/>
      <c r="AEM1127" s="13"/>
      <c r="AEN1127" s="13"/>
      <c r="AEO1127" s="13"/>
      <c r="AEP1127" s="13"/>
      <c r="AEQ1127" s="13"/>
      <c r="AER1127" s="13"/>
      <c r="AES1127" s="13"/>
      <c r="AET1127" s="13"/>
      <c r="AEU1127" s="13"/>
      <c r="AEV1127" s="13"/>
      <c r="AEW1127" s="13"/>
      <c r="AEX1127" s="13"/>
      <c r="AEY1127" s="13"/>
      <c r="AEZ1127" s="13"/>
      <c r="AFA1127" s="13"/>
      <c r="AFB1127" s="13"/>
      <c r="AFC1127" s="13"/>
      <c r="AFD1127" s="13"/>
      <c r="AFE1127" s="13"/>
      <c r="AFF1127" s="13"/>
      <c r="AFG1127" s="13"/>
      <c r="AFH1127" s="13"/>
      <c r="AFI1127" s="13"/>
      <c r="AFJ1127" s="13"/>
      <c r="AFK1127" s="13"/>
      <c r="AFL1127" s="13"/>
      <c r="AFM1127" s="13"/>
      <c r="AFN1127" s="13"/>
      <c r="AFO1127" s="13"/>
      <c r="AFP1127" s="13"/>
      <c r="AFQ1127" s="13"/>
      <c r="AFR1127" s="13"/>
      <c r="AFS1127" s="13"/>
      <c r="AFT1127" s="13"/>
      <c r="AFU1127" s="13"/>
      <c r="AFV1127" s="13"/>
      <c r="AFW1127" s="13"/>
      <c r="AFX1127" s="13"/>
      <c r="AFY1127" s="13"/>
      <c r="AFZ1127" s="13"/>
      <c r="AGA1127" s="13"/>
      <c r="AGB1127" s="13"/>
      <c r="AGC1127" s="13"/>
      <c r="AGD1127" s="13"/>
      <c r="AGE1127" s="13"/>
      <c r="AGF1127" s="13"/>
      <c r="AGG1127" s="13"/>
      <c r="AGH1127" s="13"/>
      <c r="AGI1127" s="13"/>
      <c r="AGJ1127" s="13"/>
      <c r="AGK1127" s="13"/>
      <c r="AGL1127" s="13"/>
      <c r="AGM1127" s="13"/>
      <c r="AGN1127" s="13"/>
      <c r="AGO1127" s="13"/>
      <c r="AGP1127" s="13"/>
      <c r="AGQ1127" s="13"/>
      <c r="AGR1127" s="13"/>
      <c r="AGS1127" s="13"/>
      <c r="AGT1127" s="13"/>
      <c r="AGU1127" s="13"/>
      <c r="AGV1127" s="13"/>
      <c r="AGW1127" s="13"/>
      <c r="AGX1127" s="13"/>
      <c r="AGY1127" s="13"/>
      <c r="AGZ1127" s="13"/>
      <c r="AHA1127" s="13"/>
      <c r="AHB1127" s="13"/>
      <c r="AHC1127" s="13"/>
      <c r="AHD1127" s="13"/>
      <c r="AHE1127" s="13"/>
      <c r="AHF1127" s="13"/>
      <c r="AHG1127" s="13"/>
      <c r="AHH1127" s="13"/>
      <c r="AHI1127" s="13"/>
      <c r="AHJ1127" s="13"/>
      <c r="AHK1127" s="13"/>
      <c r="AHL1127" s="13"/>
      <c r="AHM1127" s="13"/>
      <c r="AHN1127" s="13"/>
      <c r="AHO1127" s="13"/>
      <c r="AHP1127" s="13"/>
      <c r="AHQ1127" s="13"/>
      <c r="AHR1127" s="13"/>
      <c r="AHS1127" s="13"/>
      <c r="AHT1127" s="13"/>
      <c r="AHU1127" s="13"/>
      <c r="AHV1127" s="13"/>
      <c r="AHW1127" s="13"/>
      <c r="AHX1127" s="13"/>
      <c r="AHY1127" s="13"/>
      <c r="AHZ1127" s="13"/>
      <c r="AIA1127" s="13"/>
      <c r="AIB1127" s="13"/>
      <c r="AIC1127" s="13"/>
      <c r="AID1127" s="13"/>
      <c r="AIE1127" s="13"/>
      <c r="AIF1127" s="13"/>
      <c r="AIG1127" s="13"/>
      <c r="AIH1127" s="13"/>
      <c r="AII1127" s="13"/>
      <c r="AIJ1127" s="13"/>
      <c r="AIK1127" s="13"/>
      <c r="AIL1127" s="13"/>
      <c r="AIM1127" s="13"/>
      <c r="AIN1127" s="13"/>
      <c r="AIO1127" s="13"/>
      <c r="AIP1127" s="13"/>
      <c r="AIQ1127" s="13"/>
      <c r="AIR1127" s="13"/>
      <c r="AIS1127" s="13"/>
      <c r="AIT1127" s="13"/>
      <c r="AIU1127" s="13"/>
      <c r="AIV1127" s="13"/>
      <c r="AIW1127" s="13"/>
      <c r="AIX1127" s="13"/>
      <c r="AIY1127" s="13"/>
      <c r="AIZ1127" s="13"/>
      <c r="AJA1127" s="13"/>
      <c r="AJB1127" s="13"/>
      <c r="AJC1127" s="13"/>
      <c r="AJD1127" s="13"/>
      <c r="AJE1127" s="13"/>
      <c r="AJF1127" s="13"/>
      <c r="AJG1127" s="13"/>
      <c r="AJH1127" s="13"/>
      <c r="AJI1127" s="13"/>
      <c r="AJJ1127" s="13"/>
      <c r="AJK1127" s="13"/>
      <c r="AJL1127" s="13"/>
      <c r="AJM1127" s="13"/>
      <c r="AJN1127" s="13"/>
      <c r="AJO1127" s="13"/>
      <c r="AJP1127" s="13"/>
      <c r="AJQ1127" s="13"/>
      <c r="AJR1127" s="13"/>
      <c r="AJS1127" s="13"/>
      <c r="AJT1127" s="13"/>
      <c r="AJU1127" s="13"/>
      <c r="AJV1127" s="13"/>
      <c r="AJW1127" s="13"/>
      <c r="AJX1127" s="13"/>
      <c r="AJY1127" s="13"/>
      <c r="AJZ1127" s="13"/>
      <c r="AKA1127" s="13"/>
      <c r="AKB1127" s="13"/>
      <c r="AKC1127" s="13"/>
      <c r="AKD1127" s="13"/>
      <c r="AKE1127" s="13"/>
      <c r="AKF1127" s="13"/>
      <c r="AKG1127" s="13"/>
      <c r="AKH1127" s="13"/>
      <c r="AKI1127" s="13"/>
      <c r="AKJ1127" s="13"/>
      <c r="AKK1127" s="13"/>
      <c r="AKL1127" s="13"/>
      <c r="AKM1127" s="13"/>
      <c r="AKN1127" s="13"/>
      <c r="AKO1127" s="13"/>
      <c r="AKP1127" s="13"/>
      <c r="AKQ1127" s="13"/>
      <c r="AKR1127" s="13"/>
      <c r="AKS1127" s="13"/>
      <c r="AKT1127" s="13"/>
      <c r="AKU1127" s="13"/>
      <c r="AKV1127" s="13"/>
      <c r="AKW1127" s="13"/>
      <c r="AKX1127" s="13"/>
      <c r="AKY1127" s="13"/>
      <c r="AKZ1127" s="13"/>
      <c r="ALA1127" s="13"/>
      <c r="ALB1127" s="13"/>
      <c r="ALC1127" s="13"/>
      <c r="ALD1127" s="13"/>
      <c r="ALE1127" s="13"/>
      <c r="ALF1127" s="13"/>
      <c r="ALG1127" s="13"/>
      <c r="ALH1127" s="13"/>
      <c r="ALI1127" s="13"/>
      <c r="ALJ1127" s="13"/>
    </row>
    <row r="1128" spans="1:998" s="24" customFormat="1">
      <c r="A1128" s="16">
        <v>1123</v>
      </c>
      <c r="B1128" s="32" t="s">
        <v>344</v>
      </c>
      <c r="C1128" s="32" t="s">
        <v>19</v>
      </c>
      <c r="D1128" s="32" t="s">
        <v>19</v>
      </c>
      <c r="E1128" s="32" t="s">
        <v>1559</v>
      </c>
      <c r="F1128" s="32"/>
      <c r="G1128" s="74">
        <v>45834</v>
      </c>
      <c r="H1128" s="75">
        <v>0.43611111111111112</v>
      </c>
      <c r="I1128" s="32" t="s">
        <v>5</v>
      </c>
      <c r="J1128" s="32" t="s">
        <v>6</v>
      </c>
      <c r="K1128" s="32" t="s">
        <v>5</v>
      </c>
      <c r="L1128" s="32" t="s">
        <v>5</v>
      </c>
      <c r="M1128" s="32" t="s">
        <v>5</v>
      </c>
      <c r="N1128" s="32" t="s">
        <v>6</v>
      </c>
      <c r="O1128" s="76">
        <v>337.27</v>
      </c>
      <c r="P1128" s="77">
        <v>1186</v>
      </c>
      <c r="Q1128" s="76">
        <v>113000</v>
      </c>
      <c r="R1128" s="76">
        <v>22600</v>
      </c>
      <c r="S1128" s="85">
        <f t="shared" si="108"/>
        <v>20</v>
      </c>
      <c r="T1128" s="85">
        <f t="shared" si="109"/>
        <v>90400</v>
      </c>
      <c r="U1128" s="32" t="s">
        <v>6</v>
      </c>
      <c r="V1128" s="32" t="s">
        <v>6</v>
      </c>
      <c r="W1128" s="79">
        <v>1</v>
      </c>
      <c r="X1128" s="80">
        <v>0</v>
      </c>
      <c r="Y1128" s="81">
        <f>ROUND((S1128/INDICI!$B$2*10),2)</f>
        <v>2.2599999999999998</v>
      </c>
      <c r="Z1128" s="81">
        <f>ROUND((O1128/INDICI!$B$1*25),2)</f>
        <v>0.9</v>
      </c>
      <c r="AA1128" s="82">
        <f t="shared" si="110"/>
        <v>8</v>
      </c>
      <c r="AB1128" s="83">
        <f t="shared" si="111"/>
        <v>11.16</v>
      </c>
      <c r="AC1128" s="84"/>
      <c r="AD1128" s="81" t="str">
        <f>VLOOKUP(C1128, 'NORD SUD'!A:B, 2, FALSE)</f>
        <v>N</v>
      </c>
      <c r="AE1128" s="85"/>
      <c r="AF1128" s="85"/>
      <c r="AG1128" s="84"/>
      <c r="AH1128" s="81"/>
      <c r="AI1128" s="169"/>
      <c r="AJ1128" s="169"/>
      <c r="AK1128" s="194"/>
      <c r="AL1128" s="158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/>
      <c r="FL1128" s="13"/>
      <c r="FM1128" s="13"/>
      <c r="FN1128" s="13"/>
      <c r="FO1128" s="13"/>
      <c r="FP1128" s="13"/>
      <c r="FQ1128" s="13"/>
      <c r="FR1128" s="13"/>
      <c r="FS1128" s="13"/>
      <c r="FT1128" s="13"/>
      <c r="FU1128" s="13"/>
      <c r="FV1128" s="13"/>
      <c r="FW1128" s="13"/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/>
      <c r="GH1128" s="13"/>
      <c r="GI1128" s="13"/>
      <c r="GJ1128" s="13"/>
      <c r="GK1128" s="13"/>
      <c r="GL1128" s="13"/>
      <c r="GM1128" s="13"/>
      <c r="GN1128" s="13"/>
      <c r="GO1128" s="13"/>
      <c r="GP1128" s="13"/>
      <c r="GQ1128" s="13"/>
      <c r="GR1128" s="13"/>
      <c r="GS1128" s="13"/>
      <c r="GT1128" s="13"/>
      <c r="GU1128" s="13"/>
      <c r="GV1128" s="13"/>
      <c r="GW1128" s="13"/>
      <c r="GX1128" s="13"/>
      <c r="GY1128" s="13"/>
      <c r="GZ1128" s="13"/>
      <c r="HA1128" s="13"/>
      <c r="HB1128" s="13"/>
      <c r="HC1128" s="13"/>
      <c r="HD1128" s="13"/>
      <c r="HE1128" s="13"/>
      <c r="HF1128" s="13"/>
      <c r="HG1128" s="13"/>
      <c r="HH1128" s="13"/>
      <c r="HI1128" s="13"/>
      <c r="HJ1128" s="13"/>
      <c r="HK1128" s="13"/>
      <c r="HL1128" s="13"/>
      <c r="HM1128" s="13"/>
      <c r="HN1128" s="13"/>
      <c r="HO1128" s="13"/>
      <c r="HP1128" s="13"/>
      <c r="HQ1128" s="13"/>
      <c r="HR1128" s="13"/>
      <c r="HS1128" s="13"/>
      <c r="HT1128" s="13"/>
      <c r="HU1128" s="13"/>
      <c r="HV1128" s="13"/>
      <c r="HW1128" s="13"/>
      <c r="HX1128" s="13"/>
      <c r="HY1128" s="13"/>
      <c r="HZ1128" s="13"/>
      <c r="IA1128" s="13"/>
      <c r="IB1128" s="13"/>
      <c r="IC1128" s="13"/>
      <c r="ID1128" s="13"/>
      <c r="IE1128" s="13"/>
      <c r="IF1128" s="13"/>
      <c r="IG1128" s="13"/>
      <c r="IH1128" s="13"/>
      <c r="II1128" s="13"/>
      <c r="IJ1128" s="13"/>
      <c r="IK1128" s="13"/>
      <c r="IL1128" s="13"/>
      <c r="IM1128" s="13"/>
      <c r="IN1128" s="13"/>
      <c r="IO1128" s="13"/>
      <c r="IP1128" s="13"/>
      <c r="IQ1128" s="13"/>
      <c r="IR1128" s="13"/>
      <c r="IS1128" s="13"/>
      <c r="IT1128" s="13"/>
      <c r="IU1128" s="13"/>
      <c r="IV1128" s="13"/>
      <c r="IW1128" s="13"/>
      <c r="IX1128" s="13"/>
      <c r="IY1128" s="13"/>
      <c r="IZ1128" s="13"/>
      <c r="JA1128" s="13"/>
      <c r="JB1128" s="13"/>
      <c r="JC1128" s="13"/>
      <c r="JD1128" s="13"/>
      <c r="JE1128" s="13"/>
      <c r="JF1128" s="13"/>
      <c r="JG1128" s="13"/>
      <c r="JH1128" s="13"/>
      <c r="JI1128" s="13"/>
      <c r="JJ1128" s="13"/>
      <c r="JK1128" s="13"/>
      <c r="JL1128" s="13"/>
      <c r="JM1128" s="13"/>
      <c r="JN1128" s="13"/>
      <c r="JO1128" s="13"/>
      <c r="JP1128" s="13"/>
      <c r="JQ1128" s="13"/>
      <c r="JR1128" s="13"/>
      <c r="JS1128" s="13"/>
      <c r="JT1128" s="13"/>
      <c r="JU1128" s="13"/>
      <c r="JV1128" s="13"/>
      <c r="JW1128" s="13"/>
      <c r="JX1128" s="13"/>
      <c r="JY1128" s="13"/>
      <c r="JZ1128" s="13"/>
      <c r="KA1128" s="13"/>
      <c r="KB1128" s="13"/>
      <c r="KC1128" s="13"/>
      <c r="KD1128" s="13"/>
      <c r="KE1128" s="13"/>
      <c r="KF1128" s="13"/>
      <c r="KG1128" s="13"/>
      <c r="KH1128" s="13"/>
      <c r="KI1128" s="13"/>
      <c r="KJ1128" s="13"/>
      <c r="KK1128" s="13"/>
      <c r="KL1128" s="13"/>
      <c r="KM1128" s="13"/>
      <c r="KN1128" s="13"/>
      <c r="KO1128" s="13"/>
      <c r="KP1128" s="13"/>
      <c r="KQ1128" s="13"/>
      <c r="KR1128" s="13"/>
      <c r="KS1128" s="13"/>
      <c r="KT1128" s="13"/>
      <c r="KU1128" s="13"/>
      <c r="KV1128" s="13"/>
      <c r="KW1128" s="13"/>
      <c r="KX1128" s="13"/>
      <c r="KY1128" s="13"/>
      <c r="KZ1128" s="13"/>
      <c r="LA1128" s="13"/>
      <c r="LB1128" s="13"/>
      <c r="LC1128" s="13"/>
      <c r="LD1128" s="13"/>
      <c r="LE1128" s="13"/>
      <c r="LF1128" s="13"/>
      <c r="LG1128" s="13"/>
      <c r="LH1128" s="13"/>
      <c r="LI1128" s="13"/>
      <c r="LJ1128" s="13"/>
      <c r="LK1128" s="13"/>
      <c r="LL1128" s="13"/>
      <c r="LM1128" s="13"/>
      <c r="LN1128" s="13"/>
      <c r="LO1128" s="13"/>
      <c r="LP1128" s="13"/>
      <c r="LQ1128" s="13"/>
      <c r="LR1128" s="13"/>
      <c r="LS1128" s="13"/>
      <c r="LT1128" s="13"/>
      <c r="LU1128" s="13"/>
      <c r="LV1128" s="13"/>
      <c r="LW1128" s="13"/>
      <c r="LX1128" s="13"/>
      <c r="LY1128" s="13"/>
      <c r="LZ1128" s="13"/>
      <c r="MA1128" s="13"/>
      <c r="MB1128" s="13"/>
      <c r="MC1128" s="13"/>
      <c r="MD1128" s="13"/>
      <c r="ME1128" s="13"/>
      <c r="MF1128" s="13"/>
      <c r="MG1128" s="13"/>
      <c r="MH1128" s="13"/>
      <c r="MI1128" s="13"/>
      <c r="MJ1128" s="13"/>
      <c r="MK1128" s="13"/>
      <c r="ML1128" s="13"/>
      <c r="MM1128" s="13"/>
      <c r="MN1128" s="13"/>
      <c r="MO1128" s="13"/>
      <c r="MP1128" s="13"/>
      <c r="MQ1128" s="13"/>
      <c r="MR1128" s="13"/>
      <c r="MS1128" s="13"/>
      <c r="MT1128" s="13"/>
      <c r="MU1128" s="13"/>
      <c r="MV1128" s="13"/>
      <c r="MW1128" s="13"/>
      <c r="MX1128" s="13"/>
      <c r="MY1128" s="13"/>
      <c r="MZ1128" s="13"/>
      <c r="NA1128" s="13"/>
      <c r="NB1128" s="13"/>
      <c r="NC1128" s="13"/>
      <c r="ND1128" s="13"/>
      <c r="NE1128" s="13"/>
      <c r="NF1128" s="13"/>
      <c r="NG1128" s="13"/>
      <c r="NH1128" s="13"/>
      <c r="NI1128" s="13"/>
      <c r="NJ1128" s="13"/>
      <c r="NK1128" s="13"/>
      <c r="NL1128" s="13"/>
      <c r="NM1128" s="13"/>
      <c r="NN1128" s="13"/>
      <c r="NO1128" s="13"/>
      <c r="NP1128" s="13"/>
      <c r="NQ1128" s="13"/>
      <c r="NR1128" s="13"/>
      <c r="NS1128" s="13"/>
      <c r="NT1128" s="13"/>
      <c r="NU1128" s="13"/>
      <c r="NV1128" s="13"/>
      <c r="NW1128" s="13"/>
      <c r="NX1128" s="13"/>
      <c r="NY1128" s="13"/>
      <c r="NZ1128" s="13"/>
      <c r="OA1128" s="13"/>
      <c r="OB1128" s="13"/>
      <c r="OC1128" s="13"/>
      <c r="OD1128" s="13"/>
      <c r="OE1128" s="13"/>
      <c r="OF1128" s="13"/>
      <c r="OG1128" s="13"/>
      <c r="OH1128" s="13"/>
      <c r="OI1128" s="13"/>
      <c r="OJ1128" s="13"/>
      <c r="OK1128" s="13"/>
      <c r="OL1128" s="13"/>
      <c r="OM1128" s="13"/>
      <c r="ON1128" s="13"/>
      <c r="OO1128" s="13"/>
      <c r="OP1128" s="13"/>
      <c r="OQ1128" s="13"/>
      <c r="OR1128" s="13"/>
      <c r="OS1128" s="13"/>
      <c r="OT1128" s="13"/>
      <c r="OU1128" s="13"/>
      <c r="OV1128" s="13"/>
      <c r="OW1128" s="13"/>
      <c r="OX1128" s="13"/>
      <c r="OY1128" s="13"/>
      <c r="OZ1128" s="13"/>
      <c r="PA1128" s="13"/>
      <c r="PB1128" s="13"/>
      <c r="PC1128" s="13"/>
      <c r="PD1128" s="13"/>
      <c r="PE1128" s="13"/>
      <c r="PF1128" s="13"/>
      <c r="PG1128" s="13"/>
      <c r="PH1128" s="13"/>
      <c r="PI1128" s="13"/>
      <c r="PJ1128" s="13"/>
      <c r="PK1128" s="13"/>
      <c r="PL1128" s="13"/>
      <c r="PM1128" s="13"/>
      <c r="PN1128" s="13"/>
      <c r="PO1128" s="13"/>
      <c r="PP1128" s="13"/>
      <c r="PQ1128" s="13"/>
      <c r="PR1128" s="13"/>
      <c r="PS1128" s="13"/>
      <c r="PT1128" s="13"/>
      <c r="PU1128" s="13"/>
      <c r="PV1128" s="13"/>
      <c r="PW1128" s="13"/>
      <c r="PX1128" s="13"/>
      <c r="PY1128" s="13"/>
      <c r="PZ1128" s="13"/>
      <c r="QA1128" s="13"/>
      <c r="QB1128" s="13"/>
      <c r="QC1128" s="13"/>
      <c r="QD1128" s="13"/>
      <c r="QE1128" s="13"/>
      <c r="QF1128" s="13"/>
      <c r="QG1128" s="13"/>
      <c r="QH1128" s="13"/>
      <c r="QI1128" s="13"/>
      <c r="QJ1128" s="13"/>
      <c r="QK1128" s="13"/>
      <c r="QL1128" s="13"/>
      <c r="QM1128" s="13"/>
      <c r="QN1128" s="13"/>
      <c r="QO1128" s="13"/>
      <c r="QP1128" s="13"/>
      <c r="QQ1128" s="13"/>
      <c r="QR1128" s="13"/>
      <c r="QS1128" s="13"/>
      <c r="QT1128" s="13"/>
      <c r="QU1128" s="13"/>
      <c r="QV1128" s="13"/>
      <c r="QW1128" s="13"/>
      <c r="QX1128" s="13"/>
      <c r="QY1128" s="13"/>
      <c r="QZ1128" s="13"/>
      <c r="RA1128" s="13"/>
      <c r="RB1128" s="13"/>
      <c r="RC1128" s="13"/>
      <c r="RD1128" s="13"/>
      <c r="RE1128" s="13"/>
      <c r="RF1128" s="13"/>
      <c r="RG1128" s="13"/>
      <c r="RH1128" s="13"/>
      <c r="RI1128" s="13"/>
      <c r="RJ1128" s="13"/>
      <c r="RK1128" s="13"/>
      <c r="RL1128" s="13"/>
      <c r="RM1128" s="13"/>
      <c r="RN1128" s="13"/>
      <c r="RO1128" s="13"/>
      <c r="RP1128" s="13"/>
      <c r="RQ1128" s="13"/>
      <c r="RR1128" s="13"/>
      <c r="RS1128" s="13"/>
      <c r="RT1128" s="13"/>
      <c r="RU1128" s="13"/>
      <c r="RV1128" s="13"/>
      <c r="RW1128" s="13"/>
      <c r="RX1128" s="13"/>
      <c r="RY1128" s="13"/>
      <c r="RZ1128" s="13"/>
      <c r="SA1128" s="13"/>
      <c r="SB1128" s="13"/>
      <c r="SC1128" s="13"/>
      <c r="SD1128" s="13"/>
      <c r="SE1128" s="13"/>
      <c r="SF1128" s="13"/>
      <c r="SG1128" s="13"/>
      <c r="SH1128" s="13"/>
      <c r="SI1128" s="13"/>
      <c r="SJ1128" s="13"/>
      <c r="SK1128" s="13"/>
      <c r="SL1128" s="13"/>
      <c r="SM1128" s="13"/>
      <c r="SN1128" s="13"/>
      <c r="SO1128" s="13"/>
      <c r="SP1128" s="13"/>
      <c r="SQ1128" s="13"/>
      <c r="SR1128" s="13"/>
      <c r="SS1128" s="13"/>
      <c r="ST1128" s="13"/>
      <c r="SU1128" s="13"/>
      <c r="SV1128" s="13"/>
      <c r="SW1128" s="13"/>
      <c r="SX1128" s="13"/>
      <c r="SY1128" s="13"/>
      <c r="SZ1128" s="13"/>
      <c r="TA1128" s="13"/>
      <c r="TB1128" s="13"/>
      <c r="TC1128" s="13"/>
      <c r="TD1128" s="13"/>
      <c r="TE1128" s="13"/>
      <c r="TF1128" s="13"/>
      <c r="TG1128" s="13"/>
      <c r="TH1128" s="13"/>
      <c r="TI1128" s="13"/>
      <c r="TJ1128" s="13"/>
      <c r="TK1128" s="13"/>
      <c r="TL1128" s="13"/>
      <c r="TM1128" s="13"/>
      <c r="TN1128" s="13"/>
      <c r="TO1128" s="13"/>
      <c r="TP1128" s="13"/>
      <c r="TQ1128" s="13"/>
      <c r="TR1128" s="13"/>
      <c r="TS1128" s="13"/>
      <c r="TT1128" s="13"/>
      <c r="TU1128" s="13"/>
      <c r="TV1128" s="13"/>
      <c r="TW1128" s="13"/>
      <c r="TX1128" s="13"/>
      <c r="TY1128" s="13"/>
      <c r="TZ1128" s="13"/>
      <c r="UA1128" s="13"/>
      <c r="UB1128" s="13"/>
      <c r="UC1128" s="13"/>
      <c r="UD1128" s="13"/>
      <c r="UE1128" s="13"/>
      <c r="UF1128" s="13"/>
      <c r="UG1128" s="13"/>
      <c r="UH1128" s="13"/>
      <c r="UI1128" s="13"/>
      <c r="UJ1128" s="13"/>
      <c r="UK1128" s="13"/>
      <c r="UL1128" s="13"/>
      <c r="UM1128" s="13"/>
      <c r="UN1128" s="13"/>
      <c r="UO1128" s="13"/>
      <c r="UP1128" s="13"/>
      <c r="UQ1128" s="13"/>
      <c r="UR1128" s="13"/>
      <c r="US1128" s="13"/>
      <c r="UT1128" s="13"/>
      <c r="UU1128" s="13"/>
      <c r="UV1128" s="13"/>
      <c r="UW1128" s="13"/>
      <c r="UX1128" s="13"/>
      <c r="UY1128" s="13"/>
      <c r="UZ1128" s="13"/>
      <c r="VA1128" s="13"/>
      <c r="VB1128" s="13"/>
      <c r="VC1128" s="13"/>
      <c r="VD1128" s="13"/>
      <c r="VE1128" s="13"/>
      <c r="VF1128" s="13"/>
      <c r="VG1128" s="13"/>
      <c r="VH1128" s="13"/>
      <c r="VI1128" s="13"/>
      <c r="VJ1128" s="13"/>
      <c r="VK1128" s="13"/>
      <c r="VL1128" s="13"/>
      <c r="VM1128" s="13"/>
      <c r="VN1128" s="13"/>
      <c r="VO1128" s="13"/>
      <c r="VP1128" s="13"/>
      <c r="VQ1128" s="13"/>
      <c r="VR1128" s="13"/>
      <c r="VS1128" s="13"/>
      <c r="VT1128" s="13"/>
      <c r="VU1128" s="13"/>
      <c r="VV1128" s="13"/>
      <c r="VW1128" s="13"/>
      <c r="VX1128" s="13"/>
      <c r="VY1128" s="13"/>
      <c r="VZ1128" s="13"/>
      <c r="WA1128" s="13"/>
      <c r="WB1128" s="13"/>
      <c r="WC1128" s="13"/>
      <c r="WD1128" s="13"/>
      <c r="WE1128" s="13"/>
      <c r="WF1128" s="13"/>
      <c r="WG1128" s="13"/>
      <c r="WH1128" s="13"/>
      <c r="WI1128" s="13"/>
      <c r="WJ1128" s="13"/>
      <c r="WK1128" s="13"/>
      <c r="WL1128" s="13"/>
      <c r="WM1128" s="13"/>
      <c r="WN1128" s="13"/>
      <c r="WO1128" s="13"/>
      <c r="WP1128" s="13"/>
      <c r="WQ1128" s="13"/>
      <c r="WR1128" s="13"/>
      <c r="WS1128" s="13"/>
      <c r="WT1128" s="13"/>
      <c r="WU1128" s="13"/>
      <c r="WV1128" s="13"/>
      <c r="WW1128" s="13"/>
      <c r="WX1128" s="13"/>
      <c r="WY1128" s="13"/>
      <c r="WZ1128" s="13"/>
      <c r="XA1128" s="13"/>
      <c r="XB1128" s="13"/>
      <c r="XC1128" s="13"/>
      <c r="XD1128" s="13"/>
      <c r="XE1128" s="13"/>
      <c r="XF1128" s="13"/>
      <c r="XG1128" s="13"/>
      <c r="XH1128" s="13"/>
      <c r="XI1128" s="13"/>
      <c r="XJ1128" s="13"/>
      <c r="XK1128" s="13"/>
      <c r="XL1128" s="13"/>
      <c r="XM1128" s="13"/>
      <c r="XN1128" s="13"/>
      <c r="XO1128" s="13"/>
      <c r="XP1128" s="13"/>
      <c r="XQ1128" s="13"/>
      <c r="XR1128" s="13"/>
      <c r="XS1128" s="13"/>
      <c r="XT1128" s="13"/>
      <c r="XU1128" s="13"/>
      <c r="XV1128" s="13"/>
      <c r="XW1128" s="13"/>
      <c r="XX1128" s="13"/>
      <c r="XY1128" s="13"/>
      <c r="XZ1128" s="13"/>
      <c r="YA1128" s="13"/>
      <c r="YB1128" s="13"/>
      <c r="YC1128" s="13"/>
      <c r="YD1128" s="13"/>
      <c r="YE1128" s="13"/>
      <c r="YF1128" s="13"/>
      <c r="YG1128" s="13"/>
      <c r="YH1128" s="13"/>
      <c r="YI1128" s="13"/>
      <c r="YJ1128" s="13"/>
      <c r="YK1128" s="13"/>
      <c r="YL1128" s="13"/>
      <c r="YM1128" s="13"/>
      <c r="YN1128" s="13"/>
      <c r="YO1128" s="13"/>
      <c r="YP1128" s="13"/>
      <c r="YQ1128" s="13"/>
      <c r="YR1128" s="13"/>
      <c r="YS1128" s="13"/>
      <c r="YT1128" s="13"/>
      <c r="YU1128" s="13"/>
      <c r="YV1128" s="13"/>
      <c r="YW1128" s="13"/>
      <c r="YX1128" s="13"/>
      <c r="YY1128" s="13"/>
      <c r="YZ1128" s="13"/>
      <c r="ZA1128" s="13"/>
      <c r="ZB1128" s="13"/>
      <c r="ZC1128" s="13"/>
      <c r="ZD1128" s="13"/>
      <c r="ZE1128" s="13"/>
      <c r="ZF1128" s="13"/>
      <c r="ZG1128" s="13"/>
      <c r="ZH1128" s="13"/>
      <c r="ZI1128" s="13"/>
      <c r="ZJ1128" s="13"/>
      <c r="ZK1128" s="13"/>
      <c r="ZL1128" s="13"/>
      <c r="ZM1128" s="13"/>
      <c r="ZN1128" s="13"/>
      <c r="ZO1128" s="13"/>
      <c r="ZP1128" s="13"/>
      <c r="ZQ1128" s="13"/>
      <c r="ZR1128" s="13"/>
      <c r="ZS1128" s="13"/>
      <c r="ZT1128" s="13"/>
      <c r="ZU1128" s="13"/>
      <c r="ZV1128" s="13"/>
      <c r="ZW1128" s="13"/>
      <c r="ZX1128" s="13"/>
      <c r="ZY1128" s="13"/>
      <c r="ZZ1128" s="13"/>
      <c r="AAA1128" s="13"/>
      <c r="AAB1128" s="13"/>
      <c r="AAC1128" s="13"/>
      <c r="AAD1128" s="13"/>
      <c r="AAE1128" s="13"/>
      <c r="AAF1128" s="13"/>
      <c r="AAG1128" s="13"/>
      <c r="AAH1128" s="13"/>
      <c r="AAI1128" s="13"/>
      <c r="AAJ1128" s="13"/>
      <c r="AAK1128" s="13"/>
      <c r="AAL1128" s="13"/>
      <c r="AAM1128" s="13"/>
      <c r="AAN1128" s="13"/>
      <c r="AAO1128" s="13"/>
      <c r="AAP1128" s="13"/>
      <c r="AAQ1128" s="13"/>
      <c r="AAR1128" s="13"/>
      <c r="AAS1128" s="13"/>
      <c r="AAT1128" s="13"/>
      <c r="AAU1128" s="13"/>
      <c r="AAV1128" s="13"/>
      <c r="AAW1128" s="13"/>
      <c r="AAX1128" s="13"/>
      <c r="AAY1128" s="13"/>
      <c r="AAZ1128" s="13"/>
      <c r="ABA1128" s="13"/>
      <c r="ABB1128" s="13"/>
      <c r="ABC1128" s="13"/>
      <c r="ABD1128" s="13"/>
      <c r="ABE1128" s="13"/>
      <c r="ABF1128" s="13"/>
      <c r="ABG1128" s="13"/>
      <c r="ABH1128" s="13"/>
      <c r="ABI1128" s="13"/>
      <c r="ABJ1128" s="13"/>
      <c r="ABK1128" s="13"/>
      <c r="ABL1128" s="13"/>
      <c r="ABM1128" s="13"/>
      <c r="ABN1128" s="13"/>
      <c r="ABO1128" s="13"/>
      <c r="ABP1128" s="13"/>
      <c r="ABQ1128" s="13"/>
      <c r="ABR1128" s="13"/>
      <c r="ABS1128" s="13"/>
      <c r="ABT1128" s="13"/>
      <c r="ABU1128" s="13"/>
      <c r="ABV1128" s="13"/>
      <c r="ABW1128" s="13"/>
      <c r="ABX1128" s="13"/>
      <c r="ABY1128" s="13"/>
      <c r="ABZ1128" s="13"/>
      <c r="ACA1128" s="13"/>
      <c r="ACB1128" s="13"/>
      <c r="ACC1128" s="13"/>
      <c r="ACD1128" s="13"/>
      <c r="ACE1128" s="13"/>
      <c r="ACF1128" s="13"/>
      <c r="ACG1128" s="13"/>
      <c r="ACH1128" s="13"/>
      <c r="ACI1128" s="13"/>
      <c r="ACJ1128" s="13"/>
      <c r="ACK1128" s="13"/>
      <c r="ACL1128" s="13"/>
      <c r="ACM1128" s="13"/>
      <c r="ACN1128" s="13"/>
      <c r="ACO1128" s="13"/>
      <c r="ACP1128" s="13"/>
      <c r="ACQ1128" s="13"/>
      <c r="ACR1128" s="13"/>
      <c r="ACS1128" s="13"/>
      <c r="ACT1128" s="13"/>
      <c r="ACU1128" s="13"/>
      <c r="ACV1128" s="13"/>
      <c r="ACW1128" s="13"/>
      <c r="ACX1128" s="13"/>
      <c r="ACY1128" s="13"/>
      <c r="ACZ1128" s="13"/>
      <c r="ADA1128" s="13"/>
      <c r="ADB1128" s="13"/>
      <c r="ADC1128" s="13"/>
      <c r="ADD1128" s="13"/>
      <c r="ADE1128" s="13"/>
      <c r="ADF1128" s="13"/>
      <c r="ADG1128" s="13"/>
      <c r="ADH1128" s="13"/>
      <c r="ADI1128" s="13"/>
      <c r="ADJ1128" s="13"/>
      <c r="ADK1128" s="13"/>
      <c r="ADL1128" s="13"/>
      <c r="ADM1128" s="13"/>
      <c r="ADN1128" s="13"/>
      <c r="ADO1128" s="13"/>
      <c r="ADP1128" s="13"/>
      <c r="ADQ1128" s="13"/>
      <c r="ADR1128" s="13"/>
      <c r="ADS1128" s="13"/>
      <c r="ADT1128" s="13"/>
      <c r="ADU1128" s="13"/>
      <c r="ADV1128" s="13"/>
      <c r="ADW1128" s="13"/>
      <c r="ADX1128" s="13"/>
      <c r="ADY1128" s="13"/>
      <c r="ADZ1128" s="13"/>
      <c r="AEA1128" s="13"/>
      <c r="AEB1128" s="13"/>
      <c r="AEC1128" s="13"/>
      <c r="AED1128" s="13"/>
      <c r="AEE1128" s="13"/>
      <c r="AEF1128" s="13"/>
      <c r="AEG1128" s="13"/>
      <c r="AEH1128" s="13"/>
      <c r="AEI1128" s="13"/>
      <c r="AEJ1128" s="13"/>
      <c r="AEK1128" s="13"/>
      <c r="AEL1128" s="13"/>
      <c r="AEM1128" s="13"/>
      <c r="AEN1128" s="13"/>
      <c r="AEO1128" s="13"/>
      <c r="AEP1128" s="13"/>
      <c r="AEQ1128" s="13"/>
      <c r="AER1128" s="13"/>
      <c r="AES1128" s="13"/>
      <c r="AET1128" s="13"/>
      <c r="AEU1128" s="13"/>
      <c r="AEV1128" s="13"/>
      <c r="AEW1128" s="13"/>
      <c r="AEX1128" s="13"/>
      <c r="AEY1128" s="13"/>
      <c r="AEZ1128" s="13"/>
      <c r="AFA1128" s="13"/>
      <c r="AFB1128" s="13"/>
      <c r="AFC1128" s="13"/>
      <c r="AFD1128" s="13"/>
      <c r="AFE1128" s="13"/>
      <c r="AFF1128" s="13"/>
      <c r="AFG1128" s="13"/>
      <c r="AFH1128" s="13"/>
      <c r="AFI1128" s="13"/>
      <c r="AFJ1128" s="13"/>
      <c r="AFK1128" s="13"/>
      <c r="AFL1128" s="13"/>
      <c r="AFM1128" s="13"/>
      <c r="AFN1128" s="13"/>
      <c r="AFO1128" s="13"/>
      <c r="AFP1128" s="13"/>
      <c r="AFQ1128" s="13"/>
      <c r="AFR1128" s="13"/>
      <c r="AFS1128" s="13"/>
      <c r="AFT1128" s="13"/>
      <c r="AFU1128" s="13"/>
      <c r="AFV1128" s="13"/>
      <c r="AFW1128" s="13"/>
      <c r="AFX1128" s="13"/>
      <c r="AFY1128" s="13"/>
      <c r="AFZ1128" s="13"/>
      <c r="AGA1128" s="13"/>
      <c r="AGB1128" s="13"/>
      <c r="AGC1128" s="13"/>
      <c r="AGD1128" s="13"/>
      <c r="AGE1128" s="13"/>
      <c r="AGF1128" s="13"/>
      <c r="AGG1128" s="13"/>
      <c r="AGH1128" s="13"/>
      <c r="AGI1128" s="13"/>
      <c r="AGJ1128" s="13"/>
      <c r="AGK1128" s="13"/>
      <c r="AGL1128" s="13"/>
      <c r="AGM1128" s="13"/>
      <c r="AGN1128" s="13"/>
      <c r="AGO1128" s="13"/>
      <c r="AGP1128" s="13"/>
      <c r="AGQ1128" s="13"/>
      <c r="AGR1128" s="13"/>
      <c r="AGS1128" s="13"/>
      <c r="AGT1128" s="13"/>
      <c r="AGU1128" s="13"/>
      <c r="AGV1128" s="13"/>
      <c r="AGW1128" s="13"/>
      <c r="AGX1128" s="13"/>
      <c r="AGY1128" s="13"/>
      <c r="AGZ1128" s="13"/>
      <c r="AHA1128" s="13"/>
      <c r="AHB1128" s="13"/>
      <c r="AHC1128" s="13"/>
      <c r="AHD1128" s="13"/>
      <c r="AHE1128" s="13"/>
      <c r="AHF1128" s="13"/>
      <c r="AHG1128" s="13"/>
      <c r="AHH1128" s="13"/>
      <c r="AHI1128" s="13"/>
      <c r="AHJ1128" s="13"/>
      <c r="AHK1128" s="13"/>
      <c r="AHL1128" s="13"/>
      <c r="AHM1128" s="13"/>
      <c r="AHN1128" s="13"/>
      <c r="AHO1128" s="13"/>
      <c r="AHP1128" s="13"/>
      <c r="AHQ1128" s="13"/>
      <c r="AHR1128" s="13"/>
      <c r="AHS1128" s="13"/>
      <c r="AHT1128" s="13"/>
      <c r="AHU1128" s="13"/>
      <c r="AHV1128" s="13"/>
      <c r="AHW1128" s="13"/>
      <c r="AHX1128" s="13"/>
      <c r="AHY1128" s="13"/>
      <c r="AHZ1128" s="13"/>
      <c r="AIA1128" s="13"/>
      <c r="AIB1128" s="13"/>
      <c r="AIC1128" s="13"/>
      <c r="AID1128" s="13"/>
      <c r="AIE1128" s="13"/>
      <c r="AIF1128" s="13"/>
      <c r="AIG1128" s="13"/>
      <c r="AIH1128" s="13"/>
      <c r="AII1128" s="13"/>
      <c r="AIJ1128" s="13"/>
      <c r="AIK1128" s="13"/>
      <c r="AIL1128" s="13"/>
      <c r="AIM1128" s="13"/>
      <c r="AIN1128" s="13"/>
      <c r="AIO1128" s="13"/>
      <c r="AIP1128" s="13"/>
      <c r="AIQ1128" s="13"/>
      <c r="AIR1128" s="13"/>
      <c r="AIS1128" s="13"/>
      <c r="AIT1128" s="13"/>
      <c r="AIU1128" s="13"/>
      <c r="AIV1128" s="13"/>
      <c r="AIW1128" s="13"/>
      <c r="AIX1128" s="13"/>
      <c r="AIY1128" s="13"/>
      <c r="AIZ1128" s="13"/>
      <c r="AJA1128" s="13"/>
      <c r="AJB1128" s="13"/>
      <c r="AJC1128" s="13"/>
      <c r="AJD1128" s="13"/>
      <c r="AJE1128" s="13"/>
      <c r="AJF1128" s="13"/>
      <c r="AJG1128" s="13"/>
      <c r="AJH1128" s="13"/>
      <c r="AJI1128" s="13"/>
      <c r="AJJ1128" s="13"/>
      <c r="AJK1128" s="13"/>
      <c r="AJL1128" s="13"/>
      <c r="AJM1128" s="13"/>
      <c r="AJN1128" s="13"/>
      <c r="AJO1128" s="13"/>
      <c r="AJP1128" s="13"/>
      <c r="AJQ1128" s="13"/>
      <c r="AJR1128" s="13"/>
      <c r="AJS1128" s="13"/>
      <c r="AJT1128" s="13"/>
      <c r="AJU1128" s="13"/>
      <c r="AJV1128" s="13"/>
      <c r="AJW1128" s="13"/>
      <c r="AJX1128" s="13"/>
      <c r="AJY1128" s="13"/>
      <c r="AJZ1128" s="13"/>
      <c r="AKA1128" s="13"/>
      <c r="AKB1128" s="13"/>
      <c r="AKC1128" s="13"/>
      <c r="AKD1128" s="13"/>
      <c r="AKE1128" s="13"/>
      <c r="AKF1128" s="13"/>
      <c r="AKG1128" s="13"/>
      <c r="AKH1128" s="13"/>
      <c r="AKI1128" s="13"/>
      <c r="AKJ1128" s="13"/>
      <c r="AKK1128" s="13"/>
      <c r="AKL1128" s="13"/>
      <c r="AKM1128" s="13"/>
      <c r="AKN1128" s="13"/>
      <c r="AKO1128" s="13"/>
      <c r="AKP1128" s="13"/>
      <c r="AKQ1128" s="13"/>
      <c r="AKR1128" s="13"/>
      <c r="AKS1128" s="13"/>
      <c r="AKT1128" s="13"/>
      <c r="AKU1128" s="13"/>
      <c r="AKV1128" s="13"/>
      <c r="AKW1128" s="13"/>
      <c r="AKX1128" s="13"/>
      <c r="AKY1128" s="13"/>
      <c r="AKZ1128" s="13"/>
      <c r="ALA1128" s="13"/>
      <c r="ALB1128" s="13"/>
      <c r="ALC1128" s="13"/>
      <c r="ALD1128" s="13"/>
      <c r="ALE1128" s="13"/>
      <c r="ALF1128" s="13"/>
      <c r="ALG1128" s="13"/>
      <c r="ALH1128" s="13"/>
      <c r="ALI1128" s="13"/>
      <c r="ALJ1128" s="13"/>
    </row>
    <row r="1129" spans="1:998" s="13" customFormat="1">
      <c r="A1129" s="16">
        <v>1124</v>
      </c>
      <c r="B1129" s="32" t="s">
        <v>857</v>
      </c>
      <c r="C1129" s="32" t="s">
        <v>76</v>
      </c>
      <c r="D1129" s="32" t="s">
        <v>76</v>
      </c>
      <c r="E1129" s="32" t="s">
        <v>1146</v>
      </c>
      <c r="F1129" s="32"/>
      <c r="G1129" s="74">
        <v>45825</v>
      </c>
      <c r="H1129" s="75">
        <v>0.49236111111111108</v>
      </c>
      <c r="I1129" s="32" t="s">
        <v>5</v>
      </c>
      <c r="J1129" s="32" t="s">
        <v>6</v>
      </c>
      <c r="K1129" s="32" t="s">
        <v>5</v>
      </c>
      <c r="L1129" s="32" t="s">
        <v>5</v>
      </c>
      <c r="M1129" s="32" t="s">
        <v>5</v>
      </c>
      <c r="N1129" s="32" t="s">
        <v>6</v>
      </c>
      <c r="O1129" s="76">
        <v>120.29</v>
      </c>
      <c r="P1129" s="77">
        <v>2494</v>
      </c>
      <c r="Q1129" s="76">
        <v>119924.52</v>
      </c>
      <c r="R1129" s="76">
        <v>30000</v>
      </c>
      <c r="S1129" s="85">
        <f t="shared" si="108"/>
        <v>25.015734897250368</v>
      </c>
      <c r="T1129" s="85">
        <f t="shared" si="109"/>
        <v>89924.52</v>
      </c>
      <c r="U1129" s="32" t="s">
        <v>5</v>
      </c>
      <c r="V1129" s="32" t="s">
        <v>6</v>
      </c>
      <c r="W1129" s="32">
        <v>1</v>
      </c>
      <c r="X1129" s="80">
        <v>0</v>
      </c>
      <c r="Y1129" s="81">
        <f>ROUND((S1129/INDICI!$B$2*10),2)</f>
        <v>2.83</v>
      </c>
      <c r="Z1129" s="81">
        <f>ROUND((O1129/INDICI!$B$1*25),2)</f>
        <v>0.32</v>
      </c>
      <c r="AA1129" s="82">
        <f t="shared" si="110"/>
        <v>8</v>
      </c>
      <c r="AB1129" s="83">
        <f t="shared" si="111"/>
        <v>11.15</v>
      </c>
      <c r="AC1129" s="84"/>
      <c r="AD1129" s="81" t="str">
        <f>VLOOKUP(C1129, 'NORD SUD'!A:B, 2, FALSE)</f>
        <v>S</v>
      </c>
      <c r="AE1129" s="85"/>
      <c r="AF1129" s="85"/>
      <c r="AG1129" s="84"/>
      <c r="AH1129" s="81"/>
      <c r="AI1129" s="169"/>
      <c r="AJ1129" s="169"/>
      <c r="AK1129" s="194"/>
      <c r="AL1129" s="158"/>
    </row>
    <row r="1130" spans="1:998" s="13" customFormat="1">
      <c r="A1130" s="16">
        <v>1125</v>
      </c>
      <c r="B1130" s="32" t="s">
        <v>556</v>
      </c>
      <c r="C1130" s="32" t="s">
        <v>1454</v>
      </c>
      <c r="D1130" s="32" t="s">
        <v>1454</v>
      </c>
      <c r="E1130" s="32" t="s">
        <v>1488</v>
      </c>
      <c r="F1130" s="32"/>
      <c r="G1130" s="74">
        <v>45833</v>
      </c>
      <c r="H1130" s="75">
        <v>0.51041666666666663</v>
      </c>
      <c r="I1130" s="32" t="s">
        <v>5</v>
      </c>
      <c r="J1130" s="32" t="s">
        <v>6</v>
      </c>
      <c r="K1130" s="32" t="s">
        <v>5</v>
      </c>
      <c r="L1130" s="32" t="s">
        <v>5</v>
      </c>
      <c r="M1130" s="32" t="s">
        <v>5</v>
      </c>
      <c r="N1130" s="32" t="s">
        <v>6</v>
      </c>
      <c r="O1130" s="76">
        <v>807.38</v>
      </c>
      <c r="P1130" s="77">
        <v>867</v>
      </c>
      <c r="Q1130" s="76">
        <v>57290.03</v>
      </c>
      <c r="R1130" s="76">
        <v>5000</v>
      </c>
      <c r="S1130" s="85">
        <f t="shared" si="108"/>
        <v>8.7275220487753291</v>
      </c>
      <c r="T1130" s="85">
        <f t="shared" si="109"/>
        <v>52290.03</v>
      </c>
      <c r="U1130" s="32" t="s">
        <v>6</v>
      </c>
      <c r="V1130" s="32" t="s">
        <v>6</v>
      </c>
      <c r="W1130" s="79">
        <v>1</v>
      </c>
      <c r="X1130" s="80">
        <v>0</v>
      </c>
      <c r="Y1130" s="81">
        <f>ROUND((S1130/INDICI!$B$2*10),2)</f>
        <v>0.99</v>
      </c>
      <c r="Z1130" s="81">
        <f>ROUND((O1130/INDICI!$B$1*25),2)</f>
        <v>2.16</v>
      </c>
      <c r="AA1130" s="82">
        <f t="shared" si="110"/>
        <v>8</v>
      </c>
      <c r="AB1130" s="83">
        <f t="shared" si="111"/>
        <v>11.15</v>
      </c>
      <c r="AC1130" s="84"/>
      <c r="AD1130" s="81" t="str">
        <f>VLOOKUP(C1130, 'NORD SUD'!A:B, 2, FALSE)</f>
        <v>S</v>
      </c>
      <c r="AE1130" s="85"/>
      <c r="AF1130" s="85"/>
      <c r="AG1130" s="84"/>
      <c r="AH1130" s="81"/>
      <c r="AI1130" s="169"/>
      <c r="AJ1130" s="169"/>
      <c r="AK1130" s="194"/>
      <c r="AL1130" s="158"/>
    </row>
    <row r="1131" spans="1:998" s="13" customFormat="1">
      <c r="A1131" s="16">
        <v>1126</v>
      </c>
      <c r="B1131" s="32" t="s">
        <v>274</v>
      </c>
      <c r="C1131" s="32" t="s">
        <v>15</v>
      </c>
      <c r="D1131" s="32" t="s">
        <v>15</v>
      </c>
      <c r="E1131" s="32" t="s">
        <v>333</v>
      </c>
      <c r="F1131" s="32"/>
      <c r="G1131" s="74">
        <v>45833</v>
      </c>
      <c r="H1131" s="75">
        <v>0.76041666666666663</v>
      </c>
      <c r="I1131" s="32" t="s">
        <v>5</v>
      </c>
      <c r="J1131" s="32" t="s">
        <v>6</v>
      </c>
      <c r="K1131" s="32" t="s">
        <v>5</v>
      </c>
      <c r="L1131" s="32" t="s">
        <v>5</v>
      </c>
      <c r="M1131" s="32" t="s">
        <v>5</v>
      </c>
      <c r="N1131" s="32" t="s">
        <v>6</v>
      </c>
      <c r="O1131" s="76">
        <v>1574.21</v>
      </c>
      <c r="P1131" s="77">
        <v>17215</v>
      </c>
      <c r="Q1131" s="76">
        <v>240000</v>
      </c>
      <c r="R1131" s="76">
        <v>20000</v>
      </c>
      <c r="S1131" s="78">
        <f t="shared" si="108"/>
        <v>8.3333333333333321</v>
      </c>
      <c r="T1131" s="78">
        <f t="shared" si="109"/>
        <v>220000</v>
      </c>
      <c r="U1131" s="32" t="s">
        <v>6</v>
      </c>
      <c r="V1131" s="32" t="s">
        <v>5</v>
      </c>
      <c r="W1131" s="79">
        <v>1</v>
      </c>
      <c r="X1131" s="80">
        <v>0</v>
      </c>
      <c r="Y1131" s="81">
        <f>ROUND((S1131/INDICI!$B$2*10),2)</f>
        <v>0.94</v>
      </c>
      <c r="Z1131" s="81">
        <f>ROUND((O1131/INDICI!$B$1*25),2)</f>
        <v>4.2</v>
      </c>
      <c r="AA1131" s="82">
        <f t="shared" si="110"/>
        <v>6</v>
      </c>
      <c r="AB1131" s="83">
        <f t="shared" si="111"/>
        <v>11.14</v>
      </c>
      <c r="AC1131" s="84"/>
      <c r="AD1131" s="81" t="str">
        <f>VLOOKUP(C1131, 'NORD SUD'!A:B, 2, FALSE)</f>
        <v>S</v>
      </c>
      <c r="AE1131" s="85"/>
      <c r="AF1131" s="85"/>
      <c r="AG1131" s="84"/>
      <c r="AH1131" s="81"/>
      <c r="AI1131" s="169"/>
      <c r="AJ1131" s="169"/>
      <c r="AK1131" s="194"/>
      <c r="AL1131" s="158"/>
    </row>
    <row r="1132" spans="1:998" s="13" customFormat="1">
      <c r="A1132" s="16">
        <v>1127</v>
      </c>
      <c r="B1132" s="32" t="s">
        <v>1013</v>
      </c>
      <c r="C1132" s="32" t="s">
        <v>74</v>
      </c>
      <c r="D1132" s="32" t="s">
        <v>1050</v>
      </c>
      <c r="E1132" s="32" t="s">
        <v>1051</v>
      </c>
      <c r="F1132" s="32"/>
      <c r="G1132" s="74">
        <v>45806</v>
      </c>
      <c r="H1132" s="75">
        <v>0.5444444444444444</v>
      </c>
      <c r="I1132" s="32" t="s">
        <v>5</v>
      </c>
      <c r="J1132" s="32" t="s">
        <v>6</v>
      </c>
      <c r="K1132" s="32" t="s">
        <v>5</v>
      </c>
      <c r="L1132" s="32" t="s">
        <v>5</v>
      </c>
      <c r="M1132" s="32" t="s">
        <v>5</v>
      </c>
      <c r="N1132" s="32" t="s">
        <v>6</v>
      </c>
      <c r="O1132" s="76">
        <v>327.86885245901641</v>
      </c>
      <c r="P1132" s="77">
        <v>1220</v>
      </c>
      <c r="Q1132" s="76">
        <v>230000</v>
      </c>
      <c r="R1132" s="76">
        <v>46000</v>
      </c>
      <c r="S1132" s="85">
        <f t="shared" si="108"/>
        <v>20</v>
      </c>
      <c r="T1132" s="85">
        <f t="shared" si="109"/>
        <v>184000</v>
      </c>
      <c r="U1132" s="32" t="s">
        <v>6</v>
      </c>
      <c r="V1132" s="32" t="s">
        <v>6</v>
      </c>
      <c r="W1132" s="79">
        <v>1</v>
      </c>
      <c r="X1132" s="80">
        <v>0</v>
      </c>
      <c r="Y1132" s="81">
        <f>ROUND((S1132/INDICI!$B$2*10),2)</f>
        <v>2.2599999999999998</v>
      </c>
      <c r="Z1132" s="81">
        <f>ROUND((O1132/INDICI!$B$1*25),2)</f>
        <v>0.88</v>
      </c>
      <c r="AA1132" s="82">
        <f t="shared" si="110"/>
        <v>8</v>
      </c>
      <c r="AB1132" s="83">
        <f t="shared" si="111"/>
        <v>11.14</v>
      </c>
      <c r="AC1132" s="84"/>
      <c r="AD1132" s="81" t="str">
        <f>VLOOKUP(C1132, 'NORD SUD'!A:B, 2, FALSE)</f>
        <v>S</v>
      </c>
      <c r="AE1132" s="85"/>
      <c r="AF1132" s="85"/>
      <c r="AG1132" s="84"/>
      <c r="AH1132" s="81"/>
      <c r="AI1132" s="169"/>
      <c r="AJ1132" s="169"/>
      <c r="AK1132" s="194"/>
      <c r="AL1132" s="158"/>
    </row>
    <row r="1133" spans="1:998" s="13" customFormat="1">
      <c r="A1133" s="16">
        <v>1128</v>
      </c>
      <c r="B1133" s="32" t="s">
        <v>218</v>
      </c>
      <c r="C1133" s="32" t="s">
        <v>1494</v>
      </c>
      <c r="D1133" s="32" t="s">
        <v>1494</v>
      </c>
      <c r="E1133" s="32" t="s">
        <v>417</v>
      </c>
      <c r="F1133" s="32"/>
      <c r="G1133" s="74">
        <v>45834</v>
      </c>
      <c r="H1133" s="75">
        <v>0.51875000000000004</v>
      </c>
      <c r="I1133" s="32" t="s">
        <v>5</v>
      </c>
      <c r="J1133" s="32" t="s">
        <v>6</v>
      </c>
      <c r="K1133" s="32" t="s">
        <v>5</v>
      </c>
      <c r="L1133" s="32" t="s">
        <v>5</v>
      </c>
      <c r="M1133" s="32" t="s">
        <v>5</v>
      </c>
      <c r="N1133" s="32" t="s">
        <v>6</v>
      </c>
      <c r="O1133" s="76">
        <v>442.26</v>
      </c>
      <c r="P1133" s="77">
        <v>2035</v>
      </c>
      <c r="Q1133" s="76">
        <v>46200</v>
      </c>
      <c r="R1133" s="76">
        <v>8000</v>
      </c>
      <c r="S1133" s="85">
        <f t="shared" si="108"/>
        <v>17.316017316017316</v>
      </c>
      <c r="T1133" s="85">
        <f t="shared" si="109"/>
        <v>38200</v>
      </c>
      <c r="U1133" s="32" t="s">
        <v>6</v>
      </c>
      <c r="V1133" s="32" t="s">
        <v>6</v>
      </c>
      <c r="W1133" s="79">
        <v>1</v>
      </c>
      <c r="X1133" s="80">
        <v>0</v>
      </c>
      <c r="Y1133" s="81">
        <f>ROUND((S1133/INDICI!$B$2*10),2)</f>
        <v>1.96</v>
      </c>
      <c r="Z1133" s="81">
        <f>ROUND((O1133/INDICI!$B$1*25),2)</f>
        <v>1.18</v>
      </c>
      <c r="AA1133" s="82">
        <f t="shared" si="110"/>
        <v>8</v>
      </c>
      <c r="AB1133" s="83">
        <f t="shared" si="111"/>
        <v>11.14</v>
      </c>
      <c r="AC1133" s="84"/>
      <c r="AD1133" s="81" t="str">
        <f>VLOOKUP(C1133, 'NORD SUD'!A:B, 2, FALSE)</f>
        <v>S</v>
      </c>
      <c r="AE1133" s="85"/>
      <c r="AF1133" s="85"/>
      <c r="AG1133" s="84"/>
      <c r="AH1133" s="81"/>
      <c r="AI1133" s="169"/>
      <c r="AJ1133" s="169"/>
      <c r="AK1133" s="194"/>
      <c r="AL1133" s="158"/>
    </row>
    <row r="1134" spans="1:998" s="13" customFormat="1">
      <c r="A1134" s="16">
        <v>1129</v>
      </c>
      <c r="B1134" s="32" t="s">
        <v>174</v>
      </c>
      <c r="C1134" s="32" t="s">
        <v>169</v>
      </c>
      <c r="D1134" s="32" t="s">
        <v>169</v>
      </c>
      <c r="E1134" s="32" t="s">
        <v>171</v>
      </c>
      <c r="F1134" s="32"/>
      <c r="G1134" s="74">
        <v>45833</v>
      </c>
      <c r="H1134" s="75">
        <v>0.71319444444444446</v>
      </c>
      <c r="I1134" s="32" t="s">
        <v>5</v>
      </c>
      <c r="J1134" s="32" t="s">
        <v>6</v>
      </c>
      <c r="K1134" s="32" t="s">
        <v>5</v>
      </c>
      <c r="L1134" s="32" t="s">
        <v>5</v>
      </c>
      <c r="M1134" s="32" t="s">
        <v>5</v>
      </c>
      <c r="N1134" s="32" t="s">
        <v>6</v>
      </c>
      <c r="O1134" s="76">
        <v>1076.46</v>
      </c>
      <c r="P1134" s="77">
        <v>8082</v>
      </c>
      <c r="Q1134" s="76">
        <v>94938.18</v>
      </c>
      <c r="R1134" s="76">
        <v>18987.63</v>
      </c>
      <c r="S1134" s="78">
        <f t="shared" si="108"/>
        <v>19.999993680097937</v>
      </c>
      <c r="T1134" s="78">
        <f t="shared" si="109"/>
        <v>75950.549999999988</v>
      </c>
      <c r="U1134" s="32" t="s">
        <v>6</v>
      </c>
      <c r="V1134" s="32" t="s">
        <v>6</v>
      </c>
      <c r="W1134" s="79">
        <v>1</v>
      </c>
      <c r="X1134" s="80">
        <v>0</v>
      </c>
      <c r="Y1134" s="81">
        <f>ROUND((S1134/INDICI!$B$2*10),2)</f>
        <v>2.2599999999999998</v>
      </c>
      <c r="Z1134" s="81">
        <f>ROUND((O1134/INDICI!$B$1*25),2)</f>
        <v>2.87</v>
      </c>
      <c r="AA1134" s="82">
        <f t="shared" si="110"/>
        <v>6</v>
      </c>
      <c r="AB1134" s="83">
        <f t="shared" si="111"/>
        <v>11.129999999999999</v>
      </c>
      <c r="AC1134" s="84"/>
      <c r="AD1134" s="81" t="str">
        <f>VLOOKUP(C1134, 'NORD SUD'!A:B, 2, FALSE)</f>
        <v>N</v>
      </c>
      <c r="AE1134" s="85"/>
      <c r="AF1134" s="85"/>
      <c r="AG1134" s="84"/>
      <c r="AH1134" s="81"/>
      <c r="AI1134" s="169"/>
      <c r="AJ1134" s="169"/>
      <c r="AK1134" s="194"/>
      <c r="AL1134" s="158"/>
    </row>
    <row r="1135" spans="1:998" s="13" customFormat="1">
      <c r="A1135" s="16">
        <v>1130</v>
      </c>
      <c r="B1135" s="32" t="s">
        <v>857</v>
      </c>
      <c r="C1135" s="32" t="s">
        <v>76</v>
      </c>
      <c r="D1135" s="32" t="s">
        <v>76</v>
      </c>
      <c r="E1135" s="32" t="s">
        <v>1151</v>
      </c>
      <c r="F1135" s="32"/>
      <c r="G1135" s="74">
        <v>45834</v>
      </c>
      <c r="H1135" s="75" t="s">
        <v>1152</v>
      </c>
      <c r="I1135" s="32" t="s">
        <v>5</v>
      </c>
      <c r="J1135" s="32" t="s">
        <v>6</v>
      </c>
      <c r="K1135" s="32" t="s">
        <v>5</v>
      </c>
      <c r="L1135" s="32" t="s">
        <v>5</v>
      </c>
      <c r="M1135" s="32" t="s">
        <v>5</v>
      </c>
      <c r="N1135" s="32" t="s">
        <v>6</v>
      </c>
      <c r="O1135" s="76">
        <v>531.4</v>
      </c>
      <c r="P1135" s="77">
        <v>2070</v>
      </c>
      <c r="Q1135" s="76">
        <v>89979.31</v>
      </c>
      <c r="R1135" s="76">
        <v>13496.9</v>
      </c>
      <c r="S1135" s="85">
        <f t="shared" si="108"/>
        <v>15.000003889783105</v>
      </c>
      <c r="T1135" s="85">
        <f t="shared" si="109"/>
        <v>76482.41</v>
      </c>
      <c r="U1135" s="32" t="s">
        <v>6</v>
      </c>
      <c r="V1135" s="32" t="s">
        <v>5</v>
      </c>
      <c r="W1135" s="32">
        <v>1</v>
      </c>
      <c r="X1135" s="80">
        <v>0</v>
      </c>
      <c r="Y1135" s="81">
        <f>ROUND((S1135/INDICI!$B$2*10),2)</f>
        <v>1.7</v>
      </c>
      <c r="Z1135" s="81">
        <f>ROUND((O1135/INDICI!$B$1*25),2)</f>
        <v>1.42</v>
      </c>
      <c r="AA1135" s="82">
        <f t="shared" si="110"/>
        <v>8</v>
      </c>
      <c r="AB1135" s="83">
        <f t="shared" si="111"/>
        <v>11.120000000000001</v>
      </c>
      <c r="AC1135" s="84"/>
      <c r="AD1135" s="81" t="str">
        <f>VLOOKUP(C1135, 'NORD SUD'!A:B, 2, FALSE)</f>
        <v>S</v>
      </c>
      <c r="AE1135" s="85"/>
      <c r="AF1135" s="85"/>
      <c r="AG1135" s="84"/>
      <c r="AH1135" s="81"/>
      <c r="AI1135" s="169"/>
      <c r="AJ1135" s="169"/>
      <c r="AK1135" s="194"/>
      <c r="AL1135" s="158"/>
    </row>
    <row r="1136" spans="1:998" s="13" customFormat="1">
      <c r="A1136" s="16">
        <v>1131</v>
      </c>
      <c r="B1136" s="32" t="s">
        <v>692</v>
      </c>
      <c r="C1136" s="32" t="s">
        <v>1391</v>
      </c>
      <c r="D1136" s="32" t="s">
        <v>1391</v>
      </c>
      <c r="E1136" s="32" t="s">
        <v>1396</v>
      </c>
      <c r="F1136" s="32"/>
      <c r="G1136" s="74">
        <v>45812</v>
      </c>
      <c r="H1136" s="75">
        <v>0.42291666666666666</v>
      </c>
      <c r="I1136" s="32" t="s">
        <v>5</v>
      </c>
      <c r="J1136" s="32" t="s">
        <v>6</v>
      </c>
      <c r="K1136" s="32" t="s">
        <v>5</v>
      </c>
      <c r="L1136" s="32" t="s">
        <v>5</v>
      </c>
      <c r="M1136" s="76" t="s">
        <v>5</v>
      </c>
      <c r="N1136" s="32" t="s">
        <v>6</v>
      </c>
      <c r="O1136" s="76">
        <v>746.52</v>
      </c>
      <c r="P1136" s="77">
        <v>2947</v>
      </c>
      <c r="Q1136" s="76">
        <v>32076.85</v>
      </c>
      <c r="R1136" s="76">
        <v>3207.69</v>
      </c>
      <c r="S1136" s="85">
        <f t="shared" si="108"/>
        <v>10.000015587565487</v>
      </c>
      <c r="T1136" s="85">
        <f t="shared" si="109"/>
        <v>28869.16</v>
      </c>
      <c r="U1136" s="32" t="s">
        <v>6</v>
      </c>
      <c r="V1136" s="32" t="s">
        <v>6</v>
      </c>
      <c r="W1136" s="79">
        <v>1</v>
      </c>
      <c r="X1136" s="80">
        <v>0</v>
      </c>
      <c r="Y1136" s="81">
        <f>ROUND((S1136/INDICI!$B$2*10),2)</f>
        <v>1.1299999999999999</v>
      </c>
      <c r="Z1136" s="81">
        <f>ROUND((O1136/INDICI!$B$1*25),2)</f>
        <v>1.99</v>
      </c>
      <c r="AA1136" s="82">
        <f t="shared" si="110"/>
        <v>8</v>
      </c>
      <c r="AB1136" s="83">
        <f t="shared" si="111"/>
        <v>11.120000000000001</v>
      </c>
      <c r="AC1136" s="84"/>
      <c r="AD1136" s="81" t="str">
        <f>VLOOKUP(C1136, 'NORD SUD'!A:B, 2, FALSE)</f>
        <v>N</v>
      </c>
      <c r="AE1136" s="85"/>
      <c r="AF1136" s="85"/>
      <c r="AG1136" s="84"/>
      <c r="AH1136" s="81"/>
      <c r="AI1136" s="169"/>
      <c r="AJ1136" s="169"/>
      <c r="AK1136" s="194"/>
      <c r="AL1136" s="158"/>
    </row>
    <row r="1137" spans="1:998" s="13" customFormat="1">
      <c r="A1137" s="16">
        <v>1132</v>
      </c>
      <c r="B1137" s="32" t="s">
        <v>857</v>
      </c>
      <c r="C1137" s="32" t="s">
        <v>29</v>
      </c>
      <c r="D1137" s="32" t="s">
        <v>29</v>
      </c>
      <c r="E1137" s="32" t="s">
        <v>1595</v>
      </c>
      <c r="F1137" s="32"/>
      <c r="G1137" s="74">
        <v>45834</v>
      </c>
      <c r="H1137" s="75">
        <v>0.53402777777777799</v>
      </c>
      <c r="I1137" s="32" t="s">
        <v>5</v>
      </c>
      <c r="J1137" s="32" t="s">
        <v>6</v>
      </c>
      <c r="K1137" s="32" t="s">
        <v>5</v>
      </c>
      <c r="L1137" s="32" t="s">
        <v>5</v>
      </c>
      <c r="M1137" s="32" t="s">
        <v>5</v>
      </c>
      <c r="N1137" s="32" t="s">
        <v>6</v>
      </c>
      <c r="O1137" s="76">
        <v>1084.01</v>
      </c>
      <c r="P1137" s="77">
        <v>2583</v>
      </c>
      <c r="Q1137" s="76">
        <v>83000</v>
      </c>
      <c r="R1137" s="76">
        <v>1660</v>
      </c>
      <c r="S1137" s="86">
        <f t="shared" si="108"/>
        <v>2</v>
      </c>
      <c r="T1137" s="86">
        <f t="shared" si="109"/>
        <v>81340</v>
      </c>
      <c r="U1137" s="32" t="s">
        <v>6</v>
      </c>
      <c r="V1137" s="32" t="s">
        <v>6</v>
      </c>
      <c r="W1137" s="32">
        <v>1</v>
      </c>
      <c r="X1137" s="80">
        <v>0</v>
      </c>
      <c r="Y1137" s="81">
        <f>ROUND((S1137/INDICI!$B$2*10),2)</f>
        <v>0.23</v>
      </c>
      <c r="Z1137" s="81">
        <f>ROUND((O1137/INDICI!$B$1*25),2)</f>
        <v>2.89</v>
      </c>
      <c r="AA1137" s="82">
        <f t="shared" si="110"/>
        <v>8</v>
      </c>
      <c r="AB1137" s="83">
        <f t="shared" si="111"/>
        <v>11.120000000000001</v>
      </c>
      <c r="AC1137" s="84"/>
      <c r="AD1137" s="81" t="str">
        <f>VLOOKUP(C1137, 'NORD SUD'!A:B, 2, FALSE)</f>
        <v>S</v>
      </c>
      <c r="AE1137" s="85"/>
      <c r="AF1137" s="85"/>
      <c r="AG1137" s="84"/>
      <c r="AH1137" s="81"/>
      <c r="AI1137" s="169"/>
      <c r="AJ1137" s="169"/>
      <c r="AK1137" s="194"/>
      <c r="AL1137" s="158"/>
    </row>
    <row r="1138" spans="1:998" s="13" customFormat="1">
      <c r="A1138" s="16">
        <v>1133</v>
      </c>
      <c r="B1138" s="32" t="s">
        <v>138</v>
      </c>
      <c r="C1138" s="32" t="s">
        <v>27</v>
      </c>
      <c r="D1138" s="32" t="s">
        <v>27</v>
      </c>
      <c r="E1138" s="32" t="s">
        <v>1357</v>
      </c>
      <c r="F1138" s="32"/>
      <c r="G1138" s="74">
        <v>45834</v>
      </c>
      <c r="H1138" s="75">
        <v>0.55208333333333337</v>
      </c>
      <c r="I1138" s="32" t="s">
        <v>5</v>
      </c>
      <c r="J1138" s="32" t="s">
        <v>6</v>
      </c>
      <c r="K1138" s="32" t="s">
        <v>5</v>
      </c>
      <c r="L1138" s="32" t="s">
        <v>5</v>
      </c>
      <c r="M1138" s="32" t="s">
        <v>5</v>
      </c>
      <c r="N1138" s="32" t="s">
        <v>6</v>
      </c>
      <c r="O1138" s="76">
        <v>1069.05</v>
      </c>
      <c r="P1138" s="77">
        <v>5706</v>
      </c>
      <c r="Q1138" s="76">
        <v>250000</v>
      </c>
      <c r="R1138" s="76">
        <v>50000</v>
      </c>
      <c r="S1138" s="85">
        <f t="shared" si="108"/>
        <v>20</v>
      </c>
      <c r="T1138" s="85">
        <f t="shared" si="109"/>
        <v>200000</v>
      </c>
      <c r="U1138" s="32" t="s">
        <v>5</v>
      </c>
      <c r="V1138" s="32" t="s">
        <v>6</v>
      </c>
      <c r="W1138" s="79">
        <v>1</v>
      </c>
      <c r="X1138" s="80">
        <v>0</v>
      </c>
      <c r="Y1138" s="81">
        <f>ROUND((S1138/INDICI!$B$2*10),2)</f>
        <v>2.2599999999999998</v>
      </c>
      <c r="Z1138" s="81">
        <f>ROUND((O1138/INDICI!$B$1*25),2)</f>
        <v>2.85</v>
      </c>
      <c r="AA1138" s="82">
        <f t="shared" si="110"/>
        <v>6</v>
      </c>
      <c r="AB1138" s="83">
        <f t="shared" si="111"/>
        <v>11.11</v>
      </c>
      <c r="AC1138" s="84"/>
      <c r="AD1138" s="81" t="str">
        <f>VLOOKUP(C1138, 'NORD SUD'!A:B, 2, FALSE)</f>
        <v>S</v>
      </c>
      <c r="AE1138" s="85"/>
      <c r="AF1138" s="85"/>
      <c r="AG1138" s="84"/>
      <c r="AH1138" s="81"/>
      <c r="AI1138" s="169"/>
      <c r="AJ1138" s="169"/>
      <c r="AK1138" s="194"/>
      <c r="AL1138" s="158"/>
    </row>
    <row r="1139" spans="1:998" s="13" customFormat="1">
      <c r="A1139" s="16">
        <v>1134</v>
      </c>
      <c r="B1139" s="32" t="s">
        <v>138</v>
      </c>
      <c r="C1139" s="32" t="s">
        <v>27</v>
      </c>
      <c r="D1139" s="32" t="s">
        <v>27</v>
      </c>
      <c r="E1139" s="32" t="s">
        <v>1328</v>
      </c>
      <c r="F1139" s="32"/>
      <c r="G1139" s="74">
        <v>45827</v>
      </c>
      <c r="H1139" s="75">
        <v>0.5493055555555556</v>
      </c>
      <c r="I1139" s="32" t="s">
        <v>5</v>
      </c>
      <c r="J1139" s="32" t="s">
        <v>6</v>
      </c>
      <c r="K1139" s="32" t="s">
        <v>5</v>
      </c>
      <c r="L1139" s="32" t="s">
        <v>5</v>
      </c>
      <c r="M1139" s="32" t="s">
        <v>5</v>
      </c>
      <c r="N1139" s="32" t="s">
        <v>6</v>
      </c>
      <c r="O1139" s="76">
        <v>1908.98</v>
      </c>
      <c r="P1139" s="77">
        <v>16239</v>
      </c>
      <c r="Q1139" s="76">
        <v>230000</v>
      </c>
      <c r="R1139" s="76">
        <v>0</v>
      </c>
      <c r="S1139" s="85">
        <f t="shared" si="108"/>
        <v>0</v>
      </c>
      <c r="T1139" s="85">
        <f t="shared" si="109"/>
        <v>230000</v>
      </c>
      <c r="U1139" s="32" t="s">
        <v>5</v>
      </c>
      <c r="V1139" s="32" t="s">
        <v>6</v>
      </c>
      <c r="W1139" s="79">
        <v>1</v>
      </c>
      <c r="X1139" s="80">
        <v>0</v>
      </c>
      <c r="Y1139" s="81">
        <f>ROUND((S1139/INDICI!$B$2*10),2)</f>
        <v>0</v>
      </c>
      <c r="Z1139" s="81">
        <f>ROUND((O1139/INDICI!$B$1*25),2)</f>
        <v>5.0999999999999996</v>
      </c>
      <c r="AA1139" s="82">
        <f t="shared" si="110"/>
        <v>6</v>
      </c>
      <c r="AB1139" s="83">
        <f t="shared" si="111"/>
        <v>11.1</v>
      </c>
      <c r="AC1139" s="84"/>
      <c r="AD1139" s="81" t="str">
        <f>VLOOKUP(C1139, 'NORD SUD'!A:B, 2, FALSE)</f>
        <v>S</v>
      </c>
      <c r="AE1139" s="85"/>
      <c r="AF1139" s="85"/>
      <c r="AG1139" s="84"/>
      <c r="AH1139" s="81"/>
      <c r="AI1139" s="169"/>
      <c r="AJ1139" s="169"/>
      <c r="AK1139" s="194"/>
      <c r="AL1139" s="158"/>
    </row>
    <row r="1140" spans="1:998" s="13" customFormat="1">
      <c r="A1140" s="16">
        <v>1135</v>
      </c>
      <c r="B1140" s="32" t="s">
        <v>1013</v>
      </c>
      <c r="C1140" s="32" t="s">
        <v>74</v>
      </c>
      <c r="D1140" s="32" t="s">
        <v>1050</v>
      </c>
      <c r="E1140" s="32" t="s">
        <v>1055</v>
      </c>
      <c r="F1140" s="32"/>
      <c r="G1140" s="74">
        <v>45834</v>
      </c>
      <c r="H1140" s="75">
        <v>0.73611111111111116</v>
      </c>
      <c r="I1140" s="32" t="s">
        <v>5</v>
      </c>
      <c r="J1140" s="32" t="s">
        <v>6</v>
      </c>
      <c r="K1140" s="32" t="s">
        <v>5</v>
      </c>
      <c r="L1140" s="32" t="s">
        <v>5</v>
      </c>
      <c r="M1140" s="32" t="s">
        <v>5</v>
      </c>
      <c r="N1140" s="32" t="s">
        <v>6</v>
      </c>
      <c r="O1140" s="76">
        <v>1162.7906976744187</v>
      </c>
      <c r="P1140" s="77">
        <v>1118</v>
      </c>
      <c r="Q1140" s="76">
        <v>68155.66</v>
      </c>
      <c r="R1140" s="76">
        <v>0</v>
      </c>
      <c r="S1140" s="85">
        <f t="shared" si="108"/>
        <v>0</v>
      </c>
      <c r="T1140" s="85">
        <f t="shared" si="109"/>
        <v>68155.66</v>
      </c>
      <c r="U1140" s="32" t="s">
        <v>6</v>
      </c>
      <c r="V1140" s="32" t="s">
        <v>6</v>
      </c>
      <c r="W1140" s="79">
        <v>1</v>
      </c>
      <c r="X1140" s="80">
        <v>0</v>
      </c>
      <c r="Y1140" s="81">
        <f>ROUND((S1140/INDICI!$B$2*10),2)</f>
        <v>0</v>
      </c>
      <c r="Z1140" s="81">
        <f>ROUND((O1140/INDICI!$B$1*25),2)</f>
        <v>3.1</v>
      </c>
      <c r="AA1140" s="82">
        <f t="shared" si="110"/>
        <v>8</v>
      </c>
      <c r="AB1140" s="83">
        <f t="shared" si="111"/>
        <v>11.1</v>
      </c>
      <c r="AC1140" s="84"/>
      <c r="AD1140" s="81" t="str">
        <f>VLOOKUP(C1140, 'NORD SUD'!A:B, 2, FALSE)</f>
        <v>S</v>
      </c>
      <c r="AE1140" s="85"/>
      <c r="AF1140" s="85"/>
      <c r="AG1140" s="84"/>
      <c r="AH1140" s="81"/>
      <c r="AI1140" s="169"/>
      <c r="AJ1140" s="169"/>
      <c r="AK1140" s="194"/>
      <c r="AL1140" s="158"/>
    </row>
    <row r="1141" spans="1:998" s="13" customFormat="1">
      <c r="A1141" s="16">
        <v>1136</v>
      </c>
      <c r="B1141" s="32" t="s">
        <v>250</v>
      </c>
      <c r="C1141" s="32" t="s">
        <v>103</v>
      </c>
      <c r="D1141" s="32" t="s">
        <v>103</v>
      </c>
      <c r="E1141" s="32" t="s">
        <v>1772</v>
      </c>
      <c r="F1141" s="32"/>
      <c r="G1141" s="74">
        <v>45828</v>
      </c>
      <c r="H1141" s="75">
        <v>0.5493055555555556</v>
      </c>
      <c r="I1141" s="32" t="s">
        <v>5</v>
      </c>
      <c r="J1141" s="32" t="s">
        <v>289</v>
      </c>
      <c r="K1141" s="32" t="s">
        <v>5</v>
      </c>
      <c r="L1141" s="32" t="s">
        <v>5</v>
      </c>
      <c r="M1141" s="32" t="s">
        <v>5</v>
      </c>
      <c r="N1141" s="32" t="s">
        <v>1765</v>
      </c>
      <c r="O1141" s="76">
        <v>1482.33</v>
      </c>
      <c r="P1141" s="77">
        <v>8635</v>
      </c>
      <c r="Q1141" s="76">
        <v>169038.69</v>
      </c>
      <c r="R1141" s="76">
        <v>16903.87</v>
      </c>
      <c r="S1141" s="85">
        <f t="shared" si="108"/>
        <v>10.000000591580543</v>
      </c>
      <c r="T1141" s="85">
        <f t="shared" si="109"/>
        <v>152134.82</v>
      </c>
      <c r="U1141" s="32" t="s">
        <v>289</v>
      </c>
      <c r="V1141" s="32" t="s">
        <v>289</v>
      </c>
      <c r="W1141" s="79">
        <v>1</v>
      </c>
      <c r="X1141" s="80">
        <v>0</v>
      </c>
      <c r="Y1141" s="81">
        <f>ROUND((S1141/INDICI!$B$2*10),2)</f>
        <v>1.1299999999999999</v>
      </c>
      <c r="Z1141" s="81">
        <f>ROUND((O1141/INDICI!$B$1*25),2)</f>
        <v>3.96</v>
      </c>
      <c r="AA1141" s="82">
        <f t="shared" si="110"/>
        <v>6</v>
      </c>
      <c r="AB1141" s="83">
        <f t="shared" si="111"/>
        <v>11.09</v>
      </c>
      <c r="AC1141" s="84"/>
      <c r="AD1141" s="81" t="str">
        <f>VLOOKUP(C1141, 'NORD SUD'!A:B, 2, FALSE)</f>
        <v>N</v>
      </c>
      <c r="AE1141" s="85"/>
      <c r="AF1141" s="85"/>
      <c r="AG1141" s="84"/>
      <c r="AH1141" s="81"/>
      <c r="AI1141" s="169"/>
      <c r="AJ1141" s="169"/>
      <c r="AK1141" s="194"/>
      <c r="AL1141" s="158"/>
    </row>
    <row r="1142" spans="1:998" s="13" customFormat="1">
      <c r="A1142" s="16">
        <v>1137</v>
      </c>
      <c r="B1142" s="32" t="s">
        <v>176</v>
      </c>
      <c r="C1142" s="32" t="s">
        <v>466</v>
      </c>
      <c r="D1142" s="32" t="s">
        <v>466</v>
      </c>
      <c r="E1142" s="32" t="s">
        <v>482</v>
      </c>
      <c r="F1142" s="32"/>
      <c r="G1142" s="74">
        <v>45828</v>
      </c>
      <c r="H1142" s="75">
        <v>0.31805555555555554</v>
      </c>
      <c r="I1142" s="32" t="s">
        <v>5</v>
      </c>
      <c r="J1142" s="32" t="s">
        <v>6</v>
      </c>
      <c r="K1142" s="32" t="s">
        <v>5</v>
      </c>
      <c r="L1142" s="32" t="s">
        <v>5</v>
      </c>
      <c r="M1142" s="32" t="s">
        <v>5</v>
      </c>
      <c r="N1142" s="32" t="s">
        <v>6</v>
      </c>
      <c r="O1142" s="76">
        <v>948.56</v>
      </c>
      <c r="P1142" s="77">
        <v>2741</v>
      </c>
      <c r="Q1142" s="76">
        <v>205000</v>
      </c>
      <c r="R1142" s="76">
        <v>10250</v>
      </c>
      <c r="S1142" s="85">
        <f t="shared" si="108"/>
        <v>5</v>
      </c>
      <c r="T1142" s="85">
        <f t="shared" si="109"/>
        <v>194750</v>
      </c>
      <c r="U1142" s="32" t="s">
        <v>6</v>
      </c>
      <c r="V1142" s="32" t="s">
        <v>6</v>
      </c>
      <c r="W1142" s="32">
        <v>1</v>
      </c>
      <c r="X1142" s="80">
        <v>0</v>
      </c>
      <c r="Y1142" s="81">
        <f>ROUND((S1142/INDICI!$B$2*10),2)</f>
        <v>0.56000000000000005</v>
      </c>
      <c r="Z1142" s="81">
        <f>ROUND((O1142/INDICI!$B$1*25),2)</f>
        <v>2.5299999999999998</v>
      </c>
      <c r="AA1142" s="82">
        <f t="shared" si="110"/>
        <v>8</v>
      </c>
      <c r="AB1142" s="83">
        <f t="shared" si="111"/>
        <v>11.09</v>
      </c>
      <c r="AC1142" s="84"/>
      <c r="AD1142" s="81" t="str">
        <f>VLOOKUP(C1142, 'NORD SUD'!A:B, 2, FALSE)</f>
        <v>N</v>
      </c>
      <c r="AE1142" s="85"/>
      <c r="AF1142" s="85"/>
      <c r="AG1142" s="84"/>
      <c r="AH1142" s="81"/>
      <c r="AI1142" s="169"/>
      <c r="AJ1142" s="169"/>
      <c r="AK1142" s="194"/>
      <c r="AL1142" s="161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4"/>
      <c r="DD1142" s="24"/>
      <c r="DE1142" s="24"/>
      <c r="DF1142" s="24"/>
      <c r="DG1142" s="24"/>
      <c r="DH1142" s="24"/>
      <c r="DI1142" s="24"/>
      <c r="DJ1142" s="24"/>
      <c r="DK1142" s="24"/>
      <c r="DL1142" s="24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24"/>
      <c r="GF1142" s="24"/>
      <c r="GG1142" s="24"/>
      <c r="GH1142" s="24"/>
      <c r="GI1142" s="24"/>
      <c r="GJ1142" s="24"/>
      <c r="GK1142" s="24"/>
      <c r="GL1142" s="24"/>
      <c r="GM1142" s="24"/>
      <c r="GN1142" s="24"/>
      <c r="GO1142" s="24"/>
      <c r="GP1142" s="24"/>
      <c r="GQ1142" s="24"/>
      <c r="GR1142" s="24"/>
      <c r="GS1142" s="24"/>
      <c r="GT1142" s="24"/>
      <c r="GU1142" s="24"/>
      <c r="GV1142" s="24"/>
      <c r="GW1142" s="24"/>
      <c r="GX1142" s="24"/>
      <c r="GY1142" s="24"/>
      <c r="GZ1142" s="24"/>
      <c r="HA1142" s="24"/>
      <c r="HB1142" s="24"/>
      <c r="HC1142" s="24"/>
      <c r="HD1142" s="24"/>
      <c r="HE1142" s="24"/>
      <c r="HF1142" s="24"/>
      <c r="HG1142" s="24"/>
      <c r="HH1142" s="24"/>
      <c r="HI1142" s="24"/>
      <c r="HJ1142" s="24"/>
      <c r="HK1142" s="24"/>
      <c r="HL1142" s="24"/>
      <c r="HM1142" s="24"/>
      <c r="HN1142" s="24"/>
      <c r="HO1142" s="24"/>
      <c r="HP1142" s="24"/>
      <c r="HQ1142" s="24"/>
      <c r="HR1142" s="24"/>
      <c r="HS1142" s="24"/>
      <c r="HT1142" s="24"/>
      <c r="HU1142" s="24"/>
      <c r="HV1142" s="24"/>
      <c r="HW1142" s="24"/>
      <c r="HX1142" s="24"/>
      <c r="HY1142" s="24"/>
      <c r="HZ1142" s="24"/>
      <c r="IA1142" s="24"/>
      <c r="IB1142" s="24"/>
      <c r="IC1142" s="24"/>
      <c r="ID1142" s="24"/>
      <c r="IE1142" s="24"/>
      <c r="IF1142" s="24"/>
      <c r="IG1142" s="24"/>
      <c r="IH1142" s="24"/>
      <c r="II1142" s="24"/>
      <c r="IJ1142" s="24"/>
      <c r="IK1142" s="24"/>
      <c r="IL1142" s="24"/>
      <c r="IM1142" s="24"/>
      <c r="IN1142" s="24"/>
      <c r="IO1142" s="24"/>
      <c r="IP1142" s="24"/>
      <c r="IQ1142" s="24"/>
      <c r="IR1142" s="24"/>
      <c r="IS1142" s="24"/>
      <c r="IT1142" s="24"/>
      <c r="IU1142" s="24"/>
      <c r="IV1142" s="24"/>
      <c r="IW1142" s="24"/>
      <c r="IX1142" s="24"/>
      <c r="IY1142" s="24"/>
      <c r="IZ1142" s="24"/>
      <c r="JA1142" s="24"/>
      <c r="JB1142" s="24"/>
      <c r="JC1142" s="24"/>
      <c r="JD1142" s="24"/>
      <c r="JE1142" s="24"/>
      <c r="JF1142" s="24"/>
      <c r="JG1142" s="24"/>
      <c r="JH1142" s="24"/>
      <c r="JI1142" s="24"/>
      <c r="JJ1142" s="24"/>
      <c r="JK1142" s="24"/>
      <c r="JL1142" s="24"/>
      <c r="JM1142" s="24"/>
      <c r="JN1142" s="24"/>
      <c r="JO1142" s="24"/>
      <c r="JP1142" s="24"/>
      <c r="JQ1142" s="24"/>
      <c r="JR1142" s="24"/>
      <c r="JS1142" s="24"/>
      <c r="JT1142" s="24"/>
      <c r="JU1142" s="24"/>
      <c r="JV1142" s="24"/>
      <c r="JW1142" s="24"/>
      <c r="JX1142" s="24"/>
      <c r="JY1142" s="24"/>
      <c r="JZ1142" s="24"/>
      <c r="KA1142" s="24"/>
      <c r="KB1142" s="24"/>
      <c r="KC1142" s="24"/>
      <c r="KD1142" s="24"/>
      <c r="KE1142" s="24"/>
      <c r="KF1142" s="24"/>
      <c r="KG1142" s="24"/>
      <c r="KH1142" s="24"/>
      <c r="KI1142" s="24"/>
      <c r="KJ1142" s="24"/>
      <c r="KK1142" s="24"/>
      <c r="KL1142" s="24"/>
      <c r="KM1142" s="24"/>
      <c r="KN1142" s="24"/>
      <c r="KO1142" s="24"/>
      <c r="KP1142" s="24"/>
      <c r="KQ1142" s="24"/>
      <c r="KR1142" s="24"/>
      <c r="KS1142" s="24"/>
      <c r="KT1142" s="24"/>
      <c r="KU1142" s="24"/>
      <c r="KV1142" s="24"/>
      <c r="KW1142" s="24"/>
      <c r="KX1142" s="24"/>
      <c r="KY1142" s="24"/>
      <c r="KZ1142" s="24"/>
      <c r="LA1142" s="24"/>
      <c r="LB1142" s="24"/>
      <c r="LC1142" s="24"/>
      <c r="LD1142" s="24"/>
      <c r="LE1142" s="24"/>
      <c r="LF1142" s="24"/>
      <c r="LG1142" s="24"/>
      <c r="LH1142" s="24"/>
      <c r="LI1142" s="24"/>
      <c r="LJ1142" s="24"/>
      <c r="LK1142" s="24"/>
      <c r="LL1142" s="24"/>
      <c r="LM1142" s="24"/>
      <c r="LN1142" s="24"/>
      <c r="LO1142" s="24"/>
      <c r="LP1142" s="24"/>
      <c r="LQ1142" s="24"/>
      <c r="LR1142" s="24"/>
      <c r="LS1142" s="24"/>
      <c r="LT1142" s="24"/>
      <c r="LU1142" s="24"/>
      <c r="LV1142" s="24"/>
      <c r="LW1142" s="24"/>
      <c r="LX1142" s="24"/>
      <c r="LY1142" s="24"/>
      <c r="LZ1142" s="24"/>
      <c r="MA1142" s="24"/>
      <c r="MB1142" s="24"/>
      <c r="MC1142" s="24"/>
      <c r="MD1142" s="24"/>
      <c r="ME1142" s="24"/>
      <c r="MF1142" s="24"/>
      <c r="MG1142" s="24"/>
      <c r="MH1142" s="24"/>
      <c r="MI1142" s="24"/>
      <c r="MJ1142" s="24"/>
      <c r="MK1142" s="24"/>
      <c r="ML1142" s="24"/>
      <c r="MM1142" s="24"/>
      <c r="MN1142" s="24"/>
      <c r="MO1142" s="24"/>
      <c r="MP1142" s="24"/>
      <c r="MQ1142" s="24"/>
      <c r="MR1142" s="24"/>
      <c r="MS1142" s="24"/>
      <c r="MT1142" s="24"/>
      <c r="MU1142" s="24"/>
      <c r="MV1142" s="24"/>
      <c r="MW1142" s="24"/>
      <c r="MX1142" s="24"/>
      <c r="MY1142" s="24"/>
      <c r="MZ1142" s="24"/>
      <c r="NA1142" s="24"/>
      <c r="NB1142" s="24"/>
      <c r="NC1142" s="24"/>
      <c r="ND1142" s="24"/>
      <c r="NE1142" s="24"/>
      <c r="NF1142" s="24"/>
      <c r="NG1142" s="24"/>
      <c r="NH1142" s="24"/>
      <c r="NI1142" s="24"/>
      <c r="NJ1142" s="24"/>
      <c r="NK1142" s="24"/>
      <c r="NL1142" s="24"/>
      <c r="NM1142" s="24"/>
      <c r="NN1142" s="24"/>
      <c r="NO1142" s="24"/>
      <c r="NP1142" s="24"/>
      <c r="NQ1142" s="24"/>
      <c r="NR1142" s="24"/>
      <c r="NS1142" s="24"/>
      <c r="NT1142" s="24"/>
      <c r="NU1142" s="24"/>
      <c r="NV1142" s="24"/>
      <c r="NW1142" s="24"/>
      <c r="NX1142" s="24"/>
      <c r="NY1142" s="24"/>
      <c r="NZ1142" s="24"/>
      <c r="OA1142" s="24"/>
      <c r="OB1142" s="24"/>
      <c r="OC1142" s="24"/>
      <c r="OD1142" s="24"/>
      <c r="OE1142" s="24"/>
      <c r="OF1142" s="24"/>
      <c r="OG1142" s="24"/>
      <c r="OH1142" s="24"/>
      <c r="OI1142" s="24"/>
      <c r="OJ1142" s="24"/>
      <c r="OK1142" s="24"/>
      <c r="OL1142" s="24"/>
      <c r="OM1142" s="24"/>
      <c r="ON1142" s="24"/>
      <c r="OO1142" s="24"/>
      <c r="OP1142" s="24"/>
      <c r="OQ1142" s="24"/>
      <c r="OR1142" s="24"/>
      <c r="OS1142" s="24"/>
      <c r="OT1142" s="24"/>
      <c r="OU1142" s="24"/>
      <c r="OV1142" s="24"/>
      <c r="OW1142" s="24"/>
      <c r="OX1142" s="24"/>
      <c r="OY1142" s="24"/>
      <c r="OZ1142" s="24"/>
      <c r="PA1142" s="24"/>
      <c r="PB1142" s="24"/>
      <c r="PC1142" s="24"/>
      <c r="PD1142" s="24"/>
      <c r="PE1142" s="24"/>
      <c r="PF1142" s="24"/>
      <c r="PG1142" s="24"/>
      <c r="PH1142" s="24"/>
      <c r="PI1142" s="24"/>
      <c r="PJ1142" s="24"/>
      <c r="PK1142" s="24"/>
      <c r="PL1142" s="24"/>
      <c r="PM1142" s="24"/>
      <c r="PN1142" s="24"/>
      <c r="PO1142" s="24"/>
      <c r="PP1142" s="24"/>
      <c r="PQ1142" s="24"/>
      <c r="PR1142" s="24"/>
      <c r="PS1142" s="24"/>
      <c r="PT1142" s="24"/>
      <c r="PU1142" s="24"/>
      <c r="PV1142" s="24"/>
      <c r="PW1142" s="24"/>
      <c r="PX1142" s="24"/>
      <c r="PY1142" s="24"/>
      <c r="PZ1142" s="24"/>
      <c r="QA1142" s="24"/>
      <c r="QB1142" s="24"/>
      <c r="QC1142" s="24"/>
      <c r="QD1142" s="24"/>
      <c r="QE1142" s="24"/>
      <c r="QF1142" s="24"/>
      <c r="QG1142" s="24"/>
      <c r="QH1142" s="24"/>
      <c r="QI1142" s="24"/>
      <c r="QJ1142" s="24"/>
      <c r="QK1142" s="24"/>
      <c r="QL1142" s="24"/>
      <c r="QM1142" s="24"/>
      <c r="QN1142" s="24"/>
      <c r="QO1142" s="24"/>
      <c r="QP1142" s="24"/>
      <c r="QQ1142" s="24"/>
      <c r="QR1142" s="24"/>
      <c r="QS1142" s="24"/>
      <c r="QT1142" s="24"/>
      <c r="QU1142" s="24"/>
      <c r="QV1142" s="24"/>
      <c r="QW1142" s="24"/>
      <c r="QX1142" s="24"/>
      <c r="QY1142" s="24"/>
      <c r="QZ1142" s="24"/>
      <c r="RA1142" s="24"/>
      <c r="RB1142" s="24"/>
      <c r="RC1142" s="24"/>
      <c r="RD1142" s="24"/>
      <c r="RE1142" s="24"/>
      <c r="RF1142" s="24"/>
      <c r="RG1142" s="24"/>
      <c r="RH1142" s="24"/>
      <c r="RI1142" s="24"/>
      <c r="RJ1142" s="24"/>
      <c r="RK1142" s="24"/>
      <c r="RL1142" s="24"/>
      <c r="RM1142" s="24"/>
      <c r="RN1142" s="24"/>
      <c r="RO1142" s="24"/>
      <c r="RP1142" s="24"/>
      <c r="RQ1142" s="24"/>
      <c r="RR1142" s="24"/>
      <c r="RS1142" s="24"/>
      <c r="RT1142" s="24"/>
      <c r="RU1142" s="24"/>
      <c r="RV1142" s="24"/>
      <c r="RW1142" s="24"/>
      <c r="RX1142" s="24"/>
      <c r="RY1142" s="24"/>
      <c r="RZ1142" s="24"/>
      <c r="SA1142" s="24"/>
      <c r="SB1142" s="24"/>
      <c r="SC1142" s="24"/>
      <c r="SD1142" s="24"/>
      <c r="SE1142" s="24"/>
      <c r="SF1142" s="24"/>
      <c r="SG1142" s="24"/>
      <c r="SH1142" s="24"/>
      <c r="SI1142" s="24"/>
      <c r="SJ1142" s="24"/>
      <c r="SK1142" s="24"/>
      <c r="SL1142" s="24"/>
      <c r="SM1142" s="24"/>
      <c r="SN1142" s="24"/>
      <c r="SO1142" s="24"/>
      <c r="SP1142" s="24"/>
      <c r="SQ1142" s="24"/>
      <c r="SR1142" s="24"/>
      <c r="SS1142" s="24"/>
      <c r="ST1142" s="24"/>
      <c r="SU1142" s="24"/>
      <c r="SV1142" s="24"/>
      <c r="SW1142" s="24"/>
      <c r="SX1142" s="24"/>
      <c r="SY1142" s="24"/>
      <c r="SZ1142" s="24"/>
      <c r="TA1142" s="24"/>
      <c r="TB1142" s="24"/>
      <c r="TC1142" s="24"/>
      <c r="TD1142" s="24"/>
      <c r="TE1142" s="24"/>
      <c r="TF1142" s="24"/>
      <c r="TG1142" s="24"/>
      <c r="TH1142" s="24"/>
      <c r="TI1142" s="24"/>
      <c r="TJ1142" s="24"/>
      <c r="TK1142" s="24"/>
      <c r="TL1142" s="24"/>
      <c r="TM1142" s="24"/>
      <c r="TN1142" s="24"/>
      <c r="TO1142" s="24"/>
      <c r="TP1142" s="24"/>
      <c r="TQ1142" s="24"/>
      <c r="TR1142" s="24"/>
      <c r="TS1142" s="24"/>
      <c r="TT1142" s="24"/>
      <c r="TU1142" s="24"/>
      <c r="TV1142" s="24"/>
      <c r="TW1142" s="24"/>
      <c r="TX1142" s="24"/>
      <c r="TY1142" s="24"/>
      <c r="TZ1142" s="24"/>
      <c r="UA1142" s="24"/>
      <c r="UB1142" s="24"/>
      <c r="UC1142" s="24"/>
      <c r="UD1142" s="24"/>
      <c r="UE1142" s="24"/>
      <c r="UF1142" s="24"/>
      <c r="UG1142" s="24"/>
      <c r="UH1142" s="24"/>
      <c r="UI1142" s="24"/>
      <c r="UJ1142" s="24"/>
      <c r="UK1142" s="24"/>
      <c r="UL1142" s="24"/>
      <c r="UM1142" s="24"/>
      <c r="UN1142" s="24"/>
      <c r="UO1142" s="24"/>
      <c r="UP1142" s="24"/>
      <c r="UQ1142" s="24"/>
      <c r="UR1142" s="24"/>
      <c r="US1142" s="24"/>
      <c r="UT1142" s="24"/>
      <c r="UU1142" s="24"/>
      <c r="UV1142" s="24"/>
      <c r="UW1142" s="24"/>
      <c r="UX1142" s="24"/>
      <c r="UY1142" s="24"/>
      <c r="UZ1142" s="24"/>
      <c r="VA1142" s="24"/>
      <c r="VB1142" s="24"/>
      <c r="VC1142" s="24"/>
      <c r="VD1142" s="24"/>
      <c r="VE1142" s="24"/>
      <c r="VF1142" s="24"/>
      <c r="VG1142" s="24"/>
      <c r="VH1142" s="24"/>
      <c r="VI1142" s="24"/>
      <c r="VJ1142" s="24"/>
      <c r="VK1142" s="24"/>
      <c r="VL1142" s="24"/>
      <c r="VM1142" s="24"/>
      <c r="VN1142" s="24"/>
      <c r="VO1142" s="24"/>
      <c r="VP1142" s="24"/>
      <c r="VQ1142" s="24"/>
      <c r="VR1142" s="24"/>
      <c r="VS1142" s="24"/>
      <c r="VT1142" s="24"/>
      <c r="VU1142" s="24"/>
      <c r="VV1142" s="24"/>
      <c r="VW1142" s="24"/>
      <c r="VX1142" s="24"/>
      <c r="VY1142" s="24"/>
      <c r="VZ1142" s="24"/>
      <c r="WA1142" s="24"/>
      <c r="WB1142" s="24"/>
      <c r="WC1142" s="24"/>
      <c r="WD1142" s="24"/>
      <c r="WE1142" s="24"/>
      <c r="WF1142" s="24"/>
      <c r="WG1142" s="24"/>
      <c r="WH1142" s="24"/>
      <c r="WI1142" s="24"/>
      <c r="WJ1142" s="24"/>
      <c r="WK1142" s="24"/>
      <c r="WL1142" s="24"/>
      <c r="WM1142" s="24"/>
      <c r="WN1142" s="24"/>
      <c r="WO1142" s="24"/>
      <c r="WP1142" s="24"/>
      <c r="WQ1142" s="24"/>
      <c r="WR1142" s="24"/>
      <c r="WS1142" s="24"/>
      <c r="WT1142" s="24"/>
      <c r="WU1142" s="24"/>
      <c r="WV1142" s="24"/>
      <c r="WW1142" s="24"/>
      <c r="WX1142" s="24"/>
      <c r="WY1142" s="24"/>
      <c r="WZ1142" s="24"/>
      <c r="XA1142" s="24"/>
      <c r="XB1142" s="24"/>
      <c r="XC1142" s="24"/>
      <c r="XD1142" s="24"/>
      <c r="XE1142" s="24"/>
      <c r="XF1142" s="24"/>
      <c r="XG1142" s="24"/>
      <c r="XH1142" s="24"/>
      <c r="XI1142" s="24"/>
      <c r="XJ1142" s="24"/>
      <c r="XK1142" s="24"/>
      <c r="XL1142" s="24"/>
      <c r="XM1142" s="24"/>
      <c r="XN1142" s="24"/>
      <c r="XO1142" s="24"/>
      <c r="XP1142" s="24"/>
      <c r="XQ1142" s="24"/>
      <c r="XR1142" s="24"/>
      <c r="XS1142" s="24"/>
      <c r="XT1142" s="24"/>
      <c r="XU1142" s="24"/>
      <c r="XV1142" s="24"/>
      <c r="XW1142" s="24"/>
      <c r="XX1142" s="24"/>
      <c r="XY1142" s="24"/>
      <c r="XZ1142" s="24"/>
      <c r="YA1142" s="24"/>
      <c r="YB1142" s="24"/>
      <c r="YC1142" s="24"/>
      <c r="YD1142" s="24"/>
      <c r="YE1142" s="24"/>
      <c r="YF1142" s="24"/>
      <c r="YG1142" s="24"/>
      <c r="YH1142" s="24"/>
      <c r="YI1142" s="24"/>
      <c r="YJ1142" s="24"/>
      <c r="YK1142" s="24"/>
      <c r="YL1142" s="24"/>
      <c r="YM1142" s="24"/>
      <c r="YN1142" s="24"/>
      <c r="YO1142" s="24"/>
      <c r="YP1142" s="24"/>
      <c r="YQ1142" s="24"/>
      <c r="YR1142" s="24"/>
      <c r="YS1142" s="24"/>
      <c r="YT1142" s="24"/>
      <c r="YU1142" s="24"/>
      <c r="YV1142" s="24"/>
      <c r="YW1142" s="24"/>
      <c r="YX1142" s="24"/>
      <c r="YY1142" s="24"/>
      <c r="YZ1142" s="24"/>
      <c r="ZA1142" s="24"/>
      <c r="ZB1142" s="24"/>
      <c r="ZC1142" s="24"/>
      <c r="ZD1142" s="24"/>
      <c r="ZE1142" s="24"/>
      <c r="ZF1142" s="24"/>
      <c r="ZG1142" s="24"/>
      <c r="ZH1142" s="24"/>
      <c r="ZI1142" s="24"/>
      <c r="ZJ1142" s="24"/>
      <c r="ZK1142" s="24"/>
      <c r="ZL1142" s="24"/>
      <c r="ZM1142" s="24"/>
      <c r="ZN1142" s="24"/>
      <c r="ZO1142" s="24"/>
      <c r="ZP1142" s="24"/>
      <c r="ZQ1142" s="24"/>
      <c r="ZR1142" s="24"/>
      <c r="ZS1142" s="24"/>
      <c r="ZT1142" s="24"/>
      <c r="ZU1142" s="24"/>
      <c r="ZV1142" s="24"/>
      <c r="ZW1142" s="24"/>
      <c r="ZX1142" s="24"/>
      <c r="ZY1142" s="24"/>
      <c r="ZZ1142" s="24"/>
      <c r="AAA1142" s="24"/>
      <c r="AAB1142" s="24"/>
      <c r="AAC1142" s="24"/>
      <c r="AAD1142" s="24"/>
      <c r="AAE1142" s="24"/>
      <c r="AAF1142" s="24"/>
      <c r="AAG1142" s="24"/>
      <c r="AAH1142" s="24"/>
      <c r="AAI1142" s="24"/>
      <c r="AAJ1142" s="24"/>
      <c r="AAK1142" s="24"/>
      <c r="AAL1142" s="24"/>
      <c r="AAM1142" s="24"/>
      <c r="AAN1142" s="24"/>
      <c r="AAO1142" s="24"/>
      <c r="AAP1142" s="24"/>
      <c r="AAQ1142" s="24"/>
      <c r="AAR1142" s="24"/>
      <c r="AAS1142" s="24"/>
      <c r="AAT1142" s="24"/>
      <c r="AAU1142" s="24"/>
      <c r="AAV1142" s="24"/>
      <c r="AAW1142" s="24"/>
      <c r="AAX1142" s="24"/>
      <c r="AAY1142" s="24"/>
      <c r="AAZ1142" s="24"/>
      <c r="ABA1142" s="24"/>
      <c r="ABB1142" s="24"/>
      <c r="ABC1142" s="24"/>
      <c r="ABD1142" s="24"/>
      <c r="ABE1142" s="24"/>
      <c r="ABF1142" s="24"/>
      <c r="ABG1142" s="24"/>
      <c r="ABH1142" s="24"/>
      <c r="ABI1142" s="24"/>
      <c r="ABJ1142" s="24"/>
      <c r="ABK1142" s="24"/>
      <c r="ABL1142" s="24"/>
      <c r="ABM1142" s="24"/>
      <c r="ABN1142" s="24"/>
      <c r="ABO1142" s="24"/>
      <c r="ABP1142" s="24"/>
      <c r="ABQ1142" s="24"/>
      <c r="ABR1142" s="24"/>
      <c r="ABS1142" s="24"/>
      <c r="ABT1142" s="24"/>
      <c r="ABU1142" s="24"/>
      <c r="ABV1142" s="24"/>
      <c r="ABW1142" s="24"/>
      <c r="ABX1142" s="24"/>
      <c r="ABY1142" s="24"/>
      <c r="ABZ1142" s="24"/>
      <c r="ACA1142" s="24"/>
      <c r="ACB1142" s="24"/>
      <c r="ACC1142" s="24"/>
      <c r="ACD1142" s="24"/>
      <c r="ACE1142" s="24"/>
      <c r="ACF1142" s="24"/>
      <c r="ACG1142" s="24"/>
      <c r="ACH1142" s="24"/>
      <c r="ACI1142" s="24"/>
      <c r="ACJ1142" s="24"/>
      <c r="ACK1142" s="24"/>
      <c r="ACL1142" s="24"/>
      <c r="ACM1142" s="24"/>
      <c r="ACN1142" s="24"/>
      <c r="ACO1142" s="24"/>
      <c r="ACP1142" s="24"/>
      <c r="ACQ1142" s="24"/>
      <c r="ACR1142" s="24"/>
      <c r="ACS1142" s="24"/>
      <c r="ACT1142" s="24"/>
      <c r="ACU1142" s="24"/>
      <c r="ACV1142" s="24"/>
      <c r="ACW1142" s="24"/>
      <c r="ACX1142" s="24"/>
      <c r="ACY1142" s="24"/>
      <c r="ACZ1142" s="24"/>
      <c r="ADA1142" s="24"/>
      <c r="ADB1142" s="24"/>
      <c r="ADC1142" s="24"/>
      <c r="ADD1142" s="24"/>
      <c r="ADE1142" s="24"/>
      <c r="ADF1142" s="24"/>
      <c r="ADG1142" s="24"/>
      <c r="ADH1142" s="24"/>
      <c r="ADI1142" s="24"/>
      <c r="ADJ1142" s="24"/>
      <c r="ADK1142" s="24"/>
      <c r="ADL1142" s="24"/>
      <c r="ADM1142" s="24"/>
      <c r="ADN1142" s="24"/>
      <c r="ADO1142" s="24"/>
      <c r="ADP1142" s="24"/>
      <c r="ADQ1142" s="24"/>
      <c r="ADR1142" s="24"/>
      <c r="ADS1142" s="24"/>
      <c r="ADT1142" s="24"/>
      <c r="ADU1142" s="24"/>
      <c r="ADV1142" s="24"/>
      <c r="ADW1142" s="24"/>
      <c r="ADX1142" s="24"/>
      <c r="ADY1142" s="24"/>
      <c r="ADZ1142" s="24"/>
      <c r="AEA1142" s="24"/>
      <c r="AEB1142" s="24"/>
      <c r="AEC1142" s="24"/>
      <c r="AED1142" s="24"/>
      <c r="AEE1142" s="24"/>
      <c r="AEF1142" s="24"/>
      <c r="AEG1142" s="24"/>
      <c r="AEH1142" s="24"/>
      <c r="AEI1142" s="24"/>
      <c r="AEJ1142" s="24"/>
      <c r="AEK1142" s="24"/>
      <c r="AEL1142" s="24"/>
      <c r="AEM1142" s="24"/>
      <c r="AEN1142" s="24"/>
      <c r="AEO1142" s="24"/>
      <c r="AEP1142" s="24"/>
      <c r="AEQ1142" s="24"/>
      <c r="AER1142" s="24"/>
      <c r="AES1142" s="24"/>
      <c r="AET1142" s="24"/>
      <c r="AEU1142" s="24"/>
      <c r="AEV1142" s="24"/>
      <c r="AEW1142" s="24"/>
      <c r="AEX1142" s="24"/>
      <c r="AEY1142" s="24"/>
      <c r="AEZ1142" s="24"/>
      <c r="AFA1142" s="24"/>
      <c r="AFB1142" s="24"/>
      <c r="AFC1142" s="24"/>
      <c r="AFD1142" s="24"/>
      <c r="AFE1142" s="24"/>
      <c r="AFF1142" s="24"/>
      <c r="AFG1142" s="24"/>
      <c r="AFH1142" s="24"/>
      <c r="AFI1142" s="24"/>
      <c r="AFJ1142" s="24"/>
      <c r="AFK1142" s="24"/>
      <c r="AFL1142" s="24"/>
      <c r="AFM1142" s="24"/>
      <c r="AFN1142" s="24"/>
      <c r="AFO1142" s="24"/>
      <c r="AFP1142" s="24"/>
      <c r="AFQ1142" s="24"/>
      <c r="AFR1142" s="24"/>
      <c r="AFS1142" s="24"/>
      <c r="AFT1142" s="24"/>
      <c r="AFU1142" s="24"/>
      <c r="AFV1142" s="24"/>
      <c r="AFW1142" s="24"/>
      <c r="AFX1142" s="24"/>
      <c r="AFY1142" s="24"/>
      <c r="AFZ1142" s="24"/>
      <c r="AGA1142" s="24"/>
      <c r="AGB1142" s="24"/>
      <c r="AGC1142" s="24"/>
      <c r="AGD1142" s="24"/>
      <c r="AGE1142" s="24"/>
      <c r="AGF1142" s="24"/>
      <c r="AGG1142" s="24"/>
      <c r="AGH1142" s="24"/>
      <c r="AGI1142" s="24"/>
      <c r="AGJ1142" s="24"/>
      <c r="AGK1142" s="24"/>
      <c r="AGL1142" s="24"/>
      <c r="AGM1142" s="24"/>
      <c r="AGN1142" s="24"/>
      <c r="AGO1142" s="24"/>
      <c r="AGP1142" s="24"/>
      <c r="AGQ1142" s="24"/>
      <c r="AGR1142" s="24"/>
      <c r="AGS1142" s="24"/>
      <c r="AGT1142" s="24"/>
      <c r="AGU1142" s="24"/>
      <c r="AGV1142" s="24"/>
      <c r="AGW1142" s="24"/>
      <c r="AGX1142" s="24"/>
      <c r="AGY1142" s="24"/>
      <c r="AGZ1142" s="24"/>
      <c r="AHA1142" s="24"/>
      <c r="AHB1142" s="24"/>
      <c r="AHC1142" s="24"/>
      <c r="AHD1142" s="24"/>
      <c r="AHE1142" s="24"/>
      <c r="AHF1142" s="24"/>
      <c r="AHG1142" s="24"/>
      <c r="AHH1142" s="24"/>
      <c r="AHI1142" s="24"/>
      <c r="AHJ1142" s="24"/>
      <c r="AHK1142" s="24"/>
      <c r="AHL1142" s="24"/>
      <c r="AHM1142" s="24"/>
      <c r="AHN1142" s="24"/>
      <c r="AHO1142" s="24"/>
      <c r="AHP1142" s="24"/>
      <c r="AHQ1142" s="24"/>
      <c r="AHR1142" s="24"/>
      <c r="AHS1142" s="24"/>
      <c r="AHT1142" s="24"/>
      <c r="AHU1142" s="24"/>
      <c r="AHV1142" s="24"/>
      <c r="AHW1142" s="24"/>
      <c r="AHX1142" s="24"/>
      <c r="AHY1142" s="24"/>
      <c r="AHZ1142" s="24"/>
      <c r="AIA1142" s="24"/>
      <c r="AIB1142" s="24"/>
      <c r="AIC1142" s="24"/>
      <c r="AID1142" s="24"/>
      <c r="AIE1142" s="24"/>
      <c r="AIF1142" s="24"/>
      <c r="AIG1142" s="24"/>
      <c r="AIH1142" s="24"/>
      <c r="AII1142" s="24"/>
      <c r="AIJ1142" s="24"/>
      <c r="AIK1142" s="24"/>
      <c r="AIL1142" s="24"/>
      <c r="AIM1142" s="24"/>
      <c r="AIN1142" s="24"/>
      <c r="AIO1142" s="24"/>
      <c r="AIP1142" s="24"/>
      <c r="AIQ1142" s="24"/>
      <c r="AIR1142" s="24"/>
      <c r="AIS1142" s="24"/>
      <c r="AIT1142" s="24"/>
      <c r="AIU1142" s="24"/>
      <c r="AIV1142" s="24"/>
      <c r="AIW1142" s="24"/>
      <c r="AIX1142" s="24"/>
      <c r="AIY1142" s="24"/>
      <c r="AIZ1142" s="24"/>
      <c r="AJA1142" s="24"/>
      <c r="AJB1142" s="24"/>
      <c r="AJC1142" s="24"/>
      <c r="AJD1142" s="24"/>
      <c r="AJE1142" s="24"/>
      <c r="AJF1142" s="24"/>
      <c r="AJG1142" s="24"/>
      <c r="AJH1142" s="24"/>
      <c r="AJI1142" s="24"/>
      <c r="AJJ1142" s="24"/>
      <c r="AJK1142" s="24"/>
      <c r="AJL1142" s="24"/>
      <c r="AJM1142" s="24"/>
      <c r="AJN1142" s="24"/>
      <c r="AJO1142" s="24"/>
      <c r="AJP1142" s="24"/>
      <c r="AJQ1142" s="24"/>
      <c r="AJR1142" s="24"/>
      <c r="AJS1142" s="24"/>
      <c r="AJT1142" s="24"/>
      <c r="AJU1142" s="24"/>
      <c r="AJV1142" s="24"/>
      <c r="AJW1142" s="24"/>
      <c r="AJX1142" s="24"/>
      <c r="AJY1142" s="24"/>
      <c r="AJZ1142" s="24"/>
      <c r="AKA1142" s="24"/>
      <c r="AKB1142" s="24"/>
      <c r="AKC1142" s="24"/>
      <c r="AKD1142" s="24"/>
      <c r="AKE1142" s="24"/>
      <c r="AKF1142" s="24"/>
      <c r="AKG1142" s="24"/>
      <c r="AKH1142" s="24"/>
      <c r="AKI1142" s="24"/>
      <c r="AKJ1142" s="24"/>
      <c r="AKK1142" s="24"/>
      <c r="AKL1142" s="24"/>
      <c r="AKM1142" s="24"/>
      <c r="AKN1142" s="24"/>
      <c r="AKO1142" s="24"/>
      <c r="AKP1142" s="24"/>
      <c r="AKQ1142" s="24"/>
      <c r="AKR1142" s="24"/>
      <c r="AKS1142" s="24"/>
      <c r="AKT1142" s="24"/>
      <c r="AKU1142" s="24"/>
      <c r="AKV1142" s="24"/>
      <c r="AKW1142" s="24"/>
      <c r="AKX1142" s="24"/>
      <c r="AKY1142" s="24"/>
      <c r="AKZ1142" s="24"/>
      <c r="ALA1142" s="24"/>
      <c r="ALB1142" s="24"/>
      <c r="ALC1142" s="24"/>
      <c r="ALD1142" s="24"/>
      <c r="ALE1142" s="24"/>
      <c r="ALF1142" s="24"/>
      <c r="ALG1142" s="24"/>
      <c r="ALH1142" s="24"/>
      <c r="ALI1142" s="24"/>
      <c r="ALJ1142" s="24"/>
    </row>
    <row r="1143" spans="1:998" s="13" customFormat="1">
      <c r="A1143" s="16">
        <v>1138</v>
      </c>
      <c r="B1143" s="32" t="s">
        <v>175</v>
      </c>
      <c r="C1143" s="32" t="s">
        <v>36</v>
      </c>
      <c r="D1143" s="32" t="s">
        <v>36</v>
      </c>
      <c r="E1143" s="32" t="s">
        <v>340</v>
      </c>
      <c r="F1143" s="32"/>
      <c r="G1143" s="74">
        <v>45833</v>
      </c>
      <c r="H1143" s="75">
        <v>0.76944444444444438</v>
      </c>
      <c r="I1143" s="32" t="s">
        <v>5</v>
      </c>
      <c r="J1143" s="32" t="s">
        <v>6</v>
      </c>
      <c r="K1143" s="32" t="s">
        <v>5</v>
      </c>
      <c r="L1143" s="32" t="s">
        <v>5</v>
      </c>
      <c r="M1143" s="32" t="s">
        <v>5</v>
      </c>
      <c r="N1143" s="32" t="s">
        <v>6</v>
      </c>
      <c r="O1143" s="76">
        <v>914.02</v>
      </c>
      <c r="P1143" s="77">
        <v>7549</v>
      </c>
      <c r="Q1143" s="76">
        <v>256114.5</v>
      </c>
      <c r="R1143" s="76">
        <v>60000</v>
      </c>
      <c r="S1143" s="78">
        <f t="shared" si="108"/>
        <v>23.427021898408722</v>
      </c>
      <c r="T1143" s="78">
        <f t="shared" si="109"/>
        <v>196114.5</v>
      </c>
      <c r="U1143" s="32" t="s">
        <v>6</v>
      </c>
      <c r="V1143" s="32" t="s">
        <v>6</v>
      </c>
      <c r="W1143" s="79">
        <v>1</v>
      </c>
      <c r="X1143" s="80">
        <v>0</v>
      </c>
      <c r="Y1143" s="81">
        <f>ROUND((S1143/INDICI!$B$2*10),2)</f>
        <v>2.65</v>
      </c>
      <c r="Z1143" s="81">
        <f>ROUND((O1143/INDICI!$B$1*25),2)</f>
        <v>2.44</v>
      </c>
      <c r="AA1143" s="82">
        <f t="shared" si="110"/>
        <v>6</v>
      </c>
      <c r="AB1143" s="83">
        <f t="shared" si="111"/>
        <v>11.09</v>
      </c>
      <c r="AC1143" s="84"/>
      <c r="AD1143" s="81" t="str">
        <f>VLOOKUP(C1143, 'NORD SUD'!A:B, 2, FALSE)</f>
        <v>S</v>
      </c>
      <c r="AE1143" s="85"/>
      <c r="AF1143" s="85"/>
      <c r="AG1143" s="84"/>
      <c r="AH1143" s="90"/>
      <c r="AI1143" s="172"/>
      <c r="AJ1143" s="172"/>
      <c r="AK1143" s="197"/>
      <c r="AL1143" s="161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  <c r="HF1143" s="24"/>
      <c r="HG1143" s="24"/>
      <c r="HH1143" s="24"/>
      <c r="HI1143" s="24"/>
      <c r="HJ1143" s="24"/>
      <c r="HK1143" s="24"/>
      <c r="HL1143" s="24"/>
      <c r="HM1143" s="24"/>
      <c r="HN1143" s="24"/>
      <c r="HO1143" s="24"/>
      <c r="HP1143" s="24"/>
      <c r="HQ1143" s="24"/>
      <c r="HR1143" s="24"/>
      <c r="HS1143" s="24"/>
      <c r="HT1143" s="24"/>
      <c r="HU1143" s="24"/>
      <c r="HV1143" s="24"/>
      <c r="HW1143" s="24"/>
      <c r="HX1143" s="24"/>
      <c r="HY1143" s="24"/>
      <c r="HZ1143" s="24"/>
      <c r="IA1143" s="24"/>
      <c r="IB1143" s="24"/>
      <c r="IC1143" s="24"/>
      <c r="ID1143" s="24"/>
      <c r="IE1143" s="24"/>
      <c r="IF1143" s="24"/>
      <c r="IG1143" s="24"/>
      <c r="IH1143" s="24"/>
      <c r="II1143" s="24"/>
      <c r="IJ1143" s="24"/>
      <c r="IK1143" s="24"/>
      <c r="IL1143" s="24"/>
      <c r="IM1143" s="24"/>
      <c r="IN1143" s="24"/>
      <c r="IO1143" s="24"/>
      <c r="IP1143" s="24"/>
      <c r="IQ1143" s="24"/>
      <c r="IR1143" s="24"/>
      <c r="IS1143" s="24"/>
      <c r="IT1143" s="24"/>
      <c r="IU1143" s="24"/>
      <c r="IV1143" s="24"/>
      <c r="IW1143" s="24"/>
      <c r="IX1143" s="24"/>
      <c r="IY1143" s="24"/>
      <c r="IZ1143" s="24"/>
      <c r="JA1143" s="24"/>
      <c r="JB1143" s="24"/>
      <c r="JC1143" s="24"/>
      <c r="JD1143" s="24"/>
      <c r="JE1143" s="24"/>
      <c r="JF1143" s="24"/>
      <c r="JG1143" s="24"/>
      <c r="JH1143" s="24"/>
      <c r="JI1143" s="24"/>
      <c r="JJ1143" s="24"/>
      <c r="JK1143" s="24"/>
      <c r="JL1143" s="24"/>
      <c r="JM1143" s="24"/>
      <c r="JN1143" s="24"/>
      <c r="JO1143" s="24"/>
      <c r="JP1143" s="24"/>
      <c r="JQ1143" s="24"/>
      <c r="JR1143" s="24"/>
      <c r="JS1143" s="24"/>
      <c r="JT1143" s="24"/>
      <c r="JU1143" s="24"/>
      <c r="JV1143" s="24"/>
      <c r="JW1143" s="24"/>
      <c r="JX1143" s="24"/>
      <c r="JY1143" s="24"/>
      <c r="JZ1143" s="24"/>
      <c r="KA1143" s="24"/>
      <c r="KB1143" s="24"/>
      <c r="KC1143" s="24"/>
      <c r="KD1143" s="24"/>
      <c r="KE1143" s="24"/>
      <c r="KF1143" s="24"/>
      <c r="KG1143" s="24"/>
      <c r="KH1143" s="24"/>
      <c r="KI1143" s="24"/>
      <c r="KJ1143" s="24"/>
      <c r="KK1143" s="24"/>
      <c r="KL1143" s="24"/>
      <c r="KM1143" s="24"/>
      <c r="KN1143" s="24"/>
      <c r="KO1143" s="24"/>
      <c r="KP1143" s="24"/>
      <c r="KQ1143" s="24"/>
      <c r="KR1143" s="24"/>
      <c r="KS1143" s="24"/>
      <c r="KT1143" s="24"/>
      <c r="KU1143" s="24"/>
      <c r="KV1143" s="24"/>
      <c r="KW1143" s="24"/>
      <c r="KX1143" s="24"/>
      <c r="KY1143" s="24"/>
      <c r="KZ1143" s="24"/>
      <c r="LA1143" s="24"/>
      <c r="LB1143" s="24"/>
      <c r="LC1143" s="24"/>
      <c r="LD1143" s="24"/>
      <c r="LE1143" s="24"/>
      <c r="LF1143" s="24"/>
      <c r="LG1143" s="24"/>
      <c r="LH1143" s="24"/>
      <c r="LI1143" s="24"/>
      <c r="LJ1143" s="24"/>
      <c r="LK1143" s="24"/>
      <c r="LL1143" s="24"/>
      <c r="LM1143" s="24"/>
      <c r="LN1143" s="24"/>
      <c r="LO1143" s="24"/>
      <c r="LP1143" s="24"/>
      <c r="LQ1143" s="24"/>
      <c r="LR1143" s="24"/>
      <c r="LS1143" s="24"/>
      <c r="LT1143" s="24"/>
      <c r="LU1143" s="24"/>
      <c r="LV1143" s="24"/>
      <c r="LW1143" s="24"/>
      <c r="LX1143" s="24"/>
      <c r="LY1143" s="24"/>
      <c r="LZ1143" s="24"/>
      <c r="MA1143" s="24"/>
      <c r="MB1143" s="24"/>
      <c r="MC1143" s="24"/>
      <c r="MD1143" s="24"/>
      <c r="ME1143" s="24"/>
      <c r="MF1143" s="24"/>
      <c r="MG1143" s="24"/>
      <c r="MH1143" s="24"/>
      <c r="MI1143" s="24"/>
      <c r="MJ1143" s="24"/>
      <c r="MK1143" s="24"/>
      <c r="ML1143" s="24"/>
      <c r="MM1143" s="24"/>
      <c r="MN1143" s="24"/>
      <c r="MO1143" s="24"/>
      <c r="MP1143" s="24"/>
      <c r="MQ1143" s="24"/>
      <c r="MR1143" s="24"/>
      <c r="MS1143" s="24"/>
      <c r="MT1143" s="24"/>
      <c r="MU1143" s="24"/>
      <c r="MV1143" s="24"/>
      <c r="MW1143" s="24"/>
      <c r="MX1143" s="24"/>
      <c r="MY1143" s="24"/>
      <c r="MZ1143" s="24"/>
      <c r="NA1143" s="24"/>
      <c r="NB1143" s="24"/>
      <c r="NC1143" s="24"/>
      <c r="ND1143" s="24"/>
      <c r="NE1143" s="24"/>
      <c r="NF1143" s="24"/>
      <c r="NG1143" s="24"/>
      <c r="NH1143" s="24"/>
      <c r="NI1143" s="24"/>
      <c r="NJ1143" s="24"/>
      <c r="NK1143" s="24"/>
      <c r="NL1143" s="24"/>
      <c r="NM1143" s="24"/>
      <c r="NN1143" s="24"/>
      <c r="NO1143" s="24"/>
      <c r="NP1143" s="24"/>
      <c r="NQ1143" s="24"/>
      <c r="NR1143" s="24"/>
      <c r="NS1143" s="24"/>
      <c r="NT1143" s="24"/>
      <c r="NU1143" s="24"/>
      <c r="NV1143" s="24"/>
      <c r="NW1143" s="24"/>
      <c r="NX1143" s="24"/>
      <c r="NY1143" s="24"/>
      <c r="NZ1143" s="24"/>
      <c r="OA1143" s="24"/>
      <c r="OB1143" s="24"/>
      <c r="OC1143" s="24"/>
      <c r="OD1143" s="24"/>
      <c r="OE1143" s="24"/>
      <c r="OF1143" s="24"/>
      <c r="OG1143" s="24"/>
      <c r="OH1143" s="24"/>
      <c r="OI1143" s="24"/>
      <c r="OJ1143" s="24"/>
      <c r="OK1143" s="24"/>
      <c r="OL1143" s="24"/>
      <c r="OM1143" s="24"/>
      <c r="ON1143" s="24"/>
      <c r="OO1143" s="24"/>
      <c r="OP1143" s="24"/>
      <c r="OQ1143" s="24"/>
      <c r="OR1143" s="24"/>
      <c r="OS1143" s="24"/>
      <c r="OT1143" s="24"/>
      <c r="OU1143" s="24"/>
      <c r="OV1143" s="24"/>
      <c r="OW1143" s="24"/>
      <c r="OX1143" s="24"/>
      <c r="OY1143" s="24"/>
      <c r="OZ1143" s="24"/>
      <c r="PA1143" s="24"/>
      <c r="PB1143" s="24"/>
      <c r="PC1143" s="24"/>
      <c r="PD1143" s="24"/>
      <c r="PE1143" s="24"/>
      <c r="PF1143" s="24"/>
      <c r="PG1143" s="24"/>
      <c r="PH1143" s="24"/>
      <c r="PI1143" s="24"/>
      <c r="PJ1143" s="24"/>
      <c r="PK1143" s="24"/>
      <c r="PL1143" s="24"/>
      <c r="PM1143" s="24"/>
      <c r="PN1143" s="24"/>
      <c r="PO1143" s="24"/>
      <c r="PP1143" s="24"/>
      <c r="PQ1143" s="24"/>
      <c r="PR1143" s="24"/>
      <c r="PS1143" s="24"/>
      <c r="PT1143" s="24"/>
      <c r="PU1143" s="24"/>
      <c r="PV1143" s="24"/>
      <c r="PW1143" s="24"/>
      <c r="PX1143" s="24"/>
      <c r="PY1143" s="24"/>
      <c r="PZ1143" s="24"/>
      <c r="QA1143" s="24"/>
      <c r="QB1143" s="24"/>
      <c r="QC1143" s="24"/>
      <c r="QD1143" s="24"/>
      <c r="QE1143" s="24"/>
      <c r="QF1143" s="24"/>
      <c r="QG1143" s="24"/>
      <c r="QH1143" s="24"/>
      <c r="QI1143" s="24"/>
      <c r="QJ1143" s="24"/>
      <c r="QK1143" s="24"/>
      <c r="QL1143" s="24"/>
      <c r="QM1143" s="24"/>
      <c r="QN1143" s="24"/>
      <c r="QO1143" s="24"/>
      <c r="QP1143" s="24"/>
      <c r="QQ1143" s="24"/>
      <c r="QR1143" s="24"/>
      <c r="QS1143" s="24"/>
      <c r="QT1143" s="24"/>
      <c r="QU1143" s="24"/>
      <c r="QV1143" s="24"/>
      <c r="QW1143" s="24"/>
      <c r="QX1143" s="24"/>
      <c r="QY1143" s="24"/>
      <c r="QZ1143" s="24"/>
      <c r="RA1143" s="24"/>
      <c r="RB1143" s="24"/>
      <c r="RC1143" s="24"/>
      <c r="RD1143" s="24"/>
      <c r="RE1143" s="24"/>
      <c r="RF1143" s="24"/>
      <c r="RG1143" s="24"/>
      <c r="RH1143" s="24"/>
      <c r="RI1143" s="24"/>
      <c r="RJ1143" s="24"/>
      <c r="RK1143" s="24"/>
      <c r="RL1143" s="24"/>
      <c r="RM1143" s="24"/>
      <c r="RN1143" s="24"/>
      <c r="RO1143" s="24"/>
      <c r="RP1143" s="24"/>
      <c r="RQ1143" s="24"/>
      <c r="RR1143" s="24"/>
      <c r="RS1143" s="24"/>
      <c r="RT1143" s="24"/>
      <c r="RU1143" s="24"/>
      <c r="RV1143" s="24"/>
      <c r="RW1143" s="24"/>
      <c r="RX1143" s="24"/>
      <c r="RY1143" s="24"/>
      <c r="RZ1143" s="24"/>
      <c r="SA1143" s="24"/>
      <c r="SB1143" s="24"/>
      <c r="SC1143" s="24"/>
      <c r="SD1143" s="24"/>
      <c r="SE1143" s="24"/>
      <c r="SF1143" s="24"/>
      <c r="SG1143" s="24"/>
      <c r="SH1143" s="24"/>
      <c r="SI1143" s="24"/>
      <c r="SJ1143" s="24"/>
      <c r="SK1143" s="24"/>
      <c r="SL1143" s="24"/>
      <c r="SM1143" s="24"/>
      <c r="SN1143" s="24"/>
      <c r="SO1143" s="24"/>
      <c r="SP1143" s="24"/>
      <c r="SQ1143" s="24"/>
      <c r="SR1143" s="24"/>
      <c r="SS1143" s="24"/>
      <c r="ST1143" s="24"/>
      <c r="SU1143" s="24"/>
      <c r="SV1143" s="24"/>
      <c r="SW1143" s="24"/>
      <c r="SX1143" s="24"/>
      <c r="SY1143" s="24"/>
      <c r="SZ1143" s="24"/>
      <c r="TA1143" s="24"/>
      <c r="TB1143" s="24"/>
      <c r="TC1143" s="24"/>
      <c r="TD1143" s="24"/>
      <c r="TE1143" s="24"/>
      <c r="TF1143" s="24"/>
      <c r="TG1143" s="24"/>
      <c r="TH1143" s="24"/>
      <c r="TI1143" s="24"/>
      <c r="TJ1143" s="24"/>
      <c r="TK1143" s="24"/>
      <c r="TL1143" s="24"/>
      <c r="TM1143" s="24"/>
      <c r="TN1143" s="24"/>
      <c r="TO1143" s="24"/>
      <c r="TP1143" s="24"/>
      <c r="TQ1143" s="24"/>
      <c r="TR1143" s="24"/>
      <c r="TS1143" s="24"/>
      <c r="TT1143" s="24"/>
      <c r="TU1143" s="24"/>
      <c r="TV1143" s="24"/>
      <c r="TW1143" s="24"/>
      <c r="TX1143" s="24"/>
      <c r="TY1143" s="24"/>
      <c r="TZ1143" s="24"/>
      <c r="UA1143" s="24"/>
      <c r="UB1143" s="24"/>
      <c r="UC1143" s="24"/>
      <c r="UD1143" s="24"/>
      <c r="UE1143" s="24"/>
      <c r="UF1143" s="24"/>
      <c r="UG1143" s="24"/>
      <c r="UH1143" s="24"/>
      <c r="UI1143" s="24"/>
      <c r="UJ1143" s="24"/>
      <c r="UK1143" s="24"/>
      <c r="UL1143" s="24"/>
      <c r="UM1143" s="24"/>
      <c r="UN1143" s="24"/>
      <c r="UO1143" s="24"/>
      <c r="UP1143" s="24"/>
      <c r="UQ1143" s="24"/>
      <c r="UR1143" s="24"/>
      <c r="US1143" s="24"/>
      <c r="UT1143" s="24"/>
      <c r="UU1143" s="24"/>
      <c r="UV1143" s="24"/>
      <c r="UW1143" s="24"/>
      <c r="UX1143" s="24"/>
      <c r="UY1143" s="24"/>
      <c r="UZ1143" s="24"/>
      <c r="VA1143" s="24"/>
      <c r="VB1143" s="24"/>
      <c r="VC1143" s="24"/>
      <c r="VD1143" s="24"/>
      <c r="VE1143" s="24"/>
      <c r="VF1143" s="24"/>
      <c r="VG1143" s="24"/>
      <c r="VH1143" s="24"/>
      <c r="VI1143" s="24"/>
      <c r="VJ1143" s="24"/>
      <c r="VK1143" s="24"/>
      <c r="VL1143" s="24"/>
      <c r="VM1143" s="24"/>
      <c r="VN1143" s="24"/>
      <c r="VO1143" s="24"/>
      <c r="VP1143" s="24"/>
      <c r="VQ1143" s="24"/>
      <c r="VR1143" s="24"/>
      <c r="VS1143" s="24"/>
      <c r="VT1143" s="24"/>
      <c r="VU1143" s="24"/>
      <c r="VV1143" s="24"/>
      <c r="VW1143" s="24"/>
      <c r="VX1143" s="24"/>
      <c r="VY1143" s="24"/>
      <c r="VZ1143" s="24"/>
      <c r="WA1143" s="24"/>
      <c r="WB1143" s="24"/>
      <c r="WC1143" s="24"/>
      <c r="WD1143" s="24"/>
      <c r="WE1143" s="24"/>
      <c r="WF1143" s="24"/>
      <c r="WG1143" s="24"/>
      <c r="WH1143" s="24"/>
      <c r="WI1143" s="24"/>
      <c r="WJ1143" s="24"/>
      <c r="WK1143" s="24"/>
      <c r="WL1143" s="24"/>
      <c r="WM1143" s="24"/>
      <c r="WN1143" s="24"/>
      <c r="WO1143" s="24"/>
      <c r="WP1143" s="24"/>
      <c r="WQ1143" s="24"/>
      <c r="WR1143" s="24"/>
      <c r="WS1143" s="24"/>
      <c r="WT1143" s="24"/>
      <c r="WU1143" s="24"/>
      <c r="WV1143" s="24"/>
      <c r="WW1143" s="24"/>
      <c r="WX1143" s="24"/>
      <c r="WY1143" s="24"/>
      <c r="WZ1143" s="24"/>
      <c r="XA1143" s="24"/>
      <c r="XB1143" s="24"/>
      <c r="XC1143" s="24"/>
      <c r="XD1143" s="24"/>
      <c r="XE1143" s="24"/>
      <c r="XF1143" s="24"/>
      <c r="XG1143" s="24"/>
      <c r="XH1143" s="24"/>
      <c r="XI1143" s="24"/>
      <c r="XJ1143" s="24"/>
      <c r="XK1143" s="24"/>
      <c r="XL1143" s="24"/>
      <c r="XM1143" s="24"/>
      <c r="XN1143" s="24"/>
      <c r="XO1143" s="24"/>
      <c r="XP1143" s="24"/>
      <c r="XQ1143" s="24"/>
      <c r="XR1143" s="24"/>
      <c r="XS1143" s="24"/>
      <c r="XT1143" s="24"/>
      <c r="XU1143" s="24"/>
      <c r="XV1143" s="24"/>
      <c r="XW1143" s="24"/>
      <c r="XX1143" s="24"/>
      <c r="XY1143" s="24"/>
      <c r="XZ1143" s="24"/>
      <c r="YA1143" s="24"/>
      <c r="YB1143" s="24"/>
      <c r="YC1143" s="24"/>
      <c r="YD1143" s="24"/>
      <c r="YE1143" s="24"/>
      <c r="YF1143" s="24"/>
      <c r="YG1143" s="24"/>
      <c r="YH1143" s="24"/>
      <c r="YI1143" s="24"/>
      <c r="YJ1143" s="24"/>
      <c r="YK1143" s="24"/>
      <c r="YL1143" s="24"/>
      <c r="YM1143" s="24"/>
      <c r="YN1143" s="24"/>
      <c r="YO1143" s="24"/>
      <c r="YP1143" s="24"/>
      <c r="YQ1143" s="24"/>
      <c r="YR1143" s="24"/>
      <c r="YS1143" s="24"/>
      <c r="YT1143" s="24"/>
      <c r="YU1143" s="24"/>
      <c r="YV1143" s="24"/>
      <c r="YW1143" s="24"/>
      <c r="YX1143" s="24"/>
      <c r="YY1143" s="24"/>
      <c r="YZ1143" s="24"/>
      <c r="ZA1143" s="24"/>
      <c r="ZB1143" s="24"/>
      <c r="ZC1143" s="24"/>
      <c r="ZD1143" s="24"/>
      <c r="ZE1143" s="24"/>
      <c r="ZF1143" s="24"/>
      <c r="ZG1143" s="24"/>
      <c r="ZH1143" s="24"/>
      <c r="ZI1143" s="24"/>
      <c r="ZJ1143" s="24"/>
      <c r="ZK1143" s="24"/>
      <c r="ZL1143" s="24"/>
      <c r="ZM1143" s="24"/>
      <c r="ZN1143" s="24"/>
      <c r="ZO1143" s="24"/>
      <c r="ZP1143" s="24"/>
      <c r="ZQ1143" s="24"/>
      <c r="ZR1143" s="24"/>
      <c r="ZS1143" s="24"/>
      <c r="ZT1143" s="24"/>
      <c r="ZU1143" s="24"/>
      <c r="ZV1143" s="24"/>
      <c r="ZW1143" s="24"/>
      <c r="ZX1143" s="24"/>
      <c r="ZY1143" s="24"/>
      <c r="ZZ1143" s="24"/>
      <c r="AAA1143" s="24"/>
      <c r="AAB1143" s="24"/>
      <c r="AAC1143" s="24"/>
      <c r="AAD1143" s="24"/>
      <c r="AAE1143" s="24"/>
      <c r="AAF1143" s="24"/>
      <c r="AAG1143" s="24"/>
      <c r="AAH1143" s="24"/>
      <c r="AAI1143" s="24"/>
      <c r="AAJ1143" s="24"/>
      <c r="AAK1143" s="24"/>
      <c r="AAL1143" s="24"/>
      <c r="AAM1143" s="24"/>
      <c r="AAN1143" s="24"/>
      <c r="AAO1143" s="24"/>
      <c r="AAP1143" s="24"/>
      <c r="AAQ1143" s="24"/>
      <c r="AAR1143" s="24"/>
      <c r="AAS1143" s="24"/>
      <c r="AAT1143" s="24"/>
      <c r="AAU1143" s="24"/>
      <c r="AAV1143" s="24"/>
      <c r="AAW1143" s="24"/>
      <c r="AAX1143" s="24"/>
      <c r="AAY1143" s="24"/>
      <c r="AAZ1143" s="24"/>
      <c r="ABA1143" s="24"/>
      <c r="ABB1143" s="24"/>
      <c r="ABC1143" s="24"/>
      <c r="ABD1143" s="24"/>
      <c r="ABE1143" s="24"/>
      <c r="ABF1143" s="24"/>
      <c r="ABG1143" s="24"/>
      <c r="ABH1143" s="24"/>
      <c r="ABI1143" s="24"/>
      <c r="ABJ1143" s="24"/>
      <c r="ABK1143" s="24"/>
      <c r="ABL1143" s="24"/>
      <c r="ABM1143" s="24"/>
      <c r="ABN1143" s="24"/>
      <c r="ABO1143" s="24"/>
      <c r="ABP1143" s="24"/>
      <c r="ABQ1143" s="24"/>
      <c r="ABR1143" s="24"/>
      <c r="ABS1143" s="24"/>
      <c r="ABT1143" s="24"/>
      <c r="ABU1143" s="24"/>
      <c r="ABV1143" s="24"/>
      <c r="ABW1143" s="24"/>
      <c r="ABX1143" s="24"/>
      <c r="ABY1143" s="24"/>
      <c r="ABZ1143" s="24"/>
      <c r="ACA1143" s="24"/>
      <c r="ACB1143" s="24"/>
      <c r="ACC1143" s="24"/>
      <c r="ACD1143" s="24"/>
      <c r="ACE1143" s="24"/>
      <c r="ACF1143" s="24"/>
      <c r="ACG1143" s="24"/>
      <c r="ACH1143" s="24"/>
      <c r="ACI1143" s="24"/>
      <c r="ACJ1143" s="24"/>
      <c r="ACK1143" s="24"/>
      <c r="ACL1143" s="24"/>
      <c r="ACM1143" s="24"/>
      <c r="ACN1143" s="24"/>
      <c r="ACO1143" s="24"/>
      <c r="ACP1143" s="24"/>
      <c r="ACQ1143" s="24"/>
      <c r="ACR1143" s="24"/>
      <c r="ACS1143" s="24"/>
      <c r="ACT1143" s="24"/>
      <c r="ACU1143" s="24"/>
      <c r="ACV1143" s="24"/>
      <c r="ACW1143" s="24"/>
      <c r="ACX1143" s="24"/>
      <c r="ACY1143" s="24"/>
      <c r="ACZ1143" s="24"/>
      <c r="ADA1143" s="24"/>
      <c r="ADB1143" s="24"/>
      <c r="ADC1143" s="24"/>
      <c r="ADD1143" s="24"/>
      <c r="ADE1143" s="24"/>
      <c r="ADF1143" s="24"/>
      <c r="ADG1143" s="24"/>
      <c r="ADH1143" s="24"/>
      <c r="ADI1143" s="24"/>
      <c r="ADJ1143" s="24"/>
      <c r="ADK1143" s="24"/>
      <c r="ADL1143" s="24"/>
      <c r="ADM1143" s="24"/>
      <c r="ADN1143" s="24"/>
      <c r="ADO1143" s="24"/>
      <c r="ADP1143" s="24"/>
      <c r="ADQ1143" s="24"/>
      <c r="ADR1143" s="24"/>
      <c r="ADS1143" s="24"/>
      <c r="ADT1143" s="24"/>
      <c r="ADU1143" s="24"/>
      <c r="ADV1143" s="24"/>
      <c r="ADW1143" s="24"/>
      <c r="ADX1143" s="24"/>
      <c r="ADY1143" s="24"/>
      <c r="ADZ1143" s="24"/>
      <c r="AEA1143" s="24"/>
      <c r="AEB1143" s="24"/>
      <c r="AEC1143" s="24"/>
      <c r="AED1143" s="24"/>
      <c r="AEE1143" s="24"/>
      <c r="AEF1143" s="24"/>
      <c r="AEG1143" s="24"/>
      <c r="AEH1143" s="24"/>
      <c r="AEI1143" s="24"/>
      <c r="AEJ1143" s="24"/>
      <c r="AEK1143" s="24"/>
      <c r="AEL1143" s="24"/>
      <c r="AEM1143" s="24"/>
      <c r="AEN1143" s="24"/>
      <c r="AEO1143" s="24"/>
      <c r="AEP1143" s="24"/>
      <c r="AEQ1143" s="24"/>
      <c r="AER1143" s="24"/>
      <c r="AES1143" s="24"/>
      <c r="AET1143" s="24"/>
      <c r="AEU1143" s="24"/>
      <c r="AEV1143" s="24"/>
      <c r="AEW1143" s="24"/>
      <c r="AEX1143" s="24"/>
      <c r="AEY1143" s="24"/>
      <c r="AEZ1143" s="24"/>
      <c r="AFA1143" s="24"/>
      <c r="AFB1143" s="24"/>
      <c r="AFC1143" s="24"/>
      <c r="AFD1143" s="24"/>
      <c r="AFE1143" s="24"/>
      <c r="AFF1143" s="24"/>
      <c r="AFG1143" s="24"/>
      <c r="AFH1143" s="24"/>
      <c r="AFI1143" s="24"/>
      <c r="AFJ1143" s="24"/>
      <c r="AFK1143" s="24"/>
      <c r="AFL1143" s="24"/>
      <c r="AFM1143" s="24"/>
      <c r="AFN1143" s="24"/>
      <c r="AFO1143" s="24"/>
      <c r="AFP1143" s="24"/>
      <c r="AFQ1143" s="24"/>
      <c r="AFR1143" s="24"/>
      <c r="AFS1143" s="24"/>
      <c r="AFT1143" s="24"/>
      <c r="AFU1143" s="24"/>
      <c r="AFV1143" s="24"/>
      <c r="AFW1143" s="24"/>
      <c r="AFX1143" s="24"/>
      <c r="AFY1143" s="24"/>
      <c r="AFZ1143" s="24"/>
      <c r="AGA1143" s="24"/>
      <c r="AGB1143" s="24"/>
      <c r="AGC1143" s="24"/>
      <c r="AGD1143" s="24"/>
      <c r="AGE1143" s="24"/>
      <c r="AGF1143" s="24"/>
      <c r="AGG1143" s="24"/>
      <c r="AGH1143" s="24"/>
      <c r="AGI1143" s="24"/>
      <c r="AGJ1143" s="24"/>
      <c r="AGK1143" s="24"/>
      <c r="AGL1143" s="24"/>
      <c r="AGM1143" s="24"/>
      <c r="AGN1143" s="24"/>
      <c r="AGO1143" s="24"/>
      <c r="AGP1143" s="24"/>
      <c r="AGQ1143" s="24"/>
      <c r="AGR1143" s="24"/>
      <c r="AGS1143" s="24"/>
      <c r="AGT1143" s="24"/>
      <c r="AGU1143" s="24"/>
      <c r="AGV1143" s="24"/>
      <c r="AGW1143" s="24"/>
      <c r="AGX1143" s="24"/>
      <c r="AGY1143" s="24"/>
      <c r="AGZ1143" s="24"/>
      <c r="AHA1143" s="24"/>
      <c r="AHB1143" s="24"/>
      <c r="AHC1143" s="24"/>
      <c r="AHD1143" s="24"/>
      <c r="AHE1143" s="24"/>
      <c r="AHF1143" s="24"/>
      <c r="AHG1143" s="24"/>
      <c r="AHH1143" s="24"/>
      <c r="AHI1143" s="24"/>
      <c r="AHJ1143" s="24"/>
      <c r="AHK1143" s="24"/>
      <c r="AHL1143" s="24"/>
      <c r="AHM1143" s="24"/>
      <c r="AHN1143" s="24"/>
      <c r="AHO1143" s="24"/>
      <c r="AHP1143" s="24"/>
      <c r="AHQ1143" s="24"/>
      <c r="AHR1143" s="24"/>
      <c r="AHS1143" s="24"/>
      <c r="AHT1143" s="24"/>
      <c r="AHU1143" s="24"/>
      <c r="AHV1143" s="24"/>
      <c r="AHW1143" s="24"/>
      <c r="AHX1143" s="24"/>
      <c r="AHY1143" s="24"/>
      <c r="AHZ1143" s="24"/>
      <c r="AIA1143" s="24"/>
      <c r="AIB1143" s="24"/>
      <c r="AIC1143" s="24"/>
      <c r="AID1143" s="24"/>
      <c r="AIE1143" s="24"/>
      <c r="AIF1143" s="24"/>
      <c r="AIG1143" s="24"/>
      <c r="AIH1143" s="24"/>
      <c r="AII1143" s="24"/>
      <c r="AIJ1143" s="24"/>
      <c r="AIK1143" s="24"/>
      <c r="AIL1143" s="24"/>
      <c r="AIM1143" s="24"/>
      <c r="AIN1143" s="24"/>
      <c r="AIO1143" s="24"/>
      <c r="AIP1143" s="24"/>
      <c r="AIQ1143" s="24"/>
      <c r="AIR1143" s="24"/>
      <c r="AIS1143" s="24"/>
      <c r="AIT1143" s="24"/>
      <c r="AIU1143" s="24"/>
      <c r="AIV1143" s="24"/>
      <c r="AIW1143" s="24"/>
      <c r="AIX1143" s="24"/>
      <c r="AIY1143" s="24"/>
      <c r="AIZ1143" s="24"/>
      <c r="AJA1143" s="24"/>
      <c r="AJB1143" s="24"/>
      <c r="AJC1143" s="24"/>
      <c r="AJD1143" s="24"/>
      <c r="AJE1143" s="24"/>
      <c r="AJF1143" s="24"/>
      <c r="AJG1143" s="24"/>
      <c r="AJH1143" s="24"/>
      <c r="AJI1143" s="24"/>
      <c r="AJJ1143" s="24"/>
      <c r="AJK1143" s="24"/>
      <c r="AJL1143" s="24"/>
      <c r="AJM1143" s="24"/>
      <c r="AJN1143" s="24"/>
      <c r="AJO1143" s="24"/>
      <c r="AJP1143" s="24"/>
      <c r="AJQ1143" s="24"/>
      <c r="AJR1143" s="24"/>
      <c r="AJS1143" s="24"/>
      <c r="AJT1143" s="24"/>
      <c r="AJU1143" s="24"/>
      <c r="AJV1143" s="24"/>
      <c r="AJW1143" s="24"/>
      <c r="AJX1143" s="24"/>
      <c r="AJY1143" s="24"/>
      <c r="AJZ1143" s="24"/>
      <c r="AKA1143" s="24"/>
      <c r="AKB1143" s="24"/>
      <c r="AKC1143" s="24"/>
      <c r="AKD1143" s="24"/>
      <c r="AKE1143" s="24"/>
      <c r="AKF1143" s="24"/>
      <c r="AKG1143" s="24"/>
      <c r="AKH1143" s="24"/>
      <c r="AKI1143" s="24"/>
      <c r="AKJ1143" s="24"/>
      <c r="AKK1143" s="24"/>
      <c r="AKL1143" s="24"/>
      <c r="AKM1143" s="24"/>
      <c r="AKN1143" s="24"/>
      <c r="AKO1143" s="24"/>
      <c r="AKP1143" s="24"/>
      <c r="AKQ1143" s="24"/>
      <c r="AKR1143" s="24"/>
      <c r="AKS1143" s="24"/>
      <c r="AKT1143" s="24"/>
      <c r="AKU1143" s="24"/>
      <c r="AKV1143" s="24"/>
      <c r="AKW1143" s="24"/>
      <c r="AKX1143" s="24"/>
      <c r="AKY1143" s="24"/>
      <c r="AKZ1143" s="24"/>
      <c r="ALA1143" s="24"/>
      <c r="ALB1143" s="24"/>
      <c r="ALC1143" s="24"/>
      <c r="ALD1143" s="24"/>
      <c r="ALE1143" s="24"/>
      <c r="ALF1143" s="24"/>
      <c r="ALG1143" s="24"/>
      <c r="ALH1143" s="24"/>
      <c r="ALI1143" s="24"/>
      <c r="ALJ1143" s="24"/>
    </row>
    <row r="1144" spans="1:998" s="13" customFormat="1">
      <c r="A1144" s="16">
        <v>1139</v>
      </c>
      <c r="B1144" s="32" t="s">
        <v>138</v>
      </c>
      <c r="C1144" s="32" t="s">
        <v>60</v>
      </c>
      <c r="D1144" s="32" t="s">
        <v>60</v>
      </c>
      <c r="E1144" s="32" t="s">
        <v>722</v>
      </c>
      <c r="F1144" s="32"/>
      <c r="G1144" s="74">
        <v>45833</v>
      </c>
      <c r="H1144" s="75">
        <v>0.7055555555555556</v>
      </c>
      <c r="I1144" s="32" t="s">
        <v>5</v>
      </c>
      <c r="J1144" s="32" t="s">
        <v>6</v>
      </c>
      <c r="K1144" s="32" t="s">
        <v>5</v>
      </c>
      <c r="L1144" s="32" t="s">
        <v>5</v>
      </c>
      <c r="M1144" s="32" t="s">
        <v>5</v>
      </c>
      <c r="N1144" s="32" t="s">
        <v>6</v>
      </c>
      <c r="O1144" s="76">
        <v>360.31</v>
      </c>
      <c r="P1144" s="77">
        <v>3608</v>
      </c>
      <c r="Q1144" s="76">
        <v>80000</v>
      </c>
      <c r="R1144" s="76">
        <v>15000</v>
      </c>
      <c r="S1144" s="85">
        <f t="shared" si="108"/>
        <v>18.75</v>
      </c>
      <c r="T1144" s="85">
        <f t="shared" si="109"/>
        <v>65000</v>
      </c>
      <c r="U1144" s="32" t="s">
        <v>6</v>
      </c>
      <c r="V1144" s="32" t="s">
        <v>6</v>
      </c>
      <c r="W1144" s="32">
        <v>1</v>
      </c>
      <c r="X1144" s="80">
        <v>0</v>
      </c>
      <c r="Y1144" s="81">
        <f>ROUND((S1144/INDICI!$B$2*10),2)</f>
        <v>2.12</v>
      </c>
      <c r="Z1144" s="81">
        <f>ROUND((O1144/INDICI!$B$1*25),2)</f>
        <v>0.96</v>
      </c>
      <c r="AA1144" s="82">
        <f t="shared" si="110"/>
        <v>8</v>
      </c>
      <c r="AB1144" s="83">
        <f t="shared" si="111"/>
        <v>11.08</v>
      </c>
      <c r="AC1144" s="84"/>
      <c r="AD1144" s="81" t="str">
        <f>VLOOKUP(C1144, 'NORD SUD'!A:B, 2, FALSE)</f>
        <v>S</v>
      </c>
      <c r="AE1144" s="85"/>
      <c r="AF1144" s="85"/>
      <c r="AG1144" s="84"/>
      <c r="AH1144" s="90"/>
      <c r="AI1144" s="172"/>
      <c r="AJ1144" s="172"/>
      <c r="AK1144" s="197"/>
      <c r="AL1144" s="158"/>
    </row>
    <row r="1145" spans="1:998" s="13" customFormat="1">
      <c r="A1145" s="16">
        <v>1140</v>
      </c>
      <c r="B1145" s="32" t="s">
        <v>138</v>
      </c>
      <c r="C1145" s="32" t="s">
        <v>27</v>
      </c>
      <c r="D1145" s="32" t="s">
        <v>27</v>
      </c>
      <c r="E1145" s="32" t="s">
        <v>1346</v>
      </c>
      <c r="F1145" s="32"/>
      <c r="G1145" s="74">
        <v>45834</v>
      </c>
      <c r="H1145" s="75">
        <v>0.45208333333333334</v>
      </c>
      <c r="I1145" s="32" t="s">
        <v>5</v>
      </c>
      <c r="J1145" s="32" t="s">
        <v>6</v>
      </c>
      <c r="K1145" s="32" t="s">
        <v>5</v>
      </c>
      <c r="L1145" s="32" t="s">
        <v>5</v>
      </c>
      <c r="M1145" s="32" t="s">
        <v>5</v>
      </c>
      <c r="N1145" s="32" t="s">
        <v>6</v>
      </c>
      <c r="O1145" s="76">
        <v>1901.46</v>
      </c>
      <c r="P1145" s="77">
        <v>5785</v>
      </c>
      <c r="Q1145" s="76">
        <v>160235.84</v>
      </c>
      <c r="R1145" s="76">
        <v>0</v>
      </c>
      <c r="S1145" s="85">
        <f t="shared" si="108"/>
        <v>0</v>
      </c>
      <c r="T1145" s="85">
        <f t="shared" si="109"/>
        <v>160235.84</v>
      </c>
      <c r="U1145" s="32" t="s">
        <v>6</v>
      </c>
      <c r="V1145" s="32" t="s">
        <v>6</v>
      </c>
      <c r="W1145" s="79">
        <v>1</v>
      </c>
      <c r="X1145" s="80">
        <v>0</v>
      </c>
      <c r="Y1145" s="81">
        <f>ROUND((S1145/INDICI!$B$2*10),2)</f>
        <v>0</v>
      </c>
      <c r="Z1145" s="81">
        <f>ROUND((O1145/INDICI!$B$1*25),2)</f>
        <v>5.08</v>
      </c>
      <c r="AA1145" s="82">
        <f t="shared" si="110"/>
        <v>6</v>
      </c>
      <c r="AB1145" s="83">
        <f t="shared" si="111"/>
        <v>11.08</v>
      </c>
      <c r="AC1145" s="84"/>
      <c r="AD1145" s="81" t="str">
        <f>VLOOKUP(C1145, 'NORD SUD'!A:B, 2, FALSE)</f>
        <v>S</v>
      </c>
      <c r="AE1145" s="85"/>
      <c r="AF1145" s="85"/>
      <c r="AG1145" s="84"/>
      <c r="AH1145" s="81"/>
      <c r="AI1145" s="169"/>
      <c r="AJ1145" s="169"/>
      <c r="AK1145" s="194"/>
      <c r="AL1145" s="158"/>
    </row>
    <row r="1146" spans="1:998" s="13" customFormat="1">
      <c r="A1146" s="16">
        <v>1141</v>
      </c>
      <c r="B1146" s="32" t="s">
        <v>138</v>
      </c>
      <c r="C1146" s="32" t="s">
        <v>18</v>
      </c>
      <c r="D1146" s="32" t="s">
        <v>18</v>
      </c>
      <c r="E1146" s="32" t="s">
        <v>143</v>
      </c>
      <c r="F1146" s="32"/>
      <c r="G1146" s="74">
        <v>45806</v>
      </c>
      <c r="H1146" s="75">
        <v>0.6958333333333333</v>
      </c>
      <c r="I1146" s="32" t="s">
        <v>5</v>
      </c>
      <c r="J1146" s="32" t="s">
        <v>6</v>
      </c>
      <c r="K1146" s="32" t="s">
        <v>5</v>
      </c>
      <c r="L1146" s="32" t="s">
        <v>5</v>
      </c>
      <c r="M1146" s="32" t="s">
        <v>5</v>
      </c>
      <c r="N1146" s="32" t="s">
        <v>6</v>
      </c>
      <c r="O1146" s="76">
        <v>858.54</v>
      </c>
      <c r="P1146" s="77">
        <v>2446</v>
      </c>
      <c r="Q1146" s="76">
        <v>145000</v>
      </c>
      <c r="R1146" s="76">
        <v>10000</v>
      </c>
      <c r="S1146" s="85">
        <f t="shared" si="108"/>
        <v>6.8965517241379306</v>
      </c>
      <c r="T1146" s="85">
        <f t="shared" si="109"/>
        <v>135000</v>
      </c>
      <c r="U1146" s="32" t="s">
        <v>6</v>
      </c>
      <c r="V1146" s="32" t="s">
        <v>6</v>
      </c>
      <c r="W1146" s="79">
        <v>1</v>
      </c>
      <c r="X1146" s="80">
        <v>0</v>
      </c>
      <c r="Y1146" s="81">
        <f>ROUND((S1146/INDICI!$B$2*10),2)</f>
        <v>0.78</v>
      </c>
      <c r="Z1146" s="81">
        <f>ROUND((O1146/INDICI!$B$1*25),2)</f>
        <v>2.29</v>
      </c>
      <c r="AA1146" s="82">
        <f t="shared" si="110"/>
        <v>8</v>
      </c>
      <c r="AB1146" s="83">
        <f t="shared" si="111"/>
        <v>11.07</v>
      </c>
      <c r="AC1146" s="84"/>
      <c r="AD1146" s="81" t="str">
        <f>VLOOKUP(C1146, 'NORD SUD'!A:B, 2, FALSE)</f>
        <v>S</v>
      </c>
      <c r="AE1146" s="85"/>
      <c r="AF1146" s="85"/>
      <c r="AG1146" s="84"/>
      <c r="AH1146" s="81"/>
      <c r="AI1146" s="169"/>
      <c r="AJ1146" s="169"/>
      <c r="AK1146" s="194"/>
      <c r="AL1146" s="158"/>
    </row>
    <row r="1147" spans="1:998" s="13" customFormat="1">
      <c r="A1147" s="16">
        <v>1142</v>
      </c>
      <c r="B1147" s="32" t="s">
        <v>138</v>
      </c>
      <c r="C1147" s="32" t="s">
        <v>27</v>
      </c>
      <c r="D1147" s="32" t="s">
        <v>27</v>
      </c>
      <c r="E1147" s="32" t="s">
        <v>1325</v>
      </c>
      <c r="F1147" s="32"/>
      <c r="G1147" s="74">
        <v>45828</v>
      </c>
      <c r="H1147" s="75">
        <v>0.52222222222222225</v>
      </c>
      <c r="I1147" s="32" t="s">
        <v>5</v>
      </c>
      <c r="J1147" s="32" t="s">
        <v>6</v>
      </c>
      <c r="K1147" s="32" t="s">
        <v>5</v>
      </c>
      <c r="L1147" s="32" t="s">
        <v>5</v>
      </c>
      <c r="M1147" s="32" t="s">
        <v>5</v>
      </c>
      <c r="N1147" s="32" t="s">
        <v>6</v>
      </c>
      <c r="O1147" s="76">
        <v>1897.54</v>
      </c>
      <c r="P1147" s="77">
        <v>28616</v>
      </c>
      <c r="Q1147" s="76">
        <v>177000</v>
      </c>
      <c r="R1147" s="76">
        <v>0</v>
      </c>
      <c r="S1147" s="85">
        <f t="shared" si="108"/>
        <v>0</v>
      </c>
      <c r="T1147" s="85">
        <f t="shared" si="109"/>
        <v>177000</v>
      </c>
      <c r="U1147" s="32" t="s">
        <v>6</v>
      </c>
      <c r="V1147" s="32" t="s">
        <v>6</v>
      </c>
      <c r="W1147" s="79">
        <v>1</v>
      </c>
      <c r="X1147" s="80">
        <v>0</v>
      </c>
      <c r="Y1147" s="81">
        <f>ROUND((S1147/INDICI!$B$2*10),2)</f>
        <v>0</v>
      </c>
      <c r="Z1147" s="81">
        <f>ROUND((O1147/INDICI!$B$1*25),2)</f>
        <v>5.07</v>
      </c>
      <c r="AA1147" s="82">
        <f t="shared" si="110"/>
        <v>6</v>
      </c>
      <c r="AB1147" s="83">
        <f t="shared" si="111"/>
        <v>11.07</v>
      </c>
      <c r="AC1147" s="84"/>
      <c r="AD1147" s="81" t="str">
        <f>VLOOKUP(C1147, 'NORD SUD'!A:B, 2, FALSE)</f>
        <v>S</v>
      </c>
      <c r="AE1147" s="85"/>
      <c r="AF1147" s="85"/>
      <c r="AG1147" s="84"/>
      <c r="AH1147" s="81"/>
      <c r="AI1147" s="169"/>
      <c r="AJ1147" s="169"/>
      <c r="AK1147" s="194"/>
      <c r="AL1147" s="158"/>
    </row>
    <row r="1148" spans="1:998" s="13" customFormat="1">
      <c r="A1148" s="16">
        <v>1143</v>
      </c>
      <c r="B1148" s="32" t="s">
        <v>344</v>
      </c>
      <c r="C1148" s="32" t="s">
        <v>1122</v>
      </c>
      <c r="D1148" s="32" t="s">
        <v>1122</v>
      </c>
      <c r="E1148" s="32" t="s">
        <v>1129</v>
      </c>
      <c r="F1148" s="32"/>
      <c r="G1148" s="74">
        <v>45832</v>
      </c>
      <c r="H1148" s="75">
        <v>0.41944444444444445</v>
      </c>
      <c r="I1148" s="32" t="s">
        <v>5</v>
      </c>
      <c r="J1148" s="32" t="s">
        <v>6</v>
      </c>
      <c r="K1148" s="32" t="s">
        <v>5</v>
      </c>
      <c r="L1148" s="32" t="s">
        <v>5</v>
      </c>
      <c r="M1148" s="32" t="s">
        <v>5</v>
      </c>
      <c r="N1148" s="32" t="s">
        <v>6</v>
      </c>
      <c r="O1148" s="76">
        <v>750.92</v>
      </c>
      <c r="P1148" s="77">
        <v>7058</v>
      </c>
      <c r="Q1148" s="76">
        <v>36831.800000000003</v>
      </c>
      <c r="R1148" s="76">
        <v>10000</v>
      </c>
      <c r="S1148" s="85">
        <f t="shared" si="108"/>
        <v>27.150451512008644</v>
      </c>
      <c r="T1148" s="85">
        <f t="shared" si="109"/>
        <v>26831.800000000003</v>
      </c>
      <c r="U1148" s="32" t="s">
        <v>6</v>
      </c>
      <c r="V1148" s="32" t="s">
        <v>6</v>
      </c>
      <c r="W1148" s="79">
        <v>1</v>
      </c>
      <c r="X1148" s="80">
        <v>0</v>
      </c>
      <c r="Y1148" s="81">
        <f>ROUND((S1148/INDICI!$B$2*10),2)</f>
        <v>3.07</v>
      </c>
      <c r="Z1148" s="81">
        <f>ROUND((O1148/INDICI!$B$1*25),2)</f>
        <v>2</v>
      </c>
      <c r="AA1148" s="82">
        <f t="shared" si="110"/>
        <v>6</v>
      </c>
      <c r="AB1148" s="83">
        <f t="shared" si="111"/>
        <v>11.07</v>
      </c>
      <c r="AC1148" s="84"/>
      <c r="AD1148" s="81" t="str">
        <f>VLOOKUP(C1148, 'NORD SUD'!A:B, 2, FALSE)</f>
        <v>N</v>
      </c>
      <c r="AE1148" s="85"/>
      <c r="AF1148" s="85"/>
      <c r="AG1148" s="84"/>
      <c r="AH1148" s="81"/>
      <c r="AI1148" s="169"/>
      <c r="AJ1148" s="169"/>
      <c r="AK1148" s="194"/>
      <c r="AL1148" s="158"/>
    </row>
    <row r="1149" spans="1:998" s="13" customFormat="1">
      <c r="A1149" s="16">
        <v>1144</v>
      </c>
      <c r="B1149" s="32" t="s">
        <v>857</v>
      </c>
      <c r="C1149" s="32" t="s">
        <v>100</v>
      </c>
      <c r="D1149" s="32" t="s">
        <v>100</v>
      </c>
      <c r="E1149" s="32" t="s">
        <v>861</v>
      </c>
      <c r="F1149" s="32"/>
      <c r="G1149" s="74">
        <v>45811</v>
      </c>
      <c r="H1149" s="75">
        <v>0.75</v>
      </c>
      <c r="I1149" s="32" t="s">
        <v>5</v>
      </c>
      <c r="J1149" s="32" t="s">
        <v>6</v>
      </c>
      <c r="K1149" s="32" t="s">
        <v>5</v>
      </c>
      <c r="L1149" s="32" t="s">
        <v>5</v>
      </c>
      <c r="M1149" s="32" t="s">
        <v>5</v>
      </c>
      <c r="N1149" s="32" t="s">
        <v>6</v>
      </c>
      <c r="O1149" s="76">
        <v>1145.0381679389313</v>
      </c>
      <c r="P1149" s="77">
        <v>2882</v>
      </c>
      <c r="Q1149" s="76">
        <v>250000</v>
      </c>
      <c r="R1149" s="76">
        <v>0</v>
      </c>
      <c r="S1149" s="85">
        <f t="shared" si="108"/>
        <v>0</v>
      </c>
      <c r="T1149" s="85">
        <f t="shared" si="109"/>
        <v>250000</v>
      </c>
      <c r="U1149" s="32" t="s">
        <v>6</v>
      </c>
      <c r="V1149" s="32" t="s">
        <v>6</v>
      </c>
      <c r="W1149" s="79">
        <v>1</v>
      </c>
      <c r="X1149" s="80">
        <v>0</v>
      </c>
      <c r="Y1149" s="81">
        <f>ROUND((S1149/INDICI!$B$2*10),2)</f>
        <v>0</v>
      </c>
      <c r="Z1149" s="81">
        <f>ROUND((O1149/INDICI!$B$1*25),2)</f>
        <v>3.06</v>
      </c>
      <c r="AA1149" s="82">
        <f t="shared" si="110"/>
        <v>8</v>
      </c>
      <c r="AB1149" s="83">
        <f t="shared" si="111"/>
        <v>11.06</v>
      </c>
      <c r="AC1149" s="84"/>
      <c r="AD1149" s="81" t="str">
        <f>VLOOKUP(C1149, 'NORD SUD'!A:B, 2, FALSE)</f>
        <v>S</v>
      </c>
      <c r="AE1149" s="85"/>
      <c r="AF1149" s="85"/>
      <c r="AG1149" s="84"/>
      <c r="AH1149" s="81"/>
      <c r="AI1149" s="169"/>
      <c r="AJ1149" s="169"/>
      <c r="AK1149" s="194"/>
      <c r="AL1149" s="158"/>
    </row>
    <row r="1150" spans="1:998" s="13" customFormat="1">
      <c r="A1150" s="16">
        <v>1145</v>
      </c>
      <c r="B1150" s="32" t="s">
        <v>250</v>
      </c>
      <c r="C1150" s="32" t="s">
        <v>41</v>
      </c>
      <c r="D1150" s="32" t="s">
        <v>41</v>
      </c>
      <c r="E1150" s="32" t="s">
        <v>1295</v>
      </c>
      <c r="F1150" s="32"/>
      <c r="G1150" s="74">
        <v>45831</v>
      </c>
      <c r="H1150" s="75">
        <v>0.53749999999999998</v>
      </c>
      <c r="I1150" s="32" t="s">
        <v>265</v>
      </c>
      <c r="J1150" s="32" t="s">
        <v>6</v>
      </c>
      <c r="K1150" s="32" t="s">
        <v>5</v>
      </c>
      <c r="L1150" s="32" t="s">
        <v>5</v>
      </c>
      <c r="M1150" s="76" t="s">
        <v>5</v>
      </c>
      <c r="N1150" s="32" t="s">
        <v>6</v>
      </c>
      <c r="O1150" s="76">
        <v>730.34</v>
      </c>
      <c r="P1150" s="77">
        <v>3560</v>
      </c>
      <c r="Q1150" s="76">
        <v>43200</v>
      </c>
      <c r="R1150" s="76">
        <v>4200</v>
      </c>
      <c r="S1150" s="85">
        <f t="shared" si="108"/>
        <v>9.7222222222222232</v>
      </c>
      <c r="T1150" s="85">
        <f t="shared" si="109"/>
        <v>39000</v>
      </c>
      <c r="U1150" s="32" t="s">
        <v>6</v>
      </c>
      <c r="V1150" s="32" t="s">
        <v>6</v>
      </c>
      <c r="W1150" s="79">
        <v>1</v>
      </c>
      <c r="X1150" s="80">
        <v>0</v>
      </c>
      <c r="Y1150" s="81">
        <f>ROUND((S1150/INDICI!$B$2*10),2)</f>
        <v>1.1000000000000001</v>
      </c>
      <c r="Z1150" s="81">
        <f>ROUND((O1150/INDICI!$B$1*25),2)</f>
        <v>1.95</v>
      </c>
      <c r="AA1150" s="82">
        <f t="shared" si="110"/>
        <v>8</v>
      </c>
      <c r="AB1150" s="83">
        <f t="shared" si="111"/>
        <v>11.05</v>
      </c>
      <c r="AC1150" s="84"/>
      <c r="AD1150" s="81" t="str">
        <f>VLOOKUP(C1150, 'NORD SUD'!A:B, 2, FALSE)</f>
        <v>N</v>
      </c>
      <c r="AE1150" s="85"/>
      <c r="AF1150" s="85"/>
      <c r="AG1150" s="84"/>
      <c r="AH1150" s="81"/>
      <c r="AI1150" s="169"/>
      <c r="AJ1150" s="169"/>
      <c r="AK1150" s="194"/>
      <c r="AL1150" s="158"/>
    </row>
    <row r="1151" spans="1:998" s="13" customFormat="1">
      <c r="A1151" s="16">
        <v>1146</v>
      </c>
      <c r="B1151" s="32" t="s">
        <v>274</v>
      </c>
      <c r="C1151" s="32" t="s">
        <v>23</v>
      </c>
      <c r="D1151" s="32" t="s">
        <v>23</v>
      </c>
      <c r="E1151" s="32" t="s">
        <v>284</v>
      </c>
      <c r="F1151" s="32"/>
      <c r="G1151" s="74">
        <v>45834</v>
      </c>
      <c r="H1151" s="75">
        <v>0.49513888888888885</v>
      </c>
      <c r="I1151" s="32" t="s">
        <v>5</v>
      </c>
      <c r="J1151" s="32" t="s">
        <v>6</v>
      </c>
      <c r="K1151" s="32" t="s">
        <v>5</v>
      </c>
      <c r="L1151" s="32" t="s">
        <v>5</v>
      </c>
      <c r="M1151" s="32" t="s">
        <v>5</v>
      </c>
      <c r="N1151" s="32" t="s">
        <v>6</v>
      </c>
      <c r="O1151" s="76">
        <v>840.71</v>
      </c>
      <c r="P1151" s="77">
        <v>17842</v>
      </c>
      <c r="Q1151" s="76">
        <v>80368.45</v>
      </c>
      <c r="R1151" s="76">
        <v>20000</v>
      </c>
      <c r="S1151" s="78">
        <f t="shared" si="108"/>
        <v>24.885387238400146</v>
      </c>
      <c r="T1151" s="78">
        <f t="shared" si="109"/>
        <v>60368.45</v>
      </c>
      <c r="U1151" s="32" t="s">
        <v>6</v>
      </c>
      <c r="V1151" s="32" t="s">
        <v>6</v>
      </c>
      <c r="W1151" s="81">
        <v>1</v>
      </c>
      <c r="X1151" s="80">
        <v>0</v>
      </c>
      <c r="Y1151" s="81">
        <f>ROUND((S1151/INDICI!$B$2*10),2)</f>
        <v>2.81</v>
      </c>
      <c r="Z1151" s="81">
        <f>ROUND((O1151/INDICI!$B$1*25),2)</f>
        <v>2.2400000000000002</v>
      </c>
      <c r="AA1151" s="82">
        <f t="shared" si="110"/>
        <v>6</v>
      </c>
      <c r="AB1151" s="83">
        <f t="shared" si="111"/>
        <v>11.05</v>
      </c>
      <c r="AC1151" s="84"/>
      <c r="AD1151" s="81" t="str">
        <f>VLOOKUP(C1151, 'NORD SUD'!A:B, 2, FALSE)</f>
        <v>S</v>
      </c>
      <c r="AE1151" s="85"/>
      <c r="AF1151" s="85"/>
      <c r="AG1151" s="84"/>
      <c r="AH1151" s="81"/>
      <c r="AI1151" s="169"/>
      <c r="AJ1151" s="169"/>
      <c r="AK1151" s="194"/>
      <c r="AL1151" s="158"/>
      <c r="ALJ1151" s="24"/>
    </row>
    <row r="1152" spans="1:998" s="13" customFormat="1">
      <c r="A1152" s="16">
        <v>1147</v>
      </c>
      <c r="B1152" s="32" t="s">
        <v>138</v>
      </c>
      <c r="C1152" s="32" t="s">
        <v>18</v>
      </c>
      <c r="D1152" s="32" t="s">
        <v>18</v>
      </c>
      <c r="E1152" s="32" t="s">
        <v>162</v>
      </c>
      <c r="F1152" s="32"/>
      <c r="G1152" s="74">
        <v>45834</v>
      </c>
      <c r="H1152" s="75">
        <v>0.54861111111111116</v>
      </c>
      <c r="I1152" s="32" t="s">
        <v>5</v>
      </c>
      <c r="J1152" s="32" t="s">
        <v>6</v>
      </c>
      <c r="K1152" s="32" t="s">
        <v>5</v>
      </c>
      <c r="L1152" s="32" t="s">
        <v>5</v>
      </c>
      <c r="M1152" s="32" t="s">
        <v>5</v>
      </c>
      <c r="N1152" s="32" t="s">
        <v>6</v>
      </c>
      <c r="O1152" s="76">
        <v>1468.77</v>
      </c>
      <c r="P1152" s="77">
        <v>8102</v>
      </c>
      <c r="Q1152" s="76">
        <v>176211.18</v>
      </c>
      <c r="R1152" s="76">
        <v>17621.12</v>
      </c>
      <c r="S1152" s="85">
        <f t="shared" si="108"/>
        <v>10.000001135001762</v>
      </c>
      <c r="T1152" s="85">
        <f t="shared" si="109"/>
        <v>158590.06</v>
      </c>
      <c r="U1152" s="32" t="s">
        <v>6</v>
      </c>
      <c r="V1152" s="32" t="s">
        <v>6</v>
      </c>
      <c r="W1152" s="79">
        <v>1</v>
      </c>
      <c r="X1152" s="80">
        <v>0</v>
      </c>
      <c r="Y1152" s="81">
        <f>ROUND((S1152/INDICI!$B$2*10),2)</f>
        <v>1.1299999999999999</v>
      </c>
      <c r="Z1152" s="81">
        <f>ROUND((O1152/INDICI!$B$1*25),2)</f>
        <v>3.92</v>
      </c>
      <c r="AA1152" s="82">
        <f t="shared" si="110"/>
        <v>6</v>
      </c>
      <c r="AB1152" s="83">
        <f t="shared" si="111"/>
        <v>11.05</v>
      </c>
      <c r="AC1152" s="84"/>
      <c r="AD1152" s="81" t="str">
        <f>VLOOKUP(C1152, 'NORD SUD'!A:B, 2, FALSE)</f>
        <v>S</v>
      </c>
      <c r="AE1152" s="85"/>
      <c r="AF1152" s="85"/>
      <c r="AG1152" s="84"/>
      <c r="AH1152" s="81"/>
      <c r="AI1152" s="169"/>
      <c r="AJ1152" s="169"/>
      <c r="AK1152" s="194"/>
      <c r="AL1152" s="158"/>
    </row>
    <row r="1153" spans="1:998" s="13" customFormat="1">
      <c r="A1153" s="16">
        <v>1148</v>
      </c>
      <c r="B1153" s="32" t="s">
        <v>188</v>
      </c>
      <c r="C1153" s="32" t="s">
        <v>35</v>
      </c>
      <c r="D1153" s="32" t="s">
        <v>35</v>
      </c>
      <c r="E1153" s="32" t="s">
        <v>832</v>
      </c>
      <c r="F1153" s="32"/>
      <c r="G1153" s="74">
        <v>45834</v>
      </c>
      <c r="H1153" s="75">
        <v>0.39652777777777781</v>
      </c>
      <c r="I1153" s="32" t="s">
        <v>5</v>
      </c>
      <c r="J1153" s="32" t="s">
        <v>6</v>
      </c>
      <c r="K1153" s="32" t="s">
        <v>5</v>
      </c>
      <c r="L1153" s="32" t="s">
        <v>5</v>
      </c>
      <c r="M1153" s="32" t="s">
        <v>5</v>
      </c>
      <c r="N1153" s="32" t="s">
        <v>6</v>
      </c>
      <c r="O1153" s="76">
        <v>691.1</v>
      </c>
      <c r="P1153" s="77">
        <v>3328</v>
      </c>
      <c r="Q1153" s="76">
        <v>95000</v>
      </c>
      <c r="R1153" s="76">
        <v>10000</v>
      </c>
      <c r="S1153" s="85">
        <f t="shared" si="108"/>
        <v>10.526315789473683</v>
      </c>
      <c r="T1153" s="85">
        <f t="shared" si="109"/>
        <v>85000</v>
      </c>
      <c r="U1153" s="32" t="s">
        <v>6</v>
      </c>
      <c r="V1153" s="32" t="s">
        <v>6</v>
      </c>
      <c r="W1153" s="79">
        <v>1</v>
      </c>
      <c r="X1153" s="80">
        <v>0</v>
      </c>
      <c r="Y1153" s="81">
        <f>ROUND((S1153/INDICI!$B$2*10),2)</f>
        <v>1.19</v>
      </c>
      <c r="Z1153" s="81">
        <f>ROUND((O1153/INDICI!$B$1*25),2)</f>
        <v>1.85</v>
      </c>
      <c r="AA1153" s="82">
        <f t="shared" si="110"/>
        <v>8</v>
      </c>
      <c r="AB1153" s="83">
        <f t="shared" si="111"/>
        <v>11.04</v>
      </c>
      <c r="AC1153" s="84"/>
      <c r="AD1153" s="81" t="str">
        <f>VLOOKUP(C1153, 'NORD SUD'!A:B, 2, FALSE)</f>
        <v>N</v>
      </c>
      <c r="AE1153" s="85"/>
      <c r="AF1153" s="85"/>
      <c r="AG1153" s="84"/>
      <c r="AH1153" s="81"/>
      <c r="AI1153" s="169"/>
      <c r="AJ1153" s="169"/>
      <c r="AK1153" s="194"/>
      <c r="AL1153" s="158"/>
    </row>
    <row r="1154" spans="1:998" s="13" customFormat="1">
      <c r="A1154" s="16">
        <v>1149</v>
      </c>
      <c r="B1154" s="32" t="s">
        <v>274</v>
      </c>
      <c r="C1154" s="32" t="s">
        <v>1606</v>
      </c>
      <c r="D1154" s="32" t="s">
        <v>1606</v>
      </c>
      <c r="E1154" s="32" t="s">
        <v>1615</v>
      </c>
      <c r="F1154" s="32"/>
      <c r="G1154" s="74">
        <v>45834</v>
      </c>
      <c r="H1154" s="75">
        <v>0.50555555555555554</v>
      </c>
      <c r="I1154" s="32" t="s">
        <v>5</v>
      </c>
      <c r="J1154" s="32" t="s">
        <v>6</v>
      </c>
      <c r="K1154" s="32" t="s">
        <v>265</v>
      </c>
      <c r="L1154" s="32" t="s">
        <v>5</v>
      </c>
      <c r="M1154" s="32" t="s">
        <v>5</v>
      </c>
      <c r="N1154" s="32" t="s">
        <v>6</v>
      </c>
      <c r="O1154" s="76">
        <v>927.58</v>
      </c>
      <c r="P1154" s="77">
        <v>2803</v>
      </c>
      <c r="Q1154" s="76">
        <v>120000</v>
      </c>
      <c r="R1154" s="76">
        <v>6000</v>
      </c>
      <c r="S1154" s="85">
        <f t="shared" si="108"/>
        <v>5</v>
      </c>
      <c r="T1154" s="85">
        <f t="shared" si="109"/>
        <v>114000</v>
      </c>
      <c r="U1154" s="32" t="s">
        <v>6</v>
      </c>
      <c r="V1154" s="32" t="s">
        <v>6</v>
      </c>
      <c r="W1154" s="32">
        <v>1</v>
      </c>
      <c r="X1154" s="80">
        <v>0</v>
      </c>
      <c r="Y1154" s="81">
        <f>ROUND((S1154/INDICI!$B$2*10),2)</f>
        <v>0.56000000000000005</v>
      </c>
      <c r="Z1154" s="81">
        <f>ROUND((O1154/INDICI!$B$1*25),2)</f>
        <v>2.48</v>
      </c>
      <c r="AA1154" s="82">
        <f t="shared" si="110"/>
        <v>8</v>
      </c>
      <c r="AB1154" s="83">
        <f t="shared" si="111"/>
        <v>11.04</v>
      </c>
      <c r="AC1154" s="84"/>
      <c r="AD1154" s="81" t="str">
        <f>VLOOKUP(C1154, 'NORD SUD'!A:B, 2, FALSE)</f>
        <v>S</v>
      </c>
      <c r="AE1154" s="85"/>
      <c r="AF1154" s="85"/>
      <c r="AG1154" s="84"/>
      <c r="AH1154" s="81"/>
      <c r="AI1154" s="169"/>
      <c r="AJ1154" s="169"/>
      <c r="AK1154" s="194"/>
      <c r="AL1154" s="162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27"/>
      <c r="EC1154" s="27"/>
      <c r="ED1154" s="27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  <c r="HJ1154" s="27"/>
      <c r="HK1154" s="27"/>
      <c r="HL1154" s="27"/>
      <c r="HM1154" s="27"/>
      <c r="HN1154" s="27"/>
      <c r="HO1154" s="27"/>
      <c r="HP1154" s="27"/>
      <c r="HQ1154" s="27"/>
      <c r="HR1154" s="27"/>
      <c r="HS1154" s="27"/>
      <c r="HT1154" s="27"/>
      <c r="HU1154" s="27"/>
      <c r="HV1154" s="27"/>
      <c r="HW1154" s="27"/>
      <c r="HX1154" s="27"/>
      <c r="HY1154" s="27"/>
      <c r="HZ1154" s="27"/>
      <c r="IA1154" s="27"/>
      <c r="IB1154" s="27"/>
      <c r="IC1154" s="27"/>
      <c r="ID1154" s="27"/>
      <c r="IE1154" s="27"/>
      <c r="IF1154" s="27"/>
      <c r="IG1154" s="27"/>
      <c r="IH1154" s="27"/>
      <c r="II1154" s="27"/>
      <c r="IJ1154" s="27"/>
      <c r="IK1154" s="27"/>
      <c r="IL1154" s="27"/>
      <c r="IM1154" s="27"/>
      <c r="IN1154" s="27"/>
      <c r="IO1154" s="27"/>
      <c r="IP1154" s="27"/>
      <c r="IQ1154" s="27"/>
      <c r="IR1154" s="27"/>
      <c r="IS1154" s="27"/>
      <c r="IT1154" s="27"/>
      <c r="IU1154" s="27"/>
      <c r="IV1154" s="27"/>
      <c r="IW1154" s="27"/>
      <c r="IX1154" s="27"/>
      <c r="IY1154" s="27"/>
      <c r="IZ1154" s="27"/>
      <c r="JA1154" s="27"/>
      <c r="JB1154" s="27"/>
      <c r="JC1154" s="27"/>
      <c r="JD1154" s="27"/>
      <c r="JE1154" s="27"/>
      <c r="JF1154" s="27"/>
      <c r="JG1154" s="27"/>
      <c r="JH1154" s="27"/>
      <c r="JI1154" s="27"/>
      <c r="JJ1154" s="27"/>
      <c r="JK1154" s="27"/>
      <c r="JL1154" s="27"/>
      <c r="JM1154" s="27"/>
      <c r="JN1154" s="27"/>
      <c r="JO1154" s="27"/>
      <c r="JP1154" s="27"/>
      <c r="JQ1154" s="27"/>
      <c r="JR1154" s="27"/>
      <c r="JS1154" s="27"/>
      <c r="JT1154" s="27"/>
      <c r="JU1154" s="27"/>
      <c r="JV1154" s="27"/>
      <c r="JW1154" s="27"/>
      <c r="JX1154" s="27"/>
      <c r="JY1154" s="27"/>
      <c r="JZ1154" s="27"/>
      <c r="KA1154" s="27"/>
      <c r="KB1154" s="27"/>
      <c r="KC1154" s="27"/>
      <c r="KD1154" s="27"/>
      <c r="KE1154" s="27"/>
      <c r="KF1154" s="27"/>
      <c r="KG1154" s="27"/>
      <c r="KH1154" s="27"/>
      <c r="KI1154" s="27"/>
      <c r="KJ1154" s="27"/>
      <c r="KK1154" s="27"/>
      <c r="KL1154" s="27"/>
      <c r="KM1154" s="27"/>
      <c r="KN1154" s="27"/>
      <c r="KO1154" s="27"/>
      <c r="KP1154" s="27"/>
      <c r="KQ1154" s="27"/>
      <c r="KR1154" s="27"/>
      <c r="KS1154" s="27"/>
      <c r="KT1154" s="27"/>
      <c r="KU1154" s="27"/>
      <c r="KV1154" s="27"/>
      <c r="KW1154" s="27"/>
      <c r="KX1154" s="27"/>
      <c r="KY1154" s="27"/>
      <c r="KZ1154" s="27"/>
      <c r="LA1154" s="27"/>
      <c r="LB1154" s="27"/>
      <c r="LC1154" s="27"/>
      <c r="LD1154" s="27"/>
      <c r="LE1154" s="27"/>
      <c r="LF1154" s="27"/>
      <c r="LG1154" s="27"/>
      <c r="LH1154" s="27"/>
      <c r="LI1154" s="27"/>
      <c r="LJ1154" s="27"/>
      <c r="LK1154" s="27"/>
      <c r="LL1154" s="27"/>
      <c r="LM1154" s="27"/>
      <c r="LN1154" s="27"/>
      <c r="LO1154" s="27"/>
      <c r="LP1154" s="27"/>
      <c r="LQ1154" s="27"/>
      <c r="LR1154" s="27"/>
      <c r="LS1154" s="27"/>
      <c r="LT1154" s="27"/>
      <c r="LU1154" s="27"/>
      <c r="LV1154" s="27"/>
      <c r="LW1154" s="27"/>
      <c r="LX1154" s="27"/>
      <c r="LY1154" s="27"/>
      <c r="LZ1154" s="27"/>
      <c r="MA1154" s="27"/>
      <c r="MB1154" s="27"/>
      <c r="MC1154" s="27"/>
      <c r="MD1154" s="27"/>
      <c r="ME1154" s="27"/>
      <c r="MF1154" s="27"/>
      <c r="MG1154" s="27"/>
      <c r="MH1154" s="27"/>
      <c r="MI1154" s="27"/>
      <c r="MJ1154" s="27"/>
      <c r="MK1154" s="27"/>
      <c r="ML1154" s="27"/>
      <c r="MM1154" s="27"/>
      <c r="MN1154" s="27"/>
      <c r="MO1154" s="27"/>
      <c r="MP1154" s="27"/>
      <c r="MQ1154" s="27"/>
      <c r="MR1154" s="27"/>
      <c r="MS1154" s="27"/>
      <c r="MT1154" s="27"/>
      <c r="MU1154" s="27"/>
      <c r="MV1154" s="27"/>
      <c r="MW1154" s="27"/>
      <c r="MX1154" s="27"/>
      <c r="MY1154" s="27"/>
      <c r="MZ1154" s="27"/>
      <c r="NA1154" s="27"/>
      <c r="NB1154" s="27"/>
      <c r="NC1154" s="27"/>
      <c r="ND1154" s="27"/>
      <c r="NE1154" s="27"/>
      <c r="NF1154" s="27"/>
      <c r="NG1154" s="27"/>
      <c r="NH1154" s="27"/>
      <c r="NI1154" s="27"/>
      <c r="NJ1154" s="27"/>
      <c r="NK1154" s="27"/>
      <c r="NL1154" s="27"/>
      <c r="NM1154" s="27"/>
      <c r="NN1154" s="27"/>
      <c r="NO1154" s="27"/>
      <c r="NP1154" s="27"/>
      <c r="NQ1154" s="27"/>
      <c r="NR1154" s="27"/>
      <c r="NS1154" s="27"/>
      <c r="NT1154" s="27"/>
      <c r="NU1154" s="27"/>
      <c r="NV1154" s="27"/>
      <c r="NW1154" s="27"/>
      <c r="NX1154" s="27"/>
      <c r="NY1154" s="27"/>
      <c r="NZ1154" s="27"/>
      <c r="OA1154" s="27"/>
      <c r="OB1154" s="27"/>
      <c r="OC1154" s="27"/>
      <c r="OD1154" s="27"/>
      <c r="OE1154" s="27"/>
      <c r="OF1154" s="27"/>
      <c r="OG1154" s="27"/>
      <c r="OH1154" s="27"/>
      <c r="OI1154" s="27"/>
      <c r="OJ1154" s="27"/>
      <c r="OK1154" s="27"/>
      <c r="OL1154" s="27"/>
      <c r="OM1154" s="27"/>
      <c r="ON1154" s="27"/>
      <c r="OO1154" s="27"/>
      <c r="OP1154" s="27"/>
      <c r="OQ1154" s="27"/>
      <c r="OR1154" s="27"/>
      <c r="OS1154" s="27"/>
      <c r="OT1154" s="27"/>
      <c r="OU1154" s="27"/>
      <c r="OV1154" s="27"/>
      <c r="OW1154" s="27"/>
      <c r="OX1154" s="27"/>
      <c r="OY1154" s="27"/>
      <c r="OZ1154" s="27"/>
      <c r="PA1154" s="27"/>
      <c r="PB1154" s="27"/>
      <c r="PC1154" s="27"/>
      <c r="PD1154" s="27"/>
      <c r="PE1154" s="27"/>
      <c r="PF1154" s="27"/>
      <c r="PG1154" s="27"/>
      <c r="PH1154" s="27"/>
      <c r="PI1154" s="27"/>
      <c r="PJ1154" s="27"/>
      <c r="PK1154" s="27"/>
      <c r="PL1154" s="27"/>
      <c r="PM1154" s="27"/>
      <c r="PN1154" s="27"/>
      <c r="PO1154" s="27"/>
      <c r="PP1154" s="27"/>
      <c r="PQ1154" s="27"/>
      <c r="PR1154" s="27"/>
      <c r="PS1154" s="27"/>
      <c r="PT1154" s="27"/>
      <c r="PU1154" s="27"/>
      <c r="PV1154" s="27"/>
      <c r="PW1154" s="27"/>
      <c r="PX1154" s="27"/>
      <c r="PY1154" s="27"/>
      <c r="PZ1154" s="27"/>
      <c r="QA1154" s="27"/>
      <c r="QB1154" s="27"/>
      <c r="QC1154" s="27"/>
      <c r="QD1154" s="27"/>
      <c r="QE1154" s="27"/>
      <c r="QF1154" s="27"/>
      <c r="QG1154" s="27"/>
      <c r="QH1154" s="27"/>
      <c r="QI1154" s="27"/>
      <c r="QJ1154" s="27"/>
      <c r="QK1154" s="27"/>
      <c r="QL1154" s="27"/>
      <c r="QM1154" s="27"/>
      <c r="QN1154" s="27"/>
      <c r="QO1154" s="27"/>
      <c r="QP1154" s="27"/>
      <c r="QQ1154" s="27"/>
      <c r="QR1154" s="27"/>
      <c r="QS1154" s="27"/>
      <c r="QT1154" s="27"/>
      <c r="QU1154" s="27"/>
      <c r="QV1154" s="27"/>
      <c r="QW1154" s="27"/>
      <c r="QX1154" s="27"/>
      <c r="QY1154" s="27"/>
      <c r="QZ1154" s="27"/>
      <c r="RA1154" s="27"/>
      <c r="RB1154" s="27"/>
      <c r="RC1154" s="27"/>
      <c r="RD1154" s="27"/>
      <c r="RE1154" s="27"/>
      <c r="RF1154" s="27"/>
      <c r="RG1154" s="27"/>
      <c r="RH1154" s="27"/>
      <c r="RI1154" s="27"/>
      <c r="RJ1154" s="27"/>
      <c r="RK1154" s="27"/>
      <c r="RL1154" s="27"/>
      <c r="RM1154" s="27"/>
      <c r="RN1154" s="27"/>
      <c r="RO1154" s="27"/>
      <c r="RP1154" s="27"/>
      <c r="RQ1154" s="27"/>
      <c r="RR1154" s="27"/>
      <c r="RS1154" s="27"/>
      <c r="RT1154" s="27"/>
      <c r="RU1154" s="27"/>
      <c r="RV1154" s="27"/>
      <c r="RW1154" s="27"/>
      <c r="RX1154" s="27"/>
      <c r="RY1154" s="27"/>
      <c r="RZ1154" s="27"/>
      <c r="SA1154" s="27"/>
      <c r="SB1154" s="27"/>
      <c r="SC1154" s="27"/>
      <c r="SD1154" s="27"/>
      <c r="SE1154" s="27"/>
      <c r="SF1154" s="27"/>
      <c r="SG1154" s="27"/>
      <c r="SH1154" s="27"/>
      <c r="SI1154" s="27"/>
      <c r="SJ1154" s="27"/>
      <c r="SK1154" s="27"/>
      <c r="SL1154" s="27"/>
      <c r="SM1154" s="27"/>
      <c r="SN1154" s="27"/>
      <c r="SO1154" s="27"/>
      <c r="SP1154" s="27"/>
      <c r="SQ1154" s="27"/>
      <c r="SR1154" s="27"/>
      <c r="SS1154" s="27"/>
      <c r="ST1154" s="27"/>
      <c r="SU1154" s="27"/>
      <c r="SV1154" s="27"/>
      <c r="SW1154" s="27"/>
      <c r="SX1154" s="27"/>
      <c r="SY1154" s="27"/>
      <c r="SZ1154" s="27"/>
      <c r="TA1154" s="27"/>
      <c r="TB1154" s="27"/>
      <c r="TC1154" s="27"/>
      <c r="TD1154" s="27"/>
      <c r="TE1154" s="27"/>
      <c r="TF1154" s="27"/>
      <c r="TG1154" s="27"/>
      <c r="TH1154" s="27"/>
      <c r="TI1154" s="27"/>
      <c r="TJ1154" s="27"/>
      <c r="TK1154" s="27"/>
      <c r="TL1154" s="27"/>
      <c r="TM1154" s="27"/>
      <c r="TN1154" s="27"/>
      <c r="TO1154" s="27"/>
      <c r="TP1154" s="27"/>
      <c r="TQ1154" s="27"/>
      <c r="TR1154" s="27"/>
      <c r="TS1154" s="27"/>
      <c r="TT1154" s="27"/>
      <c r="TU1154" s="27"/>
      <c r="TV1154" s="27"/>
      <c r="TW1154" s="27"/>
      <c r="TX1154" s="27"/>
      <c r="TY1154" s="27"/>
      <c r="TZ1154" s="27"/>
      <c r="UA1154" s="27"/>
      <c r="UB1154" s="27"/>
      <c r="UC1154" s="27"/>
      <c r="UD1154" s="27"/>
      <c r="UE1154" s="27"/>
      <c r="UF1154" s="27"/>
      <c r="UG1154" s="27"/>
      <c r="UH1154" s="27"/>
      <c r="UI1154" s="27"/>
      <c r="UJ1154" s="27"/>
      <c r="UK1154" s="27"/>
      <c r="UL1154" s="27"/>
      <c r="UM1154" s="27"/>
      <c r="UN1154" s="27"/>
      <c r="UO1154" s="27"/>
      <c r="UP1154" s="27"/>
      <c r="UQ1154" s="27"/>
      <c r="UR1154" s="27"/>
      <c r="US1154" s="27"/>
      <c r="UT1154" s="27"/>
      <c r="UU1154" s="27"/>
      <c r="UV1154" s="27"/>
      <c r="UW1154" s="27"/>
      <c r="UX1154" s="27"/>
      <c r="UY1154" s="27"/>
      <c r="UZ1154" s="27"/>
      <c r="VA1154" s="27"/>
      <c r="VB1154" s="27"/>
      <c r="VC1154" s="27"/>
      <c r="VD1154" s="27"/>
      <c r="VE1154" s="27"/>
      <c r="VF1154" s="27"/>
      <c r="VG1154" s="27"/>
      <c r="VH1154" s="27"/>
      <c r="VI1154" s="27"/>
      <c r="VJ1154" s="27"/>
      <c r="VK1154" s="27"/>
      <c r="VL1154" s="27"/>
      <c r="VM1154" s="27"/>
      <c r="VN1154" s="27"/>
      <c r="VO1154" s="27"/>
      <c r="VP1154" s="27"/>
      <c r="VQ1154" s="27"/>
      <c r="VR1154" s="27"/>
      <c r="VS1154" s="27"/>
      <c r="VT1154" s="27"/>
      <c r="VU1154" s="27"/>
      <c r="VV1154" s="27"/>
      <c r="VW1154" s="27"/>
      <c r="VX1154" s="27"/>
      <c r="VY1154" s="27"/>
      <c r="VZ1154" s="27"/>
      <c r="WA1154" s="27"/>
      <c r="WB1154" s="27"/>
      <c r="WC1154" s="27"/>
      <c r="WD1154" s="27"/>
      <c r="WE1154" s="27"/>
      <c r="WF1154" s="27"/>
      <c r="WG1154" s="27"/>
      <c r="WH1154" s="27"/>
      <c r="WI1154" s="27"/>
      <c r="WJ1154" s="27"/>
      <c r="WK1154" s="27"/>
      <c r="WL1154" s="27"/>
      <c r="WM1154" s="27"/>
      <c r="WN1154" s="27"/>
      <c r="WO1154" s="27"/>
      <c r="WP1154" s="27"/>
      <c r="WQ1154" s="27"/>
      <c r="WR1154" s="27"/>
      <c r="WS1154" s="27"/>
      <c r="WT1154" s="27"/>
      <c r="WU1154" s="27"/>
      <c r="WV1154" s="27"/>
      <c r="WW1154" s="27"/>
      <c r="WX1154" s="27"/>
      <c r="WY1154" s="27"/>
      <c r="WZ1154" s="27"/>
      <c r="XA1154" s="27"/>
      <c r="XB1154" s="27"/>
      <c r="XC1154" s="27"/>
      <c r="XD1154" s="27"/>
      <c r="XE1154" s="27"/>
      <c r="XF1154" s="27"/>
      <c r="XG1154" s="27"/>
      <c r="XH1154" s="27"/>
      <c r="XI1154" s="27"/>
      <c r="XJ1154" s="27"/>
      <c r="XK1154" s="27"/>
      <c r="XL1154" s="27"/>
      <c r="XM1154" s="27"/>
      <c r="XN1154" s="27"/>
      <c r="XO1154" s="27"/>
      <c r="XP1154" s="27"/>
      <c r="XQ1154" s="27"/>
      <c r="XR1154" s="27"/>
      <c r="XS1154" s="27"/>
      <c r="XT1154" s="27"/>
      <c r="XU1154" s="27"/>
      <c r="XV1154" s="27"/>
      <c r="XW1154" s="27"/>
      <c r="XX1154" s="27"/>
      <c r="XY1154" s="27"/>
      <c r="XZ1154" s="27"/>
      <c r="YA1154" s="27"/>
      <c r="YB1154" s="27"/>
      <c r="YC1154" s="27"/>
      <c r="YD1154" s="27"/>
      <c r="YE1154" s="27"/>
      <c r="YF1154" s="27"/>
      <c r="YG1154" s="27"/>
      <c r="YH1154" s="27"/>
      <c r="YI1154" s="27"/>
      <c r="YJ1154" s="27"/>
      <c r="YK1154" s="27"/>
      <c r="YL1154" s="27"/>
      <c r="YM1154" s="27"/>
      <c r="YN1154" s="27"/>
      <c r="YO1154" s="27"/>
      <c r="YP1154" s="27"/>
      <c r="YQ1154" s="27"/>
      <c r="YR1154" s="27"/>
      <c r="YS1154" s="27"/>
      <c r="YT1154" s="27"/>
      <c r="YU1154" s="27"/>
      <c r="YV1154" s="27"/>
      <c r="YW1154" s="27"/>
      <c r="YX1154" s="27"/>
      <c r="YY1154" s="27"/>
      <c r="YZ1154" s="27"/>
      <c r="ZA1154" s="27"/>
      <c r="ZB1154" s="27"/>
      <c r="ZC1154" s="27"/>
      <c r="ZD1154" s="27"/>
      <c r="ZE1154" s="27"/>
      <c r="ZF1154" s="27"/>
      <c r="ZG1154" s="27"/>
      <c r="ZH1154" s="27"/>
      <c r="ZI1154" s="27"/>
      <c r="ZJ1154" s="27"/>
      <c r="ZK1154" s="27"/>
      <c r="ZL1154" s="27"/>
      <c r="ZM1154" s="27"/>
      <c r="ZN1154" s="27"/>
      <c r="ZO1154" s="27"/>
      <c r="ZP1154" s="27"/>
      <c r="ZQ1154" s="27"/>
      <c r="ZR1154" s="27"/>
      <c r="ZS1154" s="27"/>
      <c r="ZT1154" s="27"/>
      <c r="ZU1154" s="27"/>
      <c r="ZV1154" s="27"/>
      <c r="ZW1154" s="27"/>
      <c r="ZX1154" s="27"/>
      <c r="ZY1154" s="27"/>
      <c r="ZZ1154" s="27"/>
      <c r="AAA1154" s="27"/>
      <c r="AAB1154" s="27"/>
      <c r="AAC1154" s="27"/>
      <c r="AAD1154" s="27"/>
      <c r="AAE1154" s="27"/>
      <c r="AAF1154" s="27"/>
      <c r="AAG1154" s="27"/>
      <c r="AAH1154" s="27"/>
      <c r="AAI1154" s="27"/>
      <c r="AAJ1154" s="27"/>
      <c r="AAK1154" s="27"/>
      <c r="AAL1154" s="27"/>
      <c r="AAM1154" s="27"/>
      <c r="AAN1154" s="27"/>
      <c r="AAO1154" s="27"/>
      <c r="AAP1154" s="27"/>
      <c r="AAQ1154" s="27"/>
      <c r="AAR1154" s="27"/>
      <c r="AAS1154" s="27"/>
      <c r="AAT1154" s="27"/>
      <c r="AAU1154" s="27"/>
      <c r="AAV1154" s="27"/>
      <c r="AAW1154" s="27"/>
      <c r="AAX1154" s="27"/>
      <c r="AAY1154" s="27"/>
      <c r="AAZ1154" s="27"/>
      <c r="ABA1154" s="27"/>
      <c r="ABB1154" s="27"/>
      <c r="ABC1154" s="27"/>
      <c r="ABD1154" s="27"/>
      <c r="ABE1154" s="27"/>
      <c r="ABF1154" s="27"/>
      <c r="ABG1154" s="27"/>
      <c r="ABH1154" s="27"/>
      <c r="ABI1154" s="27"/>
      <c r="ABJ1154" s="27"/>
      <c r="ABK1154" s="27"/>
      <c r="ABL1154" s="27"/>
      <c r="ABM1154" s="27"/>
      <c r="ABN1154" s="27"/>
      <c r="ABO1154" s="27"/>
      <c r="ABP1154" s="27"/>
      <c r="ABQ1154" s="27"/>
      <c r="ABR1154" s="27"/>
      <c r="ABS1154" s="27"/>
      <c r="ABT1154" s="27"/>
      <c r="ABU1154" s="27"/>
      <c r="ABV1154" s="27"/>
      <c r="ABW1154" s="27"/>
      <c r="ABX1154" s="27"/>
      <c r="ABY1154" s="27"/>
      <c r="ABZ1154" s="27"/>
      <c r="ACA1154" s="27"/>
      <c r="ACB1154" s="27"/>
      <c r="ACC1154" s="27"/>
      <c r="ACD1154" s="27"/>
      <c r="ACE1154" s="27"/>
      <c r="ACF1154" s="27"/>
      <c r="ACG1154" s="27"/>
      <c r="ACH1154" s="27"/>
      <c r="ACI1154" s="27"/>
      <c r="ACJ1154" s="27"/>
      <c r="ACK1154" s="27"/>
      <c r="ACL1154" s="27"/>
      <c r="ACM1154" s="27"/>
      <c r="ACN1154" s="27"/>
      <c r="ACO1154" s="27"/>
      <c r="ACP1154" s="27"/>
      <c r="ACQ1154" s="27"/>
      <c r="ACR1154" s="27"/>
      <c r="ACS1154" s="27"/>
      <c r="ACT1154" s="27"/>
      <c r="ACU1154" s="27"/>
      <c r="ACV1154" s="27"/>
      <c r="ACW1154" s="27"/>
      <c r="ACX1154" s="27"/>
      <c r="ACY1154" s="27"/>
      <c r="ACZ1154" s="27"/>
      <c r="ADA1154" s="27"/>
      <c r="ADB1154" s="27"/>
      <c r="ADC1154" s="27"/>
      <c r="ADD1154" s="27"/>
      <c r="ADE1154" s="27"/>
      <c r="ADF1154" s="27"/>
      <c r="ADG1154" s="27"/>
      <c r="ADH1154" s="27"/>
      <c r="ADI1154" s="27"/>
      <c r="ADJ1154" s="27"/>
      <c r="ADK1154" s="27"/>
      <c r="ADL1154" s="27"/>
      <c r="ADM1154" s="27"/>
      <c r="ADN1154" s="27"/>
      <c r="ADO1154" s="27"/>
      <c r="ADP1154" s="27"/>
      <c r="ADQ1154" s="27"/>
      <c r="ADR1154" s="27"/>
      <c r="ADS1154" s="27"/>
      <c r="ADT1154" s="27"/>
      <c r="ADU1154" s="27"/>
      <c r="ADV1154" s="27"/>
      <c r="ADW1154" s="27"/>
      <c r="ADX1154" s="27"/>
      <c r="ADY1154" s="27"/>
      <c r="ADZ1154" s="27"/>
      <c r="AEA1154" s="27"/>
      <c r="AEB1154" s="27"/>
      <c r="AEC1154" s="27"/>
      <c r="AED1154" s="27"/>
      <c r="AEE1154" s="27"/>
      <c r="AEF1154" s="27"/>
      <c r="AEG1154" s="27"/>
      <c r="AEH1154" s="27"/>
      <c r="AEI1154" s="27"/>
      <c r="AEJ1154" s="27"/>
      <c r="AEK1154" s="27"/>
      <c r="AEL1154" s="27"/>
      <c r="AEM1154" s="27"/>
      <c r="AEN1154" s="27"/>
      <c r="AEO1154" s="27"/>
      <c r="AEP1154" s="27"/>
      <c r="AEQ1154" s="27"/>
      <c r="AER1154" s="27"/>
      <c r="AES1154" s="27"/>
      <c r="AET1154" s="27"/>
      <c r="AEU1154" s="27"/>
      <c r="AEV1154" s="27"/>
      <c r="AEW1154" s="27"/>
      <c r="AEX1154" s="27"/>
      <c r="AEY1154" s="27"/>
      <c r="AEZ1154" s="27"/>
      <c r="AFA1154" s="27"/>
      <c r="AFB1154" s="27"/>
      <c r="AFC1154" s="27"/>
      <c r="AFD1154" s="27"/>
      <c r="AFE1154" s="27"/>
      <c r="AFF1154" s="27"/>
      <c r="AFG1154" s="27"/>
      <c r="AFH1154" s="27"/>
      <c r="AFI1154" s="27"/>
      <c r="AFJ1154" s="27"/>
      <c r="AFK1154" s="27"/>
      <c r="AFL1154" s="27"/>
      <c r="AFM1154" s="27"/>
      <c r="AFN1154" s="27"/>
      <c r="AFO1154" s="27"/>
      <c r="AFP1154" s="27"/>
      <c r="AFQ1154" s="27"/>
      <c r="AFR1154" s="27"/>
      <c r="AFS1154" s="27"/>
      <c r="AFT1154" s="27"/>
      <c r="AFU1154" s="27"/>
      <c r="AFV1154" s="27"/>
      <c r="AFW1154" s="27"/>
      <c r="AFX1154" s="27"/>
      <c r="AFY1154" s="27"/>
      <c r="AFZ1154" s="27"/>
      <c r="AGA1154" s="27"/>
      <c r="AGB1154" s="27"/>
      <c r="AGC1154" s="27"/>
      <c r="AGD1154" s="27"/>
      <c r="AGE1154" s="27"/>
      <c r="AGF1154" s="27"/>
      <c r="AGG1154" s="27"/>
      <c r="AGH1154" s="27"/>
      <c r="AGI1154" s="27"/>
      <c r="AGJ1154" s="27"/>
      <c r="AGK1154" s="27"/>
      <c r="AGL1154" s="27"/>
      <c r="AGM1154" s="27"/>
      <c r="AGN1154" s="27"/>
      <c r="AGO1154" s="27"/>
      <c r="AGP1154" s="27"/>
      <c r="AGQ1154" s="27"/>
      <c r="AGR1154" s="27"/>
      <c r="AGS1154" s="27"/>
      <c r="AGT1154" s="27"/>
      <c r="AGU1154" s="27"/>
      <c r="AGV1154" s="27"/>
      <c r="AGW1154" s="27"/>
      <c r="AGX1154" s="27"/>
      <c r="AGY1154" s="27"/>
      <c r="AGZ1154" s="27"/>
      <c r="AHA1154" s="27"/>
      <c r="AHB1154" s="27"/>
      <c r="AHC1154" s="27"/>
      <c r="AHD1154" s="27"/>
      <c r="AHE1154" s="27"/>
      <c r="AHF1154" s="27"/>
      <c r="AHG1154" s="27"/>
      <c r="AHH1154" s="27"/>
      <c r="AHI1154" s="27"/>
      <c r="AHJ1154" s="27"/>
      <c r="AHK1154" s="27"/>
      <c r="AHL1154" s="27"/>
      <c r="AHM1154" s="27"/>
      <c r="AHN1154" s="27"/>
      <c r="AHO1154" s="27"/>
      <c r="AHP1154" s="27"/>
      <c r="AHQ1154" s="27"/>
      <c r="AHR1154" s="27"/>
      <c r="AHS1154" s="27"/>
      <c r="AHT1154" s="27"/>
      <c r="AHU1154" s="27"/>
      <c r="AHV1154" s="27"/>
      <c r="AHW1154" s="27"/>
      <c r="AHX1154" s="27"/>
      <c r="AHY1154" s="27"/>
      <c r="AHZ1154" s="27"/>
      <c r="AIA1154" s="27"/>
      <c r="AIB1154" s="27"/>
      <c r="AIC1154" s="27"/>
      <c r="AID1154" s="27"/>
      <c r="AIE1154" s="27"/>
      <c r="AIF1154" s="27"/>
      <c r="AIG1154" s="27"/>
      <c r="AIH1154" s="27"/>
      <c r="AII1154" s="27"/>
      <c r="AIJ1154" s="27"/>
      <c r="AIK1154" s="27"/>
      <c r="AIL1154" s="27"/>
      <c r="AIM1154" s="27"/>
      <c r="AIN1154" s="27"/>
      <c r="AIO1154" s="27"/>
      <c r="AIP1154" s="27"/>
      <c r="AIQ1154" s="27"/>
      <c r="AIR1154" s="27"/>
      <c r="AIS1154" s="27"/>
      <c r="AIT1154" s="27"/>
      <c r="AIU1154" s="27"/>
      <c r="AIV1154" s="27"/>
      <c r="AIW1154" s="27"/>
      <c r="AIX1154" s="27"/>
      <c r="AIY1154" s="27"/>
      <c r="AIZ1154" s="27"/>
      <c r="AJA1154" s="27"/>
      <c r="AJB1154" s="27"/>
      <c r="AJC1154" s="27"/>
      <c r="AJD1154" s="27"/>
      <c r="AJE1154" s="27"/>
      <c r="AJF1154" s="27"/>
      <c r="AJG1154" s="27"/>
      <c r="AJH1154" s="27"/>
      <c r="AJI1154" s="27"/>
      <c r="AJJ1154" s="27"/>
      <c r="AJK1154" s="27"/>
      <c r="AJL1154" s="27"/>
      <c r="AJM1154" s="27"/>
      <c r="AJN1154" s="27"/>
      <c r="AJO1154" s="27"/>
      <c r="AJP1154" s="27"/>
      <c r="AJQ1154" s="27"/>
      <c r="AJR1154" s="27"/>
      <c r="AJS1154" s="27"/>
      <c r="AJT1154" s="27"/>
      <c r="AJU1154" s="27"/>
      <c r="AJV1154" s="27"/>
      <c r="AJW1154" s="27"/>
      <c r="AJX1154" s="27"/>
      <c r="AJY1154" s="27"/>
      <c r="AJZ1154" s="27"/>
      <c r="AKA1154" s="27"/>
      <c r="AKB1154" s="27"/>
      <c r="AKC1154" s="27"/>
      <c r="AKD1154" s="27"/>
      <c r="AKE1154" s="27"/>
      <c r="AKF1154" s="27"/>
      <c r="AKG1154" s="27"/>
      <c r="AKH1154" s="27"/>
      <c r="AKI1154" s="27"/>
      <c r="AKJ1154" s="27"/>
      <c r="AKK1154" s="27"/>
      <c r="AKL1154" s="27"/>
      <c r="AKM1154" s="27"/>
      <c r="AKN1154" s="27"/>
      <c r="AKO1154" s="27"/>
      <c r="AKP1154" s="27"/>
      <c r="AKQ1154" s="27"/>
      <c r="AKR1154" s="27"/>
      <c r="AKS1154" s="27"/>
      <c r="AKT1154" s="27"/>
      <c r="AKU1154" s="27"/>
      <c r="AKV1154" s="27"/>
      <c r="AKW1154" s="27"/>
      <c r="AKX1154" s="27"/>
      <c r="AKY1154" s="27"/>
      <c r="AKZ1154" s="27"/>
      <c r="ALA1154" s="27"/>
      <c r="ALB1154" s="27"/>
      <c r="ALC1154" s="27"/>
      <c r="ALD1154" s="27"/>
      <c r="ALE1154" s="27"/>
      <c r="ALF1154" s="27"/>
      <c r="ALG1154" s="27"/>
      <c r="ALH1154" s="27"/>
      <c r="ALI1154" s="27"/>
      <c r="ALJ1154" s="27"/>
    </row>
    <row r="1155" spans="1:998" s="13" customFormat="1">
      <c r="A1155" s="16">
        <v>1150</v>
      </c>
      <c r="B1155" s="32" t="s">
        <v>175</v>
      </c>
      <c r="C1155" s="32" t="s">
        <v>28</v>
      </c>
      <c r="D1155" s="32" t="s">
        <v>28</v>
      </c>
      <c r="E1155" s="32" t="s">
        <v>920</v>
      </c>
      <c r="F1155" s="32"/>
      <c r="G1155" s="74">
        <v>45834</v>
      </c>
      <c r="H1155" s="75">
        <v>0.58333333333333337</v>
      </c>
      <c r="I1155" s="32" t="s">
        <v>5</v>
      </c>
      <c r="J1155" s="32" t="s">
        <v>6</v>
      </c>
      <c r="K1155" s="32" t="s">
        <v>5</v>
      </c>
      <c r="L1155" s="32" t="s">
        <v>5</v>
      </c>
      <c r="M1155" s="32" t="s">
        <v>5</v>
      </c>
      <c r="N1155" s="32" t="s">
        <v>6</v>
      </c>
      <c r="O1155" s="76">
        <v>1138.52</v>
      </c>
      <c r="P1155" s="77">
        <v>4216</v>
      </c>
      <c r="Q1155" s="76">
        <v>250000</v>
      </c>
      <c r="R1155" s="76">
        <v>0</v>
      </c>
      <c r="S1155" s="85">
        <f t="shared" si="108"/>
        <v>0</v>
      </c>
      <c r="T1155" s="85">
        <f t="shared" si="109"/>
        <v>250000</v>
      </c>
      <c r="U1155" s="32" t="s">
        <v>6</v>
      </c>
      <c r="V1155" s="32" t="s">
        <v>6</v>
      </c>
      <c r="W1155" s="79">
        <v>1</v>
      </c>
      <c r="X1155" s="80">
        <v>0</v>
      </c>
      <c r="Y1155" s="81">
        <f>ROUND((S1155/INDICI!$B$2*10),2)</f>
        <v>0</v>
      </c>
      <c r="Z1155" s="81">
        <f>ROUND((O1155/INDICI!$B$1*25),2)</f>
        <v>3.04</v>
      </c>
      <c r="AA1155" s="82">
        <f t="shared" si="110"/>
        <v>8</v>
      </c>
      <c r="AB1155" s="83">
        <f t="shared" si="111"/>
        <v>11.04</v>
      </c>
      <c r="AC1155" s="84"/>
      <c r="AD1155" s="81" t="str">
        <f>VLOOKUP(C1155, 'NORD SUD'!A:B, 2, FALSE)</f>
        <v>S</v>
      </c>
      <c r="AE1155" s="85"/>
      <c r="AF1155" s="85"/>
      <c r="AG1155" s="84"/>
      <c r="AH1155" s="174"/>
      <c r="AI1155" s="175"/>
      <c r="AJ1155" s="175"/>
      <c r="AK1155" s="199"/>
      <c r="AL1155" s="158"/>
      <c r="ALJ1155" s="24"/>
    </row>
    <row r="1156" spans="1:998" s="13" customFormat="1">
      <c r="A1156" s="16">
        <v>1151</v>
      </c>
      <c r="B1156" s="32" t="s">
        <v>188</v>
      </c>
      <c r="C1156" s="32" t="s">
        <v>13</v>
      </c>
      <c r="D1156" s="32" t="s">
        <v>13</v>
      </c>
      <c r="E1156" s="32" t="s">
        <v>210</v>
      </c>
      <c r="F1156" s="32"/>
      <c r="G1156" s="74">
        <v>45831</v>
      </c>
      <c r="H1156" s="75">
        <v>0.70347222222222217</v>
      </c>
      <c r="I1156" s="32" t="s">
        <v>5</v>
      </c>
      <c r="J1156" s="32" t="s">
        <v>6</v>
      </c>
      <c r="K1156" s="32" t="s">
        <v>5</v>
      </c>
      <c r="L1156" s="32" t="s">
        <v>5</v>
      </c>
      <c r="M1156" s="32" t="s">
        <v>5</v>
      </c>
      <c r="N1156" s="32" t="s">
        <v>6</v>
      </c>
      <c r="O1156" s="76">
        <v>704.23</v>
      </c>
      <c r="P1156" s="77">
        <v>426</v>
      </c>
      <c r="Q1156" s="76">
        <v>63000</v>
      </c>
      <c r="R1156" s="76">
        <v>6300</v>
      </c>
      <c r="S1156" s="78">
        <f t="shared" si="108"/>
        <v>10</v>
      </c>
      <c r="T1156" s="78">
        <f t="shared" si="109"/>
        <v>56700</v>
      </c>
      <c r="U1156" s="32" t="s">
        <v>6</v>
      </c>
      <c r="V1156" s="32" t="s">
        <v>6</v>
      </c>
      <c r="W1156" s="79">
        <v>2</v>
      </c>
      <c r="X1156" s="80">
        <v>0</v>
      </c>
      <c r="Y1156" s="81">
        <f>ROUND((S1156/INDICI!$B$2*10),2)</f>
        <v>1.1299999999999999</v>
      </c>
      <c r="Z1156" s="81">
        <f>ROUND((O1156/INDICI!$B$1*25),2)</f>
        <v>1.88</v>
      </c>
      <c r="AA1156" s="82">
        <f t="shared" si="110"/>
        <v>8</v>
      </c>
      <c r="AB1156" s="83">
        <f t="shared" si="111"/>
        <v>11.01</v>
      </c>
      <c r="AC1156" s="84"/>
      <c r="AD1156" s="81" t="str">
        <f>VLOOKUP(C1156, 'NORD SUD'!A:B, 2, FALSE)</f>
        <v>N</v>
      </c>
      <c r="AE1156" s="85"/>
      <c r="AF1156" s="85"/>
      <c r="AG1156" s="84"/>
      <c r="AH1156" s="81"/>
      <c r="AI1156" s="169"/>
      <c r="AJ1156" s="169"/>
      <c r="AK1156" s="194"/>
      <c r="AL1156" s="158"/>
    </row>
    <row r="1157" spans="1:998" s="13" customFormat="1">
      <c r="A1157" s="16">
        <v>1152</v>
      </c>
      <c r="B1157" s="32" t="s">
        <v>175</v>
      </c>
      <c r="C1157" s="32" t="s">
        <v>1685</v>
      </c>
      <c r="D1157" s="32" t="s">
        <v>1685</v>
      </c>
      <c r="E1157" s="32" t="s">
        <v>1688</v>
      </c>
      <c r="F1157" s="32"/>
      <c r="G1157" s="74">
        <v>45833</v>
      </c>
      <c r="H1157" s="75">
        <v>0.54166666666666663</v>
      </c>
      <c r="I1157" s="32" t="s">
        <v>5</v>
      </c>
      <c r="J1157" s="32" t="s">
        <v>6</v>
      </c>
      <c r="K1157" s="32" t="s">
        <v>5</v>
      </c>
      <c r="L1157" s="32" t="s">
        <v>5</v>
      </c>
      <c r="M1157" s="32" t="s">
        <v>5</v>
      </c>
      <c r="N1157" s="32" t="s">
        <v>6</v>
      </c>
      <c r="O1157" s="76">
        <v>547.17999999999995</v>
      </c>
      <c r="P1157" s="77">
        <v>9686</v>
      </c>
      <c r="Q1157" s="76">
        <v>194298.94</v>
      </c>
      <c r="R1157" s="76">
        <v>61000</v>
      </c>
      <c r="S1157" s="85">
        <f t="shared" si="108"/>
        <v>31.394921660406382</v>
      </c>
      <c r="T1157" s="85">
        <f t="shared" si="109"/>
        <v>133298.94</v>
      </c>
      <c r="U1157" s="32" t="s">
        <v>6</v>
      </c>
      <c r="V1157" s="32" t="s">
        <v>6</v>
      </c>
      <c r="W1157" s="79">
        <v>1</v>
      </c>
      <c r="X1157" s="80">
        <v>0</v>
      </c>
      <c r="Y1157" s="81">
        <f>ROUND((S1157/INDICI!$B$2*10),2)</f>
        <v>3.55</v>
      </c>
      <c r="Z1157" s="81">
        <f>ROUND((O1157/INDICI!$B$1*25),2)</f>
        <v>1.46</v>
      </c>
      <c r="AA1157" s="82">
        <f t="shared" si="110"/>
        <v>6</v>
      </c>
      <c r="AB1157" s="83">
        <f t="shared" si="111"/>
        <v>11.01</v>
      </c>
      <c r="AC1157" s="84"/>
      <c r="AD1157" s="81" t="str">
        <f>VLOOKUP(C1157, 'NORD SUD'!A:B, 2, FALSE)</f>
        <v>S</v>
      </c>
      <c r="AE1157" s="85"/>
      <c r="AF1157" s="85"/>
      <c r="AG1157" s="84"/>
      <c r="AH1157" s="81"/>
      <c r="AI1157" s="169"/>
      <c r="AJ1157" s="169"/>
      <c r="AK1157" s="194"/>
      <c r="AL1157" s="161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24"/>
      <c r="GF1157" s="24"/>
      <c r="GG1157" s="24"/>
      <c r="GH1157" s="24"/>
      <c r="GI1157" s="24"/>
      <c r="GJ1157" s="24"/>
      <c r="GK1157" s="24"/>
      <c r="GL1157" s="24"/>
      <c r="GM1157" s="24"/>
      <c r="GN1157" s="24"/>
      <c r="GO1157" s="24"/>
      <c r="GP1157" s="24"/>
      <c r="GQ1157" s="24"/>
      <c r="GR1157" s="24"/>
      <c r="GS1157" s="24"/>
      <c r="GT1157" s="24"/>
      <c r="GU1157" s="24"/>
      <c r="GV1157" s="24"/>
      <c r="GW1157" s="24"/>
      <c r="GX1157" s="24"/>
      <c r="GY1157" s="24"/>
      <c r="GZ1157" s="24"/>
      <c r="HA1157" s="24"/>
      <c r="HB1157" s="24"/>
      <c r="HC1157" s="24"/>
      <c r="HD1157" s="24"/>
      <c r="HE1157" s="24"/>
      <c r="HF1157" s="24"/>
      <c r="HG1157" s="24"/>
      <c r="HH1157" s="24"/>
      <c r="HI1157" s="24"/>
      <c r="HJ1157" s="24"/>
      <c r="HK1157" s="24"/>
      <c r="HL1157" s="24"/>
      <c r="HM1157" s="24"/>
      <c r="HN1157" s="24"/>
      <c r="HO1157" s="24"/>
      <c r="HP1157" s="24"/>
      <c r="HQ1157" s="24"/>
      <c r="HR1157" s="24"/>
      <c r="HS1157" s="24"/>
      <c r="HT1157" s="24"/>
      <c r="HU1157" s="24"/>
      <c r="HV1157" s="24"/>
      <c r="HW1157" s="24"/>
      <c r="HX1157" s="24"/>
      <c r="HY1157" s="24"/>
      <c r="HZ1157" s="24"/>
      <c r="IA1157" s="24"/>
      <c r="IB1157" s="24"/>
      <c r="IC1157" s="24"/>
      <c r="ID1157" s="24"/>
      <c r="IE1157" s="24"/>
      <c r="IF1157" s="24"/>
      <c r="IG1157" s="24"/>
      <c r="IH1157" s="24"/>
      <c r="II1157" s="24"/>
      <c r="IJ1157" s="24"/>
      <c r="IK1157" s="24"/>
      <c r="IL1157" s="24"/>
      <c r="IM1157" s="24"/>
      <c r="IN1157" s="24"/>
      <c r="IO1157" s="24"/>
      <c r="IP1157" s="24"/>
      <c r="IQ1157" s="24"/>
      <c r="IR1157" s="24"/>
      <c r="IS1157" s="24"/>
      <c r="IT1157" s="24"/>
      <c r="IU1157" s="24"/>
      <c r="IV1157" s="24"/>
      <c r="IW1157" s="24"/>
      <c r="IX1157" s="24"/>
      <c r="IY1157" s="24"/>
      <c r="IZ1157" s="24"/>
      <c r="JA1157" s="24"/>
      <c r="JB1157" s="24"/>
      <c r="JC1157" s="24"/>
      <c r="JD1157" s="24"/>
      <c r="JE1157" s="24"/>
      <c r="JF1157" s="24"/>
      <c r="JG1157" s="24"/>
      <c r="JH1157" s="24"/>
      <c r="JI1157" s="24"/>
      <c r="JJ1157" s="24"/>
      <c r="JK1157" s="24"/>
      <c r="JL1157" s="24"/>
      <c r="JM1157" s="24"/>
      <c r="JN1157" s="24"/>
      <c r="JO1157" s="24"/>
      <c r="JP1157" s="24"/>
      <c r="JQ1157" s="24"/>
      <c r="JR1157" s="24"/>
      <c r="JS1157" s="24"/>
      <c r="JT1157" s="24"/>
      <c r="JU1157" s="24"/>
      <c r="JV1157" s="24"/>
      <c r="JW1157" s="24"/>
      <c r="JX1157" s="24"/>
      <c r="JY1157" s="24"/>
      <c r="JZ1157" s="24"/>
      <c r="KA1157" s="24"/>
      <c r="KB1157" s="24"/>
      <c r="KC1157" s="24"/>
      <c r="KD1157" s="24"/>
      <c r="KE1157" s="24"/>
      <c r="KF1157" s="24"/>
      <c r="KG1157" s="24"/>
      <c r="KH1157" s="24"/>
      <c r="KI1157" s="24"/>
      <c r="KJ1157" s="24"/>
      <c r="KK1157" s="24"/>
      <c r="KL1157" s="24"/>
      <c r="KM1157" s="24"/>
      <c r="KN1157" s="24"/>
      <c r="KO1157" s="24"/>
      <c r="KP1157" s="24"/>
      <c r="KQ1157" s="24"/>
      <c r="KR1157" s="24"/>
      <c r="KS1157" s="24"/>
      <c r="KT1157" s="24"/>
      <c r="KU1157" s="24"/>
      <c r="KV1157" s="24"/>
      <c r="KW1157" s="24"/>
      <c r="KX1157" s="24"/>
      <c r="KY1157" s="24"/>
      <c r="KZ1157" s="24"/>
      <c r="LA1157" s="24"/>
      <c r="LB1157" s="24"/>
      <c r="LC1157" s="24"/>
      <c r="LD1157" s="24"/>
      <c r="LE1157" s="24"/>
      <c r="LF1157" s="24"/>
      <c r="LG1157" s="24"/>
      <c r="LH1157" s="24"/>
      <c r="LI1157" s="24"/>
      <c r="LJ1157" s="24"/>
      <c r="LK1157" s="24"/>
      <c r="LL1157" s="24"/>
      <c r="LM1157" s="24"/>
      <c r="LN1157" s="24"/>
      <c r="LO1157" s="24"/>
      <c r="LP1157" s="24"/>
      <c r="LQ1157" s="24"/>
      <c r="LR1157" s="24"/>
      <c r="LS1157" s="24"/>
      <c r="LT1157" s="24"/>
      <c r="LU1157" s="24"/>
      <c r="LV1157" s="24"/>
      <c r="LW1157" s="24"/>
      <c r="LX1157" s="24"/>
      <c r="LY1157" s="24"/>
      <c r="LZ1157" s="24"/>
      <c r="MA1157" s="24"/>
      <c r="MB1157" s="24"/>
      <c r="MC1157" s="24"/>
      <c r="MD1157" s="24"/>
      <c r="ME1157" s="24"/>
      <c r="MF1157" s="24"/>
      <c r="MG1157" s="24"/>
      <c r="MH1157" s="24"/>
      <c r="MI1157" s="24"/>
      <c r="MJ1157" s="24"/>
      <c r="MK1157" s="24"/>
      <c r="ML1157" s="24"/>
      <c r="MM1157" s="24"/>
      <c r="MN1157" s="24"/>
      <c r="MO1157" s="24"/>
      <c r="MP1157" s="24"/>
      <c r="MQ1157" s="24"/>
      <c r="MR1157" s="24"/>
      <c r="MS1157" s="24"/>
      <c r="MT1157" s="24"/>
      <c r="MU1157" s="24"/>
      <c r="MV1157" s="24"/>
      <c r="MW1157" s="24"/>
      <c r="MX1157" s="24"/>
      <c r="MY1157" s="24"/>
      <c r="MZ1157" s="24"/>
      <c r="NA1157" s="24"/>
      <c r="NB1157" s="24"/>
      <c r="NC1157" s="24"/>
      <c r="ND1157" s="24"/>
      <c r="NE1157" s="24"/>
      <c r="NF1157" s="24"/>
      <c r="NG1157" s="24"/>
      <c r="NH1157" s="24"/>
      <c r="NI1157" s="24"/>
      <c r="NJ1157" s="24"/>
      <c r="NK1157" s="24"/>
      <c r="NL1157" s="24"/>
      <c r="NM1157" s="24"/>
      <c r="NN1157" s="24"/>
      <c r="NO1157" s="24"/>
      <c r="NP1157" s="24"/>
      <c r="NQ1157" s="24"/>
      <c r="NR1157" s="24"/>
      <c r="NS1157" s="24"/>
      <c r="NT1157" s="24"/>
      <c r="NU1157" s="24"/>
      <c r="NV1157" s="24"/>
      <c r="NW1157" s="24"/>
      <c r="NX1157" s="24"/>
      <c r="NY1157" s="24"/>
      <c r="NZ1157" s="24"/>
      <c r="OA1157" s="24"/>
      <c r="OB1157" s="24"/>
      <c r="OC1157" s="24"/>
      <c r="OD1157" s="24"/>
      <c r="OE1157" s="24"/>
      <c r="OF1157" s="24"/>
      <c r="OG1157" s="24"/>
      <c r="OH1157" s="24"/>
      <c r="OI1157" s="24"/>
      <c r="OJ1157" s="24"/>
      <c r="OK1157" s="24"/>
      <c r="OL1157" s="24"/>
      <c r="OM1157" s="24"/>
      <c r="ON1157" s="24"/>
      <c r="OO1157" s="24"/>
      <c r="OP1157" s="24"/>
      <c r="OQ1157" s="24"/>
      <c r="OR1157" s="24"/>
      <c r="OS1157" s="24"/>
      <c r="OT1157" s="24"/>
      <c r="OU1157" s="24"/>
      <c r="OV1157" s="24"/>
      <c r="OW1157" s="24"/>
      <c r="OX1157" s="24"/>
      <c r="OY1157" s="24"/>
      <c r="OZ1157" s="24"/>
      <c r="PA1157" s="24"/>
      <c r="PB1157" s="24"/>
      <c r="PC1157" s="24"/>
      <c r="PD1157" s="24"/>
      <c r="PE1157" s="24"/>
      <c r="PF1157" s="24"/>
      <c r="PG1157" s="24"/>
      <c r="PH1157" s="24"/>
      <c r="PI1157" s="24"/>
      <c r="PJ1157" s="24"/>
      <c r="PK1157" s="24"/>
      <c r="PL1157" s="24"/>
      <c r="PM1157" s="24"/>
      <c r="PN1157" s="24"/>
      <c r="PO1157" s="24"/>
      <c r="PP1157" s="24"/>
      <c r="PQ1157" s="24"/>
      <c r="PR1157" s="24"/>
      <c r="PS1157" s="24"/>
      <c r="PT1157" s="24"/>
      <c r="PU1157" s="24"/>
      <c r="PV1157" s="24"/>
      <c r="PW1157" s="24"/>
      <c r="PX1157" s="24"/>
      <c r="PY1157" s="24"/>
      <c r="PZ1157" s="24"/>
      <c r="QA1157" s="24"/>
      <c r="QB1157" s="24"/>
      <c r="QC1157" s="24"/>
      <c r="QD1157" s="24"/>
      <c r="QE1157" s="24"/>
      <c r="QF1157" s="24"/>
      <c r="QG1157" s="24"/>
      <c r="QH1157" s="24"/>
      <c r="QI1157" s="24"/>
      <c r="QJ1157" s="24"/>
      <c r="QK1157" s="24"/>
      <c r="QL1157" s="24"/>
      <c r="QM1157" s="24"/>
      <c r="QN1157" s="24"/>
      <c r="QO1157" s="24"/>
      <c r="QP1157" s="24"/>
      <c r="QQ1157" s="24"/>
      <c r="QR1157" s="24"/>
      <c r="QS1157" s="24"/>
      <c r="QT1157" s="24"/>
      <c r="QU1157" s="24"/>
      <c r="QV1157" s="24"/>
      <c r="QW1157" s="24"/>
      <c r="QX1157" s="24"/>
      <c r="QY1157" s="24"/>
      <c r="QZ1157" s="24"/>
      <c r="RA1157" s="24"/>
      <c r="RB1157" s="24"/>
      <c r="RC1157" s="24"/>
      <c r="RD1157" s="24"/>
      <c r="RE1157" s="24"/>
      <c r="RF1157" s="24"/>
      <c r="RG1157" s="24"/>
      <c r="RH1157" s="24"/>
      <c r="RI1157" s="24"/>
      <c r="RJ1157" s="24"/>
      <c r="RK1157" s="24"/>
      <c r="RL1157" s="24"/>
      <c r="RM1157" s="24"/>
      <c r="RN1157" s="24"/>
      <c r="RO1157" s="24"/>
      <c r="RP1157" s="24"/>
      <c r="RQ1157" s="24"/>
      <c r="RR1157" s="24"/>
      <c r="RS1157" s="24"/>
      <c r="RT1157" s="24"/>
      <c r="RU1157" s="24"/>
      <c r="RV1157" s="24"/>
      <c r="RW1157" s="24"/>
      <c r="RX1157" s="24"/>
      <c r="RY1157" s="24"/>
      <c r="RZ1157" s="24"/>
      <c r="SA1157" s="24"/>
      <c r="SB1157" s="24"/>
      <c r="SC1157" s="24"/>
      <c r="SD1157" s="24"/>
      <c r="SE1157" s="24"/>
      <c r="SF1157" s="24"/>
      <c r="SG1157" s="24"/>
      <c r="SH1157" s="24"/>
      <c r="SI1157" s="24"/>
      <c r="SJ1157" s="24"/>
      <c r="SK1157" s="24"/>
      <c r="SL1157" s="24"/>
      <c r="SM1157" s="24"/>
      <c r="SN1157" s="24"/>
      <c r="SO1157" s="24"/>
      <c r="SP1157" s="24"/>
      <c r="SQ1157" s="24"/>
      <c r="SR1157" s="24"/>
      <c r="SS1157" s="24"/>
      <c r="ST1157" s="24"/>
      <c r="SU1157" s="24"/>
      <c r="SV1157" s="24"/>
      <c r="SW1157" s="24"/>
      <c r="SX1157" s="24"/>
      <c r="SY1157" s="24"/>
      <c r="SZ1157" s="24"/>
      <c r="TA1157" s="24"/>
      <c r="TB1157" s="24"/>
      <c r="TC1157" s="24"/>
      <c r="TD1157" s="24"/>
      <c r="TE1157" s="24"/>
      <c r="TF1157" s="24"/>
      <c r="TG1157" s="24"/>
      <c r="TH1157" s="24"/>
      <c r="TI1157" s="24"/>
      <c r="TJ1157" s="24"/>
      <c r="TK1157" s="24"/>
      <c r="TL1157" s="24"/>
      <c r="TM1157" s="24"/>
      <c r="TN1157" s="24"/>
      <c r="TO1157" s="24"/>
      <c r="TP1157" s="24"/>
      <c r="TQ1157" s="24"/>
      <c r="TR1157" s="24"/>
      <c r="TS1157" s="24"/>
      <c r="TT1157" s="24"/>
      <c r="TU1157" s="24"/>
      <c r="TV1157" s="24"/>
      <c r="TW1157" s="24"/>
      <c r="TX1157" s="24"/>
      <c r="TY1157" s="24"/>
      <c r="TZ1157" s="24"/>
      <c r="UA1157" s="24"/>
      <c r="UB1157" s="24"/>
      <c r="UC1157" s="24"/>
      <c r="UD1157" s="24"/>
      <c r="UE1157" s="24"/>
      <c r="UF1157" s="24"/>
      <c r="UG1157" s="24"/>
      <c r="UH1157" s="24"/>
      <c r="UI1157" s="24"/>
      <c r="UJ1157" s="24"/>
      <c r="UK1157" s="24"/>
      <c r="UL1157" s="24"/>
      <c r="UM1157" s="24"/>
      <c r="UN1157" s="24"/>
      <c r="UO1157" s="24"/>
      <c r="UP1157" s="24"/>
      <c r="UQ1157" s="24"/>
      <c r="UR1157" s="24"/>
      <c r="US1157" s="24"/>
      <c r="UT1157" s="24"/>
      <c r="UU1157" s="24"/>
      <c r="UV1157" s="24"/>
      <c r="UW1157" s="24"/>
      <c r="UX1157" s="24"/>
      <c r="UY1157" s="24"/>
      <c r="UZ1157" s="24"/>
      <c r="VA1157" s="24"/>
      <c r="VB1157" s="24"/>
      <c r="VC1157" s="24"/>
      <c r="VD1157" s="24"/>
      <c r="VE1157" s="24"/>
      <c r="VF1157" s="24"/>
      <c r="VG1157" s="24"/>
      <c r="VH1157" s="24"/>
      <c r="VI1157" s="24"/>
      <c r="VJ1157" s="24"/>
      <c r="VK1157" s="24"/>
      <c r="VL1157" s="24"/>
      <c r="VM1157" s="24"/>
      <c r="VN1157" s="24"/>
      <c r="VO1157" s="24"/>
      <c r="VP1157" s="24"/>
      <c r="VQ1157" s="24"/>
      <c r="VR1157" s="24"/>
      <c r="VS1157" s="24"/>
      <c r="VT1157" s="24"/>
      <c r="VU1157" s="24"/>
      <c r="VV1157" s="24"/>
      <c r="VW1157" s="24"/>
      <c r="VX1157" s="24"/>
      <c r="VY1157" s="24"/>
      <c r="VZ1157" s="24"/>
      <c r="WA1157" s="24"/>
      <c r="WB1157" s="24"/>
      <c r="WC1157" s="24"/>
      <c r="WD1157" s="24"/>
      <c r="WE1157" s="24"/>
      <c r="WF1157" s="24"/>
      <c r="WG1157" s="24"/>
      <c r="WH1157" s="24"/>
      <c r="WI1157" s="24"/>
      <c r="WJ1157" s="24"/>
      <c r="WK1157" s="24"/>
      <c r="WL1157" s="24"/>
      <c r="WM1157" s="24"/>
      <c r="WN1157" s="24"/>
      <c r="WO1157" s="24"/>
      <c r="WP1157" s="24"/>
      <c r="WQ1157" s="24"/>
      <c r="WR1157" s="24"/>
      <c r="WS1157" s="24"/>
      <c r="WT1157" s="24"/>
      <c r="WU1157" s="24"/>
      <c r="WV1157" s="24"/>
      <c r="WW1157" s="24"/>
      <c r="WX1157" s="24"/>
      <c r="WY1157" s="24"/>
      <c r="WZ1157" s="24"/>
      <c r="XA1157" s="24"/>
      <c r="XB1157" s="24"/>
      <c r="XC1157" s="24"/>
      <c r="XD1157" s="24"/>
      <c r="XE1157" s="24"/>
      <c r="XF1157" s="24"/>
      <c r="XG1157" s="24"/>
      <c r="XH1157" s="24"/>
      <c r="XI1157" s="24"/>
      <c r="XJ1157" s="24"/>
      <c r="XK1157" s="24"/>
      <c r="XL1157" s="24"/>
      <c r="XM1157" s="24"/>
      <c r="XN1157" s="24"/>
      <c r="XO1157" s="24"/>
      <c r="XP1157" s="24"/>
      <c r="XQ1157" s="24"/>
      <c r="XR1157" s="24"/>
      <c r="XS1157" s="24"/>
      <c r="XT1157" s="24"/>
      <c r="XU1157" s="24"/>
      <c r="XV1157" s="24"/>
      <c r="XW1157" s="24"/>
      <c r="XX1157" s="24"/>
      <c r="XY1157" s="24"/>
      <c r="XZ1157" s="24"/>
      <c r="YA1157" s="24"/>
      <c r="YB1157" s="24"/>
      <c r="YC1157" s="24"/>
      <c r="YD1157" s="24"/>
      <c r="YE1157" s="24"/>
      <c r="YF1157" s="24"/>
      <c r="YG1157" s="24"/>
      <c r="YH1157" s="24"/>
      <c r="YI1157" s="24"/>
      <c r="YJ1157" s="24"/>
      <c r="YK1157" s="24"/>
      <c r="YL1157" s="24"/>
      <c r="YM1157" s="24"/>
      <c r="YN1157" s="24"/>
      <c r="YO1157" s="24"/>
      <c r="YP1157" s="24"/>
      <c r="YQ1157" s="24"/>
      <c r="YR1157" s="24"/>
      <c r="YS1157" s="24"/>
      <c r="YT1157" s="24"/>
      <c r="YU1157" s="24"/>
      <c r="YV1157" s="24"/>
      <c r="YW1157" s="24"/>
      <c r="YX1157" s="24"/>
      <c r="YY1157" s="24"/>
      <c r="YZ1157" s="24"/>
      <c r="ZA1157" s="24"/>
      <c r="ZB1157" s="24"/>
      <c r="ZC1157" s="24"/>
      <c r="ZD1157" s="24"/>
      <c r="ZE1157" s="24"/>
      <c r="ZF1157" s="24"/>
      <c r="ZG1157" s="24"/>
      <c r="ZH1157" s="24"/>
      <c r="ZI1157" s="24"/>
      <c r="ZJ1157" s="24"/>
      <c r="ZK1157" s="24"/>
      <c r="ZL1157" s="24"/>
      <c r="ZM1157" s="24"/>
      <c r="ZN1157" s="24"/>
      <c r="ZO1157" s="24"/>
      <c r="ZP1157" s="24"/>
      <c r="ZQ1157" s="24"/>
      <c r="ZR1157" s="24"/>
      <c r="ZS1157" s="24"/>
      <c r="ZT1157" s="24"/>
      <c r="ZU1157" s="24"/>
      <c r="ZV1157" s="24"/>
      <c r="ZW1157" s="24"/>
      <c r="ZX1157" s="24"/>
      <c r="ZY1157" s="24"/>
      <c r="ZZ1157" s="24"/>
      <c r="AAA1157" s="24"/>
      <c r="AAB1157" s="24"/>
      <c r="AAC1157" s="24"/>
      <c r="AAD1157" s="24"/>
      <c r="AAE1157" s="24"/>
      <c r="AAF1157" s="24"/>
      <c r="AAG1157" s="24"/>
      <c r="AAH1157" s="24"/>
      <c r="AAI1157" s="24"/>
      <c r="AAJ1157" s="24"/>
      <c r="AAK1157" s="24"/>
      <c r="AAL1157" s="24"/>
      <c r="AAM1157" s="24"/>
      <c r="AAN1157" s="24"/>
      <c r="AAO1157" s="24"/>
      <c r="AAP1157" s="24"/>
      <c r="AAQ1157" s="24"/>
      <c r="AAR1157" s="24"/>
      <c r="AAS1157" s="24"/>
      <c r="AAT1157" s="24"/>
      <c r="AAU1157" s="24"/>
      <c r="AAV1157" s="24"/>
      <c r="AAW1157" s="24"/>
      <c r="AAX1157" s="24"/>
      <c r="AAY1157" s="24"/>
      <c r="AAZ1157" s="24"/>
      <c r="ABA1157" s="24"/>
      <c r="ABB1157" s="24"/>
      <c r="ABC1157" s="24"/>
      <c r="ABD1157" s="24"/>
      <c r="ABE1157" s="24"/>
      <c r="ABF1157" s="24"/>
      <c r="ABG1157" s="24"/>
      <c r="ABH1157" s="24"/>
      <c r="ABI1157" s="24"/>
      <c r="ABJ1157" s="24"/>
      <c r="ABK1157" s="24"/>
      <c r="ABL1157" s="24"/>
      <c r="ABM1157" s="24"/>
      <c r="ABN1157" s="24"/>
      <c r="ABO1157" s="24"/>
      <c r="ABP1157" s="24"/>
      <c r="ABQ1157" s="24"/>
      <c r="ABR1157" s="24"/>
      <c r="ABS1157" s="24"/>
      <c r="ABT1157" s="24"/>
      <c r="ABU1157" s="24"/>
      <c r="ABV1157" s="24"/>
      <c r="ABW1157" s="24"/>
      <c r="ABX1157" s="24"/>
      <c r="ABY1157" s="24"/>
      <c r="ABZ1157" s="24"/>
      <c r="ACA1157" s="24"/>
      <c r="ACB1157" s="24"/>
      <c r="ACC1157" s="24"/>
      <c r="ACD1157" s="24"/>
      <c r="ACE1157" s="24"/>
      <c r="ACF1157" s="24"/>
      <c r="ACG1157" s="24"/>
      <c r="ACH1157" s="24"/>
      <c r="ACI1157" s="24"/>
      <c r="ACJ1157" s="24"/>
      <c r="ACK1157" s="24"/>
      <c r="ACL1157" s="24"/>
      <c r="ACM1157" s="24"/>
      <c r="ACN1157" s="24"/>
      <c r="ACO1157" s="24"/>
      <c r="ACP1157" s="24"/>
      <c r="ACQ1157" s="24"/>
      <c r="ACR1157" s="24"/>
      <c r="ACS1157" s="24"/>
      <c r="ACT1157" s="24"/>
      <c r="ACU1157" s="24"/>
      <c r="ACV1157" s="24"/>
      <c r="ACW1157" s="24"/>
      <c r="ACX1157" s="24"/>
      <c r="ACY1157" s="24"/>
      <c r="ACZ1157" s="24"/>
      <c r="ADA1157" s="24"/>
      <c r="ADB1157" s="24"/>
      <c r="ADC1157" s="24"/>
      <c r="ADD1157" s="24"/>
      <c r="ADE1157" s="24"/>
      <c r="ADF1157" s="24"/>
      <c r="ADG1157" s="24"/>
      <c r="ADH1157" s="24"/>
      <c r="ADI1157" s="24"/>
      <c r="ADJ1157" s="24"/>
      <c r="ADK1157" s="24"/>
      <c r="ADL1157" s="24"/>
      <c r="ADM1157" s="24"/>
      <c r="ADN1157" s="24"/>
      <c r="ADO1157" s="24"/>
      <c r="ADP1157" s="24"/>
      <c r="ADQ1157" s="24"/>
      <c r="ADR1157" s="24"/>
      <c r="ADS1157" s="24"/>
      <c r="ADT1157" s="24"/>
      <c r="ADU1157" s="24"/>
      <c r="ADV1157" s="24"/>
      <c r="ADW1157" s="24"/>
      <c r="ADX1157" s="24"/>
      <c r="ADY1157" s="24"/>
      <c r="ADZ1157" s="24"/>
      <c r="AEA1157" s="24"/>
      <c r="AEB1157" s="24"/>
      <c r="AEC1157" s="24"/>
      <c r="AED1157" s="24"/>
      <c r="AEE1157" s="24"/>
      <c r="AEF1157" s="24"/>
      <c r="AEG1157" s="24"/>
      <c r="AEH1157" s="24"/>
      <c r="AEI1157" s="24"/>
      <c r="AEJ1157" s="24"/>
      <c r="AEK1157" s="24"/>
      <c r="AEL1157" s="24"/>
      <c r="AEM1157" s="24"/>
      <c r="AEN1157" s="24"/>
      <c r="AEO1157" s="24"/>
      <c r="AEP1157" s="24"/>
      <c r="AEQ1157" s="24"/>
      <c r="AER1157" s="24"/>
      <c r="AES1157" s="24"/>
      <c r="AET1157" s="24"/>
      <c r="AEU1157" s="24"/>
      <c r="AEV1157" s="24"/>
      <c r="AEW1157" s="24"/>
      <c r="AEX1157" s="24"/>
      <c r="AEY1157" s="24"/>
      <c r="AEZ1157" s="24"/>
      <c r="AFA1157" s="24"/>
      <c r="AFB1157" s="24"/>
      <c r="AFC1157" s="24"/>
      <c r="AFD1157" s="24"/>
      <c r="AFE1157" s="24"/>
      <c r="AFF1157" s="24"/>
      <c r="AFG1157" s="24"/>
      <c r="AFH1157" s="24"/>
      <c r="AFI1157" s="24"/>
      <c r="AFJ1157" s="24"/>
      <c r="AFK1157" s="24"/>
      <c r="AFL1157" s="24"/>
      <c r="AFM1157" s="24"/>
      <c r="AFN1157" s="24"/>
      <c r="AFO1157" s="24"/>
      <c r="AFP1157" s="24"/>
      <c r="AFQ1157" s="24"/>
      <c r="AFR1157" s="24"/>
      <c r="AFS1157" s="24"/>
      <c r="AFT1157" s="24"/>
      <c r="AFU1157" s="24"/>
      <c r="AFV1157" s="24"/>
      <c r="AFW1157" s="24"/>
      <c r="AFX1157" s="24"/>
      <c r="AFY1157" s="24"/>
      <c r="AFZ1157" s="24"/>
      <c r="AGA1157" s="24"/>
      <c r="AGB1157" s="24"/>
      <c r="AGC1157" s="24"/>
      <c r="AGD1157" s="24"/>
      <c r="AGE1157" s="24"/>
      <c r="AGF1157" s="24"/>
      <c r="AGG1157" s="24"/>
      <c r="AGH1157" s="24"/>
      <c r="AGI1157" s="24"/>
      <c r="AGJ1157" s="24"/>
      <c r="AGK1157" s="24"/>
      <c r="AGL1157" s="24"/>
      <c r="AGM1157" s="24"/>
      <c r="AGN1157" s="24"/>
      <c r="AGO1157" s="24"/>
      <c r="AGP1157" s="24"/>
      <c r="AGQ1157" s="24"/>
      <c r="AGR1157" s="24"/>
      <c r="AGS1157" s="24"/>
      <c r="AGT1157" s="24"/>
      <c r="AGU1157" s="24"/>
      <c r="AGV1157" s="24"/>
      <c r="AGW1157" s="24"/>
      <c r="AGX1157" s="24"/>
      <c r="AGY1157" s="24"/>
      <c r="AGZ1157" s="24"/>
      <c r="AHA1157" s="24"/>
      <c r="AHB1157" s="24"/>
      <c r="AHC1157" s="24"/>
      <c r="AHD1157" s="24"/>
      <c r="AHE1157" s="24"/>
      <c r="AHF1157" s="24"/>
      <c r="AHG1157" s="24"/>
      <c r="AHH1157" s="24"/>
      <c r="AHI1157" s="24"/>
      <c r="AHJ1157" s="24"/>
      <c r="AHK1157" s="24"/>
      <c r="AHL1157" s="24"/>
      <c r="AHM1157" s="24"/>
      <c r="AHN1157" s="24"/>
      <c r="AHO1157" s="24"/>
      <c r="AHP1157" s="24"/>
      <c r="AHQ1157" s="24"/>
      <c r="AHR1157" s="24"/>
      <c r="AHS1157" s="24"/>
      <c r="AHT1157" s="24"/>
      <c r="AHU1157" s="24"/>
      <c r="AHV1157" s="24"/>
      <c r="AHW1157" s="24"/>
      <c r="AHX1157" s="24"/>
      <c r="AHY1157" s="24"/>
      <c r="AHZ1157" s="24"/>
      <c r="AIA1157" s="24"/>
      <c r="AIB1157" s="24"/>
      <c r="AIC1157" s="24"/>
      <c r="AID1157" s="24"/>
      <c r="AIE1157" s="24"/>
      <c r="AIF1157" s="24"/>
      <c r="AIG1157" s="24"/>
      <c r="AIH1157" s="24"/>
      <c r="AII1157" s="24"/>
      <c r="AIJ1157" s="24"/>
      <c r="AIK1157" s="24"/>
      <c r="AIL1157" s="24"/>
      <c r="AIM1157" s="24"/>
      <c r="AIN1157" s="24"/>
      <c r="AIO1157" s="24"/>
      <c r="AIP1157" s="24"/>
      <c r="AIQ1157" s="24"/>
      <c r="AIR1157" s="24"/>
      <c r="AIS1157" s="24"/>
      <c r="AIT1157" s="24"/>
      <c r="AIU1157" s="24"/>
      <c r="AIV1157" s="24"/>
      <c r="AIW1157" s="24"/>
      <c r="AIX1157" s="24"/>
      <c r="AIY1157" s="24"/>
      <c r="AIZ1157" s="24"/>
      <c r="AJA1157" s="24"/>
      <c r="AJB1157" s="24"/>
      <c r="AJC1157" s="24"/>
      <c r="AJD1157" s="24"/>
      <c r="AJE1157" s="24"/>
      <c r="AJF1157" s="24"/>
      <c r="AJG1157" s="24"/>
      <c r="AJH1157" s="24"/>
      <c r="AJI1157" s="24"/>
      <c r="AJJ1157" s="24"/>
      <c r="AJK1157" s="24"/>
      <c r="AJL1157" s="24"/>
      <c r="AJM1157" s="24"/>
      <c r="AJN1157" s="24"/>
      <c r="AJO1157" s="24"/>
      <c r="AJP1157" s="24"/>
      <c r="AJQ1157" s="24"/>
      <c r="AJR1157" s="24"/>
      <c r="AJS1157" s="24"/>
      <c r="AJT1157" s="24"/>
      <c r="AJU1157" s="24"/>
      <c r="AJV1157" s="24"/>
      <c r="AJW1157" s="24"/>
      <c r="AJX1157" s="24"/>
      <c r="AJY1157" s="24"/>
      <c r="AJZ1157" s="24"/>
      <c r="AKA1157" s="24"/>
      <c r="AKB1157" s="24"/>
      <c r="AKC1157" s="24"/>
      <c r="AKD1157" s="24"/>
      <c r="AKE1157" s="24"/>
      <c r="AKF1157" s="24"/>
      <c r="AKG1157" s="24"/>
      <c r="AKH1157" s="24"/>
      <c r="AKI1157" s="24"/>
      <c r="AKJ1157" s="24"/>
      <c r="AKK1157" s="24"/>
      <c r="AKL1157" s="24"/>
      <c r="AKM1157" s="24"/>
      <c r="AKN1157" s="24"/>
      <c r="AKO1157" s="24"/>
      <c r="AKP1157" s="24"/>
      <c r="AKQ1157" s="24"/>
      <c r="AKR1157" s="24"/>
      <c r="AKS1157" s="24"/>
      <c r="AKT1157" s="24"/>
      <c r="AKU1157" s="24"/>
      <c r="AKV1157" s="24"/>
      <c r="AKW1157" s="24"/>
      <c r="AKX1157" s="24"/>
      <c r="AKY1157" s="24"/>
      <c r="AKZ1157" s="24"/>
      <c r="ALA1157" s="24"/>
      <c r="ALB1157" s="24"/>
      <c r="ALC1157" s="24"/>
      <c r="ALD1157" s="24"/>
      <c r="ALE1157" s="24"/>
      <c r="ALF1157" s="24"/>
      <c r="ALG1157" s="24"/>
      <c r="ALH1157" s="24"/>
      <c r="ALI1157" s="24"/>
      <c r="ALJ1157" s="24"/>
    </row>
    <row r="1158" spans="1:998" s="13" customFormat="1">
      <c r="A1158" s="16">
        <v>1153</v>
      </c>
      <c r="B1158" s="32" t="s">
        <v>188</v>
      </c>
      <c r="C1158" s="32" t="s">
        <v>35</v>
      </c>
      <c r="D1158" s="32" t="s">
        <v>35</v>
      </c>
      <c r="E1158" s="32" t="s">
        <v>822</v>
      </c>
      <c r="F1158" s="32"/>
      <c r="G1158" s="74">
        <v>45829</v>
      </c>
      <c r="H1158" s="75">
        <v>0.37638888888888888</v>
      </c>
      <c r="I1158" s="32" t="s">
        <v>5</v>
      </c>
      <c r="J1158" s="32" t="s">
        <v>6</v>
      </c>
      <c r="K1158" s="32" t="s">
        <v>5</v>
      </c>
      <c r="L1158" s="32" t="s">
        <v>5</v>
      </c>
      <c r="M1158" s="32" t="s">
        <v>5</v>
      </c>
      <c r="N1158" s="32" t="s">
        <v>6</v>
      </c>
      <c r="O1158" s="76">
        <v>322.58</v>
      </c>
      <c r="P1158" s="77">
        <v>310</v>
      </c>
      <c r="Q1158" s="76">
        <v>47614.16</v>
      </c>
      <c r="R1158" s="76">
        <v>9000</v>
      </c>
      <c r="S1158" s="85">
        <f t="shared" si="108"/>
        <v>18.901940095131362</v>
      </c>
      <c r="T1158" s="85">
        <f t="shared" si="109"/>
        <v>38614.160000000003</v>
      </c>
      <c r="U1158" s="32" t="s">
        <v>6</v>
      </c>
      <c r="V1158" s="32" t="s">
        <v>6</v>
      </c>
      <c r="W1158" s="79">
        <v>1</v>
      </c>
      <c r="X1158" s="80">
        <v>0</v>
      </c>
      <c r="Y1158" s="81">
        <f>ROUND((S1158/INDICI!$B$2*10),2)</f>
        <v>2.14</v>
      </c>
      <c r="Z1158" s="81">
        <f>ROUND((O1158/INDICI!$B$1*25),2)</f>
        <v>0.86</v>
      </c>
      <c r="AA1158" s="82">
        <f t="shared" si="110"/>
        <v>8</v>
      </c>
      <c r="AB1158" s="83">
        <f t="shared" si="111"/>
        <v>11</v>
      </c>
      <c r="AC1158" s="84"/>
      <c r="AD1158" s="81" t="str">
        <f>VLOOKUP(C1158, 'NORD SUD'!A:B, 2, FALSE)</f>
        <v>N</v>
      </c>
      <c r="AE1158" s="85"/>
      <c r="AF1158" s="85"/>
      <c r="AG1158" s="84"/>
      <c r="AH1158" s="90"/>
      <c r="AI1158" s="172"/>
      <c r="AJ1158" s="172"/>
      <c r="AK1158" s="197"/>
      <c r="AL1158" s="158"/>
    </row>
    <row r="1159" spans="1:998" s="13" customFormat="1">
      <c r="A1159" s="16">
        <v>1154</v>
      </c>
      <c r="B1159" s="32" t="s">
        <v>857</v>
      </c>
      <c r="C1159" s="32" t="s">
        <v>32</v>
      </c>
      <c r="D1159" s="32" t="s">
        <v>32</v>
      </c>
      <c r="E1159" s="32" t="s">
        <v>1267</v>
      </c>
      <c r="F1159" s="32"/>
      <c r="G1159" s="74">
        <v>45832</v>
      </c>
      <c r="H1159" s="75">
        <v>0.71666666666666667</v>
      </c>
      <c r="I1159" s="32" t="s">
        <v>5</v>
      </c>
      <c r="J1159" s="32" t="s">
        <v>6</v>
      </c>
      <c r="K1159" s="32" t="s">
        <v>5</v>
      </c>
      <c r="L1159" s="32" t="s">
        <v>5</v>
      </c>
      <c r="M1159" s="32" t="s">
        <v>5</v>
      </c>
      <c r="N1159" s="32" t="s">
        <v>6</v>
      </c>
      <c r="O1159" s="76">
        <v>821.01</v>
      </c>
      <c r="P1159" s="77">
        <v>1827</v>
      </c>
      <c r="Q1159" s="76">
        <v>105243.45</v>
      </c>
      <c r="R1159" s="76">
        <v>7500</v>
      </c>
      <c r="S1159" s="85">
        <f t="shared" si="108"/>
        <v>7.1263342279258239</v>
      </c>
      <c r="T1159" s="85">
        <f t="shared" si="109"/>
        <v>97743.45</v>
      </c>
      <c r="U1159" s="32" t="s">
        <v>6</v>
      </c>
      <c r="V1159" s="32" t="s">
        <v>6</v>
      </c>
      <c r="W1159" s="79">
        <v>1</v>
      </c>
      <c r="X1159" s="80">
        <v>0</v>
      </c>
      <c r="Y1159" s="81">
        <f>ROUND((S1159/INDICI!$B$2*10),2)</f>
        <v>0.81</v>
      </c>
      <c r="Z1159" s="81">
        <f>ROUND((O1159/INDICI!$B$1*25),2)</f>
        <v>2.19</v>
      </c>
      <c r="AA1159" s="82">
        <f t="shared" si="110"/>
        <v>8</v>
      </c>
      <c r="AB1159" s="83">
        <f t="shared" si="111"/>
        <v>11</v>
      </c>
      <c r="AC1159" s="84"/>
      <c r="AD1159" s="81" t="str">
        <f>VLOOKUP(C1159, 'NORD SUD'!A:B, 2, FALSE)</f>
        <v>S</v>
      </c>
      <c r="AE1159" s="85"/>
      <c r="AF1159" s="85"/>
      <c r="AG1159" s="84"/>
      <c r="AH1159" s="81"/>
      <c r="AI1159" s="169"/>
      <c r="AJ1159" s="169"/>
      <c r="AK1159" s="194"/>
      <c r="AL1159" s="158"/>
    </row>
    <row r="1160" spans="1:998" s="13" customFormat="1">
      <c r="A1160" s="16">
        <v>1155</v>
      </c>
      <c r="B1160" s="32" t="s">
        <v>138</v>
      </c>
      <c r="C1160" s="32" t="s">
        <v>81</v>
      </c>
      <c r="D1160" s="32" t="s">
        <v>81</v>
      </c>
      <c r="E1160" s="32" t="s">
        <v>1877</v>
      </c>
      <c r="F1160" s="32"/>
      <c r="G1160" s="74">
        <v>45834</v>
      </c>
      <c r="H1160" s="75" t="s">
        <v>1878</v>
      </c>
      <c r="I1160" s="32" t="s">
        <v>5</v>
      </c>
      <c r="J1160" s="32" t="s">
        <v>6</v>
      </c>
      <c r="K1160" s="32" t="s">
        <v>5</v>
      </c>
      <c r="L1160" s="32" t="s">
        <v>5</v>
      </c>
      <c r="M1160" s="32" t="s">
        <v>5</v>
      </c>
      <c r="N1160" s="32" t="s">
        <v>6</v>
      </c>
      <c r="O1160" s="91">
        <v>735.29</v>
      </c>
      <c r="P1160" s="77">
        <v>680</v>
      </c>
      <c r="Q1160" s="76">
        <v>242320</v>
      </c>
      <c r="R1160" s="76">
        <v>22320</v>
      </c>
      <c r="S1160" s="85">
        <f t="shared" si="108"/>
        <v>9.2109607131066369</v>
      </c>
      <c r="T1160" s="85">
        <v>220000</v>
      </c>
      <c r="U1160" s="32" t="s">
        <v>6</v>
      </c>
      <c r="V1160" s="32" t="s">
        <v>6</v>
      </c>
      <c r="W1160" s="79">
        <v>1</v>
      </c>
      <c r="X1160" s="80">
        <v>0</v>
      </c>
      <c r="Y1160" s="81">
        <f>ROUND((S1160/INDICI!$B$2*10),2)</f>
        <v>1.04</v>
      </c>
      <c r="Z1160" s="81">
        <f>ROUND((O1160/INDICI!$B$1*25),2)</f>
        <v>1.96</v>
      </c>
      <c r="AA1160" s="82">
        <f t="shared" si="110"/>
        <v>8</v>
      </c>
      <c r="AB1160" s="83">
        <f t="shared" si="111"/>
        <v>11</v>
      </c>
      <c r="AC1160" s="84"/>
      <c r="AD1160" s="81" t="str">
        <f>VLOOKUP(C1160, 'NORD SUD'!A:B, 2, FALSE)</f>
        <v>S</v>
      </c>
      <c r="AE1160" s="85"/>
      <c r="AF1160" s="85"/>
      <c r="AG1160" s="84"/>
      <c r="AH1160" s="81"/>
      <c r="AI1160" s="169"/>
      <c r="AJ1160" s="169"/>
      <c r="AK1160" s="194"/>
      <c r="AL1160" s="158"/>
    </row>
    <row r="1161" spans="1:998" s="13" customFormat="1">
      <c r="A1161" s="16">
        <v>1156</v>
      </c>
      <c r="B1161" s="32" t="s">
        <v>250</v>
      </c>
      <c r="C1161" s="32" t="s">
        <v>103</v>
      </c>
      <c r="D1161" s="32" t="s">
        <v>103</v>
      </c>
      <c r="E1161" s="32" t="s">
        <v>1766</v>
      </c>
      <c r="F1161" s="32"/>
      <c r="G1161" s="74">
        <v>45831</v>
      </c>
      <c r="H1161" s="75">
        <v>0.61319444444444449</v>
      </c>
      <c r="I1161" s="32" t="s">
        <v>5</v>
      </c>
      <c r="J1161" s="32" t="s">
        <v>289</v>
      </c>
      <c r="K1161" s="32" t="s">
        <v>5</v>
      </c>
      <c r="L1161" s="32" t="s">
        <v>5</v>
      </c>
      <c r="M1161" s="32" t="s">
        <v>265</v>
      </c>
      <c r="N1161" s="32" t="s">
        <v>1765</v>
      </c>
      <c r="O1161" s="76">
        <v>1445.7280000000001</v>
      </c>
      <c r="P1161" s="77">
        <v>39634</v>
      </c>
      <c r="Q1161" s="76">
        <v>62830</v>
      </c>
      <c r="R1161" s="76">
        <v>6283</v>
      </c>
      <c r="S1161" s="85">
        <f t="shared" si="108"/>
        <v>10</v>
      </c>
      <c r="T1161" s="85">
        <f t="shared" ref="T1161:T1224" si="112">SUM(Q1161-R1161)</f>
        <v>56547</v>
      </c>
      <c r="U1161" s="32" t="s">
        <v>289</v>
      </c>
      <c r="V1161" s="32" t="s">
        <v>289</v>
      </c>
      <c r="W1161" s="79">
        <v>1</v>
      </c>
      <c r="X1161" s="80">
        <v>0</v>
      </c>
      <c r="Y1161" s="81">
        <f>ROUND((S1161/INDICI!$B$2*10),2)</f>
        <v>1.1299999999999999</v>
      </c>
      <c r="Z1161" s="81">
        <f>ROUND((O1161/INDICI!$B$1*25),2)</f>
        <v>3.86</v>
      </c>
      <c r="AA1161" s="82">
        <f t="shared" si="110"/>
        <v>6</v>
      </c>
      <c r="AB1161" s="83">
        <f t="shared" si="111"/>
        <v>10.99</v>
      </c>
      <c r="AC1161" s="84"/>
      <c r="AD1161" s="81" t="str">
        <f>VLOOKUP(C1161, 'NORD SUD'!A:B, 2, FALSE)</f>
        <v>N</v>
      </c>
      <c r="AE1161" s="85"/>
      <c r="AF1161" s="85"/>
      <c r="AG1161" s="84"/>
      <c r="AH1161" s="81"/>
      <c r="AI1161" s="169"/>
      <c r="AJ1161" s="169"/>
      <c r="AK1161" s="194"/>
      <c r="AL1161" s="158"/>
    </row>
    <row r="1162" spans="1:998" s="13" customFormat="1">
      <c r="A1162" s="16">
        <v>1157</v>
      </c>
      <c r="B1162" s="32" t="s">
        <v>175</v>
      </c>
      <c r="C1162" s="32" t="s">
        <v>28</v>
      </c>
      <c r="D1162" s="32" t="s">
        <v>28</v>
      </c>
      <c r="E1162" s="32" t="s">
        <v>921</v>
      </c>
      <c r="F1162" s="32"/>
      <c r="G1162" s="74">
        <v>45834</v>
      </c>
      <c r="H1162" s="75">
        <v>0.72916666666666663</v>
      </c>
      <c r="I1162" s="32" t="s">
        <v>5</v>
      </c>
      <c r="J1162" s="32" t="s">
        <v>6</v>
      </c>
      <c r="K1162" s="32" t="s">
        <v>5</v>
      </c>
      <c r="L1162" s="32" t="s">
        <v>5</v>
      </c>
      <c r="M1162" s="32" t="s">
        <v>5</v>
      </c>
      <c r="N1162" s="32" t="s">
        <v>6</v>
      </c>
      <c r="O1162" s="76">
        <v>1423.38</v>
      </c>
      <c r="P1162" s="77">
        <v>10187</v>
      </c>
      <c r="Q1162" s="76">
        <v>200000</v>
      </c>
      <c r="R1162" s="76">
        <v>21000</v>
      </c>
      <c r="S1162" s="85">
        <f t="shared" si="108"/>
        <v>10.5</v>
      </c>
      <c r="T1162" s="85">
        <f t="shared" si="112"/>
        <v>179000</v>
      </c>
      <c r="U1162" s="32" t="s">
        <v>6</v>
      </c>
      <c r="V1162" s="32" t="s">
        <v>6</v>
      </c>
      <c r="W1162" s="79">
        <v>1</v>
      </c>
      <c r="X1162" s="80">
        <v>0</v>
      </c>
      <c r="Y1162" s="81">
        <f>ROUND((S1162/INDICI!$B$2*10),2)</f>
        <v>1.19</v>
      </c>
      <c r="Z1162" s="81">
        <f>ROUND((O1162/INDICI!$B$1*25),2)</f>
        <v>3.8</v>
      </c>
      <c r="AA1162" s="82">
        <f t="shared" si="110"/>
        <v>6</v>
      </c>
      <c r="AB1162" s="83">
        <f t="shared" si="111"/>
        <v>10.99</v>
      </c>
      <c r="AC1162" s="84"/>
      <c r="AD1162" s="81" t="str">
        <f>VLOOKUP(C1162, 'NORD SUD'!A:B, 2, FALSE)</f>
        <v>S</v>
      </c>
      <c r="AE1162" s="85"/>
      <c r="AF1162" s="85"/>
      <c r="AG1162" s="84"/>
      <c r="AH1162" s="81"/>
      <c r="AI1162" s="169"/>
      <c r="AJ1162" s="169"/>
      <c r="AK1162" s="194"/>
      <c r="AL1162" s="158"/>
    </row>
    <row r="1163" spans="1:998" s="13" customFormat="1">
      <c r="A1163" s="16">
        <v>1158</v>
      </c>
      <c r="B1163" s="32" t="s">
        <v>556</v>
      </c>
      <c r="C1163" s="32" t="s">
        <v>47</v>
      </c>
      <c r="D1163" s="32" t="s">
        <v>47</v>
      </c>
      <c r="E1163" s="32" t="s">
        <v>957</v>
      </c>
      <c r="F1163" s="32"/>
      <c r="G1163" s="74">
        <v>45817</v>
      </c>
      <c r="H1163" s="75">
        <v>0.52777777777777779</v>
      </c>
      <c r="I1163" s="32" t="s">
        <v>5</v>
      </c>
      <c r="J1163" s="32" t="s">
        <v>6</v>
      </c>
      <c r="K1163" s="32" t="s">
        <v>5</v>
      </c>
      <c r="L1163" s="32" t="s">
        <v>5</v>
      </c>
      <c r="M1163" s="32" t="s">
        <v>5</v>
      </c>
      <c r="N1163" s="32" t="s">
        <v>6</v>
      </c>
      <c r="O1163" s="76">
        <v>693.80203515263645</v>
      </c>
      <c r="P1163" s="77">
        <v>4324</v>
      </c>
      <c r="Q1163" s="76">
        <v>228000</v>
      </c>
      <c r="R1163" s="76">
        <v>22800</v>
      </c>
      <c r="S1163" s="85">
        <f t="shared" si="108"/>
        <v>10</v>
      </c>
      <c r="T1163" s="85">
        <f t="shared" si="112"/>
        <v>205200</v>
      </c>
      <c r="U1163" s="32" t="s">
        <v>6</v>
      </c>
      <c r="V1163" s="32" t="s">
        <v>6</v>
      </c>
      <c r="W1163" s="79">
        <v>1</v>
      </c>
      <c r="X1163" s="80">
        <v>0</v>
      </c>
      <c r="Y1163" s="81">
        <f>ROUND((S1163/INDICI!$B$2*10),2)</f>
        <v>1.1299999999999999</v>
      </c>
      <c r="Z1163" s="81">
        <f>ROUND((O1163/INDICI!$B$1*25),2)</f>
        <v>1.85</v>
      </c>
      <c r="AA1163" s="82">
        <f t="shared" si="110"/>
        <v>8</v>
      </c>
      <c r="AB1163" s="83">
        <f t="shared" si="111"/>
        <v>10.98</v>
      </c>
      <c r="AC1163" s="84"/>
      <c r="AD1163" s="81" t="str">
        <f>VLOOKUP(C1163, 'NORD SUD'!A:B, 2, FALSE)</f>
        <v>S</v>
      </c>
      <c r="AE1163" s="85"/>
      <c r="AF1163" s="85"/>
      <c r="AG1163" s="84"/>
      <c r="AH1163" s="81"/>
      <c r="AI1163" s="169"/>
      <c r="AJ1163" s="169"/>
      <c r="AK1163" s="194"/>
      <c r="AL1163" s="158"/>
    </row>
    <row r="1164" spans="1:998" s="13" customFormat="1">
      <c r="A1164" s="16">
        <v>1159</v>
      </c>
      <c r="B1164" s="32" t="s">
        <v>344</v>
      </c>
      <c r="C1164" s="32" t="s">
        <v>33</v>
      </c>
      <c r="D1164" s="32" t="s">
        <v>33</v>
      </c>
      <c r="E1164" s="32" t="s">
        <v>1279</v>
      </c>
      <c r="F1164" s="32"/>
      <c r="G1164" s="74">
        <v>45833</v>
      </c>
      <c r="H1164" s="75">
        <v>0.79166666666666663</v>
      </c>
      <c r="I1164" s="32" t="s">
        <v>5</v>
      </c>
      <c r="J1164" s="32" t="s">
        <v>6</v>
      </c>
      <c r="K1164" s="32" t="s">
        <v>5</v>
      </c>
      <c r="L1164" s="32" t="s">
        <v>5</v>
      </c>
      <c r="M1164" s="32" t="s">
        <v>5</v>
      </c>
      <c r="N1164" s="32" t="s">
        <v>6</v>
      </c>
      <c r="O1164" s="32">
        <v>693</v>
      </c>
      <c r="P1164" s="77">
        <v>1443</v>
      </c>
      <c r="Q1164" s="32">
        <v>71528.600000000006</v>
      </c>
      <c r="R1164" s="76">
        <v>7152.86</v>
      </c>
      <c r="S1164" s="85">
        <f t="shared" si="108"/>
        <v>10</v>
      </c>
      <c r="T1164" s="85">
        <f t="shared" si="112"/>
        <v>64375.740000000005</v>
      </c>
      <c r="U1164" s="32" t="s">
        <v>6</v>
      </c>
      <c r="V1164" s="32" t="s">
        <v>6</v>
      </c>
      <c r="W1164" s="79">
        <v>1</v>
      </c>
      <c r="X1164" s="80">
        <v>0</v>
      </c>
      <c r="Y1164" s="81">
        <f>ROUND((S1164/INDICI!$B$2*10),2)</f>
        <v>1.1299999999999999</v>
      </c>
      <c r="Z1164" s="81">
        <f>ROUND((O1164/INDICI!$B$1*25),2)</f>
        <v>1.85</v>
      </c>
      <c r="AA1164" s="82">
        <f t="shared" si="110"/>
        <v>8</v>
      </c>
      <c r="AB1164" s="83">
        <f t="shared" si="111"/>
        <v>10.98</v>
      </c>
      <c r="AC1164" s="84"/>
      <c r="AD1164" s="81" t="str">
        <f>VLOOKUP(C1164, 'NORD SUD'!A:B, 2, FALSE)</f>
        <v>N</v>
      </c>
      <c r="AE1164" s="85"/>
      <c r="AF1164" s="85"/>
      <c r="AG1164" s="84"/>
      <c r="AH1164" s="81"/>
      <c r="AI1164" s="169"/>
      <c r="AJ1164" s="169"/>
      <c r="AK1164" s="194"/>
      <c r="AL1164" s="158"/>
    </row>
    <row r="1165" spans="1:998" s="13" customFormat="1">
      <c r="A1165" s="16">
        <v>1160</v>
      </c>
      <c r="B1165" s="32" t="s">
        <v>344</v>
      </c>
      <c r="C1165" s="32" t="s">
        <v>1122</v>
      </c>
      <c r="D1165" s="32" t="s">
        <v>1122</v>
      </c>
      <c r="E1165" s="32" t="s">
        <v>1125</v>
      </c>
      <c r="F1165" s="32"/>
      <c r="G1165" s="74">
        <v>45834</v>
      </c>
      <c r="H1165" s="75">
        <v>0.66388888888888886</v>
      </c>
      <c r="I1165" s="32" t="s">
        <v>5</v>
      </c>
      <c r="J1165" s="32" t="s">
        <v>6</v>
      </c>
      <c r="K1165" s="32" t="s">
        <v>5</v>
      </c>
      <c r="L1165" s="32" t="s">
        <v>5</v>
      </c>
      <c r="M1165" s="32" t="s">
        <v>5</v>
      </c>
      <c r="N1165" s="32" t="s">
        <v>6</v>
      </c>
      <c r="O1165" s="76">
        <v>806.01</v>
      </c>
      <c r="P1165" s="77">
        <v>5583</v>
      </c>
      <c r="Q1165" s="76">
        <v>158854.22</v>
      </c>
      <c r="R1165" s="76">
        <v>39713.56</v>
      </c>
      <c r="S1165" s="85">
        <f t="shared" si="108"/>
        <v>25.000003147539925</v>
      </c>
      <c r="T1165" s="85">
        <f t="shared" si="112"/>
        <v>119140.66</v>
      </c>
      <c r="U1165" s="32" t="s">
        <v>6</v>
      </c>
      <c r="V1165" s="32" t="s">
        <v>6</v>
      </c>
      <c r="W1165" s="79">
        <v>1</v>
      </c>
      <c r="X1165" s="80">
        <v>0</v>
      </c>
      <c r="Y1165" s="81">
        <f>ROUND((S1165/INDICI!$B$2*10),2)</f>
        <v>2.83</v>
      </c>
      <c r="Z1165" s="81">
        <f>ROUND((O1165/INDICI!$B$1*25),2)</f>
        <v>2.15</v>
      </c>
      <c r="AA1165" s="82">
        <f t="shared" si="110"/>
        <v>6</v>
      </c>
      <c r="AB1165" s="83">
        <f t="shared" si="111"/>
        <v>10.98</v>
      </c>
      <c r="AC1165" s="84"/>
      <c r="AD1165" s="81" t="str">
        <f>VLOOKUP(C1165, 'NORD SUD'!A:B, 2, FALSE)</f>
        <v>N</v>
      </c>
      <c r="AE1165" s="85"/>
      <c r="AF1165" s="85"/>
      <c r="AG1165" s="84"/>
      <c r="AH1165" s="81"/>
      <c r="AI1165" s="169"/>
      <c r="AJ1165" s="169"/>
      <c r="AK1165" s="194"/>
      <c r="AL1165" s="158"/>
    </row>
    <row r="1166" spans="1:998" s="13" customFormat="1">
      <c r="A1166" s="16">
        <v>1161</v>
      </c>
      <c r="B1166" s="32" t="s">
        <v>344</v>
      </c>
      <c r="C1166" s="32" t="s">
        <v>1122</v>
      </c>
      <c r="D1166" s="32" t="s">
        <v>1122</v>
      </c>
      <c r="E1166" s="32" t="s">
        <v>1137</v>
      </c>
      <c r="F1166" s="32"/>
      <c r="G1166" s="74">
        <v>45801</v>
      </c>
      <c r="H1166" s="75">
        <v>0.50138888888888888</v>
      </c>
      <c r="I1166" s="32" t="s">
        <v>5</v>
      </c>
      <c r="J1166" s="32" t="s">
        <v>6</v>
      </c>
      <c r="K1166" s="32" t="s">
        <v>5</v>
      </c>
      <c r="L1166" s="32" t="s">
        <v>5</v>
      </c>
      <c r="M1166" s="32" t="s">
        <v>5</v>
      </c>
      <c r="N1166" s="32" t="s">
        <v>6</v>
      </c>
      <c r="O1166" s="76">
        <v>1111.57</v>
      </c>
      <c r="P1166" s="77">
        <v>4768</v>
      </c>
      <c r="Q1166" s="76">
        <v>75000</v>
      </c>
      <c r="R1166" s="76">
        <v>0</v>
      </c>
      <c r="S1166" s="85">
        <f t="shared" si="108"/>
        <v>0</v>
      </c>
      <c r="T1166" s="85">
        <f t="shared" si="112"/>
        <v>75000</v>
      </c>
      <c r="U1166" s="32" t="s">
        <v>6</v>
      </c>
      <c r="V1166" s="32" t="s">
        <v>6</v>
      </c>
      <c r="W1166" s="79">
        <v>2</v>
      </c>
      <c r="X1166" s="80">
        <v>0</v>
      </c>
      <c r="Y1166" s="81">
        <f>ROUND((S1166/INDICI!$B$2*10),2)</f>
        <v>0</v>
      </c>
      <c r="Z1166" s="81">
        <f>ROUND((O1166/INDICI!$B$1*25),2)</f>
        <v>2.97</v>
      </c>
      <c r="AA1166" s="82">
        <f t="shared" si="110"/>
        <v>8</v>
      </c>
      <c r="AB1166" s="83">
        <f t="shared" si="111"/>
        <v>10.97</v>
      </c>
      <c r="AC1166" s="84"/>
      <c r="AD1166" s="81" t="str">
        <f>VLOOKUP(C1166, 'NORD SUD'!A:B, 2, FALSE)</f>
        <v>N</v>
      </c>
      <c r="AE1166" s="85"/>
      <c r="AF1166" s="85"/>
      <c r="AG1166" s="84"/>
      <c r="AH1166" s="81"/>
      <c r="AI1166" s="169"/>
      <c r="AJ1166" s="169"/>
      <c r="AK1166" s="194"/>
      <c r="AL1166" s="158"/>
    </row>
    <row r="1167" spans="1:998" s="13" customFormat="1">
      <c r="A1167" s="16">
        <v>1162</v>
      </c>
      <c r="B1167" s="32" t="s">
        <v>274</v>
      </c>
      <c r="C1167" s="32" t="s">
        <v>23</v>
      </c>
      <c r="D1167" s="32" t="s">
        <v>23</v>
      </c>
      <c r="E1167" s="32" t="s">
        <v>281</v>
      </c>
      <c r="F1167" s="32"/>
      <c r="G1167" s="74">
        <v>45833</v>
      </c>
      <c r="H1167" s="75">
        <v>0.5756944444444444</v>
      </c>
      <c r="I1167" s="32" t="s">
        <v>5</v>
      </c>
      <c r="J1167" s="32" t="s">
        <v>6</v>
      </c>
      <c r="K1167" s="32" t="s">
        <v>5</v>
      </c>
      <c r="L1167" s="32" t="s">
        <v>5</v>
      </c>
      <c r="M1167" s="32" t="s">
        <v>5</v>
      </c>
      <c r="N1167" s="32" t="s">
        <v>6</v>
      </c>
      <c r="O1167" s="76">
        <v>1016.85</v>
      </c>
      <c r="P1167" s="77">
        <v>14358</v>
      </c>
      <c r="Q1167" s="76">
        <v>311521.23</v>
      </c>
      <c r="R1167" s="76">
        <v>62304.25</v>
      </c>
      <c r="S1167" s="78">
        <f t="shared" si="108"/>
        <v>20.000001284021639</v>
      </c>
      <c r="T1167" s="78">
        <f t="shared" si="112"/>
        <v>249216.97999999998</v>
      </c>
      <c r="U1167" s="32" t="s">
        <v>6</v>
      </c>
      <c r="V1167" s="32" t="s">
        <v>6</v>
      </c>
      <c r="W1167" s="81">
        <v>1</v>
      </c>
      <c r="X1167" s="80">
        <v>0</v>
      </c>
      <c r="Y1167" s="81">
        <f>ROUND((S1167/INDICI!$B$2*10),2)</f>
        <v>2.2599999999999998</v>
      </c>
      <c r="Z1167" s="81">
        <f>ROUND((O1167/INDICI!$B$1*25),2)</f>
        <v>2.71</v>
      </c>
      <c r="AA1167" s="82">
        <f t="shared" si="110"/>
        <v>6</v>
      </c>
      <c r="AB1167" s="83">
        <f t="shared" si="111"/>
        <v>10.969999999999999</v>
      </c>
      <c r="AC1167" s="84"/>
      <c r="AD1167" s="81" t="str">
        <f>VLOOKUP(C1167, 'NORD SUD'!A:B, 2, FALSE)</f>
        <v>S</v>
      </c>
      <c r="AE1167" s="85"/>
      <c r="AF1167" s="85"/>
      <c r="AG1167" s="84"/>
      <c r="AH1167" s="81"/>
      <c r="AI1167" s="169"/>
      <c r="AJ1167" s="169"/>
      <c r="AK1167" s="194"/>
      <c r="AL1167" s="158"/>
    </row>
    <row r="1168" spans="1:998" s="13" customFormat="1">
      <c r="A1168" s="16">
        <v>1163</v>
      </c>
      <c r="B1168" s="32" t="s">
        <v>274</v>
      </c>
      <c r="C1168" s="32" t="s">
        <v>1606</v>
      </c>
      <c r="D1168" s="32" t="s">
        <v>1606</v>
      </c>
      <c r="E1168" s="32" t="s">
        <v>1620</v>
      </c>
      <c r="F1168" s="32"/>
      <c r="G1168" s="74">
        <v>45834</v>
      </c>
      <c r="H1168" s="75">
        <v>0.99305555555555547</v>
      </c>
      <c r="I1168" s="32" t="s">
        <v>5</v>
      </c>
      <c r="J1168" s="32" t="s">
        <v>6</v>
      </c>
      <c r="K1168" s="32" t="s">
        <v>265</v>
      </c>
      <c r="L1168" s="32" t="s">
        <v>5</v>
      </c>
      <c r="M1168" s="32" t="s">
        <v>5</v>
      </c>
      <c r="N1168" s="32" t="s">
        <v>6</v>
      </c>
      <c r="O1168" s="76">
        <v>1013.55</v>
      </c>
      <c r="P1168" s="77">
        <v>8485</v>
      </c>
      <c r="Q1168" s="76">
        <v>160680.18</v>
      </c>
      <c r="R1168" s="76">
        <v>32136.04</v>
      </c>
      <c r="S1168" s="85">
        <f t="shared" si="108"/>
        <v>20.000002489417177</v>
      </c>
      <c r="T1168" s="85">
        <f t="shared" si="112"/>
        <v>128544.13999999998</v>
      </c>
      <c r="U1168" s="32" t="s">
        <v>6</v>
      </c>
      <c r="V1168" s="32" t="s">
        <v>6</v>
      </c>
      <c r="W1168" s="32">
        <v>1</v>
      </c>
      <c r="X1168" s="80">
        <v>0</v>
      </c>
      <c r="Y1168" s="81">
        <f>ROUND((S1168/INDICI!$B$2*10),2)</f>
        <v>2.2599999999999998</v>
      </c>
      <c r="Z1168" s="81">
        <f>ROUND((O1168/INDICI!$B$1*25),2)</f>
        <v>2.71</v>
      </c>
      <c r="AA1168" s="82">
        <f t="shared" si="110"/>
        <v>6</v>
      </c>
      <c r="AB1168" s="83">
        <f t="shared" si="111"/>
        <v>10.969999999999999</v>
      </c>
      <c r="AC1168" s="84"/>
      <c r="AD1168" s="81" t="str">
        <f>VLOOKUP(C1168, 'NORD SUD'!A:B, 2, FALSE)</f>
        <v>S</v>
      </c>
      <c r="AE1168" s="85"/>
      <c r="AF1168" s="85"/>
      <c r="AG1168" s="84"/>
      <c r="AH1168" s="81"/>
      <c r="AI1168" s="169"/>
      <c r="AJ1168" s="169"/>
      <c r="AK1168" s="194"/>
      <c r="AL1168" s="158"/>
    </row>
    <row r="1169" spans="1:998" s="13" customFormat="1">
      <c r="A1169" s="16">
        <v>1164</v>
      </c>
      <c r="B1169" s="32" t="s">
        <v>294</v>
      </c>
      <c r="C1169" s="32" t="s">
        <v>72</v>
      </c>
      <c r="D1169" s="32" t="s">
        <v>72</v>
      </c>
      <c r="E1169" s="32" t="s">
        <v>295</v>
      </c>
      <c r="F1169" s="32"/>
      <c r="G1169" s="74">
        <v>45833</v>
      </c>
      <c r="H1169" s="75">
        <v>0.59444444444444444</v>
      </c>
      <c r="I1169" s="32" t="s">
        <v>5</v>
      </c>
      <c r="J1169" s="32" t="s">
        <v>6</v>
      </c>
      <c r="K1169" s="32" t="s">
        <v>5</v>
      </c>
      <c r="L1169" s="32" t="s">
        <v>5</v>
      </c>
      <c r="M1169" s="32" t="s">
        <v>5</v>
      </c>
      <c r="N1169" s="32" t="s">
        <v>6</v>
      </c>
      <c r="O1169" s="76">
        <v>1436.09</v>
      </c>
      <c r="P1169" s="77">
        <v>6267</v>
      </c>
      <c r="Q1169" s="76">
        <v>37500</v>
      </c>
      <c r="R1169" s="76">
        <v>3750</v>
      </c>
      <c r="S1169" s="78">
        <f t="shared" si="108"/>
        <v>10</v>
      </c>
      <c r="T1169" s="78">
        <f t="shared" si="112"/>
        <v>33750</v>
      </c>
      <c r="U1169" s="32" t="s">
        <v>6</v>
      </c>
      <c r="V1169" s="32" t="s">
        <v>6</v>
      </c>
      <c r="W1169" s="79">
        <v>1</v>
      </c>
      <c r="X1169" s="80">
        <v>0</v>
      </c>
      <c r="Y1169" s="81">
        <f>ROUND((S1169/INDICI!$B$2*10),2)</f>
        <v>1.1299999999999999</v>
      </c>
      <c r="Z1169" s="81">
        <f>ROUND((O1169/INDICI!$B$1*25),2)</f>
        <v>3.83</v>
      </c>
      <c r="AA1169" s="82">
        <f t="shared" si="110"/>
        <v>6</v>
      </c>
      <c r="AB1169" s="83">
        <f t="shared" si="111"/>
        <v>10.96</v>
      </c>
      <c r="AC1169" s="84"/>
      <c r="AD1169" s="81" t="str">
        <f>VLOOKUP(C1169, 'NORD SUD'!A:B, 2, FALSE)</f>
        <v>N</v>
      </c>
      <c r="AE1169" s="85"/>
      <c r="AF1169" s="85"/>
      <c r="AG1169" s="84"/>
      <c r="AH1169" s="81"/>
      <c r="AI1169" s="169"/>
      <c r="AJ1169" s="169"/>
      <c r="AK1169" s="194"/>
      <c r="AL1169" s="158"/>
    </row>
    <row r="1170" spans="1:998" s="13" customFormat="1">
      <c r="A1170" s="16">
        <v>1165</v>
      </c>
      <c r="B1170" s="32" t="s">
        <v>175</v>
      </c>
      <c r="C1170" s="32" t="s">
        <v>1685</v>
      </c>
      <c r="D1170" s="32" t="s">
        <v>1685</v>
      </c>
      <c r="E1170" s="32" t="s">
        <v>1699</v>
      </c>
      <c r="F1170" s="32"/>
      <c r="G1170" s="74">
        <v>45833</v>
      </c>
      <c r="H1170" s="75">
        <v>0.75555555555555554</v>
      </c>
      <c r="I1170" s="32" t="s">
        <v>5</v>
      </c>
      <c r="J1170" s="32" t="s">
        <v>6</v>
      </c>
      <c r="K1170" s="32" t="s">
        <v>5</v>
      </c>
      <c r="L1170" s="32" t="s">
        <v>5</v>
      </c>
      <c r="M1170" s="32" t="s">
        <v>5</v>
      </c>
      <c r="N1170" s="32" t="s">
        <v>6</v>
      </c>
      <c r="O1170" s="76">
        <v>351.58</v>
      </c>
      <c r="P1170" s="77">
        <v>5973</v>
      </c>
      <c r="Q1170" s="76">
        <v>196726.04</v>
      </c>
      <c r="R1170" s="76">
        <v>70000</v>
      </c>
      <c r="S1170" s="85">
        <f t="shared" si="108"/>
        <v>35.582478049169289</v>
      </c>
      <c r="T1170" s="85">
        <f t="shared" si="112"/>
        <v>126726.04000000001</v>
      </c>
      <c r="U1170" s="32" t="s">
        <v>5</v>
      </c>
      <c r="V1170" s="32" t="s">
        <v>6</v>
      </c>
      <c r="W1170" s="79">
        <v>1</v>
      </c>
      <c r="X1170" s="80">
        <v>0</v>
      </c>
      <c r="Y1170" s="81">
        <f>ROUND((S1170/INDICI!$B$2*10),2)</f>
        <v>4.0199999999999996</v>
      </c>
      <c r="Z1170" s="81">
        <f>ROUND((O1170/INDICI!$B$1*25),2)</f>
        <v>0.94</v>
      </c>
      <c r="AA1170" s="82">
        <f t="shared" si="110"/>
        <v>6</v>
      </c>
      <c r="AB1170" s="83">
        <f t="shared" si="111"/>
        <v>10.959999999999999</v>
      </c>
      <c r="AC1170" s="84"/>
      <c r="AD1170" s="81" t="str">
        <f>VLOOKUP(C1170, 'NORD SUD'!A:B, 2, FALSE)</f>
        <v>S</v>
      </c>
      <c r="AE1170" s="85"/>
      <c r="AF1170" s="85"/>
      <c r="AG1170" s="84"/>
      <c r="AH1170" s="81"/>
      <c r="AI1170" s="169"/>
      <c r="AJ1170" s="169"/>
      <c r="AK1170" s="194"/>
      <c r="AL1170" s="158"/>
    </row>
    <row r="1171" spans="1:998" s="13" customFormat="1">
      <c r="A1171" s="16">
        <v>1166</v>
      </c>
      <c r="B1171" s="32" t="s">
        <v>556</v>
      </c>
      <c r="C1171" s="32" t="s">
        <v>1454</v>
      </c>
      <c r="D1171" s="32" t="s">
        <v>1454</v>
      </c>
      <c r="E1171" s="32" t="s">
        <v>1461</v>
      </c>
      <c r="F1171" s="32"/>
      <c r="G1171" s="74">
        <v>45833</v>
      </c>
      <c r="H1171" s="75">
        <v>0.38958333333333334</v>
      </c>
      <c r="I1171" s="32" t="s">
        <v>5</v>
      </c>
      <c r="J1171" s="32" t="s">
        <v>6</v>
      </c>
      <c r="K1171" s="32" t="s">
        <v>5</v>
      </c>
      <c r="L1171" s="32" t="s">
        <v>5</v>
      </c>
      <c r="M1171" s="32" t="s">
        <v>5</v>
      </c>
      <c r="N1171" s="32" t="s">
        <v>6</v>
      </c>
      <c r="O1171" s="76">
        <v>1105.74</v>
      </c>
      <c r="P1171" s="77">
        <v>1447</v>
      </c>
      <c r="Q1171" s="76">
        <v>118000</v>
      </c>
      <c r="R1171" s="76">
        <v>0</v>
      </c>
      <c r="S1171" s="85">
        <f t="shared" si="108"/>
        <v>0</v>
      </c>
      <c r="T1171" s="85">
        <f t="shared" si="112"/>
        <v>118000</v>
      </c>
      <c r="U1171" s="32" t="s">
        <v>6</v>
      </c>
      <c r="V1171" s="32" t="s">
        <v>6</v>
      </c>
      <c r="W1171" s="79">
        <v>2</v>
      </c>
      <c r="X1171" s="80">
        <v>0</v>
      </c>
      <c r="Y1171" s="81">
        <f>ROUND((S1171/INDICI!$B$2*10),2)</f>
        <v>0</v>
      </c>
      <c r="Z1171" s="81">
        <f>ROUND((O1171/INDICI!$B$1*25),2)</f>
        <v>2.95</v>
      </c>
      <c r="AA1171" s="82">
        <f t="shared" si="110"/>
        <v>8</v>
      </c>
      <c r="AB1171" s="83">
        <f t="shared" si="111"/>
        <v>10.95</v>
      </c>
      <c r="AC1171" s="84"/>
      <c r="AD1171" s="81" t="str">
        <f>VLOOKUP(C1171, 'NORD SUD'!A:B, 2, FALSE)</f>
        <v>S</v>
      </c>
      <c r="AE1171" s="85"/>
      <c r="AF1171" s="85"/>
      <c r="AG1171" s="84"/>
      <c r="AH1171" s="81"/>
      <c r="AI1171" s="169"/>
      <c r="AJ1171" s="169"/>
      <c r="AK1171" s="194"/>
      <c r="AL1171" s="158"/>
    </row>
    <row r="1172" spans="1:998" s="13" customFormat="1">
      <c r="A1172" s="16">
        <v>1167</v>
      </c>
      <c r="B1172" s="32" t="s">
        <v>174</v>
      </c>
      <c r="C1172" s="32" t="s">
        <v>83</v>
      </c>
      <c r="D1172" s="32" t="s">
        <v>83</v>
      </c>
      <c r="E1172" s="32" t="s">
        <v>498</v>
      </c>
      <c r="F1172" s="32"/>
      <c r="G1172" s="74">
        <v>45828</v>
      </c>
      <c r="H1172" s="75">
        <v>0.41736111111111113</v>
      </c>
      <c r="I1172" s="32" t="s">
        <v>5</v>
      </c>
      <c r="J1172" s="32" t="s">
        <v>6</v>
      </c>
      <c r="K1172" s="32" t="s">
        <v>5</v>
      </c>
      <c r="L1172" s="32" t="s">
        <v>5</v>
      </c>
      <c r="M1172" s="32" t="s">
        <v>5</v>
      </c>
      <c r="N1172" s="32" t="s">
        <v>6</v>
      </c>
      <c r="O1172" s="76">
        <v>1103.1600000000001</v>
      </c>
      <c r="P1172" s="77">
        <v>3354</v>
      </c>
      <c r="Q1172" s="76">
        <v>75884</v>
      </c>
      <c r="R1172" s="76">
        <v>0</v>
      </c>
      <c r="S1172" s="85">
        <f t="shared" si="108"/>
        <v>0</v>
      </c>
      <c r="T1172" s="85">
        <f t="shared" si="112"/>
        <v>75884</v>
      </c>
      <c r="U1172" s="32" t="s">
        <v>6</v>
      </c>
      <c r="V1172" s="32" t="s">
        <v>6</v>
      </c>
      <c r="W1172" s="32">
        <v>1</v>
      </c>
      <c r="X1172" s="80">
        <v>0</v>
      </c>
      <c r="Y1172" s="81">
        <f>ROUND((S1172/INDICI!$B$2*10),2)</f>
        <v>0</v>
      </c>
      <c r="Z1172" s="81">
        <f>ROUND((O1172/INDICI!$B$1*25),2)</f>
        <v>2.95</v>
      </c>
      <c r="AA1172" s="82">
        <f t="shared" si="110"/>
        <v>8</v>
      </c>
      <c r="AB1172" s="83">
        <f t="shared" si="111"/>
        <v>10.95</v>
      </c>
      <c r="AC1172" s="84"/>
      <c r="AD1172" s="81" t="str">
        <f>VLOOKUP(C1172, 'NORD SUD'!A:B, 2, FALSE)</f>
        <v>N</v>
      </c>
      <c r="AE1172" s="85"/>
      <c r="AF1172" s="85"/>
      <c r="AG1172" s="84"/>
      <c r="AH1172" s="81"/>
      <c r="AI1172" s="169"/>
      <c r="AJ1172" s="169"/>
      <c r="AK1172" s="194"/>
      <c r="AL1172" s="158"/>
    </row>
    <row r="1173" spans="1:998" s="13" customFormat="1">
      <c r="A1173" s="16">
        <v>1168</v>
      </c>
      <c r="B1173" s="80" t="s">
        <v>236</v>
      </c>
      <c r="C1173" s="80" t="s">
        <v>64</v>
      </c>
      <c r="D1173" s="80" t="s">
        <v>64</v>
      </c>
      <c r="E1173" s="80" t="s">
        <v>243</v>
      </c>
      <c r="F1173" s="98"/>
      <c r="G1173" s="99">
        <v>45834</v>
      </c>
      <c r="H1173" s="100">
        <v>0.451435185185185</v>
      </c>
      <c r="I1173" s="80" t="s">
        <v>5</v>
      </c>
      <c r="J1173" s="80" t="s">
        <v>6</v>
      </c>
      <c r="K1173" s="80" t="s">
        <v>5</v>
      </c>
      <c r="L1173" s="80" t="s">
        <v>5</v>
      </c>
      <c r="M1173" s="98" t="s">
        <v>5</v>
      </c>
      <c r="N1173" s="98" t="s">
        <v>6</v>
      </c>
      <c r="O1173" s="101">
        <v>265.95999999999998</v>
      </c>
      <c r="P1173" s="102">
        <v>752</v>
      </c>
      <c r="Q1173" s="101">
        <v>144000</v>
      </c>
      <c r="R1173" s="101">
        <v>28500</v>
      </c>
      <c r="S1173" s="103">
        <f t="shared" ref="S1173:S1236" si="113">IFERROR(R1173/Q1173*100,0)</f>
        <v>19.791666666666664</v>
      </c>
      <c r="T1173" s="103">
        <f t="shared" si="112"/>
        <v>115500</v>
      </c>
      <c r="U1173" s="80" t="s">
        <v>6</v>
      </c>
      <c r="V1173" s="80" t="s">
        <v>6</v>
      </c>
      <c r="W1173" s="89">
        <v>1</v>
      </c>
      <c r="X1173" s="80">
        <v>0</v>
      </c>
      <c r="Y1173" s="81">
        <f>ROUND((S1173/INDICI!$B$2*10),2)</f>
        <v>2.2400000000000002</v>
      </c>
      <c r="Z1173" s="81">
        <f>ROUND((O1173/INDICI!$B$1*25),2)</f>
        <v>0.71</v>
      </c>
      <c r="AA1173" s="82">
        <f t="shared" ref="AA1173:AA1236" si="114">IF(X1173&gt;1, 0, IF(P1173&lt;=5000, 8, IF(P1173&lt;=50000, 6, IF(P1173&lt;=100000, 4, 2))))</f>
        <v>8</v>
      </c>
      <c r="AB1173" s="83">
        <f t="shared" ref="AB1173:AB1236" si="115">SUM(X1173:AA1173)</f>
        <v>10.95</v>
      </c>
      <c r="AC1173" s="84"/>
      <c r="AD1173" s="81" t="str">
        <f>VLOOKUP(C1173, 'NORD SUD'!A:B, 2, FALSE)</f>
        <v>S</v>
      </c>
      <c r="AE1173" s="85"/>
      <c r="AF1173" s="85"/>
      <c r="AG1173" s="84"/>
      <c r="AH1173" s="81"/>
      <c r="AI1173" s="169"/>
      <c r="AJ1173" s="169"/>
      <c r="AK1173" s="194"/>
      <c r="AL1173" s="158"/>
    </row>
    <row r="1174" spans="1:998" s="13" customFormat="1">
      <c r="A1174" s="16">
        <v>1169</v>
      </c>
      <c r="B1174" s="32" t="s">
        <v>857</v>
      </c>
      <c r="C1174" s="32" t="s">
        <v>29</v>
      </c>
      <c r="D1174" s="32" t="s">
        <v>29</v>
      </c>
      <c r="E1174" s="32" t="s">
        <v>1598</v>
      </c>
      <c r="F1174" s="32"/>
      <c r="G1174" s="74">
        <v>45834</v>
      </c>
      <c r="H1174" s="75">
        <v>0.62152777777777801</v>
      </c>
      <c r="I1174" s="32" t="s">
        <v>5</v>
      </c>
      <c r="J1174" s="32" t="s">
        <v>6</v>
      </c>
      <c r="K1174" s="32" t="s">
        <v>5</v>
      </c>
      <c r="L1174" s="32" t="s">
        <v>5</v>
      </c>
      <c r="M1174" s="32" t="s">
        <v>5</v>
      </c>
      <c r="N1174" s="32" t="s">
        <v>6</v>
      </c>
      <c r="O1174" s="76">
        <v>978.17</v>
      </c>
      <c r="P1174" s="77">
        <v>1329</v>
      </c>
      <c r="Q1174" s="76">
        <v>121526.33</v>
      </c>
      <c r="R1174" s="76">
        <v>3645.79</v>
      </c>
      <c r="S1174" s="86">
        <f t="shared" si="113"/>
        <v>3.0000000822866943</v>
      </c>
      <c r="T1174" s="86">
        <f t="shared" si="112"/>
        <v>117880.54000000001</v>
      </c>
      <c r="U1174" s="32" t="s">
        <v>6</v>
      </c>
      <c r="V1174" s="32" t="s">
        <v>6</v>
      </c>
      <c r="W1174" s="32">
        <v>1</v>
      </c>
      <c r="X1174" s="80">
        <v>0</v>
      </c>
      <c r="Y1174" s="81">
        <f>ROUND((S1174/INDICI!$B$2*10),2)</f>
        <v>0.34</v>
      </c>
      <c r="Z1174" s="81">
        <f>ROUND((O1174/INDICI!$B$1*25),2)</f>
        <v>2.61</v>
      </c>
      <c r="AA1174" s="82">
        <f t="shared" si="114"/>
        <v>8</v>
      </c>
      <c r="AB1174" s="83">
        <f t="shared" si="115"/>
        <v>10.95</v>
      </c>
      <c r="AC1174" s="84"/>
      <c r="AD1174" s="81" t="str">
        <f>VLOOKUP(C1174, 'NORD SUD'!A:B, 2, FALSE)</f>
        <v>S</v>
      </c>
      <c r="AE1174" s="85"/>
      <c r="AF1174" s="85"/>
      <c r="AG1174" s="84"/>
      <c r="AH1174" s="81"/>
      <c r="AI1174" s="169"/>
      <c r="AJ1174" s="169"/>
      <c r="AK1174" s="194"/>
      <c r="AL1174" s="158"/>
    </row>
    <row r="1175" spans="1:998" s="13" customFormat="1">
      <c r="A1175" s="16">
        <v>1170</v>
      </c>
      <c r="B1175" s="32" t="s">
        <v>556</v>
      </c>
      <c r="C1175" s="32" t="s">
        <v>47</v>
      </c>
      <c r="D1175" s="32" t="s">
        <v>47</v>
      </c>
      <c r="E1175" s="32" t="s">
        <v>956</v>
      </c>
      <c r="F1175" s="32"/>
      <c r="G1175" s="74">
        <v>45834</v>
      </c>
      <c r="H1175" s="75">
        <v>0.70486111111111116</v>
      </c>
      <c r="I1175" s="32" t="s">
        <v>5</v>
      </c>
      <c r="J1175" s="32" t="s">
        <v>6</v>
      </c>
      <c r="K1175" s="32" t="s">
        <v>5</v>
      </c>
      <c r="L1175" s="32" t="s">
        <v>5</v>
      </c>
      <c r="M1175" s="32" t="s">
        <v>5</v>
      </c>
      <c r="N1175" s="32" t="s">
        <v>6</v>
      </c>
      <c r="O1175" s="76">
        <v>465.4983570646221</v>
      </c>
      <c r="P1175" s="77">
        <v>3652</v>
      </c>
      <c r="Q1175" s="76">
        <v>69177.86</v>
      </c>
      <c r="R1175" s="76">
        <v>10376.68</v>
      </c>
      <c r="S1175" s="85">
        <f t="shared" si="113"/>
        <v>15.000001445549197</v>
      </c>
      <c r="T1175" s="85">
        <f t="shared" si="112"/>
        <v>58801.18</v>
      </c>
      <c r="U1175" s="32" t="s">
        <v>6</v>
      </c>
      <c r="V1175" s="32" t="s">
        <v>6</v>
      </c>
      <c r="W1175" s="79">
        <v>2</v>
      </c>
      <c r="X1175" s="80">
        <v>0</v>
      </c>
      <c r="Y1175" s="81">
        <f>ROUND((S1175/INDICI!$B$2*10),2)</f>
        <v>1.7</v>
      </c>
      <c r="Z1175" s="81">
        <f>ROUND((O1175/INDICI!$B$1*25),2)</f>
        <v>1.24</v>
      </c>
      <c r="AA1175" s="82">
        <f t="shared" si="114"/>
        <v>8</v>
      </c>
      <c r="AB1175" s="83">
        <f t="shared" si="115"/>
        <v>10.94</v>
      </c>
      <c r="AC1175" s="84"/>
      <c r="AD1175" s="81" t="str">
        <f>VLOOKUP(C1175, 'NORD SUD'!A:B, 2, FALSE)</f>
        <v>S</v>
      </c>
      <c r="AE1175" s="85"/>
      <c r="AF1175" s="85"/>
      <c r="AG1175" s="84"/>
      <c r="AH1175" s="81"/>
      <c r="AI1175" s="169"/>
      <c r="AJ1175" s="169"/>
      <c r="AK1175" s="194"/>
      <c r="AL1175" s="158"/>
    </row>
    <row r="1176" spans="1:998" s="13" customFormat="1">
      <c r="A1176" s="16">
        <v>1171</v>
      </c>
      <c r="B1176" s="32" t="s">
        <v>175</v>
      </c>
      <c r="C1176" s="32" t="s">
        <v>1685</v>
      </c>
      <c r="D1176" s="32" t="s">
        <v>1685</v>
      </c>
      <c r="E1176" s="32" t="s">
        <v>1695</v>
      </c>
      <c r="F1176" s="32"/>
      <c r="G1176" s="74">
        <v>45834</v>
      </c>
      <c r="H1176" s="75">
        <v>0.7909722222222223</v>
      </c>
      <c r="I1176" s="32" t="s">
        <v>5</v>
      </c>
      <c r="J1176" s="32" t="s">
        <v>6</v>
      </c>
      <c r="K1176" s="32" t="s">
        <v>5</v>
      </c>
      <c r="L1176" s="32" t="s">
        <v>5</v>
      </c>
      <c r="M1176" s="32" t="s">
        <v>5</v>
      </c>
      <c r="N1176" s="32" t="s">
        <v>6</v>
      </c>
      <c r="O1176" s="76">
        <v>443.58</v>
      </c>
      <c r="P1176" s="77">
        <v>3607</v>
      </c>
      <c r="Q1176" s="76">
        <v>150798.60999999999</v>
      </c>
      <c r="R1176" s="76">
        <v>23400</v>
      </c>
      <c r="S1176" s="85">
        <f t="shared" si="113"/>
        <v>15.517384410904054</v>
      </c>
      <c r="T1176" s="85">
        <f t="shared" si="112"/>
        <v>127398.60999999999</v>
      </c>
      <c r="U1176" s="32" t="s">
        <v>6</v>
      </c>
      <c r="V1176" s="32" t="s">
        <v>6</v>
      </c>
      <c r="W1176" s="79">
        <v>1</v>
      </c>
      <c r="X1176" s="80">
        <v>0</v>
      </c>
      <c r="Y1176" s="81">
        <f>ROUND((S1176/INDICI!$B$2*10),2)</f>
        <v>1.75</v>
      </c>
      <c r="Z1176" s="81">
        <f>ROUND((O1176/INDICI!$B$1*25),2)</f>
        <v>1.18</v>
      </c>
      <c r="AA1176" s="82">
        <f t="shared" si="114"/>
        <v>8</v>
      </c>
      <c r="AB1176" s="83">
        <f t="shared" si="115"/>
        <v>10.93</v>
      </c>
      <c r="AC1176" s="84"/>
      <c r="AD1176" s="81" t="str">
        <f>VLOOKUP(C1176, 'NORD SUD'!A:B, 2, FALSE)</f>
        <v>S</v>
      </c>
      <c r="AE1176" s="85"/>
      <c r="AF1176" s="85"/>
      <c r="AG1176" s="84"/>
      <c r="AH1176" s="81"/>
      <c r="AI1176" s="169"/>
      <c r="AJ1176" s="169"/>
      <c r="AK1176" s="194"/>
      <c r="AL1176" s="158"/>
    </row>
    <row r="1177" spans="1:998" s="13" customFormat="1">
      <c r="A1177" s="16">
        <v>1172</v>
      </c>
      <c r="B1177" s="32" t="s">
        <v>188</v>
      </c>
      <c r="C1177" s="32" t="s">
        <v>13</v>
      </c>
      <c r="D1177" s="32" t="s">
        <v>13</v>
      </c>
      <c r="E1177" s="32" t="s">
        <v>191</v>
      </c>
      <c r="F1177" s="32"/>
      <c r="G1177" s="74">
        <v>45833</v>
      </c>
      <c r="H1177" s="75">
        <v>0.69374999999999998</v>
      </c>
      <c r="I1177" s="32" t="s">
        <v>5</v>
      </c>
      <c r="J1177" s="32" t="s">
        <v>6</v>
      </c>
      <c r="K1177" s="32" t="s">
        <v>5</v>
      </c>
      <c r="L1177" s="32" t="s">
        <v>5</v>
      </c>
      <c r="M1177" s="32" t="s">
        <v>5</v>
      </c>
      <c r="N1177" s="32" t="s">
        <v>6</v>
      </c>
      <c r="O1177" s="76">
        <v>245.7</v>
      </c>
      <c r="P1177" s="77">
        <v>407</v>
      </c>
      <c r="Q1177" s="76">
        <v>27096.2</v>
      </c>
      <c r="R1177" s="76">
        <v>5419.24</v>
      </c>
      <c r="S1177" s="78">
        <f t="shared" si="113"/>
        <v>20</v>
      </c>
      <c r="T1177" s="78">
        <f t="shared" si="112"/>
        <v>21676.959999999999</v>
      </c>
      <c r="U1177" s="32" t="s">
        <v>6</v>
      </c>
      <c r="V1177" s="32" t="s">
        <v>6</v>
      </c>
      <c r="W1177" s="79">
        <v>2</v>
      </c>
      <c r="X1177" s="80">
        <v>0</v>
      </c>
      <c r="Y1177" s="81">
        <f>ROUND((S1177/INDICI!$B$2*10),2)</f>
        <v>2.2599999999999998</v>
      </c>
      <c r="Z1177" s="81">
        <f>ROUND((O1177/INDICI!$B$1*25),2)</f>
        <v>0.66</v>
      </c>
      <c r="AA1177" s="82">
        <f t="shared" si="114"/>
        <v>8</v>
      </c>
      <c r="AB1177" s="83">
        <f t="shared" si="115"/>
        <v>10.92</v>
      </c>
      <c r="AC1177" s="84"/>
      <c r="AD1177" s="81" t="str">
        <f>VLOOKUP(C1177, 'NORD SUD'!A:B, 2, FALSE)</f>
        <v>N</v>
      </c>
      <c r="AE1177" s="85"/>
      <c r="AF1177" s="85"/>
      <c r="AG1177" s="84"/>
      <c r="AH1177" s="81"/>
      <c r="AI1177" s="169"/>
      <c r="AJ1177" s="169"/>
      <c r="AK1177" s="194"/>
      <c r="AL1177" s="158"/>
    </row>
    <row r="1178" spans="1:998" s="13" customFormat="1">
      <c r="A1178" s="16">
        <v>1173</v>
      </c>
      <c r="B1178" s="32" t="s">
        <v>138</v>
      </c>
      <c r="C1178" s="32" t="s">
        <v>27</v>
      </c>
      <c r="D1178" s="32" t="s">
        <v>27</v>
      </c>
      <c r="E1178" s="32" t="s">
        <v>1337</v>
      </c>
      <c r="F1178" s="32"/>
      <c r="G1178" s="74">
        <v>45827</v>
      </c>
      <c r="H1178" s="75">
        <v>0.62986111111111109</v>
      </c>
      <c r="I1178" s="32" t="s">
        <v>5</v>
      </c>
      <c r="J1178" s="32" t="s">
        <v>6</v>
      </c>
      <c r="K1178" s="32" t="s">
        <v>5</v>
      </c>
      <c r="L1178" s="32" t="s">
        <v>5</v>
      </c>
      <c r="M1178" s="32" t="s">
        <v>5</v>
      </c>
      <c r="N1178" s="32" t="s">
        <v>6</v>
      </c>
      <c r="O1178" s="76">
        <v>1445.8</v>
      </c>
      <c r="P1178" s="77">
        <v>10029</v>
      </c>
      <c r="Q1178" s="76">
        <v>128000</v>
      </c>
      <c r="R1178" s="76">
        <v>12000</v>
      </c>
      <c r="S1178" s="85">
        <f t="shared" si="113"/>
        <v>9.375</v>
      </c>
      <c r="T1178" s="85">
        <f t="shared" si="112"/>
        <v>116000</v>
      </c>
      <c r="U1178" s="32" t="s">
        <v>6</v>
      </c>
      <c r="V1178" s="32" t="s">
        <v>6</v>
      </c>
      <c r="W1178" s="79">
        <v>1</v>
      </c>
      <c r="X1178" s="80">
        <v>0</v>
      </c>
      <c r="Y1178" s="81">
        <f>ROUND((S1178/INDICI!$B$2*10),2)</f>
        <v>1.06</v>
      </c>
      <c r="Z1178" s="81">
        <f>ROUND((O1178/INDICI!$B$1*25),2)</f>
        <v>3.86</v>
      </c>
      <c r="AA1178" s="82">
        <f t="shared" si="114"/>
        <v>6</v>
      </c>
      <c r="AB1178" s="83">
        <f t="shared" si="115"/>
        <v>10.92</v>
      </c>
      <c r="AC1178" s="84"/>
      <c r="AD1178" s="81" t="str">
        <f>VLOOKUP(C1178, 'NORD SUD'!A:B, 2, FALSE)</f>
        <v>S</v>
      </c>
      <c r="AE1178" s="85"/>
      <c r="AF1178" s="85"/>
      <c r="AG1178" s="84"/>
      <c r="AH1178" s="81"/>
      <c r="AI1178" s="169"/>
      <c r="AJ1178" s="169"/>
      <c r="AK1178" s="194"/>
      <c r="AL1178" s="161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4"/>
      <c r="DD1178" s="24"/>
      <c r="DE1178" s="24"/>
      <c r="DF1178" s="24"/>
      <c r="DG1178" s="24"/>
      <c r="DH1178" s="24"/>
      <c r="DI1178" s="24"/>
      <c r="DJ1178" s="24"/>
      <c r="DK1178" s="24"/>
      <c r="DL1178" s="24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24"/>
      <c r="GF1178" s="24"/>
      <c r="GG1178" s="24"/>
      <c r="GH1178" s="24"/>
      <c r="GI1178" s="24"/>
      <c r="GJ1178" s="24"/>
      <c r="GK1178" s="24"/>
      <c r="GL1178" s="24"/>
      <c r="GM1178" s="24"/>
      <c r="GN1178" s="24"/>
      <c r="GO1178" s="24"/>
      <c r="GP1178" s="24"/>
      <c r="GQ1178" s="24"/>
      <c r="GR1178" s="24"/>
      <c r="GS1178" s="24"/>
      <c r="GT1178" s="24"/>
      <c r="GU1178" s="24"/>
      <c r="GV1178" s="24"/>
      <c r="GW1178" s="24"/>
      <c r="GX1178" s="24"/>
      <c r="GY1178" s="24"/>
      <c r="GZ1178" s="24"/>
      <c r="HA1178" s="24"/>
      <c r="HB1178" s="24"/>
      <c r="HC1178" s="24"/>
      <c r="HD1178" s="24"/>
      <c r="HE1178" s="24"/>
      <c r="HF1178" s="24"/>
      <c r="HG1178" s="24"/>
      <c r="HH1178" s="24"/>
      <c r="HI1178" s="24"/>
      <c r="HJ1178" s="24"/>
      <c r="HK1178" s="24"/>
      <c r="HL1178" s="24"/>
      <c r="HM1178" s="24"/>
      <c r="HN1178" s="24"/>
      <c r="HO1178" s="24"/>
      <c r="HP1178" s="24"/>
      <c r="HQ1178" s="24"/>
      <c r="HR1178" s="24"/>
      <c r="HS1178" s="24"/>
      <c r="HT1178" s="24"/>
      <c r="HU1178" s="24"/>
      <c r="HV1178" s="24"/>
      <c r="HW1178" s="24"/>
      <c r="HX1178" s="24"/>
      <c r="HY1178" s="24"/>
      <c r="HZ1178" s="24"/>
      <c r="IA1178" s="24"/>
      <c r="IB1178" s="24"/>
      <c r="IC1178" s="24"/>
      <c r="ID1178" s="24"/>
      <c r="IE1178" s="24"/>
      <c r="IF1178" s="24"/>
      <c r="IG1178" s="24"/>
      <c r="IH1178" s="24"/>
      <c r="II1178" s="24"/>
      <c r="IJ1178" s="24"/>
      <c r="IK1178" s="24"/>
      <c r="IL1178" s="24"/>
      <c r="IM1178" s="24"/>
      <c r="IN1178" s="24"/>
      <c r="IO1178" s="24"/>
      <c r="IP1178" s="24"/>
      <c r="IQ1178" s="24"/>
      <c r="IR1178" s="24"/>
      <c r="IS1178" s="24"/>
      <c r="IT1178" s="24"/>
      <c r="IU1178" s="24"/>
      <c r="IV1178" s="24"/>
      <c r="IW1178" s="24"/>
      <c r="IX1178" s="24"/>
      <c r="IY1178" s="24"/>
      <c r="IZ1178" s="24"/>
      <c r="JA1178" s="24"/>
      <c r="JB1178" s="24"/>
      <c r="JC1178" s="24"/>
      <c r="JD1178" s="24"/>
      <c r="JE1178" s="24"/>
      <c r="JF1178" s="24"/>
      <c r="JG1178" s="24"/>
      <c r="JH1178" s="24"/>
      <c r="JI1178" s="24"/>
      <c r="JJ1178" s="24"/>
      <c r="JK1178" s="24"/>
      <c r="JL1178" s="24"/>
      <c r="JM1178" s="24"/>
      <c r="JN1178" s="24"/>
      <c r="JO1178" s="24"/>
      <c r="JP1178" s="24"/>
      <c r="JQ1178" s="24"/>
      <c r="JR1178" s="24"/>
      <c r="JS1178" s="24"/>
      <c r="JT1178" s="24"/>
      <c r="JU1178" s="24"/>
      <c r="JV1178" s="24"/>
      <c r="JW1178" s="24"/>
      <c r="JX1178" s="24"/>
      <c r="JY1178" s="24"/>
      <c r="JZ1178" s="24"/>
      <c r="KA1178" s="24"/>
      <c r="KB1178" s="24"/>
      <c r="KC1178" s="24"/>
      <c r="KD1178" s="24"/>
      <c r="KE1178" s="24"/>
      <c r="KF1178" s="24"/>
      <c r="KG1178" s="24"/>
      <c r="KH1178" s="24"/>
      <c r="KI1178" s="24"/>
      <c r="KJ1178" s="24"/>
      <c r="KK1178" s="24"/>
      <c r="KL1178" s="24"/>
      <c r="KM1178" s="24"/>
      <c r="KN1178" s="24"/>
      <c r="KO1178" s="24"/>
      <c r="KP1178" s="24"/>
      <c r="KQ1178" s="24"/>
      <c r="KR1178" s="24"/>
      <c r="KS1178" s="24"/>
      <c r="KT1178" s="24"/>
      <c r="KU1178" s="24"/>
      <c r="KV1178" s="24"/>
      <c r="KW1178" s="24"/>
      <c r="KX1178" s="24"/>
      <c r="KY1178" s="24"/>
      <c r="KZ1178" s="24"/>
      <c r="LA1178" s="24"/>
      <c r="LB1178" s="24"/>
      <c r="LC1178" s="24"/>
      <c r="LD1178" s="24"/>
      <c r="LE1178" s="24"/>
      <c r="LF1178" s="24"/>
      <c r="LG1178" s="24"/>
      <c r="LH1178" s="24"/>
      <c r="LI1178" s="24"/>
      <c r="LJ1178" s="24"/>
      <c r="LK1178" s="24"/>
      <c r="LL1178" s="24"/>
      <c r="LM1178" s="24"/>
      <c r="LN1178" s="24"/>
      <c r="LO1178" s="24"/>
      <c r="LP1178" s="24"/>
      <c r="LQ1178" s="24"/>
      <c r="LR1178" s="24"/>
      <c r="LS1178" s="24"/>
      <c r="LT1178" s="24"/>
      <c r="LU1178" s="24"/>
      <c r="LV1178" s="24"/>
      <c r="LW1178" s="24"/>
      <c r="LX1178" s="24"/>
      <c r="LY1178" s="24"/>
      <c r="LZ1178" s="24"/>
      <c r="MA1178" s="24"/>
      <c r="MB1178" s="24"/>
      <c r="MC1178" s="24"/>
      <c r="MD1178" s="24"/>
      <c r="ME1178" s="24"/>
      <c r="MF1178" s="24"/>
      <c r="MG1178" s="24"/>
      <c r="MH1178" s="24"/>
      <c r="MI1178" s="24"/>
      <c r="MJ1178" s="24"/>
      <c r="MK1178" s="24"/>
      <c r="ML1178" s="24"/>
      <c r="MM1178" s="24"/>
      <c r="MN1178" s="24"/>
      <c r="MO1178" s="24"/>
      <c r="MP1178" s="24"/>
      <c r="MQ1178" s="24"/>
      <c r="MR1178" s="24"/>
      <c r="MS1178" s="24"/>
      <c r="MT1178" s="24"/>
      <c r="MU1178" s="24"/>
      <c r="MV1178" s="24"/>
      <c r="MW1178" s="24"/>
      <c r="MX1178" s="24"/>
      <c r="MY1178" s="24"/>
      <c r="MZ1178" s="24"/>
      <c r="NA1178" s="24"/>
      <c r="NB1178" s="24"/>
      <c r="NC1178" s="24"/>
      <c r="ND1178" s="24"/>
      <c r="NE1178" s="24"/>
      <c r="NF1178" s="24"/>
      <c r="NG1178" s="24"/>
      <c r="NH1178" s="24"/>
      <c r="NI1178" s="24"/>
      <c r="NJ1178" s="24"/>
      <c r="NK1178" s="24"/>
      <c r="NL1178" s="24"/>
      <c r="NM1178" s="24"/>
      <c r="NN1178" s="24"/>
      <c r="NO1178" s="24"/>
      <c r="NP1178" s="24"/>
      <c r="NQ1178" s="24"/>
      <c r="NR1178" s="24"/>
      <c r="NS1178" s="24"/>
      <c r="NT1178" s="24"/>
      <c r="NU1178" s="24"/>
      <c r="NV1178" s="24"/>
      <c r="NW1178" s="24"/>
      <c r="NX1178" s="24"/>
      <c r="NY1178" s="24"/>
      <c r="NZ1178" s="24"/>
      <c r="OA1178" s="24"/>
      <c r="OB1178" s="24"/>
      <c r="OC1178" s="24"/>
      <c r="OD1178" s="24"/>
      <c r="OE1178" s="24"/>
      <c r="OF1178" s="24"/>
      <c r="OG1178" s="24"/>
      <c r="OH1178" s="24"/>
      <c r="OI1178" s="24"/>
      <c r="OJ1178" s="24"/>
      <c r="OK1178" s="24"/>
      <c r="OL1178" s="24"/>
      <c r="OM1178" s="24"/>
      <c r="ON1178" s="24"/>
      <c r="OO1178" s="24"/>
      <c r="OP1178" s="24"/>
      <c r="OQ1178" s="24"/>
      <c r="OR1178" s="24"/>
      <c r="OS1178" s="24"/>
      <c r="OT1178" s="24"/>
      <c r="OU1178" s="24"/>
      <c r="OV1178" s="24"/>
      <c r="OW1178" s="24"/>
      <c r="OX1178" s="24"/>
      <c r="OY1178" s="24"/>
      <c r="OZ1178" s="24"/>
      <c r="PA1178" s="24"/>
      <c r="PB1178" s="24"/>
      <c r="PC1178" s="24"/>
      <c r="PD1178" s="24"/>
      <c r="PE1178" s="24"/>
      <c r="PF1178" s="24"/>
      <c r="PG1178" s="24"/>
      <c r="PH1178" s="24"/>
      <c r="PI1178" s="24"/>
      <c r="PJ1178" s="24"/>
      <c r="PK1178" s="24"/>
      <c r="PL1178" s="24"/>
      <c r="PM1178" s="24"/>
      <c r="PN1178" s="24"/>
      <c r="PO1178" s="24"/>
      <c r="PP1178" s="24"/>
      <c r="PQ1178" s="24"/>
      <c r="PR1178" s="24"/>
      <c r="PS1178" s="24"/>
      <c r="PT1178" s="24"/>
      <c r="PU1178" s="24"/>
      <c r="PV1178" s="24"/>
      <c r="PW1178" s="24"/>
      <c r="PX1178" s="24"/>
      <c r="PY1178" s="24"/>
      <c r="PZ1178" s="24"/>
      <c r="QA1178" s="24"/>
      <c r="QB1178" s="24"/>
      <c r="QC1178" s="24"/>
      <c r="QD1178" s="24"/>
      <c r="QE1178" s="24"/>
      <c r="QF1178" s="24"/>
      <c r="QG1178" s="24"/>
      <c r="QH1178" s="24"/>
      <c r="QI1178" s="24"/>
      <c r="QJ1178" s="24"/>
      <c r="QK1178" s="24"/>
      <c r="QL1178" s="24"/>
      <c r="QM1178" s="24"/>
      <c r="QN1178" s="24"/>
      <c r="QO1178" s="24"/>
      <c r="QP1178" s="24"/>
      <c r="QQ1178" s="24"/>
      <c r="QR1178" s="24"/>
      <c r="QS1178" s="24"/>
      <c r="QT1178" s="24"/>
      <c r="QU1178" s="24"/>
      <c r="QV1178" s="24"/>
      <c r="QW1178" s="24"/>
      <c r="QX1178" s="24"/>
      <c r="QY1178" s="24"/>
      <c r="QZ1178" s="24"/>
      <c r="RA1178" s="24"/>
      <c r="RB1178" s="24"/>
      <c r="RC1178" s="24"/>
      <c r="RD1178" s="24"/>
      <c r="RE1178" s="24"/>
      <c r="RF1178" s="24"/>
      <c r="RG1178" s="24"/>
      <c r="RH1178" s="24"/>
      <c r="RI1178" s="24"/>
      <c r="RJ1178" s="24"/>
      <c r="RK1178" s="24"/>
      <c r="RL1178" s="24"/>
      <c r="RM1178" s="24"/>
      <c r="RN1178" s="24"/>
      <c r="RO1178" s="24"/>
      <c r="RP1178" s="24"/>
      <c r="RQ1178" s="24"/>
      <c r="RR1178" s="24"/>
      <c r="RS1178" s="24"/>
      <c r="RT1178" s="24"/>
      <c r="RU1178" s="24"/>
      <c r="RV1178" s="24"/>
      <c r="RW1178" s="24"/>
      <c r="RX1178" s="24"/>
      <c r="RY1178" s="24"/>
      <c r="RZ1178" s="24"/>
      <c r="SA1178" s="24"/>
      <c r="SB1178" s="24"/>
      <c r="SC1178" s="24"/>
      <c r="SD1178" s="24"/>
      <c r="SE1178" s="24"/>
      <c r="SF1178" s="24"/>
      <c r="SG1178" s="24"/>
      <c r="SH1178" s="24"/>
      <c r="SI1178" s="24"/>
      <c r="SJ1178" s="24"/>
      <c r="SK1178" s="24"/>
      <c r="SL1178" s="24"/>
      <c r="SM1178" s="24"/>
      <c r="SN1178" s="24"/>
      <c r="SO1178" s="24"/>
      <c r="SP1178" s="24"/>
      <c r="SQ1178" s="24"/>
      <c r="SR1178" s="24"/>
      <c r="SS1178" s="24"/>
      <c r="ST1178" s="24"/>
      <c r="SU1178" s="24"/>
      <c r="SV1178" s="24"/>
      <c r="SW1178" s="24"/>
      <c r="SX1178" s="24"/>
      <c r="SY1178" s="24"/>
      <c r="SZ1178" s="24"/>
      <c r="TA1178" s="24"/>
      <c r="TB1178" s="24"/>
      <c r="TC1178" s="24"/>
      <c r="TD1178" s="24"/>
      <c r="TE1178" s="24"/>
      <c r="TF1178" s="24"/>
      <c r="TG1178" s="24"/>
      <c r="TH1178" s="24"/>
      <c r="TI1178" s="24"/>
      <c r="TJ1178" s="24"/>
      <c r="TK1178" s="24"/>
      <c r="TL1178" s="24"/>
      <c r="TM1178" s="24"/>
      <c r="TN1178" s="24"/>
      <c r="TO1178" s="24"/>
      <c r="TP1178" s="24"/>
      <c r="TQ1178" s="24"/>
      <c r="TR1178" s="24"/>
      <c r="TS1178" s="24"/>
      <c r="TT1178" s="24"/>
      <c r="TU1178" s="24"/>
      <c r="TV1178" s="24"/>
      <c r="TW1178" s="24"/>
      <c r="TX1178" s="24"/>
      <c r="TY1178" s="24"/>
      <c r="TZ1178" s="24"/>
      <c r="UA1178" s="24"/>
      <c r="UB1178" s="24"/>
      <c r="UC1178" s="24"/>
      <c r="UD1178" s="24"/>
      <c r="UE1178" s="24"/>
      <c r="UF1178" s="24"/>
      <c r="UG1178" s="24"/>
      <c r="UH1178" s="24"/>
      <c r="UI1178" s="24"/>
      <c r="UJ1178" s="24"/>
      <c r="UK1178" s="24"/>
      <c r="UL1178" s="24"/>
      <c r="UM1178" s="24"/>
      <c r="UN1178" s="24"/>
      <c r="UO1178" s="24"/>
      <c r="UP1178" s="24"/>
      <c r="UQ1178" s="24"/>
      <c r="UR1178" s="24"/>
      <c r="US1178" s="24"/>
      <c r="UT1178" s="24"/>
      <c r="UU1178" s="24"/>
      <c r="UV1178" s="24"/>
      <c r="UW1178" s="24"/>
      <c r="UX1178" s="24"/>
      <c r="UY1178" s="24"/>
      <c r="UZ1178" s="24"/>
      <c r="VA1178" s="24"/>
      <c r="VB1178" s="24"/>
      <c r="VC1178" s="24"/>
      <c r="VD1178" s="24"/>
      <c r="VE1178" s="24"/>
      <c r="VF1178" s="24"/>
      <c r="VG1178" s="24"/>
      <c r="VH1178" s="24"/>
      <c r="VI1178" s="24"/>
      <c r="VJ1178" s="24"/>
      <c r="VK1178" s="24"/>
      <c r="VL1178" s="24"/>
      <c r="VM1178" s="24"/>
      <c r="VN1178" s="24"/>
      <c r="VO1178" s="24"/>
      <c r="VP1178" s="24"/>
      <c r="VQ1178" s="24"/>
      <c r="VR1178" s="24"/>
      <c r="VS1178" s="24"/>
      <c r="VT1178" s="24"/>
      <c r="VU1178" s="24"/>
      <c r="VV1178" s="24"/>
      <c r="VW1178" s="24"/>
      <c r="VX1178" s="24"/>
      <c r="VY1178" s="24"/>
      <c r="VZ1178" s="24"/>
      <c r="WA1178" s="24"/>
      <c r="WB1178" s="24"/>
      <c r="WC1178" s="24"/>
      <c r="WD1178" s="24"/>
      <c r="WE1178" s="24"/>
      <c r="WF1178" s="24"/>
      <c r="WG1178" s="24"/>
      <c r="WH1178" s="24"/>
      <c r="WI1178" s="24"/>
      <c r="WJ1178" s="24"/>
      <c r="WK1178" s="24"/>
      <c r="WL1178" s="24"/>
      <c r="WM1178" s="24"/>
      <c r="WN1178" s="24"/>
      <c r="WO1178" s="24"/>
      <c r="WP1178" s="24"/>
      <c r="WQ1178" s="24"/>
      <c r="WR1178" s="24"/>
      <c r="WS1178" s="24"/>
      <c r="WT1178" s="24"/>
      <c r="WU1178" s="24"/>
      <c r="WV1178" s="24"/>
      <c r="WW1178" s="24"/>
      <c r="WX1178" s="24"/>
      <c r="WY1178" s="24"/>
      <c r="WZ1178" s="24"/>
      <c r="XA1178" s="24"/>
      <c r="XB1178" s="24"/>
      <c r="XC1178" s="24"/>
      <c r="XD1178" s="24"/>
      <c r="XE1178" s="24"/>
      <c r="XF1178" s="24"/>
      <c r="XG1178" s="24"/>
      <c r="XH1178" s="24"/>
      <c r="XI1178" s="24"/>
      <c r="XJ1178" s="24"/>
      <c r="XK1178" s="24"/>
      <c r="XL1178" s="24"/>
      <c r="XM1178" s="24"/>
      <c r="XN1178" s="24"/>
      <c r="XO1178" s="24"/>
      <c r="XP1178" s="24"/>
      <c r="XQ1178" s="24"/>
      <c r="XR1178" s="24"/>
      <c r="XS1178" s="24"/>
      <c r="XT1178" s="24"/>
      <c r="XU1178" s="24"/>
      <c r="XV1178" s="24"/>
      <c r="XW1178" s="24"/>
      <c r="XX1178" s="24"/>
      <c r="XY1178" s="24"/>
      <c r="XZ1178" s="24"/>
      <c r="YA1178" s="24"/>
      <c r="YB1178" s="24"/>
      <c r="YC1178" s="24"/>
      <c r="YD1178" s="24"/>
      <c r="YE1178" s="24"/>
      <c r="YF1178" s="24"/>
      <c r="YG1178" s="24"/>
      <c r="YH1178" s="24"/>
      <c r="YI1178" s="24"/>
      <c r="YJ1178" s="24"/>
      <c r="YK1178" s="24"/>
      <c r="YL1178" s="24"/>
      <c r="YM1178" s="24"/>
      <c r="YN1178" s="24"/>
      <c r="YO1178" s="24"/>
      <c r="YP1178" s="24"/>
      <c r="YQ1178" s="24"/>
      <c r="YR1178" s="24"/>
      <c r="YS1178" s="24"/>
      <c r="YT1178" s="24"/>
      <c r="YU1178" s="24"/>
      <c r="YV1178" s="24"/>
      <c r="YW1178" s="24"/>
      <c r="YX1178" s="24"/>
      <c r="YY1178" s="24"/>
      <c r="YZ1178" s="24"/>
      <c r="ZA1178" s="24"/>
      <c r="ZB1178" s="24"/>
      <c r="ZC1178" s="24"/>
      <c r="ZD1178" s="24"/>
      <c r="ZE1178" s="24"/>
      <c r="ZF1178" s="24"/>
      <c r="ZG1178" s="24"/>
      <c r="ZH1178" s="24"/>
      <c r="ZI1178" s="24"/>
      <c r="ZJ1178" s="24"/>
      <c r="ZK1178" s="24"/>
      <c r="ZL1178" s="24"/>
      <c r="ZM1178" s="24"/>
      <c r="ZN1178" s="24"/>
      <c r="ZO1178" s="24"/>
      <c r="ZP1178" s="24"/>
      <c r="ZQ1178" s="24"/>
      <c r="ZR1178" s="24"/>
      <c r="ZS1178" s="24"/>
      <c r="ZT1178" s="24"/>
      <c r="ZU1178" s="24"/>
      <c r="ZV1178" s="24"/>
      <c r="ZW1178" s="24"/>
      <c r="ZX1178" s="24"/>
      <c r="ZY1178" s="24"/>
      <c r="ZZ1178" s="24"/>
      <c r="AAA1178" s="24"/>
      <c r="AAB1178" s="24"/>
      <c r="AAC1178" s="24"/>
      <c r="AAD1178" s="24"/>
      <c r="AAE1178" s="24"/>
      <c r="AAF1178" s="24"/>
      <c r="AAG1178" s="24"/>
      <c r="AAH1178" s="24"/>
      <c r="AAI1178" s="24"/>
      <c r="AAJ1178" s="24"/>
      <c r="AAK1178" s="24"/>
      <c r="AAL1178" s="24"/>
      <c r="AAM1178" s="24"/>
      <c r="AAN1178" s="24"/>
      <c r="AAO1178" s="24"/>
      <c r="AAP1178" s="24"/>
      <c r="AAQ1178" s="24"/>
      <c r="AAR1178" s="24"/>
      <c r="AAS1178" s="24"/>
      <c r="AAT1178" s="24"/>
      <c r="AAU1178" s="24"/>
      <c r="AAV1178" s="24"/>
      <c r="AAW1178" s="24"/>
      <c r="AAX1178" s="24"/>
      <c r="AAY1178" s="24"/>
      <c r="AAZ1178" s="24"/>
      <c r="ABA1178" s="24"/>
      <c r="ABB1178" s="24"/>
      <c r="ABC1178" s="24"/>
      <c r="ABD1178" s="24"/>
      <c r="ABE1178" s="24"/>
      <c r="ABF1178" s="24"/>
      <c r="ABG1178" s="24"/>
      <c r="ABH1178" s="24"/>
      <c r="ABI1178" s="24"/>
      <c r="ABJ1178" s="24"/>
      <c r="ABK1178" s="24"/>
      <c r="ABL1178" s="24"/>
      <c r="ABM1178" s="24"/>
      <c r="ABN1178" s="24"/>
      <c r="ABO1178" s="24"/>
      <c r="ABP1178" s="24"/>
      <c r="ABQ1178" s="24"/>
      <c r="ABR1178" s="24"/>
      <c r="ABS1178" s="24"/>
      <c r="ABT1178" s="24"/>
      <c r="ABU1178" s="24"/>
      <c r="ABV1178" s="24"/>
      <c r="ABW1178" s="24"/>
      <c r="ABX1178" s="24"/>
      <c r="ABY1178" s="24"/>
      <c r="ABZ1178" s="24"/>
      <c r="ACA1178" s="24"/>
      <c r="ACB1178" s="24"/>
      <c r="ACC1178" s="24"/>
      <c r="ACD1178" s="24"/>
      <c r="ACE1178" s="24"/>
      <c r="ACF1178" s="24"/>
      <c r="ACG1178" s="24"/>
      <c r="ACH1178" s="24"/>
      <c r="ACI1178" s="24"/>
      <c r="ACJ1178" s="24"/>
      <c r="ACK1178" s="24"/>
      <c r="ACL1178" s="24"/>
      <c r="ACM1178" s="24"/>
      <c r="ACN1178" s="24"/>
      <c r="ACO1178" s="24"/>
      <c r="ACP1178" s="24"/>
      <c r="ACQ1178" s="24"/>
      <c r="ACR1178" s="24"/>
      <c r="ACS1178" s="24"/>
      <c r="ACT1178" s="24"/>
      <c r="ACU1178" s="24"/>
      <c r="ACV1178" s="24"/>
      <c r="ACW1178" s="24"/>
      <c r="ACX1178" s="24"/>
      <c r="ACY1178" s="24"/>
      <c r="ACZ1178" s="24"/>
      <c r="ADA1178" s="24"/>
      <c r="ADB1178" s="24"/>
      <c r="ADC1178" s="24"/>
      <c r="ADD1178" s="24"/>
      <c r="ADE1178" s="24"/>
      <c r="ADF1178" s="24"/>
      <c r="ADG1178" s="24"/>
      <c r="ADH1178" s="24"/>
      <c r="ADI1178" s="24"/>
      <c r="ADJ1178" s="24"/>
      <c r="ADK1178" s="24"/>
      <c r="ADL1178" s="24"/>
      <c r="ADM1178" s="24"/>
      <c r="ADN1178" s="24"/>
      <c r="ADO1178" s="24"/>
      <c r="ADP1178" s="24"/>
      <c r="ADQ1178" s="24"/>
      <c r="ADR1178" s="24"/>
      <c r="ADS1178" s="24"/>
      <c r="ADT1178" s="24"/>
      <c r="ADU1178" s="24"/>
      <c r="ADV1178" s="24"/>
      <c r="ADW1178" s="24"/>
      <c r="ADX1178" s="24"/>
      <c r="ADY1178" s="24"/>
      <c r="ADZ1178" s="24"/>
      <c r="AEA1178" s="24"/>
      <c r="AEB1178" s="24"/>
      <c r="AEC1178" s="24"/>
      <c r="AED1178" s="24"/>
      <c r="AEE1178" s="24"/>
      <c r="AEF1178" s="24"/>
      <c r="AEG1178" s="24"/>
      <c r="AEH1178" s="24"/>
      <c r="AEI1178" s="24"/>
      <c r="AEJ1178" s="24"/>
      <c r="AEK1178" s="24"/>
      <c r="AEL1178" s="24"/>
      <c r="AEM1178" s="24"/>
      <c r="AEN1178" s="24"/>
      <c r="AEO1178" s="24"/>
      <c r="AEP1178" s="24"/>
      <c r="AEQ1178" s="24"/>
      <c r="AER1178" s="24"/>
      <c r="AES1178" s="24"/>
      <c r="AET1178" s="24"/>
      <c r="AEU1178" s="24"/>
      <c r="AEV1178" s="24"/>
      <c r="AEW1178" s="24"/>
      <c r="AEX1178" s="24"/>
      <c r="AEY1178" s="24"/>
      <c r="AEZ1178" s="24"/>
      <c r="AFA1178" s="24"/>
      <c r="AFB1178" s="24"/>
      <c r="AFC1178" s="24"/>
      <c r="AFD1178" s="24"/>
      <c r="AFE1178" s="24"/>
      <c r="AFF1178" s="24"/>
      <c r="AFG1178" s="24"/>
      <c r="AFH1178" s="24"/>
      <c r="AFI1178" s="24"/>
      <c r="AFJ1178" s="24"/>
      <c r="AFK1178" s="24"/>
      <c r="AFL1178" s="24"/>
      <c r="AFM1178" s="24"/>
      <c r="AFN1178" s="24"/>
      <c r="AFO1178" s="24"/>
      <c r="AFP1178" s="24"/>
      <c r="AFQ1178" s="24"/>
      <c r="AFR1178" s="24"/>
      <c r="AFS1178" s="24"/>
      <c r="AFT1178" s="24"/>
      <c r="AFU1178" s="24"/>
      <c r="AFV1178" s="24"/>
      <c r="AFW1178" s="24"/>
      <c r="AFX1178" s="24"/>
      <c r="AFY1178" s="24"/>
      <c r="AFZ1178" s="24"/>
      <c r="AGA1178" s="24"/>
      <c r="AGB1178" s="24"/>
      <c r="AGC1178" s="24"/>
      <c r="AGD1178" s="24"/>
      <c r="AGE1178" s="24"/>
      <c r="AGF1178" s="24"/>
      <c r="AGG1178" s="24"/>
      <c r="AGH1178" s="24"/>
      <c r="AGI1178" s="24"/>
      <c r="AGJ1178" s="24"/>
      <c r="AGK1178" s="24"/>
      <c r="AGL1178" s="24"/>
      <c r="AGM1178" s="24"/>
      <c r="AGN1178" s="24"/>
      <c r="AGO1178" s="24"/>
      <c r="AGP1178" s="24"/>
      <c r="AGQ1178" s="24"/>
      <c r="AGR1178" s="24"/>
      <c r="AGS1178" s="24"/>
      <c r="AGT1178" s="24"/>
      <c r="AGU1178" s="24"/>
      <c r="AGV1178" s="24"/>
      <c r="AGW1178" s="24"/>
      <c r="AGX1178" s="24"/>
      <c r="AGY1178" s="24"/>
      <c r="AGZ1178" s="24"/>
      <c r="AHA1178" s="24"/>
      <c r="AHB1178" s="24"/>
      <c r="AHC1178" s="24"/>
      <c r="AHD1178" s="24"/>
      <c r="AHE1178" s="24"/>
      <c r="AHF1178" s="24"/>
      <c r="AHG1178" s="24"/>
      <c r="AHH1178" s="24"/>
      <c r="AHI1178" s="24"/>
      <c r="AHJ1178" s="24"/>
      <c r="AHK1178" s="24"/>
      <c r="AHL1178" s="24"/>
      <c r="AHM1178" s="24"/>
      <c r="AHN1178" s="24"/>
      <c r="AHO1178" s="24"/>
      <c r="AHP1178" s="24"/>
      <c r="AHQ1178" s="24"/>
      <c r="AHR1178" s="24"/>
      <c r="AHS1178" s="24"/>
      <c r="AHT1178" s="24"/>
      <c r="AHU1178" s="24"/>
      <c r="AHV1178" s="24"/>
      <c r="AHW1178" s="24"/>
      <c r="AHX1178" s="24"/>
      <c r="AHY1178" s="24"/>
      <c r="AHZ1178" s="24"/>
      <c r="AIA1178" s="24"/>
      <c r="AIB1178" s="24"/>
      <c r="AIC1178" s="24"/>
      <c r="AID1178" s="24"/>
      <c r="AIE1178" s="24"/>
      <c r="AIF1178" s="24"/>
      <c r="AIG1178" s="24"/>
      <c r="AIH1178" s="24"/>
      <c r="AII1178" s="24"/>
      <c r="AIJ1178" s="24"/>
      <c r="AIK1178" s="24"/>
      <c r="AIL1178" s="24"/>
      <c r="AIM1178" s="24"/>
      <c r="AIN1178" s="24"/>
      <c r="AIO1178" s="24"/>
      <c r="AIP1178" s="24"/>
      <c r="AIQ1178" s="24"/>
      <c r="AIR1178" s="24"/>
      <c r="AIS1178" s="24"/>
      <c r="AIT1178" s="24"/>
      <c r="AIU1178" s="24"/>
      <c r="AIV1178" s="24"/>
      <c r="AIW1178" s="24"/>
      <c r="AIX1178" s="24"/>
      <c r="AIY1178" s="24"/>
      <c r="AIZ1178" s="24"/>
      <c r="AJA1178" s="24"/>
      <c r="AJB1178" s="24"/>
      <c r="AJC1178" s="24"/>
      <c r="AJD1178" s="24"/>
      <c r="AJE1178" s="24"/>
      <c r="AJF1178" s="24"/>
      <c r="AJG1178" s="24"/>
      <c r="AJH1178" s="24"/>
      <c r="AJI1178" s="24"/>
      <c r="AJJ1178" s="24"/>
      <c r="AJK1178" s="24"/>
      <c r="AJL1178" s="24"/>
      <c r="AJM1178" s="24"/>
      <c r="AJN1178" s="24"/>
      <c r="AJO1178" s="24"/>
      <c r="AJP1178" s="24"/>
      <c r="AJQ1178" s="24"/>
      <c r="AJR1178" s="24"/>
      <c r="AJS1178" s="24"/>
      <c r="AJT1178" s="24"/>
      <c r="AJU1178" s="24"/>
      <c r="AJV1178" s="24"/>
      <c r="AJW1178" s="24"/>
      <c r="AJX1178" s="24"/>
      <c r="AJY1178" s="24"/>
      <c r="AJZ1178" s="24"/>
      <c r="AKA1178" s="24"/>
      <c r="AKB1178" s="24"/>
      <c r="AKC1178" s="24"/>
      <c r="AKD1178" s="24"/>
      <c r="AKE1178" s="24"/>
      <c r="AKF1178" s="24"/>
      <c r="AKG1178" s="24"/>
      <c r="AKH1178" s="24"/>
      <c r="AKI1178" s="24"/>
      <c r="AKJ1178" s="24"/>
      <c r="AKK1178" s="24"/>
      <c r="AKL1178" s="24"/>
      <c r="AKM1178" s="24"/>
      <c r="AKN1178" s="24"/>
      <c r="AKO1178" s="24"/>
      <c r="AKP1178" s="24"/>
      <c r="AKQ1178" s="24"/>
      <c r="AKR1178" s="24"/>
      <c r="AKS1178" s="24"/>
      <c r="AKT1178" s="24"/>
      <c r="AKU1178" s="24"/>
      <c r="AKV1178" s="24"/>
      <c r="AKW1178" s="24"/>
      <c r="AKX1178" s="24"/>
      <c r="AKY1178" s="24"/>
      <c r="AKZ1178" s="24"/>
      <c r="ALA1178" s="24"/>
      <c r="ALB1178" s="24"/>
      <c r="ALC1178" s="24"/>
      <c r="ALD1178" s="24"/>
      <c r="ALE1178" s="24"/>
      <c r="ALF1178" s="24"/>
      <c r="ALG1178" s="24"/>
      <c r="ALH1178" s="24"/>
      <c r="ALI1178" s="24"/>
      <c r="ALJ1178" s="24"/>
    </row>
    <row r="1179" spans="1:998" s="13" customFormat="1">
      <c r="A1179" s="16">
        <v>1174</v>
      </c>
      <c r="B1179" s="32" t="s">
        <v>138</v>
      </c>
      <c r="C1179" s="32" t="s">
        <v>81</v>
      </c>
      <c r="D1179" s="32" t="s">
        <v>81</v>
      </c>
      <c r="E1179" s="32" t="s">
        <v>1899</v>
      </c>
      <c r="F1179" s="32"/>
      <c r="G1179" s="74">
        <v>45832</v>
      </c>
      <c r="H1179" s="75" t="s">
        <v>1900</v>
      </c>
      <c r="I1179" s="32" t="s">
        <v>5</v>
      </c>
      <c r="J1179" s="32" t="s">
        <v>6</v>
      </c>
      <c r="K1179" s="32" t="s">
        <v>5</v>
      </c>
      <c r="L1179" s="32" t="s">
        <v>5</v>
      </c>
      <c r="M1179" s="32" t="s">
        <v>5</v>
      </c>
      <c r="N1179" s="32" t="s">
        <v>6</v>
      </c>
      <c r="O1179" s="91">
        <v>1240.3499999999999</v>
      </c>
      <c r="P1179" s="77">
        <v>10884</v>
      </c>
      <c r="Q1179" s="76">
        <v>192414</v>
      </c>
      <c r="R1179" s="76">
        <v>27414</v>
      </c>
      <c r="S1179" s="85">
        <f t="shared" si="113"/>
        <v>14.247404035049424</v>
      </c>
      <c r="T1179" s="85">
        <f t="shared" si="112"/>
        <v>165000</v>
      </c>
      <c r="U1179" s="32" t="s">
        <v>6</v>
      </c>
      <c r="V1179" s="32" t="s">
        <v>6</v>
      </c>
      <c r="W1179" s="79">
        <v>1</v>
      </c>
      <c r="X1179" s="80">
        <v>0</v>
      </c>
      <c r="Y1179" s="81">
        <f>ROUND((S1179/INDICI!$B$2*10),2)</f>
        <v>1.61</v>
      </c>
      <c r="Z1179" s="81">
        <f>ROUND((O1179/INDICI!$B$1*25),2)</f>
        <v>3.31</v>
      </c>
      <c r="AA1179" s="82">
        <f t="shared" si="114"/>
        <v>6</v>
      </c>
      <c r="AB1179" s="83">
        <f t="shared" si="115"/>
        <v>10.92</v>
      </c>
      <c r="AC1179" s="84"/>
      <c r="AD1179" s="81" t="str">
        <f>VLOOKUP(C1179, 'NORD SUD'!A:B, 2, FALSE)</f>
        <v>S</v>
      </c>
      <c r="AE1179" s="85"/>
      <c r="AF1179" s="85"/>
      <c r="AG1179" s="84"/>
      <c r="AH1179" s="90"/>
      <c r="AI1179" s="172"/>
      <c r="AJ1179" s="172"/>
      <c r="AK1179" s="197"/>
      <c r="AL1179" s="161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  <c r="HF1179" s="24"/>
      <c r="HG1179" s="24"/>
      <c r="HH1179" s="24"/>
      <c r="HI1179" s="24"/>
      <c r="HJ1179" s="24"/>
      <c r="HK1179" s="24"/>
      <c r="HL1179" s="24"/>
      <c r="HM1179" s="24"/>
      <c r="HN1179" s="24"/>
      <c r="HO1179" s="24"/>
      <c r="HP1179" s="24"/>
      <c r="HQ1179" s="24"/>
      <c r="HR1179" s="24"/>
      <c r="HS1179" s="24"/>
      <c r="HT1179" s="24"/>
      <c r="HU1179" s="24"/>
      <c r="HV1179" s="24"/>
      <c r="HW1179" s="24"/>
      <c r="HX1179" s="24"/>
      <c r="HY1179" s="24"/>
      <c r="HZ1179" s="24"/>
      <c r="IA1179" s="24"/>
      <c r="IB1179" s="24"/>
      <c r="IC1179" s="24"/>
      <c r="ID1179" s="24"/>
      <c r="IE1179" s="24"/>
      <c r="IF1179" s="24"/>
      <c r="IG1179" s="24"/>
      <c r="IH1179" s="24"/>
      <c r="II1179" s="24"/>
      <c r="IJ1179" s="24"/>
      <c r="IK1179" s="24"/>
      <c r="IL1179" s="24"/>
      <c r="IM1179" s="24"/>
      <c r="IN1179" s="24"/>
      <c r="IO1179" s="24"/>
      <c r="IP1179" s="24"/>
      <c r="IQ1179" s="24"/>
      <c r="IR1179" s="24"/>
      <c r="IS1179" s="24"/>
      <c r="IT1179" s="24"/>
      <c r="IU1179" s="24"/>
      <c r="IV1179" s="24"/>
      <c r="IW1179" s="24"/>
      <c r="IX1179" s="24"/>
      <c r="IY1179" s="24"/>
      <c r="IZ1179" s="24"/>
      <c r="JA1179" s="24"/>
      <c r="JB1179" s="24"/>
      <c r="JC1179" s="24"/>
      <c r="JD1179" s="24"/>
      <c r="JE1179" s="24"/>
      <c r="JF1179" s="24"/>
      <c r="JG1179" s="24"/>
      <c r="JH1179" s="24"/>
      <c r="JI1179" s="24"/>
      <c r="JJ1179" s="24"/>
      <c r="JK1179" s="24"/>
      <c r="JL1179" s="24"/>
      <c r="JM1179" s="24"/>
      <c r="JN1179" s="24"/>
      <c r="JO1179" s="24"/>
      <c r="JP1179" s="24"/>
      <c r="JQ1179" s="24"/>
      <c r="JR1179" s="24"/>
      <c r="JS1179" s="24"/>
      <c r="JT1179" s="24"/>
      <c r="JU1179" s="24"/>
      <c r="JV1179" s="24"/>
      <c r="JW1179" s="24"/>
      <c r="JX1179" s="24"/>
      <c r="JY1179" s="24"/>
      <c r="JZ1179" s="24"/>
      <c r="KA1179" s="24"/>
      <c r="KB1179" s="24"/>
      <c r="KC1179" s="24"/>
      <c r="KD1179" s="24"/>
      <c r="KE1179" s="24"/>
      <c r="KF1179" s="24"/>
      <c r="KG1179" s="24"/>
      <c r="KH1179" s="24"/>
      <c r="KI1179" s="24"/>
      <c r="KJ1179" s="24"/>
      <c r="KK1179" s="24"/>
      <c r="KL1179" s="24"/>
      <c r="KM1179" s="24"/>
      <c r="KN1179" s="24"/>
      <c r="KO1179" s="24"/>
      <c r="KP1179" s="24"/>
      <c r="KQ1179" s="24"/>
      <c r="KR1179" s="24"/>
      <c r="KS1179" s="24"/>
      <c r="KT1179" s="24"/>
      <c r="KU1179" s="24"/>
      <c r="KV1179" s="24"/>
      <c r="KW1179" s="24"/>
      <c r="KX1179" s="24"/>
      <c r="KY1179" s="24"/>
      <c r="KZ1179" s="24"/>
      <c r="LA1179" s="24"/>
      <c r="LB1179" s="24"/>
      <c r="LC1179" s="24"/>
      <c r="LD1179" s="24"/>
      <c r="LE1179" s="24"/>
      <c r="LF1179" s="24"/>
      <c r="LG1179" s="24"/>
      <c r="LH1179" s="24"/>
      <c r="LI1179" s="24"/>
      <c r="LJ1179" s="24"/>
      <c r="LK1179" s="24"/>
      <c r="LL1179" s="24"/>
      <c r="LM1179" s="24"/>
      <c r="LN1179" s="24"/>
      <c r="LO1179" s="24"/>
      <c r="LP1179" s="24"/>
      <c r="LQ1179" s="24"/>
      <c r="LR1179" s="24"/>
      <c r="LS1179" s="24"/>
      <c r="LT1179" s="24"/>
      <c r="LU1179" s="24"/>
      <c r="LV1179" s="24"/>
      <c r="LW1179" s="24"/>
      <c r="LX1179" s="24"/>
      <c r="LY1179" s="24"/>
      <c r="LZ1179" s="24"/>
      <c r="MA1179" s="24"/>
      <c r="MB1179" s="24"/>
      <c r="MC1179" s="24"/>
      <c r="MD1179" s="24"/>
      <c r="ME1179" s="24"/>
      <c r="MF1179" s="24"/>
      <c r="MG1179" s="24"/>
      <c r="MH1179" s="24"/>
      <c r="MI1179" s="24"/>
      <c r="MJ1179" s="24"/>
      <c r="MK1179" s="24"/>
      <c r="ML1179" s="24"/>
      <c r="MM1179" s="24"/>
      <c r="MN1179" s="24"/>
      <c r="MO1179" s="24"/>
      <c r="MP1179" s="24"/>
      <c r="MQ1179" s="24"/>
      <c r="MR1179" s="24"/>
      <c r="MS1179" s="24"/>
      <c r="MT1179" s="24"/>
      <c r="MU1179" s="24"/>
      <c r="MV1179" s="24"/>
      <c r="MW1179" s="24"/>
      <c r="MX1179" s="24"/>
      <c r="MY1179" s="24"/>
      <c r="MZ1179" s="24"/>
      <c r="NA1179" s="24"/>
      <c r="NB1179" s="24"/>
      <c r="NC1179" s="24"/>
      <c r="ND1179" s="24"/>
      <c r="NE1179" s="24"/>
      <c r="NF1179" s="24"/>
      <c r="NG1179" s="24"/>
      <c r="NH1179" s="24"/>
      <c r="NI1179" s="24"/>
      <c r="NJ1179" s="24"/>
      <c r="NK1179" s="24"/>
      <c r="NL1179" s="24"/>
      <c r="NM1179" s="24"/>
      <c r="NN1179" s="24"/>
      <c r="NO1179" s="24"/>
      <c r="NP1179" s="24"/>
      <c r="NQ1179" s="24"/>
      <c r="NR1179" s="24"/>
      <c r="NS1179" s="24"/>
      <c r="NT1179" s="24"/>
      <c r="NU1179" s="24"/>
      <c r="NV1179" s="24"/>
      <c r="NW1179" s="24"/>
      <c r="NX1179" s="24"/>
      <c r="NY1179" s="24"/>
      <c r="NZ1179" s="24"/>
      <c r="OA1179" s="24"/>
      <c r="OB1179" s="24"/>
      <c r="OC1179" s="24"/>
      <c r="OD1179" s="24"/>
      <c r="OE1179" s="24"/>
      <c r="OF1179" s="24"/>
      <c r="OG1179" s="24"/>
      <c r="OH1179" s="24"/>
      <c r="OI1179" s="24"/>
      <c r="OJ1179" s="24"/>
      <c r="OK1179" s="24"/>
      <c r="OL1179" s="24"/>
      <c r="OM1179" s="24"/>
      <c r="ON1179" s="24"/>
      <c r="OO1179" s="24"/>
      <c r="OP1179" s="24"/>
      <c r="OQ1179" s="24"/>
      <c r="OR1179" s="24"/>
      <c r="OS1179" s="24"/>
      <c r="OT1179" s="24"/>
      <c r="OU1179" s="24"/>
      <c r="OV1179" s="24"/>
      <c r="OW1179" s="24"/>
      <c r="OX1179" s="24"/>
      <c r="OY1179" s="24"/>
      <c r="OZ1179" s="24"/>
      <c r="PA1179" s="24"/>
      <c r="PB1179" s="24"/>
      <c r="PC1179" s="24"/>
      <c r="PD1179" s="24"/>
      <c r="PE1179" s="24"/>
      <c r="PF1179" s="24"/>
      <c r="PG1179" s="24"/>
      <c r="PH1179" s="24"/>
      <c r="PI1179" s="24"/>
      <c r="PJ1179" s="24"/>
      <c r="PK1179" s="24"/>
      <c r="PL1179" s="24"/>
      <c r="PM1179" s="24"/>
      <c r="PN1179" s="24"/>
      <c r="PO1179" s="24"/>
      <c r="PP1179" s="24"/>
      <c r="PQ1179" s="24"/>
      <c r="PR1179" s="24"/>
      <c r="PS1179" s="24"/>
      <c r="PT1179" s="24"/>
      <c r="PU1179" s="24"/>
      <c r="PV1179" s="24"/>
      <c r="PW1179" s="24"/>
      <c r="PX1179" s="24"/>
      <c r="PY1179" s="24"/>
      <c r="PZ1179" s="24"/>
      <c r="QA1179" s="24"/>
      <c r="QB1179" s="24"/>
      <c r="QC1179" s="24"/>
      <c r="QD1179" s="24"/>
      <c r="QE1179" s="24"/>
      <c r="QF1179" s="24"/>
      <c r="QG1179" s="24"/>
      <c r="QH1179" s="24"/>
      <c r="QI1179" s="24"/>
      <c r="QJ1179" s="24"/>
      <c r="QK1179" s="24"/>
      <c r="QL1179" s="24"/>
      <c r="QM1179" s="24"/>
      <c r="QN1179" s="24"/>
      <c r="QO1179" s="24"/>
      <c r="QP1179" s="24"/>
      <c r="QQ1179" s="24"/>
      <c r="QR1179" s="24"/>
      <c r="QS1179" s="24"/>
      <c r="QT1179" s="24"/>
      <c r="QU1179" s="24"/>
      <c r="QV1179" s="24"/>
      <c r="QW1179" s="24"/>
      <c r="QX1179" s="24"/>
      <c r="QY1179" s="24"/>
      <c r="QZ1179" s="24"/>
      <c r="RA1179" s="24"/>
      <c r="RB1179" s="24"/>
      <c r="RC1179" s="24"/>
      <c r="RD1179" s="24"/>
      <c r="RE1179" s="24"/>
      <c r="RF1179" s="24"/>
      <c r="RG1179" s="24"/>
      <c r="RH1179" s="24"/>
      <c r="RI1179" s="24"/>
      <c r="RJ1179" s="24"/>
      <c r="RK1179" s="24"/>
      <c r="RL1179" s="24"/>
      <c r="RM1179" s="24"/>
      <c r="RN1179" s="24"/>
      <c r="RO1179" s="24"/>
      <c r="RP1179" s="24"/>
      <c r="RQ1179" s="24"/>
      <c r="RR1179" s="24"/>
      <c r="RS1179" s="24"/>
      <c r="RT1179" s="24"/>
      <c r="RU1179" s="24"/>
      <c r="RV1179" s="24"/>
      <c r="RW1179" s="24"/>
      <c r="RX1179" s="24"/>
      <c r="RY1179" s="24"/>
      <c r="RZ1179" s="24"/>
      <c r="SA1179" s="24"/>
      <c r="SB1179" s="24"/>
      <c r="SC1179" s="24"/>
      <c r="SD1179" s="24"/>
      <c r="SE1179" s="24"/>
      <c r="SF1179" s="24"/>
      <c r="SG1179" s="24"/>
      <c r="SH1179" s="24"/>
      <c r="SI1179" s="24"/>
      <c r="SJ1179" s="24"/>
      <c r="SK1179" s="24"/>
      <c r="SL1179" s="24"/>
      <c r="SM1179" s="24"/>
      <c r="SN1179" s="24"/>
      <c r="SO1179" s="24"/>
      <c r="SP1179" s="24"/>
      <c r="SQ1179" s="24"/>
      <c r="SR1179" s="24"/>
      <c r="SS1179" s="24"/>
      <c r="ST1179" s="24"/>
      <c r="SU1179" s="24"/>
      <c r="SV1179" s="24"/>
      <c r="SW1179" s="24"/>
      <c r="SX1179" s="24"/>
      <c r="SY1179" s="24"/>
      <c r="SZ1179" s="24"/>
      <c r="TA1179" s="24"/>
      <c r="TB1179" s="24"/>
      <c r="TC1179" s="24"/>
      <c r="TD1179" s="24"/>
      <c r="TE1179" s="24"/>
      <c r="TF1179" s="24"/>
      <c r="TG1179" s="24"/>
      <c r="TH1179" s="24"/>
      <c r="TI1179" s="24"/>
      <c r="TJ1179" s="24"/>
      <c r="TK1179" s="24"/>
      <c r="TL1179" s="24"/>
      <c r="TM1179" s="24"/>
      <c r="TN1179" s="24"/>
      <c r="TO1179" s="24"/>
      <c r="TP1179" s="24"/>
      <c r="TQ1179" s="24"/>
      <c r="TR1179" s="24"/>
      <c r="TS1179" s="24"/>
      <c r="TT1179" s="24"/>
      <c r="TU1179" s="24"/>
      <c r="TV1179" s="24"/>
      <c r="TW1179" s="24"/>
      <c r="TX1179" s="24"/>
      <c r="TY1179" s="24"/>
      <c r="TZ1179" s="24"/>
      <c r="UA1179" s="24"/>
      <c r="UB1179" s="24"/>
      <c r="UC1179" s="24"/>
      <c r="UD1179" s="24"/>
      <c r="UE1179" s="24"/>
      <c r="UF1179" s="24"/>
      <c r="UG1179" s="24"/>
      <c r="UH1179" s="24"/>
      <c r="UI1179" s="24"/>
      <c r="UJ1179" s="24"/>
      <c r="UK1179" s="24"/>
      <c r="UL1179" s="24"/>
      <c r="UM1179" s="24"/>
      <c r="UN1179" s="24"/>
      <c r="UO1179" s="24"/>
      <c r="UP1179" s="24"/>
      <c r="UQ1179" s="24"/>
      <c r="UR1179" s="24"/>
      <c r="US1179" s="24"/>
      <c r="UT1179" s="24"/>
      <c r="UU1179" s="24"/>
      <c r="UV1179" s="24"/>
      <c r="UW1179" s="24"/>
      <c r="UX1179" s="24"/>
      <c r="UY1179" s="24"/>
      <c r="UZ1179" s="24"/>
      <c r="VA1179" s="24"/>
      <c r="VB1179" s="24"/>
      <c r="VC1179" s="24"/>
      <c r="VD1179" s="24"/>
      <c r="VE1179" s="24"/>
      <c r="VF1179" s="24"/>
      <c r="VG1179" s="24"/>
      <c r="VH1179" s="24"/>
      <c r="VI1179" s="24"/>
      <c r="VJ1179" s="24"/>
      <c r="VK1179" s="24"/>
      <c r="VL1179" s="24"/>
      <c r="VM1179" s="24"/>
      <c r="VN1179" s="24"/>
      <c r="VO1179" s="24"/>
      <c r="VP1179" s="24"/>
      <c r="VQ1179" s="24"/>
      <c r="VR1179" s="24"/>
      <c r="VS1179" s="24"/>
      <c r="VT1179" s="24"/>
      <c r="VU1179" s="24"/>
      <c r="VV1179" s="24"/>
      <c r="VW1179" s="24"/>
      <c r="VX1179" s="24"/>
      <c r="VY1179" s="24"/>
      <c r="VZ1179" s="24"/>
      <c r="WA1179" s="24"/>
      <c r="WB1179" s="24"/>
      <c r="WC1179" s="24"/>
      <c r="WD1179" s="24"/>
      <c r="WE1179" s="24"/>
      <c r="WF1179" s="24"/>
      <c r="WG1179" s="24"/>
      <c r="WH1179" s="24"/>
      <c r="WI1179" s="24"/>
      <c r="WJ1179" s="24"/>
      <c r="WK1179" s="24"/>
      <c r="WL1179" s="24"/>
      <c r="WM1179" s="24"/>
      <c r="WN1179" s="24"/>
      <c r="WO1179" s="24"/>
      <c r="WP1179" s="24"/>
      <c r="WQ1179" s="24"/>
      <c r="WR1179" s="24"/>
      <c r="WS1179" s="24"/>
      <c r="WT1179" s="24"/>
      <c r="WU1179" s="24"/>
      <c r="WV1179" s="24"/>
      <c r="WW1179" s="24"/>
      <c r="WX1179" s="24"/>
      <c r="WY1179" s="24"/>
      <c r="WZ1179" s="24"/>
      <c r="XA1179" s="24"/>
      <c r="XB1179" s="24"/>
      <c r="XC1179" s="24"/>
      <c r="XD1179" s="24"/>
      <c r="XE1179" s="24"/>
      <c r="XF1179" s="24"/>
      <c r="XG1179" s="24"/>
      <c r="XH1179" s="24"/>
      <c r="XI1179" s="24"/>
      <c r="XJ1179" s="24"/>
      <c r="XK1179" s="24"/>
      <c r="XL1179" s="24"/>
      <c r="XM1179" s="24"/>
      <c r="XN1179" s="24"/>
      <c r="XO1179" s="24"/>
      <c r="XP1179" s="24"/>
      <c r="XQ1179" s="24"/>
      <c r="XR1179" s="24"/>
      <c r="XS1179" s="24"/>
      <c r="XT1179" s="24"/>
      <c r="XU1179" s="24"/>
      <c r="XV1179" s="24"/>
      <c r="XW1179" s="24"/>
      <c r="XX1179" s="24"/>
      <c r="XY1179" s="24"/>
      <c r="XZ1179" s="24"/>
      <c r="YA1179" s="24"/>
      <c r="YB1179" s="24"/>
      <c r="YC1179" s="24"/>
      <c r="YD1179" s="24"/>
      <c r="YE1179" s="24"/>
      <c r="YF1179" s="24"/>
      <c r="YG1179" s="24"/>
      <c r="YH1179" s="24"/>
      <c r="YI1179" s="24"/>
      <c r="YJ1179" s="24"/>
      <c r="YK1179" s="24"/>
      <c r="YL1179" s="24"/>
      <c r="YM1179" s="24"/>
      <c r="YN1179" s="24"/>
      <c r="YO1179" s="24"/>
      <c r="YP1179" s="24"/>
      <c r="YQ1179" s="24"/>
      <c r="YR1179" s="24"/>
      <c r="YS1179" s="24"/>
      <c r="YT1179" s="24"/>
      <c r="YU1179" s="24"/>
      <c r="YV1179" s="24"/>
      <c r="YW1179" s="24"/>
      <c r="YX1179" s="24"/>
      <c r="YY1179" s="24"/>
      <c r="YZ1179" s="24"/>
      <c r="ZA1179" s="24"/>
      <c r="ZB1179" s="24"/>
      <c r="ZC1179" s="24"/>
      <c r="ZD1179" s="24"/>
      <c r="ZE1179" s="24"/>
      <c r="ZF1179" s="24"/>
      <c r="ZG1179" s="24"/>
      <c r="ZH1179" s="24"/>
      <c r="ZI1179" s="24"/>
      <c r="ZJ1179" s="24"/>
      <c r="ZK1179" s="24"/>
      <c r="ZL1179" s="24"/>
      <c r="ZM1179" s="24"/>
      <c r="ZN1179" s="24"/>
      <c r="ZO1179" s="24"/>
      <c r="ZP1179" s="24"/>
      <c r="ZQ1179" s="24"/>
      <c r="ZR1179" s="24"/>
      <c r="ZS1179" s="24"/>
      <c r="ZT1179" s="24"/>
      <c r="ZU1179" s="24"/>
      <c r="ZV1179" s="24"/>
      <c r="ZW1179" s="24"/>
      <c r="ZX1179" s="24"/>
      <c r="ZY1179" s="24"/>
      <c r="ZZ1179" s="24"/>
      <c r="AAA1179" s="24"/>
      <c r="AAB1179" s="24"/>
      <c r="AAC1179" s="24"/>
      <c r="AAD1179" s="24"/>
      <c r="AAE1179" s="24"/>
      <c r="AAF1179" s="24"/>
      <c r="AAG1179" s="24"/>
      <c r="AAH1179" s="24"/>
      <c r="AAI1179" s="24"/>
      <c r="AAJ1179" s="24"/>
      <c r="AAK1179" s="24"/>
      <c r="AAL1179" s="24"/>
      <c r="AAM1179" s="24"/>
      <c r="AAN1179" s="24"/>
      <c r="AAO1179" s="24"/>
      <c r="AAP1179" s="24"/>
      <c r="AAQ1179" s="24"/>
      <c r="AAR1179" s="24"/>
      <c r="AAS1179" s="24"/>
      <c r="AAT1179" s="24"/>
      <c r="AAU1179" s="24"/>
      <c r="AAV1179" s="24"/>
      <c r="AAW1179" s="24"/>
      <c r="AAX1179" s="24"/>
      <c r="AAY1179" s="24"/>
      <c r="AAZ1179" s="24"/>
      <c r="ABA1179" s="24"/>
      <c r="ABB1179" s="24"/>
      <c r="ABC1179" s="24"/>
      <c r="ABD1179" s="24"/>
      <c r="ABE1179" s="24"/>
      <c r="ABF1179" s="24"/>
      <c r="ABG1179" s="24"/>
      <c r="ABH1179" s="24"/>
      <c r="ABI1179" s="24"/>
      <c r="ABJ1179" s="24"/>
      <c r="ABK1179" s="24"/>
      <c r="ABL1179" s="24"/>
      <c r="ABM1179" s="24"/>
      <c r="ABN1179" s="24"/>
      <c r="ABO1179" s="24"/>
      <c r="ABP1179" s="24"/>
      <c r="ABQ1179" s="24"/>
      <c r="ABR1179" s="24"/>
      <c r="ABS1179" s="24"/>
      <c r="ABT1179" s="24"/>
      <c r="ABU1179" s="24"/>
      <c r="ABV1179" s="24"/>
      <c r="ABW1179" s="24"/>
      <c r="ABX1179" s="24"/>
      <c r="ABY1179" s="24"/>
      <c r="ABZ1179" s="24"/>
      <c r="ACA1179" s="24"/>
      <c r="ACB1179" s="24"/>
      <c r="ACC1179" s="24"/>
      <c r="ACD1179" s="24"/>
      <c r="ACE1179" s="24"/>
      <c r="ACF1179" s="24"/>
      <c r="ACG1179" s="24"/>
      <c r="ACH1179" s="24"/>
      <c r="ACI1179" s="24"/>
      <c r="ACJ1179" s="24"/>
      <c r="ACK1179" s="24"/>
      <c r="ACL1179" s="24"/>
      <c r="ACM1179" s="24"/>
      <c r="ACN1179" s="24"/>
      <c r="ACO1179" s="24"/>
      <c r="ACP1179" s="24"/>
      <c r="ACQ1179" s="24"/>
      <c r="ACR1179" s="24"/>
      <c r="ACS1179" s="24"/>
      <c r="ACT1179" s="24"/>
      <c r="ACU1179" s="24"/>
      <c r="ACV1179" s="24"/>
      <c r="ACW1179" s="24"/>
      <c r="ACX1179" s="24"/>
      <c r="ACY1179" s="24"/>
      <c r="ACZ1179" s="24"/>
      <c r="ADA1179" s="24"/>
      <c r="ADB1179" s="24"/>
      <c r="ADC1179" s="24"/>
      <c r="ADD1179" s="24"/>
      <c r="ADE1179" s="24"/>
      <c r="ADF1179" s="24"/>
      <c r="ADG1179" s="24"/>
      <c r="ADH1179" s="24"/>
      <c r="ADI1179" s="24"/>
      <c r="ADJ1179" s="24"/>
      <c r="ADK1179" s="24"/>
      <c r="ADL1179" s="24"/>
      <c r="ADM1179" s="24"/>
      <c r="ADN1179" s="24"/>
      <c r="ADO1179" s="24"/>
      <c r="ADP1179" s="24"/>
      <c r="ADQ1179" s="24"/>
      <c r="ADR1179" s="24"/>
      <c r="ADS1179" s="24"/>
      <c r="ADT1179" s="24"/>
      <c r="ADU1179" s="24"/>
      <c r="ADV1179" s="24"/>
      <c r="ADW1179" s="24"/>
      <c r="ADX1179" s="24"/>
      <c r="ADY1179" s="24"/>
      <c r="ADZ1179" s="24"/>
      <c r="AEA1179" s="24"/>
      <c r="AEB1179" s="24"/>
      <c r="AEC1179" s="24"/>
      <c r="AED1179" s="24"/>
      <c r="AEE1179" s="24"/>
      <c r="AEF1179" s="24"/>
      <c r="AEG1179" s="24"/>
      <c r="AEH1179" s="24"/>
      <c r="AEI1179" s="24"/>
      <c r="AEJ1179" s="24"/>
      <c r="AEK1179" s="24"/>
      <c r="AEL1179" s="24"/>
      <c r="AEM1179" s="24"/>
      <c r="AEN1179" s="24"/>
      <c r="AEO1179" s="24"/>
      <c r="AEP1179" s="24"/>
      <c r="AEQ1179" s="24"/>
      <c r="AER1179" s="24"/>
      <c r="AES1179" s="24"/>
      <c r="AET1179" s="24"/>
      <c r="AEU1179" s="24"/>
      <c r="AEV1179" s="24"/>
      <c r="AEW1179" s="24"/>
      <c r="AEX1179" s="24"/>
      <c r="AEY1179" s="24"/>
      <c r="AEZ1179" s="24"/>
      <c r="AFA1179" s="24"/>
      <c r="AFB1179" s="24"/>
      <c r="AFC1179" s="24"/>
      <c r="AFD1179" s="24"/>
      <c r="AFE1179" s="24"/>
      <c r="AFF1179" s="24"/>
      <c r="AFG1179" s="24"/>
      <c r="AFH1179" s="24"/>
      <c r="AFI1179" s="24"/>
      <c r="AFJ1179" s="24"/>
      <c r="AFK1179" s="24"/>
      <c r="AFL1179" s="24"/>
      <c r="AFM1179" s="24"/>
      <c r="AFN1179" s="24"/>
      <c r="AFO1179" s="24"/>
      <c r="AFP1179" s="24"/>
      <c r="AFQ1179" s="24"/>
      <c r="AFR1179" s="24"/>
      <c r="AFS1179" s="24"/>
      <c r="AFT1179" s="24"/>
      <c r="AFU1179" s="24"/>
      <c r="AFV1179" s="24"/>
      <c r="AFW1179" s="24"/>
      <c r="AFX1179" s="24"/>
      <c r="AFY1179" s="24"/>
      <c r="AFZ1179" s="24"/>
      <c r="AGA1179" s="24"/>
      <c r="AGB1179" s="24"/>
      <c r="AGC1179" s="24"/>
      <c r="AGD1179" s="24"/>
      <c r="AGE1179" s="24"/>
      <c r="AGF1179" s="24"/>
      <c r="AGG1179" s="24"/>
      <c r="AGH1179" s="24"/>
      <c r="AGI1179" s="24"/>
      <c r="AGJ1179" s="24"/>
      <c r="AGK1179" s="24"/>
      <c r="AGL1179" s="24"/>
      <c r="AGM1179" s="24"/>
      <c r="AGN1179" s="24"/>
      <c r="AGO1179" s="24"/>
      <c r="AGP1179" s="24"/>
      <c r="AGQ1179" s="24"/>
      <c r="AGR1179" s="24"/>
      <c r="AGS1179" s="24"/>
      <c r="AGT1179" s="24"/>
      <c r="AGU1179" s="24"/>
      <c r="AGV1179" s="24"/>
      <c r="AGW1179" s="24"/>
      <c r="AGX1179" s="24"/>
      <c r="AGY1179" s="24"/>
      <c r="AGZ1179" s="24"/>
      <c r="AHA1179" s="24"/>
      <c r="AHB1179" s="24"/>
      <c r="AHC1179" s="24"/>
      <c r="AHD1179" s="24"/>
      <c r="AHE1179" s="24"/>
      <c r="AHF1179" s="24"/>
      <c r="AHG1179" s="24"/>
      <c r="AHH1179" s="24"/>
      <c r="AHI1179" s="24"/>
      <c r="AHJ1179" s="24"/>
      <c r="AHK1179" s="24"/>
      <c r="AHL1179" s="24"/>
      <c r="AHM1179" s="24"/>
      <c r="AHN1179" s="24"/>
      <c r="AHO1179" s="24"/>
      <c r="AHP1179" s="24"/>
      <c r="AHQ1179" s="24"/>
      <c r="AHR1179" s="24"/>
      <c r="AHS1179" s="24"/>
      <c r="AHT1179" s="24"/>
      <c r="AHU1179" s="24"/>
      <c r="AHV1179" s="24"/>
      <c r="AHW1179" s="24"/>
      <c r="AHX1179" s="24"/>
      <c r="AHY1179" s="24"/>
      <c r="AHZ1179" s="24"/>
      <c r="AIA1179" s="24"/>
      <c r="AIB1179" s="24"/>
      <c r="AIC1179" s="24"/>
      <c r="AID1179" s="24"/>
      <c r="AIE1179" s="24"/>
      <c r="AIF1179" s="24"/>
      <c r="AIG1179" s="24"/>
      <c r="AIH1179" s="24"/>
      <c r="AII1179" s="24"/>
      <c r="AIJ1179" s="24"/>
      <c r="AIK1179" s="24"/>
      <c r="AIL1179" s="24"/>
      <c r="AIM1179" s="24"/>
      <c r="AIN1179" s="24"/>
      <c r="AIO1179" s="24"/>
      <c r="AIP1179" s="24"/>
      <c r="AIQ1179" s="24"/>
      <c r="AIR1179" s="24"/>
      <c r="AIS1179" s="24"/>
      <c r="AIT1179" s="24"/>
      <c r="AIU1179" s="24"/>
      <c r="AIV1179" s="24"/>
      <c r="AIW1179" s="24"/>
      <c r="AIX1179" s="24"/>
      <c r="AIY1179" s="24"/>
      <c r="AIZ1179" s="24"/>
      <c r="AJA1179" s="24"/>
      <c r="AJB1179" s="24"/>
      <c r="AJC1179" s="24"/>
      <c r="AJD1179" s="24"/>
      <c r="AJE1179" s="24"/>
      <c r="AJF1179" s="24"/>
      <c r="AJG1179" s="24"/>
      <c r="AJH1179" s="24"/>
      <c r="AJI1179" s="24"/>
      <c r="AJJ1179" s="24"/>
      <c r="AJK1179" s="24"/>
      <c r="AJL1179" s="24"/>
      <c r="AJM1179" s="24"/>
      <c r="AJN1179" s="24"/>
      <c r="AJO1179" s="24"/>
      <c r="AJP1179" s="24"/>
      <c r="AJQ1179" s="24"/>
      <c r="AJR1179" s="24"/>
      <c r="AJS1179" s="24"/>
      <c r="AJT1179" s="24"/>
      <c r="AJU1179" s="24"/>
      <c r="AJV1179" s="24"/>
      <c r="AJW1179" s="24"/>
      <c r="AJX1179" s="24"/>
      <c r="AJY1179" s="24"/>
      <c r="AJZ1179" s="24"/>
      <c r="AKA1179" s="24"/>
      <c r="AKB1179" s="24"/>
      <c r="AKC1179" s="24"/>
      <c r="AKD1179" s="24"/>
      <c r="AKE1179" s="24"/>
      <c r="AKF1179" s="24"/>
      <c r="AKG1179" s="24"/>
      <c r="AKH1179" s="24"/>
      <c r="AKI1179" s="24"/>
      <c r="AKJ1179" s="24"/>
      <c r="AKK1179" s="24"/>
      <c r="AKL1179" s="24"/>
      <c r="AKM1179" s="24"/>
      <c r="AKN1179" s="24"/>
      <c r="AKO1179" s="24"/>
      <c r="AKP1179" s="24"/>
      <c r="AKQ1179" s="24"/>
      <c r="AKR1179" s="24"/>
      <c r="AKS1179" s="24"/>
      <c r="AKT1179" s="24"/>
      <c r="AKU1179" s="24"/>
      <c r="AKV1179" s="24"/>
      <c r="AKW1179" s="24"/>
      <c r="AKX1179" s="24"/>
      <c r="AKY1179" s="24"/>
      <c r="AKZ1179" s="24"/>
      <c r="ALA1179" s="24"/>
      <c r="ALB1179" s="24"/>
      <c r="ALC1179" s="24"/>
      <c r="ALD1179" s="24"/>
      <c r="ALE1179" s="24"/>
      <c r="ALF1179" s="24"/>
      <c r="ALG1179" s="24"/>
      <c r="ALH1179" s="24"/>
      <c r="ALI1179" s="24"/>
      <c r="ALJ1179" s="24"/>
    </row>
    <row r="1180" spans="1:998" s="13" customFormat="1">
      <c r="A1180" s="16">
        <v>1175</v>
      </c>
      <c r="B1180" s="32" t="s">
        <v>138</v>
      </c>
      <c r="C1180" s="32" t="s">
        <v>14</v>
      </c>
      <c r="D1180" s="32" t="s">
        <v>14</v>
      </c>
      <c r="E1180" s="32" t="s">
        <v>1676</v>
      </c>
      <c r="F1180" s="32"/>
      <c r="G1180" s="74">
        <v>45834</v>
      </c>
      <c r="H1180" s="75">
        <v>0.51944444444444449</v>
      </c>
      <c r="I1180" s="32" t="s">
        <v>5</v>
      </c>
      <c r="J1180" s="32" t="s">
        <v>6</v>
      </c>
      <c r="K1180" s="32" t="s">
        <v>5</v>
      </c>
      <c r="L1180" s="32" t="s">
        <v>5</v>
      </c>
      <c r="M1180" s="76" t="s">
        <v>5</v>
      </c>
      <c r="N1180" s="32" t="s">
        <v>6</v>
      </c>
      <c r="O1180" s="76">
        <v>606.66999999999996</v>
      </c>
      <c r="P1180" s="77">
        <v>989</v>
      </c>
      <c r="Q1180" s="76">
        <v>43499.86</v>
      </c>
      <c r="R1180" s="76">
        <v>5000</v>
      </c>
      <c r="S1180" s="85">
        <f t="shared" si="113"/>
        <v>11.494289866680031</v>
      </c>
      <c r="T1180" s="85">
        <f t="shared" si="112"/>
        <v>38499.86</v>
      </c>
      <c r="U1180" s="32" t="s">
        <v>6</v>
      </c>
      <c r="V1180" s="32" t="s">
        <v>6</v>
      </c>
      <c r="W1180" s="79">
        <v>1</v>
      </c>
      <c r="X1180" s="80">
        <v>0</v>
      </c>
      <c r="Y1180" s="81">
        <f>ROUND((S1180/INDICI!$B$2*10),2)</f>
        <v>1.3</v>
      </c>
      <c r="Z1180" s="81">
        <f>ROUND((O1180/INDICI!$B$1*25),2)</f>
        <v>1.62</v>
      </c>
      <c r="AA1180" s="82">
        <f t="shared" si="114"/>
        <v>8</v>
      </c>
      <c r="AB1180" s="83">
        <f t="shared" si="115"/>
        <v>10.92</v>
      </c>
      <c r="AC1180" s="84"/>
      <c r="AD1180" s="81" t="str">
        <f>VLOOKUP(C1180, 'NORD SUD'!A:B, 2, FALSE)</f>
        <v>S</v>
      </c>
      <c r="AE1180" s="85"/>
      <c r="AF1180" s="85"/>
      <c r="AG1180" s="84"/>
      <c r="AH1180" s="90"/>
      <c r="AI1180" s="172"/>
      <c r="AJ1180" s="172"/>
      <c r="AK1180" s="197"/>
      <c r="AL1180" s="158"/>
    </row>
    <row r="1181" spans="1:998" s="13" customFormat="1">
      <c r="A1181" s="16">
        <v>1176</v>
      </c>
      <c r="B1181" s="32" t="s">
        <v>344</v>
      </c>
      <c r="C1181" s="32" t="s">
        <v>50</v>
      </c>
      <c r="D1181" s="32" t="s">
        <v>50</v>
      </c>
      <c r="E1181" s="32" t="s">
        <v>352</v>
      </c>
      <c r="F1181" s="32"/>
      <c r="G1181" s="74">
        <v>45831</v>
      </c>
      <c r="H1181" s="75">
        <v>0.72083333333333333</v>
      </c>
      <c r="I1181" s="32" t="s">
        <v>5</v>
      </c>
      <c r="J1181" s="32" t="s">
        <v>6</v>
      </c>
      <c r="K1181" s="32" t="s">
        <v>5</v>
      </c>
      <c r="L1181" s="32" t="s">
        <v>5</v>
      </c>
      <c r="M1181" s="76" t="s">
        <v>5</v>
      </c>
      <c r="N1181" s="32" t="s">
        <v>6</v>
      </c>
      <c r="O1181" s="76">
        <v>1554.02</v>
      </c>
      <c r="P1181" s="77">
        <v>13642</v>
      </c>
      <c r="Q1181" s="76">
        <v>149000</v>
      </c>
      <c r="R1181" s="76">
        <v>10000</v>
      </c>
      <c r="S1181" s="78">
        <f t="shared" si="113"/>
        <v>6.7114093959731544</v>
      </c>
      <c r="T1181" s="78">
        <f t="shared" si="112"/>
        <v>139000</v>
      </c>
      <c r="U1181" s="32" t="s">
        <v>6</v>
      </c>
      <c r="V1181" s="32" t="s">
        <v>6</v>
      </c>
      <c r="W1181" s="79">
        <v>1</v>
      </c>
      <c r="X1181" s="80">
        <v>0</v>
      </c>
      <c r="Y1181" s="81">
        <f>ROUND((S1181/INDICI!$B$2*10),2)</f>
        <v>0.76</v>
      </c>
      <c r="Z1181" s="81">
        <f>ROUND((O1181/INDICI!$B$1*25),2)</f>
        <v>4.1500000000000004</v>
      </c>
      <c r="AA1181" s="82">
        <f t="shared" si="114"/>
        <v>6</v>
      </c>
      <c r="AB1181" s="83">
        <f t="shared" si="115"/>
        <v>10.91</v>
      </c>
      <c r="AC1181" s="84"/>
      <c r="AD1181" s="81" t="str">
        <f>VLOOKUP(C1181, 'NORD SUD'!A:B, 2, FALSE)</f>
        <v>N</v>
      </c>
      <c r="AE1181" s="85"/>
      <c r="AF1181" s="85"/>
      <c r="AG1181" s="84"/>
      <c r="AH1181" s="81"/>
      <c r="AI1181" s="169"/>
      <c r="AJ1181" s="169"/>
      <c r="AK1181" s="194"/>
      <c r="AL1181" s="158"/>
    </row>
    <row r="1182" spans="1:998" s="13" customFormat="1">
      <c r="A1182" s="16">
        <v>1177</v>
      </c>
      <c r="B1182" s="32" t="s">
        <v>294</v>
      </c>
      <c r="C1182" s="32" t="s">
        <v>84</v>
      </c>
      <c r="D1182" s="32" t="s">
        <v>84</v>
      </c>
      <c r="E1182" s="32" t="s">
        <v>1492</v>
      </c>
      <c r="F1182" s="32"/>
      <c r="G1182" s="74">
        <v>45833</v>
      </c>
      <c r="H1182" s="75">
        <v>0.60486111111111118</v>
      </c>
      <c r="I1182" s="32" t="s">
        <v>5</v>
      </c>
      <c r="J1182" s="32" t="s">
        <v>6</v>
      </c>
      <c r="K1182" s="32" t="s">
        <v>5</v>
      </c>
      <c r="L1182" s="32" t="s">
        <v>5</v>
      </c>
      <c r="M1182" s="32" t="s">
        <v>5</v>
      </c>
      <c r="N1182" s="32" t="s">
        <v>6</v>
      </c>
      <c r="O1182" s="76">
        <v>1365.38</v>
      </c>
      <c r="P1182" s="77">
        <v>28124</v>
      </c>
      <c r="Q1182" s="76">
        <v>178656.8</v>
      </c>
      <c r="R1182" s="76">
        <v>20000</v>
      </c>
      <c r="S1182" s="85">
        <f t="shared" si="113"/>
        <v>11.194648062654206</v>
      </c>
      <c r="T1182" s="85">
        <f t="shared" si="112"/>
        <v>158656.79999999999</v>
      </c>
      <c r="U1182" s="32" t="s">
        <v>6</v>
      </c>
      <c r="V1182" s="32" t="s">
        <v>6</v>
      </c>
      <c r="W1182" s="79">
        <v>1</v>
      </c>
      <c r="X1182" s="80">
        <v>0</v>
      </c>
      <c r="Y1182" s="81">
        <f>ROUND((S1182/INDICI!$B$2*10),2)</f>
        <v>1.26</v>
      </c>
      <c r="Z1182" s="81">
        <f>ROUND((O1182/INDICI!$B$1*25),2)</f>
        <v>3.65</v>
      </c>
      <c r="AA1182" s="82">
        <f t="shared" si="114"/>
        <v>6</v>
      </c>
      <c r="AB1182" s="83">
        <f t="shared" si="115"/>
        <v>10.91</v>
      </c>
      <c r="AC1182" s="84"/>
      <c r="AD1182" s="81" t="str">
        <f>VLOOKUP(C1182, 'NORD SUD'!A:B, 2, FALSE)</f>
        <v>N</v>
      </c>
      <c r="AE1182" s="85"/>
      <c r="AF1182" s="85"/>
      <c r="AG1182" s="84"/>
      <c r="AH1182" s="81"/>
      <c r="AI1182" s="169"/>
      <c r="AJ1182" s="169"/>
      <c r="AK1182" s="194"/>
      <c r="AL1182" s="158"/>
    </row>
    <row r="1183" spans="1:998" s="13" customFormat="1">
      <c r="A1183" s="16">
        <v>1178</v>
      </c>
      <c r="B1183" s="32" t="s">
        <v>176</v>
      </c>
      <c r="C1183" s="32" t="s">
        <v>37</v>
      </c>
      <c r="D1183" s="32" t="s">
        <v>37</v>
      </c>
      <c r="E1183" s="32" t="s">
        <v>399</v>
      </c>
      <c r="F1183" s="32"/>
      <c r="G1183" s="74">
        <v>45834</v>
      </c>
      <c r="H1183" s="75">
        <v>0.55763888888888891</v>
      </c>
      <c r="I1183" s="32" t="s">
        <v>5</v>
      </c>
      <c r="J1183" s="32" t="s">
        <v>6</v>
      </c>
      <c r="K1183" s="32" t="s">
        <v>5</v>
      </c>
      <c r="L1183" s="32" t="s">
        <v>5</v>
      </c>
      <c r="M1183" s="32" t="s">
        <v>5</v>
      </c>
      <c r="N1183" s="32" t="s">
        <v>6</v>
      </c>
      <c r="O1183" s="76">
        <v>807.45</v>
      </c>
      <c r="P1183" s="77">
        <v>1610</v>
      </c>
      <c r="Q1183" s="76">
        <v>30600</v>
      </c>
      <c r="R1183" s="76">
        <v>2000</v>
      </c>
      <c r="S1183" s="78">
        <f t="shared" si="113"/>
        <v>6.5359477124183014</v>
      </c>
      <c r="T1183" s="78">
        <f t="shared" si="112"/>
        <v>28600</v>
      </c>
      <c r="U1183" s="32" t="s">
        <v>6</v>
      </c>
      <c r="V1183" s="32" t="s">
        <v>6</v>
      </c>
      <c r="W1183" s="79">
        <v>2</v>
      </c>
      <c r="X1183" s="80">
        <v>0</v>
      </c>
      <c r="Y1183" s="81">
        <f>ROUND((S1183/INDICI!$B$2*10),2)</f>
        <v>0.74</v>
      </c>
      <c r="Z1183" s="81">
        <f>ROUND((O1183/INDICI!$B$1*25),2)</f>
        <v>2.16</v>
      </c>
      <c r="AA1183" s="82">
        <f t="shared" si="114"/>
        <v>8</v>
      </c>
      <c r="AB1183" s="83">
        <f t="shared" si="115"/>
        <v>10.9</v>
      </c>
      <c r="AC1183" s="84"/>
      <c r="AD1183" s="81" t="str">
        <f>VLOOKUP(C1183, 'NORD SUD'!A:B, 2, FALSE)</f>
        <v>N</v>
      </c>
      <c r="AE1183" s="85"/>
      <c r="AF1183" s="85"/>
      <c r="AG1183" s="84"/>
      <c r="AH1183" s="81"/>
      <c r="AI1183" s="169"/>
      <c r="AJ1183" s="169"/>
      <c r="AK1183" s="194"/>
      <c r="AL1183" s="158"/>
    </row>
    <row r="1184" spans="1:998" s="13" customFormat="1">
      <c r="A1184" s="16">
        <v>1179</v>
      </c>
      <c r="B1184" s="32" t="s">
        <v>967</v>
      </c>
      <c r="C1184" s="32" t="s">
        <v>71</v>
      </c>
      <c r="D1184" s="32" t="s">
        <v>71</v>
      </c>
      <c r="E1184" s="32" t="s">
        <v>984</v>
      </c>
      <c r="F1184" s="32"/>
      <c r="G1184" s="74">
        <v>45818</v>
      </c>
      <c r="H1184" s="75">
        <v>0.39583333333333331</v>
      </c>
      <c r="I1184" s="32" t="s">
        <v>5</v>
      </c>
      <c r="J1184" s="32" t="s">
        <v>6</v>
      </c>
      <c r="K1184" s="32" t="s">
        <v>5</v>
      </c>
      <c r="L1184" s="32" t="s">
        <v>5</v>
      </c>
      <c r="M1184" s="32" t="s">
        <v>5</v>
      </c>
      <c r="N1184" s="32" t="s">
        <v>6</v>
      </c>
      <c r="O1184" s="76">
        <v>446</v>
      </c>
      <c r="P1184" s="77">
        <v>2915</v>
      </c>
      <c r="Q1184" s="76">
        <v>65000</v>
      </c>
      <c r="R1184" s="76">
        <v>9825</v>
      </c>
      <c r="S1184" s="85">
        <f t="shared" si="113"/>
        <v>15.115384615384617</v>
      </c>
      <c r="T1184" s="85">
        <f t="shared" si="112"/>
        <v>55175</v>
      </c>
      <c r="U1184" s="32" t="s">
        <v>6</v>
      </c>
      <c r="V1184" s="32" t="s">
        <v>6</v>
      </c>
      <c r="W1184" s="79">
        <v>1</v>
      </c>
      <c r="X1184" s="80">
        <v>0</v>
      </c>
      <c r="Y1184" s="81">
        <f>ROUND((S1184/INDICI!$B$2*10),2)</f>
        <v>1.71</v>
      </c>
      <c r="Z1184" s="81">
        <f>ROUND((O1184/INDICI!$B$1*25),2)</f>
        <v>1.19</v>
      </c>
      <c r="AA1184" s="82">
        <f t="shared" si="114"/>
        <v>8</v>
      </c>
      <c r="AB1184" s="83">
        <f t="shared" si="115"/>
        <v>10.9</v>
      </c>
      <c r="AC1184" s="84"/>
      <c r="AD1184" s="81" t="str">
        <f>VLOOKUP(C1184, 'NORD SUD'!A:B, 2, FALSE)</f>
        <v>N</v>
      </c>
      <c r="AE1184" s="85"/>
      <c r="AF1184" s="85"/>
      <c r="AG1184" s="84"/>
      <c r="AH1184" s="81"/>
      <c r="AI1184" s="169"/>
      <c r="AJ1184" s="169"/>
      <c r="AK1184" s="194"/>
      <c r="AL1184" s="158"/>
    </row>
    <row r="1185" spans="1:998" s="13" customFormat="1">
      <c r="A1185" s="16">
        <v>1180</v>
      </c>
      <c r="B1185" s="32" t="s">
        <v>236</v>
      </c>
      <c r="C1185" s="32" t="s">
        <v>24</v>
      </c>
      <c r="D1185" s="32" t="s">
        <v>24</v>
      </c>
      <c r="E1185" s="32" t="s">
        <v>1450</v>
      </c>
      <c r="F1185" s="32"/>
      <c r="G1185" s="74">
        <v>45834</v>
      </c>
      <c r="H1185" s="75" t="s">
        <v>636</v>
      </c>
      <c r="I1185" s="32" t="s">
        <v>5</v>
      </c>
      <c r="J1185" s="32" t="s">
        <v>6</v>
      </c>
      <c r="K1185" s="32" t="s">
        <v>5</v>
      </c>
      <c r="L1185" s="32" t="s">
        <v>5</v>
      </c>
      <c r="M1185" s="76" t="s">
        <v>5</v>
      </c>
      <c r="N1185" s="32" t="s">
        <v>6</v>
      </c>
      <c r="O1185" s="76">
        <v>664.45</v>
      </c>
      <c r="P1185" s="77">
        <v>2107</v>
      </c>
      <c r="Q1185" s="76">
        <v>42700</v>
      </c>
      <c r="R1185" s="76">
        <v>4270</v>
      </c>
      <c r="S1185" s="85">
        <f t="shared" si="113"/>
        <v>10</v>
      </c>
      <c r="T1185" s="85">
        <f t="shared" si="112"/>
        <v>38430</v>
      </c>
      <c r="U1185" s="32" t="s">
        <v>6</v>
      </c>
      <c r="V1185" s="32" t="s">
        <v>6</v>
      </c>
      <c r="W1185" s="79">
        <v>1</v>
      </c>
      <c r="X1185" s="80">
        <v>0</v>
      </c>
      <c r="Y1185" s="81">
        <f>ROUND((S1185/INDICI!$B$2*10),2)</f>
        <v>1.1299999999999999</v>
      </c>
      <c r="Z1185" s="81">
        <f>ROUND((O1185/INDICI!$B$1*25),2)</f>
        <v>1.77</v>
      </c>
      <c r="AA1185" s="82">
        <f t="shared" si="114"/>
        <v>8</v>
      </c>
      <c r="AB1185" s="83">
        <f t="shared" si="115"/>
        <v>10.9</v>
      </c>
      <c r="AC1185" s="84"/>
      <c r="AD1185" s="81" t="str">
        <f>VLOOKUP(C1185, 'NORD SUD'!A:B, 2, FALSE)</f>
        <v>S</v>
      </c>
      <c r="AE1185" s="85"/>
      <c r="AF1185" s="85"/>
      <c r="AG1185" s="84"/>
      <c r="AH1185" s="81"/>
      <c r="AI1185" s="169"/>
      <c r="AJ1185" s="169"/>
      <c r="AK1185" s="194"/>
      <c r="AL1185" s="158"/>
    </row>
    <row r="1186" spans="1:998" s="13" customFormat="1">
      <c r="A1186" s="16">
        <v>1181</v>
      </c>
      <c r="B1186" s="32" t="s">
        <v>857</v>
      </c>
      <c r="C1186" s="32" t="s">
        <v>32</v>
      </c>
      <c r="D1186" s="32" t="s">
        <v>32</v>
      </c>
      <c r="E1186" s="32" t="s">
        <v>1269</v>
      </c>
      <c r="F1186" s="32"/>
      <c r="G1186" s="74">
        <v>45834</v>
      </c>
      <c r="H1186" s="75">
        <v>0.69374999999999998</v>
      </c>
      <c r="I1186" s="32" t="s">
        <v>5</v>
      </c>
      <c r="J1186" s="32" t="s">
        <v>6</v>
      </c>
      <c r="K1186" s="32" t="s">
        <v>5</v>
      </c>
      <c r="L1186" s="32" t="s">
        <v>5</v>
      </c>
      <c r="M1186" s="32" t="s">
        <v>5</v>
      </c>
      <c r="N1186" s="32" t="s">
        <v>6</v>
      </c>
      <c r="O1186" s="76">
        <v>234.9</v>
      </c>
      <c r="P1186" s="77">
        <v>4257</v>
      </c>
      <c r="Q1186" s="76">
        <v>163026.28</v>
      </c>
      <c r="R1186" s="76">
        <v>32604.66</v>
      </c>
      <c r="S1186" s="85">
        <f t="shared" si="113"/>
        <v>19.99963441477043</v>
      </c>
      <c r="T1186" s="85">
        <f t="shared" si="112"/>
        <v>130421.62</v>
      </c>
      <c r="U1186" s="32" t="s">
        <v>6</v>
      </c>
      <c r="V1186" s="32" t="s">
        <v>6</v>
      </c>
      <c r="W1186" s="79">
        <v>1</v>
      </c>
      <c r="X1186" s="80">
        <v>0</v>
      </c>
      <c r="Y1186" s="81">
        <f>ROUND((S1186/INDICI!$B$2*10),2)</f>
        <v>2.2599999999999998</v>
      </c>
      <c r="Z1186" s="81">
        <f>ROUND((O1186/INDICI!$B$1*25),2)</f>
        <v>0.63</v>
      </c>
      <c r="AA1186" s="82">
        <f t="shared" si="114"/>
        <v>8</v>
      </c>
      <c r="AB1186" s="83">
        <f t="shared" si="115"/>
        <v>10.89</v>
      </c>
      <c r="AC1186" s="84"/>
      <c r="AD1186" s="81" t="str">
        <f>VLOOKUP(C1186, 'NORD SUD'!A:B, 2, FALSE)</f>
        <v>S</v>
      </c>
      <c r="AE1186" s="85"/>
      <c r="AF1186" s="85"/>
      <c r="AG1186" s="84"/>
      <c r="AH1186" s="81"/>
      <c r="AI1186" s="169"/>
      <c r="AJ1186" s="169"/>
      <c r="AK1186" s="194"/>
      <c r="AL1186" s="158"/>
    </row>
    <row r="1187" spans="1:998" s="13" customFormat="1">
      <c r="A1187" s="16">
        <v>1182</v>
      </c>
      <c r="B1187" s="32" t="s">
        <v>857</v>
      </c>
      <c r="C1187" s="32" t="s">
        <v>76</v>
      </c>
      <c r="D1187" s="32" t="s">
        <v>76</v>
      </c>
      <c r="E1187" s="32" t="s">
        <v>1165</v>
      </c>
      <c r="F1187" s="32"/>
      <c r="G1187" s="74">
        <v>45797</v>
      </c>
      <c r="H1187" s="75">
        <v>0.74652777777777779</v>
      </c>
      <c r="I1187" s="32" t="s">
        <v>5</v>
      </c>
      <c r="J1187" s="32" t="s">
        <v>6</v>
      </c>
      <c r="K1187" s="32" t="s">
        <v>5</v>
      </c>
      <c r="L1187" s="32" t="s">
        <v>5</v>
      </c>
      <c r="M1187" s="32" t="s">
        <v>5</v>
      </c>
      <c r="N1187" s="32" t="s">
        <v>6</v>
      </c>
      <c r="O1187" s="76">
        <v>1080.32</v>
      </c>
      <c r="P1187" s="77">
        <v>2129</v>
      </c>
      <c r="Q1187" s="76">
        <v>96263.02</v>
      </c>
      <c r="R1187" s="76">
        <v>0</v>
      </c>
      <c r="S1187" s="85">
        <f t="shared" si="113"/>
        <v>0</v>
      </c>
      <c r="T1187" s="85">
        <f t="shared" si="112"/>
        <v>96263.02</v>
      </c>
      <c r="U1187" s="32" t="s">
        <v>5</v>
      </c>
      <c r="V1187" s="32" t="s">
        <v>6</v>
      </c>
      <c r="W1187" s="32">
        <v>2</v>
      </c>
      <c r="X1187" s="80">
        <v>0</v>
      </c>
      <c r="Y1187" s="81">
        <f>ROUND((S1187/INDICI!$B$2*10),2)</f>
        <v>0</v>
      </c>
      <c r="Z1187" s="81">
        <f>ROUND((O1187/INDICI!$B$1*25),2)</f>
        <v>2.88</v>
      </c>
      <c r="AA1187" s="82">
        <f t="shared" si="114"/>
        <v>8</v>
      </c>
      <c r="AB1187" s="83">
        <f t="shared" si="115"/>
        <v>10.879999999999999</v>
      </c>
      <c r="AC1187" s="84"/>
      <c r="AD1187" s="81" t="str">
        <f>VLOOKUP(C1187, 'NORD SUD'!A:B, 2, FALSE)</f>
        <v>S</v>
      </c>
      <c r="AE1187" s="85"/>
      <c r="AF1187" s="85"/>
      <c r="AG1187" s="84"/>
      <c r="AH1187" s="81"/>
      <c r="AI1187" s="169"/>
      <c r="AJ1187" s="169"/>
      <c r="AK1187" s="194"/>
      <c r="AL1187" s="158"/>
    </row>
    <row r="1188" spans="1:998" s="13" customFormat="1">
      <c r="A1188" s="16">
        <v>1183</v>
      </c>
      <c r="B1188" s="32" t="s">
        <v>175</v>
      </c>
      <c r="C1188" s="32" t="s">
        <v>8</v>
      </c>
      <c r="D1188" s="32" t="s">
        <v>8</v>
      </c>
      <c r="E1188" s="32" t="s">
        <v>713</v>
      </c>
      <c r="F1188" s="32"/>
      <c r="G1188" s="74">
        <v>45824</v>
      </c>
      <c r="H1188" s="75">
        <v>0.51180555555555551</v>
      </c>
      <c r="I1188" s="32" t="s">
        <v>5</v>
      </c>
      <c r="J1188" s="32" t="s">
        <v>6</v>
      </c>
      <c r="K1188" s="32" t="s">
        <v>5</v>
      </c>
      <c r="L1188" s="32" t="s">
        <v>5</v>
      </c>
      <c r="M1188" s="32" t="s">
        <v>5</v>
      </c>
      <c r="N1188" s="32" t="s">
        <v>6</v>
      </c>
      <c r="O1188" s="76">
        <v>772.5</v>
      </c>
      <c r="P1188" s="77">
        <v>11780</v>
      </c>
      <c r="Q1188" s="76">
        <v>90000</v>
      </c>
      <c r="R1188" s="76">
        <v>22500</v>
      </c>
      <c r="S1188" s="85">
        <f t="shared" si="113"/>
        <v>25</v>
      </c>
      <c r="T1188" s="85">
        <f t="shared" si="112"/>
        <v>67500</v>
      </c>
      <c r="U1188" s="32" t="s">
        <v>6</v>
      </c>
      <c r="V1188" s="32" t="s">
        <v>6</v>
      </c>
      <c r="W1188" s="32">
        <v>2</v>
      </c>
      <c r="X1188" s="80">
        <v>0</v>
      </c>
      <c r="Y1188" s="81">
        <f>ROUND((S1188/INDICI!$B$2*10),2)</f>
        <v>2.82</v>
      </c>
      <c r="Z1188" s="81">
        <f>ROUND((O1188/INDICI!$B$1*25),2)</f>
        <v>2.06</v>
      </c>
      <c r="AA1188" s="82">
        <f t="shared" si="114"/>
        <v>6</v>
      </c>
      <c r="AB1188" s="83">
        <f t="shared" si="115"/>
        <v>10.879999999999999</v>
      </c>
      <c r="AC1188" s="84"/>
      <c r="AD1188" s="81" t="str">
        <f>VLOOKUP(C1188, 'NORD SUD'!A:B, 2, FALSE)</f>
        <v>S</v>
      </c>
      <c r="AE1188" s="85"/>
      <c r="AF1188" s="85"/>
      <c r="AG1188" s="84"/>
      <c r="AH1188" s="81"/>
      <c r="AI1188" s="169"/>
      <c r="AJ1188" s="169"/>
      <c r="AK1188" s="194"/>
      <c r="AL1188" s="158"/>
    </row>
    <row r="1189" spans="1:998" s="13" customFormat="1">
      <c r="A1189" s="16">
        <v>1184</v>
      </c>
      <c r="B1189" s="32" t="s">
        <v>138</v>
      </c>
      <c r="C1189" s="32" t="s">
        <v>27</v>
      </c>
      <c r="D1189" s="32" t="s">
        <v>27</v>
      </c>
      <c r="E1189" s="32" t="s">
        <v>1362</v>
      </c>
      <c r="F1189" s="32"/>
      <c r="G1189" s="74">
        <v>45834</v>
      </c>
      <c r="H1189" s="75">
        <v>0.52986111111111112</v>
      </c>
      <c r="I1189" s="32" t="s">
        <v>5</v>
      </c>
      <c r="J1189" s="32" t="s">
        <v>6</v>
      </c>
      <c r="K1189" s="32" t="s">
        <v>5</v>
      </c>
      <c r="L1189" s="32" t="s">
        <v>5</v>
      </c>
      <c r="M1189" s="32" t="s">
        <v>5</v>
      </c>
      <c r="N1189" s="32" t="s">
        <v>6</v>
      </c>
      <c r="O1189" s="76">
        <v>651.67999999999995</v>
      </c>
      <c r="P1189" s="77">
        <v>4450</v>
      </c>
      <c r="Q1189" s="76">
        <v>99165.5</v>
      </c>
      <c r="R1189" s="76">
        <v>10000</v>
      </c>
      <c r="S1189" s="85">
        <f t="shared" si="113"/>
        <v>10.084152250530678</v>
      </c>
      <c r="T1189" s="85">
        <f t="shared" si="112"/>
        <v>89165.5</v>
      </c>
      <c r="U1189" s="32" t="s">
        <v>6</v>
      </c>
      <c r="V1189" s="32" t="s">
        <v>6</v>
      </c>
      <c r="W1189" s="79">
        <v>1</v>
      </c>
      <c r="X1189" s="80">
        <v>0</v>
      </c>
      <c r="Y1189" s="81">
        <f>ROUND((S1189/INDICI!$B$2*10),2)</f>
        <v>1.1399999999999999</v>
      </c>
      <c r="Z1189" s="81">
        <f>ROUND((O1189/INDICI!$B$1*25),2)</f>
        <v>1.74</v>
      </c>
      <c r="AA1189" s="82">
        <f t="shared" si="114"/>
        <v>8</v>
      </c>
      <c r="AB1189" s="83">
        <f t="shared" si="115"/>
        <v>10.879999999999999</v>
      </c>
      <c r="AC1189" s="84"/>
      <c r="AD1189" s="81" t="str">
        <f>VLOOKUP(C1189, 'NORD SUD'!A:B, 2, FALSE)</f>
        <v>S</v>
      </c>
      <c r="AE1189" s="85"/>
      <c r="AF1189" s="85"/>
      <c r="AG1189" s="84"/>
      <c r="AH1189" s="81"/>
      <c r="AI1189" s="169"/>
      <c r="AJ1189" s="169"/>
      <c r="AK1189" s="194"/>
      <c r="AL1189" s="158"/>
    </row>
    <row r="1190" spans="1:998" s="13" customFormat="1">
      <c r="A1190" s="16">
        <v>1185</v>
      </c>
      <c r="B1190" s="32" t="s">
        <v>188</v>
      </c>
      <c r="C1190" s="32" t="s">
        <v>35</v>
      </c>
      <c r="D1190" s="32" t="s">
        <v>35</v>
      </c>
      <c r="E1190" s="32" t="s">
        <v>815</v>
      </c>
      <c r="F1190" s="32"/>
      <c r="G1190" s="74">
        <v>45803</v>
      </c>
      <c r="H1190" s="75">
        <v>0.43194444444444446</v>
      </c>
      <c r="I1190" s="32" t="s">
        <v>5</v>
      </c>
      <c r="J1190" s="32" t="s">
        <v>6</v>
      </c>
      <c r="K1190" s="32" t="s">
        <v>5</v>
      </c>
      <c r="L1190" s="32" t="s">
        <v>5</v>
      </c>
      <c r="M1190" s="32" t="s">
        <v>5</v>
      </c>
      <c r="N1190" s="32" t="s">
        <v>6</v>
      </c>
      <c r="O1190" s="76">
        <v>871.08</v>
      </c>
      <c r="P1190" s="77">
        <v>574</v>
      </c>
      <c r="Q1190" s="76">
        <v>115000</v>
      </c>
      <c r="R1190" s="76">
        <v>5500</v>
      </c>
      <c r="S1190" s="85">
        <f t="shared" si="113"/>
        <v>4.7826086956521738</v>
      </c>
      <c r="T1190" s="85">
        <f t="shared" si="112"/>
        <v>109500</v>
      </c>
      <c r="U1190" s="32" t="s">
        <v>6</v>
      </c>
      <c r="V1190" s="32" t="s">
        <v>289</v>
      </c>
      <c r="W1190" s="79">
        <v>1</v>
      </c>
      <c r="X1190" s="80">
        <v>0</v>
      </c>
      <c r="Y1190" s="81">
        <f>ROUND((S1190/INDICI!$B$2*10),2)</f>
        <v>0.54</v>
      </c>
      <c r="Z1190" s="81">
        <f>ROUND((O1190/INDICI!$B$1*25),2)</f>
        <v>2.33</v>
      </c>
      <c r="AA1190" s="82">
        <f t="shared" si="114"/>
        <v>8</v>
      </c>
      <c r="AB1190" s="83">
        <f t="shared" si="115"/>
        <v>10.870000000000001</v>
      </c>
      <c r="AC1190" s="84"/>
      <c r="AD1190" s="81" t="str">
        <f>VLOOKUP(C1190, 'NORD SUD'!A:B, 2, FALSE)</f>
        <v>N</v>
      </c>
      <c r="AE1190" s="85"/>
      <c r="AF1190" s="85"/>
      <c r="AG1190" s="84"/>
      <c r="AH1190" s="81"/>
      <c r="AI1190" s="169"/>
      <c r="AJ1190" s="169"/>
      <c r="AK1190" s="194"/>
      <c r="AL1190" s="158"/>
    </row>
    <row r="1191" spans="1:998" s="13" customFormat="1">
      <c r="A1191" s="16">
        <v>1186</v>
      </c>
      <c r="B1191" s="32" t="s">
        <v>174</v>
      </c>
      <c r="C1191" s="32" t="s">
        <v>83</v>
      </c>
      <c r="D1191" s="32" t="s">
        <v>83</v>
      </c>
      <c r="E1191" s="32" t="s">
        <v>495</v>
      </c>
      <c r="F1191" s="32"/>
      <c r="G1191" s="74">
        <v>45818</v>
      </c>
      <c r="H1191" s="75">
        <v>0.7104166666666667</v>
      </c>
      <c r="I1191" s="32" t="s">
        <v>5</v>
      </c>
      <c r="J1191" s="32" t="s">
        <v>6</v>
      </c>
      <c r="K1191" s="32" t="s">
        <v>5</v>
      </c>
      <c r="L1191" s="32" t="s">
        <v>5</v>
      </c>
      <c r="M1191" s="32" t="s">
        <v>5</v>
      </c>
      <c r="N1191" s="32" t="s">
        <v>6</v>
      </c>
      <c r="O1191" s="76">
        <v>650.12</v>
      </c>
      <c r="P1191" s="77">
        <v>1692</v>
      </c>
      <c r="Q1191" s="76">
        <v>262000</v>
      </c>
      <c r="R1191" s="76">
        <v>26250</v>
      </c>
      <c r="S1191" s="85">
        <f t="shared" si="113"/>
        <v>10.019083969465649</v>
      </c>
      <c r="T1191" s="85">
        <f t="shared" si="112"/>
        <v>235750</v>
      </c>
      <c r="U1191" s="32" t="s">
        <v>6</v>
      </c>
      <c r="V1191" s="32" t="s">
        <v>6</v>
      </c>
      <c r="W1191" s="32">
        <v>1</v>
      </c>
      <c r="X1191" s="80">
        <v>0</v>
      </c>
      <c r="Y1191" s="81">
        <f>ROUND((S1191/INDICI!$B$2*10),2)</f>
        <v>1.1299999999999999</v>
      </c>
      <c r="Z1191" s="81">
        <f>ROUND((O1191/INDICI!$B$1*25),2)</f>
        <v>1.74</v>
      </c>
      <c r="AA1191" s="82">
        <f t="shared" si="114"/>
        <v>8</v>
      </c>
      <c r="AB1191" s="83">
        <f t="shared" si="115"/>
        <v>10.870000000000001</v>
      </c>
      <c r="AC1191" s="84"/>
      <c r="AD1191" s="81" t="str">
        <f>VLOOKUP(C1191, 'NORD SUD'!A:B, 2, FALSE)</f>
        <v>N</v>
      </c>
      <c r="AE1191" s="85"/>
      <c r="AF1191" s="85"/>
      <c r="AG1191" s="84"/>
      <c r="AH1191" s="81"/>
      <c r="AI1191" s="169"/>
      <c r="AJ1191" s="169"/>
      <c r="AK1191" s="194"/>
      <c r="AL1191" s="158"/>
    </row>
    <row r="1192" spans="1:998" s="13" customFormat="1">
      <c r="A1192" s="16">
        <v>1187</v>
      </c>
      <c r="B1192" s="32" t="s">
        <v>692</v>
      </c>
      <c r="C1192" s="32" t="s">
        <v>89</v>
      </c>
      <c r="D1192" s="32" t="s">
        <v>89</v>
      </c>
      <c r="E1192" s="32" t="s">
        <v>701</v>
      </c>
      <c r="F1192" s="32"/>
      <c r="G1192" s="74">
        <v>45828</v>
      </c>
      <c r="H1192" s="75">
        <v>0.36736111111111103</v>
      </c>
      <c r="I1192" s="32" t="s">
        <v>5</v>
      </c>
      <c r="J1192" s="32" t="s">
        <v>6</v>
      </c>
      <c r="K1192" s="32" t="s">
        <v>5</v>
      </c>
      <c r="L1192" s="32" t="s">
        <v>5</v>
      </c>
      <c r="M1192" s="32" t="s">
        <v>5</v>
      </c>
      <c r="N1192" s="32" t="s">
        <v>6</v>
      </c>
      <c r="O1192" s="76">
        <v>651.46</v>
      </c>
      <c r="P1192" s="77">
        <v>1842</v>
      </c>
      <c r="Q1192" s="76">
        <v>84000</v>
      </c>
      <c r="R1192" s="76">
        <v>8400</v>
      </c>
      <c r="S1192" s="86">
        <f t="shared" si="113"/>
        <v>10</v>
      </c>
      <c r="T1192" s="86">
        <f t="shared" si="112"/>
        <v>75600</v>
      </c>
      <c r="U1192" s="32" t="s">
        <v>6</v>
      </c>
      <c r="V1192" s="32" t="s">
        <v>6</v>
      </c>
      <c r="W1192" s="32">
        <v>1</v>
      </c>
      <c r="X1192" s="80">
        <v>0</v>
      </c>
      <c r="Y1192" s="81">
        <f>ROUND((S1192/INDICI!$B$2*10),2)</f>
        <v>1.1299999999999999</v>
      </c>
      <c r="Z1192" s="81">
        <f>ROUND((O1192/INDICI!$B$1*25),2)</f>
        <v>1.74</v>
      </c>
      <c r="AA1192" s="82">
        <f t="shared" si="114"/>
        <v>8</v>
      </c>
      <c r="AB1192" s="83">
        <f t="shared" si="115"/>
        <v>10.870000000000001</v>
      </c>
      <c r="AC1192" s="84"/>
      <c r="AD1192" s="81" t="str">
        <f>VLOOKUP(C1192, 'NORD SUD'!A:B, 2, FALSE)</f>
        <v>N</v>
      </c>
      <c r="AE1192" s="85"/>
      <c r="AF1192" s="85"/>
      <c r="AG1192" s="84"/>
      <c r="AH1192" s="81"/>
      <c r="AI1192" s="169"/>
      <c r="AJ1192" s="169"/>
      <c r="AK1192" s="194"/>
      <c r="AL1192" s="158"/>
      <c r="ALJ1192" s="24"/>
    </row>
    <row r="1193" spans="1:998" s="13" customFormat="1">
      <c r="A1193" s="16">
        <v>1188</v>
      </c>
      <c r="B1193" s="32" t="s">
        <v>274</v>
      </c>
      <c r="C1193" s="32" t="s">
        <v>1606</v>
      </c>
      <c r="D1193" s="32" t="s">
        <v>1606</v>
      </c>
      <c r="E1193" s="32" t="s">
        <v>1619</v>
      </c>
      <c r="F1193" s="32"/>
      <c r="G1193" s="74">
        <v>45834</v>
      </c>
      <c r="H1193" s="75">
        <v>0.81180555555555556</v>
      </c>
      <c r="I1193" s="32" t="s">
        <v>5</v>
      </c>
      <c r="J1193" s="32" t="s">
        <v>6</v>
      </c>
      <c r="K1193" s="32" t="s">
        <v>265</v>
      </c>
      <c r="L1193" s="32" t="s">
        <v>5</v>
      </c>
      <c r="M1193" s="32" t="s">
        <v>5</v>
      </c>
      <c r="N1193" s="32" t="s">
        <v>6</v>
      </c>
      <c r="O1193" s="76">
        <v>912.7</v>
      </c>
      <c r="P1193" s="77">
        <v>13367</v>
      </c>
      <c r="Q1193" s="76">
        <v>95128.2</v>
      </c>
      <c r="R1193" s="76">
        <v>20428.2</v>
      </c>
      <c r="S1193" s="85">
        <f t="shared" si="113"/>
        <v>21.474389297810745</v>
      </c>
      <c r="T1193" s="85">
        <f t="shared" si="112"/>
        <v>74700</v>
      </c>
      <c r="U1193" s="32" t="s">
        <v>6</v>
      </c>
      <c r="V1193" s="32" t="s">
        <v>6</v>
      </c>
      <c r="W1193" s="32">
        <v>1</v>
      </c>
      <c r="X1193" s="80">
        <v>0</v>
      </c>
      <c r="Y1193" s="81">
        <f>ROUND((S1193/INDICI!$B$2*10),2)</f>
        <v>2.4300000000000002</v>
      </c>
      <c r="Z1193" s="81">
        <f>ROUND((O1193/INDICI!$B$1*25),2)</f>
        <v>2.44</v>
      </c>
      <c r="AA1193" s="82">
        <f t="shared" si="114"/>
        <v>6</v>
      </c>
      <c r="AB1193" s="83">
        <f t="shared" si="115"/>
        <v>10.870000000000001</v>
      </c>
      <c r="AC1193" s="84"/>
      <c r="AD1193" s="81" t="str">
        <f>VLOOKUP(C1193, 'NORD SUD'!A:B, 2, FALSE)</f>
        <v>S</v>
      </c>
      <c r="AE1193" s="85"/>
      <c r="AF1193" s="85"/>
      <c r="AG1193" s="84"/>
      <c r="AH1193" s="81"/>
      <c r="AI1193" s="169"/>
      <c r="AJ1193" s="169"/>
      <c r="AK1193" s="194"/>
      <c r="AL1193" s="158"/>
    </row>
    <row r="1194" spans="1:998" s="13" customFormat="1">
      <c r="A1194" s="16">
        <v>1189</v>
      </c>
      <c r="B1194" s="32" t="s">
        <v>294</v>
      </c>
      <c r="C1194" s="32" t="s">
        <v>38</v>
      </c>
      <c r="D1194" s="32" t="s">
        <v>38</v>
      </c>
      <c r="E1194" s="32" t="s">
        <v>1208</v>
      </c>
      <c r="F1194" s="32"/>
      <c r="G1194" s="74">
        <v>45834</v>
      </c>
      <c r="H1194" s="75">
        <v>0.75555555555555554</v>
      </c>
      <c r="I1194" s="32" t="s">
        <v>5</v>
      </c>
      <c r="J1194" s="32" t="s">
        <v>6</v>
      </c>
      <c r="K1194" s="32" t="s">
        <v>5</v>
      </c>
      <c r="L1194" s="32" t="s">
        <v>5</v>
      </c>
      <c r="M1194" s="32" t="s">
        <v>5</v>
      </c>
      <c r="N1194" s="32" t="s">
        <v>6</v>
      </c>
      <c r="O1194" s="76">
        <v>1485.41</v>
      </c>
      <c r="P1194" s="77">
        <v>13195</v>
      </c>
      <c r="Q1194" s="76">
        <v>250000</v>
      </c>
      <c r="R1194" s="76">
        <v>19445.580000000002</v>
      </c>
      <c r="S1194" s="85">
        <f t="shared" si="113"/>
        <v>7.778232</v>
      </c>
      <c r="T1194" s="85">
        <f t="shared" si="112"/>
        <v>230554.41999999998</v>
      </c>
      <c r="U1194" s="32" t="s">
        <v>6</v>
      </c>
      <c r="V1194" s="32" t="s">
        <v>6</v>
      </c>
      <c r="W1194" s="79">
        <v>2</v>
      </c>
      <c r="X1194" s="80">
        <v>0</v>
      </c>
      <c r="Y1194" s="81">
        <f>ROUND((S1194/INDICI!$B$2*10),2)</f>
        <v>0.88</v>
      </c>
      <c r="Z1194" s="81">
        <f>ROUND((O1194/INDICI!$B$1*25),2)</f>
        <v>3.97</v>
      </c>
      <c r="AA1194" s="82">
        <f t="shared" si="114"/>
        <v>6</v>
      </c>
      <c r="AB1194" s="83">
        <f t="shared" si="115"/>
        <v>10.850000000000001</v>
      </c>
      <c r="AC1194" s="84"/>
      <c r="AD1194" s="81" t="str">
        <f>VLOOKUP(C1194, 'NORD SUD'!A:B, 2, FALSE)</f>
        <v>N</v>
      </c>
      <c r="AE1194" s="85"/>
      <c r="AF1194" s="85"/>
      <c r="AG1194" s="84"/>
      <c r="AH1194" s="81"/>
      <c r="AI1194" s="169"/>
      <c r="AJ1194" s="169"/>
      <c r="AK1194" s="194"/>
      <c r="AL1194" s="158"/>
    </row>
    <row r="1195" spans="1:998" s="13" customFormat="1">
      <c r="A1195" s="16">
        <v>1190</v>
      </c>
      <c r="B1195" s="32" t="s">
        <v>250</v>
      </c>
      <c r="C1195" s="32" t="s">
        <v>41</v>
      </c>
      <c r="D1195" s="32" t="s">
        <v>41</v>
      </c>
      <c r="E1195" s="32" t="s">
        <v>1299</v>
      </c>
      <c r="F1195" s="32"/>
      <c r="G1195" s="74">
        <v>45819</v>
      </c>
      <c r="H1195" s="75">
        <v>0.78680555555555554</v>
      </c>
      <c r="I1195" s="32" t="s">
        <v>265</v>
      </c>
      <c r="J1195" s="32" t="s">
        <v>6</v>
      </c>
      <c r="K1195" s="32" t="s">
        <v>5</v>
      </c>
      <c r="L1195" s="32" t="s">
        <v>5</v>
      </c>
      <c r="M1195" s="76" t="s">
        <v>5</v>
      </c>
      <c r="N1195" s="32" t="s">
        <v>6</v>
      </c>
      <c r="O1195" s="76">
        <v>813.2</v>
      </c>
      <c r="P1195" s="77">
        <v>4304</v>
      </c>
      <c r="Q1195" s="76">
        <v>82813.06</v>
      </c>
      <c r="R1195" s="76">
        <v>5000</v>
      </c>
      <c r="S1195" s="85">
        <f t="shared" si="113"/>
        <v>6.0376950205680116</v>
      </c>
      <c r="T1195" s="85">
        <f t="shared" si="112"/>
        <v>77813.06</v>
      </c>
      <c r="U1195" s="32" t="s">
        <v>6</v>
      </c>
      <c r="V1195" s="32" t="s">
        <v>6</v>
      </c>
      <c r="W1195" s="79">
        <v>1</v>
      </c>
      <c r="X1195" s="80">
        <v>0</v>
      </c>
      <c r="Y1195" s="81">
        <f>ROUND((S1195/INDICI!$B$2*10),2)</f>
        <v>0.68</v>
      </c>
      <c r="Z1195" s="81">
        <f>ROUND((O1195/INDICI!$B$1*25),2)</f>
        <v>2.17</v>
      </c>
      <c r="AA1195" s="82">
        <f t="shared" si="114"/>
        <v>8</v>
      </c>
      <c r="AB1195" s="83">
        <f t="shared" si="115"/>
        <v>10.85</v>
      </c>
      <c r="AC1195" s="84"/>
      <c r="AD1195" s="81" t="str">
        <f>VLOOKUP(C1195, 'NORD SUD'!A:B, 2, FALSE)</f>
        <v>N</v>
      </c>
      <c r="AE1195" s="85"/>
      <c r="AF1195" s="85"/>
      <c r="AG1195" s="84"/>
      <c r="AH1195" s="81"/>
      <c r="AI1195" s="169"/>
      <c r="AJ1195" s="169"/>
      <c r="AK1195" s="194"/>
      <c r="AL1195" s="158"/>
    </row>
    <row r="1196" spans="1:998" s="13" customFormat="1">
      <c r="A1196" s="16">
        <v>1191</v>
      </c>
      <c r="B1196" s="81" t="s">
        <v>250</v>
      </c>
      <c r="C1196" s="81" t="s">
        <v>78</v>
      </c>
      <c r="D1196" s="81" t="s">
        <v>78</v>
      </c>
      <c r="E1196" s="81" t="s">
        <v>255</v>
      </c>
      <c r="F1196" s="81"/>
      <c r="G1196" s="74">
        <v>45820</v>
      </c>
      <c r="H1196" s="75">
        <v>0.60486111111111107</v>
      </c>
      <c r="I1196" s="81" t="s">
        <v>5</v>
      </c>
      <c r="J1196" s="81" t="s">
        <v>6</v>
      </c>
      <c r="K1196" s="81" t="s">
        <v>5</v>
      </c>
      <c r="L1196" s="81" t="s">
        <v>5</v>
      </c>
      <c r="M1196" s="81" t="s">
        <v>5</v>
      </c>
      <c r="N1196" s="81" t="s">
        <v>6</v>
      </c>
      <c r="O1196" s="76">
        <v>1065.8599999999999</v>
      </c>
      <c r="P1196" s="77">
        <v>3659</v>
      </c>
      <c r="Q1196" s="76">
        <v>84303.78</v>
      </c>
      <c r="R1196" s="76">
        <v>0</v>
      </c>
      <c r="S1196" s="78">
        <f t="shared" si="113"/>
        <v>0</v>
      </c>
      <c r="T1196" s="78">
        <f t="shared" si="112"/>
        <v>84303.78</v>
      </c>
      <c r="U1196" s="81" t="s">
        <v>6</v>
      </c>
      <c r="V1196" s="81" t="s">
        <v>6</v>
      </c>
      <c r="W1196" s="81">
        <v>1</v>
      </c>
      <c r="X1196" s="80">
        <v>0</v>
      </c>
      <c r="Y1196" s="81">
        <f>ROUND((S1196/INDICI!$B$2*10),2)</f>
        <v>0</v>
      </c>
      <c r="Z1196" s="81">
        <f>ROUND((O1196/INDICI!$B$1*25),2)</f>
        <v>2.85</v>
      </c>
      <c r="AA1196" s="82">
        <f t="shared" si="114"/>
        <v>8</v>
      </c>
      <c r="AB1196" s="83">
        <f t="shared" si="115"/>
        <v>10.85</v>
      </c>
      <c r="AC1196" s="84"/>
      <c r="AD1196" s="81" t="str">
        <f>VLOOKUP(C1196, 'NORD SUD'!A:B, 2, FALSE)</f>
        <v>N</v>
      </c>
      <c r="AE1196" s="85"/>
      <c r="AF1196" s="85"/>
      <c r="AG1196" s="84"/>
      <c r="AH1196" s="81"/>
      <c r="AI1196" s="169"/>
      <c r="AJ1196" s="169"/>
      <c r="AK1196" s="194"/>
      <c r="AL1196" s="158"/>
    </row>
    <row r="1197" spans="1:998" s="13" customFormat="1">
      <c r="A1197" s="16">
        <v>1192</v>
      </c>
      <c r="B1197" s="32" t="s">
        <v>857</v>
      </c>
      <c r="C1197" s="32" t="s">
        <v>32</v>
      </c>
      <c r="D1197" s="32" t="s">
        <v>32</v>
      </c>
      <c r="E1197" s="32" t="s">
        <v>1255</v>
      </c>
      <c r="F1197" s="32"/>
      <c r="G1197" s="74">
        <v>45826</v>
      </c>
      <c r="H1197" s="75">
        <v>0.47361111111111115</v>
      </c>
      <c r="I1197" s="32" t="s">
        <v>5</v>
      </c>
      <c r="J1197" s="32" t="s">
        <v>6</v>
      </c>
      <c r="K1197" s="32" t="s">
        <v>5</v>
      </c>
      <c r="L1197" s="32" t="s">
        <v>5</v>
      </c>
      <c r="M1197" s="32" t="s">
        <v>5</v>
      </c>
      <c r="N1197" s="32" t="s">
        <v>6</v>
      </c>
      <c r="O1197" s="76">
        <v>821.85</v>
      </c>
      <c r="P1197" s="77">
        <v>4137</v>
      </c>
      <c r="Q1197" s="76">
        <v>257012.51</v>
      </c>
      <c r="R1197" s="76">
        <v>14940.64</v>
      </c>
      <c r="S1197" s="85">
        <f t="shared" si="113"/>
        <v>5.8131956300492913</v>
      </c>
      <c r="T1197" s="85">
        <f t="shared" si="112"/>
        <v>242071.87</v>
      </c>
      <c r="U1197" s="32" t="s">
        <v>6</v>
      </c>
      <c r="V1197" s="32" t="s">
        <v>6</v>
      </c>
      <c r="W1197" s="79">
        <v>1</v>
      </c>
      <c r="X1197" s="80">
        <v>0</v>
      </c>
      <c r="Y1197" s="81">
        <f>ROUND((S1197/INDICI!$B$2*10),2)</f>
        <v>0.66</v>
      </c>
      <c r="Z1197" s="81">
        <f>ROUND((O1197/INDICI!$B$1*25),2)</f>
        <v>2.19</v>
      </c>
      <c r="AA1197" s="82">
        <f t="shared" si="114"/>
        <v>8</v>
      </c>
      <c r="AB1197" s="83">
        <f t="shared" si="115"/>
        <v>10.85</v>
      </c>
      <c r="AC1197" s="84"/>
      <c r="AD1197" s="81" t="str">
        <f>VLOOKUP(C1197, 'NORD SUD'!A:B, 2, FALSE)</f>
        <v>S</v>
      </c>
      <c r="AE1197" s="85"/>
      <c r="AF1197" s="85"/>
      <c r="AG1197" s="84"/>
      <c r="AH1197" s="81"/>
      <c r="AI1197" s="169"/>
      <c r="AJ1197" s="169"/>
      <c r="AK1197" s="194"/>
      <c r="AL1197" s="158"/>
    </row>
    <row r="1198" spans="1:998" s="13" customFormat="1">
      <c r="A1198" s="16">
        <v>1193</v>
      </c>
      <c r="B1198" s="32" t="s">
        <v>175</v>
      </c>
      <c r="C1198" s="32" t="s">
        <v>28</v>
      </c>
      <c r="D1198" s="32" t="s">
        <v>28</v>
      </c>
      <c r="E1198" s="32" t="s">
        <v>922</v>
      </c>
      <c r="F1198" s="32"/>
      <c r="G1198" s="74">
        <v>45834</v>
      </c>
      <c r="H1198" s="75">
        <v>0.80208333333333337</v>
      </c>
      <c r="I1198" s="32" t="s">
        <v>5</v>
      </c>
      <c r="J1198" s="32" t="s">
        <v>6</v>
      </c>
      <c r="K1198" s="32" t="s">
        <v>5</v>
      </c>
      <c r="L1198" s="32" t="s">
        <v>5</v>
      </c>
      <c r="M1198" s="32" t="s">
        <v>5</v>
      </c>
      <c r="N1198" s="32" t="s">
        <v>6</v>
      </c>
      <c r="O1198" s="76">
        <v>964.95</v>
      </c>
      <c r="P1198" s="77">
        <v>10156</v>
      </c>
      <c r="Q1198" s="76">
        <v>149380</v>
      </c>
      <c r="R1198" s="76">
        <v>29876</v>
      </c>
      <c r="S1198" s="85">
        <f t="shared" si="113"/>
        <v>20</v>
      </c>
      <c r="T1198" s="85">
        <f t="shared" si="112"/>
        <v>119504</v>
      </c>
      <c r="U1198" s="32" t="s">
        <v>5</v>
      </c>
      <c r="V1198" s="32" t="s">
        <v>5</v>
      </c>
      <c r="W1198" s="79">
        <v>1</v>
      </c>
      <c r="X1198" s="80">
        <v>0</v>
      </c>
      <c r="Y1198" s="81">
        <f>ROUND((S1198/INDICI!$B$2*10),2)</f>
        <v>2.2599999999999998</v>
      </c>
      <c r="Z1198" s="81">
        <f>ROUND((O1198/INDICI!$B$1*25),2)</f>
        <v>2.58</v>
      </c>
      <c r="AA1198" s="82">
        <f t="shared" si="114"/>
        <v>6</v>
      </c>
      <c r="AB1198" s="83">
        <f t="shared" si="115"/>
        <v>10.84</v>
      </c>
      <c r="AC1198" s="84"/>
      <c r="AD1198" s="81" t="str">
        <f>VLOOKUP(C1198, 'NORD SUD'!A:B, 2, FALSE)</f>
        <v>S</v>
      </c>
      <c r="AE1198" s="85"/>
      <c r="AF1198" s="85"/>
      <c r="AG1198" s="84"/>
      <c r="AH1198" s="81"/>
      <c r="AI1198" s="169"/>
      <c r="AJ1198" s="169"/>
      <c r="AK1198" s="194"/>
      <c r="AL1198" s="158"/>
    </row>
    <row r="1199" spans="1:998" s="13" customFormat="1">
      <c r="A1199" s="16">
        <v>1194</v>
      </c>
      <c r="B1199" s="32" t="s">
        <v>174</v>
      </c>
      <c r="C1199" s="32" t="s">
        <v>42</v>
      </c>
      <c r="D1199" s="32" t="s">
        <v>42</v>
      </c>
      <c r="E1199" s="32" t="s">
        <v>975</v>
      </c>
      <c r="F1199" s="32"/>
      <c r="G1199" s="74">
        <v>45834</v>
      </c>
      <c r="H1199" s="75">
        <v>0.45069444444444445</v>
      </c>
      <c r="I1199" s="32" t="s">
        <v>5</v>
      </c>
      <c r="J1199" s="32" t="s">
        <v>6</v>
      </c>
      <c r="K1199" s="32" t="s">
        <v>5</v>
      </c>
      <c r="L1199" s="32" t="s">
        <v>5</v>
      </c>
      <c r="M1199" s="76" t="s">
        <v>5</v>
      </c>
      <c r="N1199" s="32" t="s">
        <v>6</v>
      </c>
      <c r="O1199" s="76">
        <v>592.89</v>
      </c>
      <c r="P1199" s="77">
        <v>2530</v>
      </c>
      <c r="Q1199" s="76">
        <v>90000</v>
      </c>
      <c r="R1199" s="76">
        <v>10000</v>
      </c>
      <c r="S1199" s="85">
        <f t="shared" si="113"/>
        <v>11.111111111111111</v>
      </c>
      <c r="T1199" s="85">
        <f t="shared" si="112"/>
        <v>80000</v>
      </c>
      <c r="U1199" s="32" t="s">
        <v>6</v>
      </c>
      <c r="V1199" s="32" t="s">
        <v>6</v>
      </c>
      <c r="W1199" s="79">
        <v>1</v>
      </c>
      <c r="X1199" s="80">
        <v>0</v>
      </c>
      <c r="Y1199" s="81">
        <f>ROUND((S1199/INDICI!$B$2*10),2)</f>
        <v>1.26</v>
      </c>
      <c r="Z1199" s="81">
        <f>ROUND((O1199/INDICI!$B$1*25),2)</f>
        <v>1.58</v>
      </c>
      <c r="AA1199" s="82">
        <f t="shared" si="114"/>
        <v>8</v>
      </c>
      <c r="AB1199" s="83">
        <f t="shared" si="115"/>
        <v>10.84</v>
      </c>
      <c r="AC1199" s="84"/>
      <c r="AD1199" s="81" t="str">
        <f>VLOOKUP(C1199, 'NORD SUD'!A:B, 2, FALSE)</f>
        <v>N</v>
      </c>
      <c r="AE1199" s="85"/>
      <c r="AF1199" s="85"/>
      <c r="AG1199" s="84"/>
      <c r="AH1199" s="81"/>
      <c r="AI1199" s="169"/>
      <c r="AJ1199" s="169"/>
      <c r="AK1199" s="194"/>
      <c r="AL1199" s="158"/>
    </row>
    <row r="1200" spans="1:998" s="13" customFormat="1">
      <c r="A1200" s="16">
        <v>1195</v>
      </c>
      <c r="B1200" s="32" t="s">
        <v>138</v>
      </c>
      <c r="C1200" s="32" t="s">
        <v>81</v>
      </c>
      <c r="D1200" s="32" t="s">
        <v>81</v>
      </c>
      <c r="E1200" s="32" t="s">
        <v>1920</v>
      </c>
      <c r="F1200" s="32"/>
      <c r="G1200" s="74">
        <v>45834</v>
      </c>
      <c r="H1200" s="75" t="s">
        <v>1921</v>
      </c>
      <c r="I1200" s="32" t="s">
        <v>5</v>
      </c>
      <c r="J1200" s="32" t="s">
        <v>6</v>
      </c>
      <c r="K1200" s="32" t="s">
        <v>5</v>
      </c>
      <c r="L1200" s="32" t="s">
        <v>5</v>
      </c>
      <c r="M1200" s="32" t="s">
        <v>5</v>
      </c>
      <c r="N1200" s="32" t="s">
        <v>6</v>
      </c>
      <c r="O1200" s="91">
        <v>1460.11</v>
      </c>
      <c r="P1200" s="77">
        <v>30751</v>
      </c>
      <c r="Q1200" s="76">
        <v>241817.21</v>
      </c>
      <c r="R1200" s="76">
        <v>20000</v>
      </c>
      <c r="S1200" s="85">
        <f t="shared" si="113"/>
        <v>8.270709930033517</v>
      </c>
      <c r="T1200" s="85">
        <f t="shared" si="112"/>
        <v>221817.21</v>
      </c>
      <c r="U1200" s="32" t="s">
        <v>6</v>
      </c>
      <c r="V1200" s="32" t="s">
        <v>6</v>
      </c>
      <c r="W1200" s="79">
        <v>2</v>
      </c>
      <c r="X1200" s="80">
        <v>0</v>
      </c>
      <c r="Y1200" s="81">
        <f>ROUND((S1200/INDICI!$B$2*10),2)</f>
        <v>0.93</v>
      </c>
      <c r="Z1200" s="81">
        <f>ROUND((O1200/INDICI!$B$1*25),2)</f>
        <v>3.9</v>
      </c>
      <c r="AA1200" s="82">
        <f t="shared" si="114"/>
        <v>6</v>
      </c>
      <c r="AB1200" s="83">
        <f t="shared" si="115"/>
        <v>10.83</v>
      </c>
      <c r="AC1200" s="84"/>
      <c r="AD1200" s="81" t="str">
        <f>VLOOKUP(C1200, 'NORD SUD'!A:B, 2, FALSE)</f>
        <v>S</v>
      </c>
      <c r="AE1200" s="85"/>
      <c r="AF1200" s="85"/>
      <c r="AG1200" s="84"/>
      <c r="AH1200" s="81"/>
      <c r="AI1200" s="169"/>
      <c r="AJ1200" s="169"/>
      <c r="AK1200" s="194"/>
      <c r="AL1200" s="158"/>
    </row>
    <row r="1201" spans="1:998" s="13" customFormat="1">
      <c r="A1201" s="16">
        <v>1196</v>
      </c>
      <c r="B1201" s="32" t="s">
        <v>357</v>
      </c>
      <c r="C1201" s="32" t="s">
        <v>63</v>
      </c>
      <c r="D1201" s="32" t="s">
        <v>63</v>
      </c>
      <c r="E1201" s="32" t="s">
        <v>1319</v>
      </c>
      <c r="F1201" s="32"/>
      <c r="G1201" s="74">
        <v>45825</v>
      </c>
      <c r="H1201" s="75">
        <v>0.62291666666666667</v>
      </c>
      <c r="I1201" s="32" t="s">
        <v>5</v>
      </c>
      <c r="J1201" s="32" t="s">
        <v>6</v>
      </c>
      <c r="K1201" s="32" t="s">
        <v>5</v>
      </c>
      <c r="L1201" s="32" t="s">
        <v>5</v>
      </c>
      <c r="M1201" s="32" t="s">
        <v>5</v>
      </c>
      <c r="N1201" s="32" t="s">
        <v>6</v>
      </c>
      <c r="O1201" s="76">
        <v>748.99</v>
      </c>
      <c r="P1201" s="77">
        <v>5207</v>
      </c>
      <c r="Q1201" s="76">
        <v>133138.6</v>
      </c>
      <c r="R1201" s="76">
        <v>33284.65</v>
      </c>
      <c r="S1201" s="85">
        <f t="shared" si="113"/>
        <v>25</v>
      </c>
      <c r="T1201" s="85">
        <f t="shared" si="112"/>
        <v>99853.950000000012</v>
      </c>
      <c r="U1201" s="32" t="s">
        <v>6</v>
      </c>
      <c r="V1201" s="32" t="s">
        <v>6</v>
      </c>
      <c r="W1201" s="79">
        <v>1</v>
      </c>
      <c r="X1201" s="80">
        <v>0</v>
      </c>
      <c r="Y1201" s="81">
        <f>ROUND((S1201/INDICI!$B$2*10),2)</f>
        <v>2.82</v>
      </c>
      <c r="Z1201" s="81">
        <f>ROUND((O1201/INDICI!$B$1*25),2)</f>
        <v>2</v>
      </c>
      <c r="AA1201" s="82">
        <f t="shared" si="114"/>
        <v>6</v>
      </c>
      <c r="AB1201" s="83">
        <f t="shared" si="115"/>
        <v>10.82</v>
      </c>
      <c r="AC1201" s="84"/>
      <c r="AD1201" s="81" t="str">
        <f>VLOOKUP(C1201, 'NORD SUD'!A:B, 2, FALSE)</f>
        <v>N</v>
      </c>
      <c r="AE1201" s="85"/>
      <c r="AF1201" s="85"/>
      <c r="AG1201" s="84"/>
      <c r="AH1201" s="81"/>
      <c r="AI1201" s="169"/>
      <c r="AJ1201" s="169"/>
      <c r="AK1201" s="194"/>
      <c r="AL1201" s="158"/>
    </row>
    <row r="1202" spans="1:998" s="13" customFormat="1">
      <c r="A1202" s="16">
        <v>1197</v>
      </c>
      <c r="B1202" s="32" t="s">
        <v>175</v>
      </c>
      <c r="C1202" s="32" t="s">
        <v>57</v>
      </c>
      <c r="D1202" s="32" t="s">
        <v>57</v>
      </c>
      <c r="E1202" s="32" t="s">
        <v>619</v>
      </c>
      <c r="F1202" s="32"/>
      <c r="G1202" s="74">
        <v>45834</v>
      </c>
      <c r="H1202" s="75" t="s">
        <v>620</v>
      </c>
      <c r="I1202" s="32" t="s">
        <v>5</v>
      </c>
      <c r="J1202" s="32" t="s">
        <v>6</v>
      </c>
      <c r="K1202" s="32" t="s">
        <v>5</v>
      </c>
      <c r="L1202" s="32" t="s">
        <v>5</v>
      </c>
      <c r="M1202" s="32" t="s">
        <v>5</v>
      </c>
      <c r="N1202" s="32" t="s">
        <v>6</v>
      </c>
      <c r="O1202" s="76">
        <v>1052.6300000000001</v>
      </c>
      <c r="P1202" s="77">
        <v>855</v>
      </c>
      <c r="Q1202" s="76">
        <v>171000</v>
      </c>
      <c r="R1202" s="76">
        <v>0</v>
      </c>
      <c r="S1202" s="85">
        <f t="shared" si="113"/>
        <v>0</v>
      </c>
      <c r="T1202" s="85">
        <f t="shared" si="112"/>
        <v>171000</v>
      </c>
      <c r="U1202" s="32" t="s">
        <v>5</v>
      </c>
      <c r="V1202" s="32" t="s">
        <v>6</v>
      </c>
      <c r="W1202" s="79">
        <v>1</v>
      </c>
      <c r="X1202" s="80">
        <v>0</v>
      </c>
      <c r="Y1202" s="81">
        <f>ROUND((S1202/INDICI!$B$2*10),2)</f>
        <v>0</v>
      </c>
      <c r="Z1202" s="81">
        <f>ROUND((O1202/INDICI!$B$1*25),2)</f>
        <v>2.81</v>
      </c>
      <c r="AA1202" s="82">
        <f t="shared" si="114"/>
        <v>8</v>
      </c>
      <c r="AB1202" s="83">
        <f t="shared" si="115"/>
        <v>10.81</v>
      </c>
      <c r="AC1202" s="84"/>
      <c r="AD1202" s="81" t="str">
        <f>VLOOKUP(C1202, 'NORD SUD'!A:B, 2, FALSE)</f>
        <v>S</v>
      </c>
      <c r="AE1202" s="85"/>
      <c r="AF1202" s="85"/>
      <c r="AG1202" s="84"/>
      <c r="AH1202" s="81"/>
      <c r="AI1202" s="169"/>
      <c r="AJ1202" s="169"/>
      <c r="AK1202" s="194"/>
      <c r="AL1202" s="158"/>
    </row>
    <row r="1203" spans="1:998" s="13" customFormat="1">
      <c r="A1203" s="16">
        <v>1198</v>
      </c>
      <c r="B1203" s="32" t="s">
        <v>250</v>
      </c>
      <c r="C1203" s="32" t="s">
        <v>103</v>
      </c>
      <c r="D1203" s="32" t="s">
        <v>103</v>
      </c>
      <c r="E1203" s="32" t="s">
        <v>1767</v>
      </c>
      <c r="F1203" s="32"/>
      <c r="G1203" s="74">
        <v>45828</v>
      </c>
      <c r="H1203" s="75">
        <v>0.35833333333333334</v>
      </c>
      <c r="I1203" s="32" t="s">
        <v>5</v>
      </c>
      <c r="J1203" s="32" t="s">
        <v>289</v>
      </c>
      <c r="K1203" s="32" t="s">
        <v>5</v>
      </c>
      <c r="L1203" s="32" t="s">
        <v>5</v>
      </c>
      <c r="M1203" s="32" t="s">
        <v>5</v>
      </c>
      <c r="N1203" s="32" t="s">
        <v>1765</v>
      </c>
      <c r="O1203" s="76">
        <v>659.97</v>
      </c>
      <c r="P1203" s="77">
        <v>3788</v>
      </c>
      <c r="Q1203" s="76">
        <v>60983.76</v>
      </c>
      <c r="R1203" s="76">
        <v>5543.98</v>
      </c>
      <c r="S1203" s="85">
        <f t="shared" si="113"/>
        <v>9.0909120723287629</v>
      </c>
      <c r="T1203" s="85">
        <f t="shared" si="112"/>
        <v>55439.78</v>
      </c>
      <c r="U1203" s="32" t="s">
        <v>289</v>
      </c>
      <c r="V1203" s="32" t="s">
        <v>289</v>
      </c>
      <c r="W1203" s="79">
        <v>1</v>
      </c>
      <c r="X1203" s="80">
        <v>0</v>
      </c>
      <c r="Y1203" s="81">
        <f>ROUND((S1203/INDICI!$B$2*10),2)</f>
        <v>1.03</v>
      </c>
      <c r="Z1203" s="81">
        <f>ROUND((O1203/INDICI!$B$1*25),2)</f>
        <v>1.76</v>
      </c>
      <c r="AA1203" s="82">
        <f t="shared" si="114"/>
        <v>8</v>
      </c>
      <c r="AB1203" s="83">
        <f t="shared" si="115"/>
        <v>10.79</v>
      </c>
      <c r="AC1203" s="84"/>
      <c r="AD1203" s="81" t="str">
        <f>VLOOKUP(C1203, 'NORD SUD'!A:B, 2, FALSE)</f>
        <v>N</v>
      </c>
      <c r="AE1203" s="85"/>
      <c r="AF1203" s="85"/>
      <c r="AG1203" s="84"/>
      <c r="AH1203" s="81"/>
      <c r="AI1203" s="169"/>
      <c r="AJ1203" s="169"/>
      <c r="AK1203" s="194"/>
      <c r="AL1203" s="158"/>
    </row>
    <row r="1204" spans="1:998" s="13" customFormat="1">
      <c r="A1204" s="16">
        <v>1199</v>
      </c>
      <c r="B1204" s="32" t="s">
        <v>857</v>
      </c>
      <c r="C1204" s="32" t="s">
        <v>76</v>
      </c>
      <c r="D1204" s="32" t="s">
        <v>76</v>
      </c>
      <c r="E1204" s="32" t="s">
        <v>1150</v>
      </c>
      <c r="F1204" s="32"/>
      <c r="G1204" s="74">
        <v>45831</v>
      </c>
      <c r="H1204" s="75">
        <v>0.71458333333333324</v>
      </c>
      <c r="I1204" s="32" t="s">
        <v>5</v>
      </c>
      <c r="J1204" s="32" t="s">
        <v>6</v>
      </c>
      <c r="K1204" s="32" t="s">
        <v>5</v>
      </c>
      <c r="L1204" s="32" t="s">
        <v>5</v>
      </c>
      <c r="M1204" s="32" t="s">
        <v>5</v>
      </c>
      <c r="N1204" s="32" t="s">
        <v>6</v>
      </c>
      <c r="O1204" s="76">
        <v>621.12</v>
      </c>
      <c r="P1204" s="77">
        <v>805</v>
      </c>
      <c r="Q1204" s="76">
        <v>75654.87</v>
      </c>
      <c r="R1204" s="76">
        <v>7565.49</v>
      </c>
      <c r="S1204" s="85">
        <f t="shared" si="113"/>
        <v>10.000003965375925</v>
      </c>
      <c r="T1204" s="85">
        <f t="shared" si="112"/>
        <v>68089.37999999999</v>
      </c>
      <c r="U1204" s="32" t="s">
        <v>6</v>
      </c>
      <c r="V1204" s="32" t="s">
        <v>6</v>
      </c>
      <c r="W1204" s="32">
        <v>1</v>
      </c>
      <c r="X1204" s="80">
        <v>0</v>
      </c>
      <c r="Y1204" s="81">
        <f>ROUND((S1204/INDICI!$B$2*10),2)</f>
        <v>1.1299999999999999</v>
      </c>
      <c r="Z1204" s="81">
        <f>ROUND((O1204/INDICI!$B$1*25),2)</f>
        <v>1.66</v>
      </c>
      <c r="AA1204" s="82">
        <f t="shared" si="114"/>
        <v>8</v>
      </c>
      <c r="AB1204" s="83">
        <f t="shared" si="115"/>
        <v>10.79</v>
      </c>
      <c r="AC1204" s="84"/>
      <c r="AD1204" s="81" t="str">
        <f>VLOOKUP(C1204, 'NORD SUD'!A:B, 2, FALSE)</f>
        <v>S</v>
      </c>
      <c r="AE1204" s="85"/>
      <c r="AF1204" s="85"/>
      <c r="AG1204" s="84"/>
      <c r="AH1204" s="81"/>
      <c r="AI1204" s="169"/>
      <c r="AJ1204" s="169"/>
      <c r="AK1204" s="194"/>
      <c r="AL1204" s="158"/>
    </row>
    <row r="1205" spans="1:998" s="13" customFormat="1">
      <c r="A1205" s="16">
        <v>1200</v>
      </c>
      <c r="B1205" s="32" t="s">
        <v>138</v>
      </c>
      <c r="C1205" s="32" t="s">
        <v>60</v>
      </c>
      <c r="D1205" s="32" t="s">
        <v>60</v>
      </c>
      <c r="E1205" s="32" t="s">
        <v>734</v>
      </c>
      <c r="F1205" s="32"/>
      <c r="G1205" s="74">
        <v>45832</v>
      </c>
      <c r="H1205" s="75">
        <v>0.40625</v>
      </c>
      <c r="I1205" s="32" t="s">
        <v>5</v>
      </c>
      <c r="J1205" s="32" t="s">
        <v>6</v>
      </c>
      <c r="K1205" s="32" t="s">
        <v>5</v>
      </c>
      <c r="L1205" s="32" t="s">
        <v>5</v>
      </c>
      <c r="M1205" s="32" t="s">
        <v>5</v>
      </c>
      <c r="N1205" s="32" t="s">
        <v>6</v>
      </c>
      <c r="O1205" s="76">
        <v>830.15</v>
      </c>
      <c r="P1205" s="77">
        <v>11805</v>
      </c>
      <c r="Q1205" s="76">
        <v>132555.28</v>
      </c>
      <c r="R1205" s="76">
        <v>30000</v>
      </c>
      <c r="S1205" s="85">
        <f t="shared" si="113"/>
        <v>22.632067164733083</v>
      </c>
      <c r="T1205" s="85">
        <f t="shared" si="112"/>
        <v>102555.28</v>
      </c>
      <c r="U1205" s="32" t="s">
        <v>6</v>
      </c>
      <c r="V1205" s="32" t="s">
        <v>6</v>
      </c>
      <c r="W1205" s="32">
        <v>1</v>
      </c>
      <c r="X1205" s="80">
        <v>0</v>
      </c>
      <c r="Y1205" s="81">
        <f>ROUND((S1205/INDICI!$B$2*10),2)</f>
        <v>2.56</v>
      </c>
      <c r="Z1205" s="81">
        <f>ROUND((O1205/INDICI!$B$1*25),2)</f>
        <v>2.2200000000000002</v>
      </c>
      <c r="AA1205" s="82">
        <f t="shared" si="114"/>
        <v>6</v>
      </c>
      <c r="AB1205" s="83">
        <f t="shared" si="115"/>
        <v>10.780000000000001</v>
      </c>
      <c r="AC1205" s="84"/>
      <c r="AD1205" s="81" t="str">
        <f>VLOOKUP(C1205, 'NORD SUD'!A:B, 2, FALSE)</f>
        <v>S</v>
      </c>
      <c r="AE1205" s="85"/>
      <c r="AF1205" s="85"/>
      <c r="AG1205" s="84"/>
      <c r="AH1205" s="81"/>
      <c r="AI1205" s="169"/>
      <c r="AJ1205" s="169"/>
      <c r="AK1205" s="194"/>
      <c r="AL1205" s="158"/>
      <c r="ALJ1205" s="24"/>
    </row>
    <row r="1206" spans="1:998" s="13" customFormat="1">
      <c r="A1206" s="16">
        <v>1201</v>
      </c>
      <c r="B1206" s="81" t="s">
        <v>250</v>
      </c>
      <c r="C1206" s="81" t="s">
        <v>78</v>
      </c>
      <c r="D1206" s="81" t="s">
        <v>78</v>
      </c>
      <c r="E1206" s="81" t="s">
        <v>259</v>
      </c>
      <c r="F1206" s="81"/>
      <c r="G1206" s="74">
        <v>45824</v>
      </c>
      <c r="H1206" s="75">
        <v>0.36319444444444443</v>
      </c>
      <c r="I1206" s="81" t="s">
        <v>5</v>
      </c>
      <c r="J1206" s="81" t="s">
        <v>6</v>
      </c>
      <c r="K1206" s="81" t="s">
        <v>5</v>
      </c>
      <c r="L1206" s="81" t="s">
        <v>5</v>
      </c>
      <c r="M1206" s="81" t="s">
        <v>5</v>
      </c>
      <c r="N1206" s="81" t="s">
        <v>6</v>
      </c>
      <c r="O1206" s="76">
        <v>1038.96</v>
      </c>
      <c r="P1206" s="77">
        <v>385</v>
      </c>
      <c r="Q1206" s="76">
        <v>20496</v>
      </c>
      <c r="R1206" s="76">
        <v>0</v>
      </c>
      <c r="S1206" s="78">
        <f t="shared" si="113"/>
        <v>0</v>
      </c>
      <c r="T1206" s="78">
        <f t="shared" si="112"/>
        <v>20496</v>
      </c>
      <c r="U1206" s="81" t="s">
        <v>6</v>
      </c>
      <c r="V1206" s="81" t="s">
        <v>6</v>
      </c>
      <c r="W1206" s="81">
        <v>1</v>
      </c>
      <c r="X1206" s="80">
        <v>0</v>
      </c>
      <c r="Y1206" s="81">
        <f>ROUND((S1206/INDICI!$B$2*10),2)</f>
        <v>0</v>
      </c>
      <c r="Z1206" s="81">
        <f>ROUND((O1206/INDICI!$B$1*25),2)</f>
        <v>2.77</v>
      </c>
      <c r="AA1206" s="82">
        <f t="shared" si="114"/>
        <v>8</v>
      </c>
      <c r="AB1206" s="83">
        <f t="shared" si="115"/>
        <v>10.77</v>
      </c>
      <c r="AC1206" s="84"/>
      <c r="AD1206" s="81" t="str">
        <f>VLOOKUP(C1206, 'NORD SUD'!A:B, 2, FALSE)</f>
        <v>N</v>
      </c>
      <c r="AE1206" s="85"/>
      <c r="AF1206" s="85"/>
      <c r="AG1206" s="84"/>
      <c r="AH1206" s="81"/>
      <c r="AI1206" s="169"/>
      <c r="AJ1206" s="169"/>
      <c r="AK1206" s="194"/>
      <c r="AL1206" s="158"/>
    </row>
    <row r="1207" spans="1:998" s="13" customFormat="1">
      <c r="A1207" s="16">
        <v>1202</v>
      </c>
      <c r="B1207" s="32" t="s">
        <v>357</v>
      </c>
      <c r="C1207" s="32" t="s">
        <v>17</v>
      </c>
      <c r="D1207" s="32" t="s">
        <v>17</v>
      </c>
      <c r="E1207" s="32" t="s">
        <v>362</v>
      </c>
      <c r="F1207" s="32"/>
      <c r="G1207" s="74">
        <v>45828</v>
      </c>
      <c r="H1207" s="75" t="s">
        <v>363</v>
      </c>
      <c r="I1207" s="32" t="s">
        <v>5</v>
      </c>
      <c r="J1207" s="32" t="s">
        <v>6</v>
      </c>
      <c r="K1207" s="32" t="s">
        <v>5</v>
      </c>
      <c r="L1207" s="32" t="s">
        <v>5</v>
      </c>
      <c r="M1207" s="32" t="s">
        <v>5</v>
      </c>
      <c r="N1207" s="32" t="s">
        <v>6</v>
      </c>
      <c r="O1207" s="76">
        <v>824.03</v>
      </c>
      <c r="P1207" s="77">
        <v>5825</v>
      </c>
      <c r="Q1207" s="76">
        <v>176163.61</v>
      </c>
      <c r="R1207" s="76">
        <v>40000</v>
      </c>
      <c r="S1207" s="78">
        <f t="shared" si="113"/>
        <v>22.706165024660883</v>
      </c>
      <c r="T1207" s="78">
        <f t="shared" si="112"/>
        <v>136163.60999999999</v>
      </c>
      <c r="U1207" s="32" t="s">
        <v>6</v>
      </c>
      <c r="V1207" s="32" t="s">
        <v>6</v>
      </c>
      <c r="W1207" s="79">
        <v>1</v>
      </c>
      <c r="X1207" s="80">
        <v>0</v>
      </c>
      <c r="Y1207" s="81">
        <f>ROUND((S1207/INDICI!$B$2*10),2)</f>
        <v>2.57</v>
      </c>
      <c r="Z1207" s="81">
        <f>ROUND((O1207/INDICI!$B$1*25),2)</f>
        <v>2.2000000000000002</v>
      </c>
      <c r="AA1207" s="82">
        <f t="shared" si="114"/>
        <v>6</v>
      </c>
      <c r="AB1207" s="83">
        <f t="shared" si="115"/>
        <v>10.77</v>
      </c>
      <c r="AC1207" s="84"/>
      <c r="AD1207" s="81" t="str">
        <f>VLOOKUP(C1207, 'NORD SUD'!A:B, 2, FALSE)</f>
        <v>N</v>
      </c>
      <c r="AE1207" s="85"/>
      <c r="AF1207" s="85"/>
      <c r="AG1207" s="84"/>
      <c r="AH1207" s="81"/>
      <c r="AI1207" s="169"/>
      <c r="AJ1207" s="169"/>
      <c r="AK1207" s="194"/>
      <c r="AL1207" s="158"/>
      <c r="ALJ1207" s="24"/>
    </row>
    <row r="1208" spans="1:998" s="13" customFormat="1">
      <c r="A1208" s="16">
        <v>1203</v>
      </c>
      <c r="B1208" s="32" t="s">
        <v>236</v>
      </c>
      <c r="C1208" s="32" t="s">
        <v>62</v>
      </c>
      <c r="D1208" s="32" t="s">
        <v>62</v>
      </c>
      <c r="E1208" s="32" t="s">
        <v>458</v>
      </c>
      <c r="F1208" s="32"/>
      <c r="G1208" s="74">
        <v>45832</v>
      </c>
      <c r="H1208" s="75">
        <v>0.66736111111111096</v>
      </c>
      <c r="I1208" s="32" t="s">
        <v>5</v>
      </c>
      <c r="J1208" s="32" t="s">
        <v>6</v>
      </c>
      <c r="K1208" s="32" t="s">
        <v>5</v>
      </c>
      <c r="L1208" s="32" t="s">
        <v>5</v>
      </c>
      <c r="M1208" s="32" t="s">
        <v>5</v>
      </c>
      <c r="N1208" s="32" t="s">
        <v>6</v>
      </c>
      <c r="O1208" s="76">
        <v>785.02</v>
      </c>
      <c r="P1208" s="77">
        <v>4968</v>
      </c>
      <c r="Q1208" s="76">
        <v>168773.49</v>
      </c>
      <c r="R1208" s="76">
        <v>10000</v>
      </c>
      <c r="S1208" s="86">
        <f t="shared" si="113"/>
        <v>5.9251011518455892</v>
      </c>
      <c r="T1208" s="86">
        <f t="shared" si="112"/>
        <v>158773.49</v>
      </c>
      <c r="U1208" s="32" t="s">
        <v>6</v>
      </c>
      <c r="V1208" s="32" t="s">
        <v>6</v>
      </c>
      <c r="W1208" s="32">
        <v>1</v>
      </c>
      <c r="X1208" s="80">
        <v>0</v>
      </c>
      <c r="Y1208" s="81">
        <f>ROUND((S1208/INDICI!$B$2*10),2)</f>
        <v>0.67</v>
      </c>
      <c r="Z1208" s="81">
        <f>ROUND((O1208/INDICI!$B$1*25),2)</f>
        <v>2.1</v>
      </c>
      <c r="AA1208" s="82">
        <f t="shared" si="114"/>
        <v>8</v>
      </c>
      <c r="AB1208" s="83">
        <f t="shared" si="115"/>
        <v>10.77</v>
      </c>
      <c r="AC1208" s="84"/>
      <c r="AD1208" s="81" t="str">
        <f>VLOOKUP(C1208, 'NORD SUD'!A:B, 2, FALSE)</f>
        <v>S</v>
      </c>
      <c r="AE1208" s="85"/>
      <c r="AF1208" s="85"/>
      <c r="AG1208" s="84"/>
      <c r="AH1208" s="81"/>
      <c r="AI1208" s="169"/>
      <c r="AJ1208" s="169"/>
      <c r="AK1208" s="194"/>
      <c r="AL1208" s="158"/>
      <c r="ALJ1208" s="24"/>
    </row>
    <row r="1209" spans="1:998" s="13" customFormat="1">
      <c r="A1209" s="16">
        <v>1204</v>
      </c>
      <c r="B1209" s="32" t="s">
        <v>556</v>
      </c>
      <c r="C1209" s="32" t="s">
        <v>1454</v>
      </c>
      <c r="D1209" s="32" t="s">
        <v>1454</v>
      </c>
      <c r="E1209" s="32" t="s">
        <v>1455</v>
      </c>
      <c r="F1209" s="32"/>
      <c r="G1209" s="74">
        <v>45834</v>
      </c>
      <c r="H1209" s="75">
        <v>0.3576388888888889</v>
      </c>
      <c r="I1209" s="32" t="s">
        <v>5</v>
      </c>
      <c r="J1209" s="32" t="s">
        <v>6</v>
      </c>
      <c r="K1209" s="32" t="s">
        <v>5</v>
      </c>
      <c r="L1209" s="32" t="s">
        <v>5</v>
      </c>
      <c r="M1209" s="32" t="s">
        <v>5</v>
      </c>
      <c r="N1209" s="32" t="s">
        <v>6</v>
      </c>
      <c r="O1209" s="76">
        <v>1034.81</v>
      </c>
      <c r="P1209" s="77">
        <v>1063</v>
      </c>
      <c r="Q1209" s="76">
        <v>250000</v>
      </c>
      <c r="R1209" s="76">
        <v>0</v>
      </c>
      <c r="S1209" s="85">
        <f t="shared" si="113"/>
        <v>0</v>
      </c>
      <c r="T1209" s="85">
        <f t="shared" si="112"/>
        <v>250000</v>
      </c>
      <c r="U1209" s="32" t="s">
        <v>5</v>
      </c>
      <c r="V1209" s="32" t="s">
        <v>6</v>
      </c>
      <c r="W1209" s="79">
        <v>2</v>
      </c>
      <c r="X1209" s="80">
        <v>0</v>
      </c>
      <c r="Y1209" s="81">
        <f>ROUND((S1209/INDICI!$B$2*10),2)</f>
        <v>0</v>
      </c>
      <c r="Z1209" s="81">
        <f>ROUND((O1209/INDICI!$B$1*25),2)</f>
        <v>2.76</v>
      </c>
      <c r="AA1209" s="82">
        <f t="shared" si="114"/>
        <v>8</v>
      </c>
      <c r="AB1209" s="83">
        <f t="shared" si="115"/>
        <v>10.76</v>
      </c>
      <c r="AC1209" s="84"/>
      <c r="AD1209" s="81" t="str">
        <f>VLOOKUP(C1209, 'NORD SUD'!A:B, 2, FALSE)</f>
        <v>S</v>
      </c>
      <c r="AE1209" s="85"/>
      <c r="AF1209" s="85"/>
      <c r="AG1209" s="84"/>
      <c r="AH1209" s="81"/>
      <c r="AI1209" s="169"/>
      <c r="AJ1209" s="169"/>
      <c r="AK1209" s="194"/>
      <c r="AL1209" s="158"/>
    </row>
    <row r="1210" spans="1:998" s="13" customFormat="1">
      <c r="A1210" s="16">
        <v>1205</v>
      </c>
      <c r="B1210" s="32" t="s">
        <v>175</v>
      </c>
      <c r="C1210" s="32" t="s">
        <v>8</v>
      </c>
      <c r="D1210" s="32" t="s">
        <v>8</v>
      </c>
      <c r="E1210" s="32" t="s">
        <v>702</v>
      </c>
      <c r="F1210" s="32"/>
      <c r="G1210" s="74">
        <v>45826</v>
      </c>
      <c r="H1210" s="75">
        <v>0.57291666666666663</v>
      </c>
      <c r="I1210" s="32" t="s">
        <v>5</v>
      </c>
      <c r="J1210" s="32" t="s">
        <v>6</v>
      </c>
      <c r="K1210" s="32" t="s">
        <v>5</v>
      </c>
      <c r="L1210" s="32" t="s">
        <v>5</v>
      </c>
      <c r="M1210" s="32" t="s">
        <v>5</v>
      </c>
      <c r="N1210" s="32" t="s">
        <v>6</v>
      </c>
      <c r="O1210" s="76">
        <v>510.63799999999998</v>
      </c>
      <c r="P1210" s="77">
        <v>2350</v>
      </c>
      <c r="Q1210" s="76">
        <v>154796.65</v>
      </c>
      <c r="R1210" s="76">
        <v>19215</v>
      </c>
      <c r="S1210" s="85">
        <f t="shared" si="113"/>
        <v>12.413059326542273</v>
      </c>
      <c r="T1210" s="85">
        <f t="shared" si="112"/>
        <v>135581.65</v>
      </c>
      <c r="U1210" s="32" t="s">
        <v>6</v>
      </c>
      <c r="V1210" s="32" t="s">
        <v>6</v>
      </c>
      <c r="W1210" s="32">
        <v>1</v>
      </c>
      <c r="X1210" s="80">
        <v>0</v>
      </c>
      <c r="Y1210" s="81">
        <f>ROUND((S1210/INDICI!$B$2*10),2)</f>
        <v>1.4</v>
      </c>
      <c r="Z1210" s="81">
        <f>ROUND((O1210/INDICI!$B$1*25),2)</f>
        <v>1.36</v>
      </c>
      <c r="AA1210" s="82">
        <f t="shared" si="114"/>
        <v>8</v>
      </c>
      <c r="AB1210" s="83">
        <f t="shared" si="115"/>
        <v>10.76</v>
      </c>
      <c r="AC1210" s="84"/>
      <c r="AD1210" s="81" t="str">
        <f>VLOOKUP(C1210, 'NORD SUD'!A:B, 2, FALSE)</f>
        <v>S</v>
      </c>
      <c r="AE1210" s="85"/>
      <c r="AF1210" s="85"/>
      <c r="AG1210" s="84"/>
      <c r="AH1210" s="81"/>
      <c r="AI1210" s="169"/>
      <c r="AJ1210" s="169"/>
      <c r="AK1210" s="194"/>
      <c r="AL1210" s="158"/>
    </row>
    <row r="1211" spans="1:998" s="13" customFormat="1">
      <c r="A1211" s="16">
        <v>1206</v>
      </c>
      <c r="B1211" s="32" t="s">
        <v>218</v>
      </c>
      <c r="C1211" s="32" t="s">
        <v>106</v>
      </c>
      <c r="D1211" s="32" t="s">
        <v>106</v>
      </c>
      <c r="E1211" s="32" t="s">
        <v>228</v>
      </c>
      <c r="F1211" s="32"/>
      <c r="G1211" s="74">
        <v>45833</v>
      </c>
      <c r="H1211" s="75">
        <v>0.61319444444444449</v>
      </c>
      <c r="I1211" s="32" t="s">
        <v>5</v>
      </c>
      <c r="J1211" s="32" t="s">
        <v>6</v>
      </c>
      <c r="K1211" s="32" t="s">
        <v>5</v>
      </c>
      <c r="L1211" s="32" t="s">
        <v>5</v>
      </c>
      <c r="M1211" s="32" t="s">
        <v>5</v>
      </c>
      <c r="N1211" s="32" t="s">
        <v>6</v>
      </c>
      <c r="O1211" s="76">
        <v>181.26</v>
      </c>
      <c r="P1211" s="77">
        <v>1655</v>
      </c>
      <c r="Q1211" s="76">
        <v>25661.91</v>
      </c>
      <c r="R1211" s="76">
        <v>5132.38</v>
      </c>
      <c r="S1211" s="85">
        <f t="shared" si="113"/>
        <v>19.999992206347851</v>
      </c>
      <c r="T1211" s="85">
        <f t="shared" si="112"/>
        <v>20529.53</v>
      </c>
      <c r="U1211" s="32" t="s">
        <v>6</v>
      </c>
      <c r="V1211" s="32" t="s">
        <v>6</v>
      </c>
      <c r="W1211" s="79">
        <v>2</v>
      </c>
      <c r="X1211" s="80">
        <v>0</v>
      </c>
      <c r="Y1211" s="81">
        <f>ROUND((S1211/INDICI!$B$2*10),2)</f>
        <v>2.2599999999999998</v>
      </c>
      <c r="Z1211" s="81">
        <f>ROUND((O1211/INDICI!$B$1*25),2)</f>
        <v>0.48</v>
      </c>
      <c r="AA1211" s="82">
        <f t="shared" si="114"/>
        <v>8</v>
      </c>
      <c r="AB1211" s="83">
        <f t="shared" si="115"/>
        <v>10.74</v>
      </c>
      <c r="AC1211" s="84"/>
      <c r="AD1211" s="81" t="str">
        <f>VLOOKUP(C1211, 'NORD SUD'!A:B, 2, FALSE)</f>
        <v>S</v>
      </c>
      <c r="AE1211" s="85"/>
      <c r="AF1211" s="85"/>
      <c r="AG1211" s="84"/>
      <c r="AH1211" s="81"/>
      <c r="AI1211" s="169"/>
      <c r="AJ1211" s="169"/>
      <c r="AK1211" s="194"/>
      <c r="AL1211" s="158"/>
    </row>
    <row r="1212" spans="1:998" s="13" customFormat="1">
      <c r="A1212" s="16">
        <v>1207</v>
      </c>
      <c r="B1212" s="32" t="s">
        <v>857</v>
      </c>
      <c r="C1212" s="32" t="s">
        <v>100</v>
      </c>
      <c r="D1212" s="32" t="s">
        <v>100</v>
      </c>
      <c r="E1212" s="32" t="s">
        <v>863</v>
      </c>
      <c r="F1212" s="32"/>
      <c r="G1212" s="74">
        <v>45834</v>
      </c>
      <c r="H1212" s="75">
        <v>0.79166666666666663</v>
      </c>
      <c r="I1212" s="32" t="s">
        <v>5</v>
      </c>
      <c r="J1212" s="32" t="s">
        <v>6</v>
      </c>
      <c r="K1212" s="32" t="s">
        <v>5</v>
      </c>
      <c r="L1212" s="32" t="s">
        <v>5</v>
      </c>
      <c r="M1212" s="32" t="s">
        <v>5</v>
      </c>
      <c r="N1212" s="32" t="s">
        <v>6</v>
      </c>
      <c r="O1212" s="76">
        <v>1027.9840091376357</v>
      </c>
      <c r="P1212" s="77">
        <v>1751</v>
      </c>
      <c r="Q1212" s="76">
        <v>250000</v>
      </c>
      <c r="R1212" s="76">
        <v>0</v>
      </c>
      <c r="S1212" s="85">
        <f t="shared" si="113"/>
        <v>0</v>
      </c>
      <c r="T1212" s="85">
        <f t="shared" si="112"/>
        <v>250000</v>
      </c>
      <c r="U1212" s="32" t="s">
        <v>6</v>
      </c>
      <c r="V1212" s="32" t="s">
        <v>6</v>
      </c>
      <c r="W1212" s="79">
        <v>1</v>
      </c>
      <c r="X1212" s="80">
        <v>0</v>
      </c>
      <c r="Y1212" s="81">
        <f>ROUND((S1212/INDICI!$B$2*10),2)</f>
        <v>0</v>
      </c>
      <c r="Z1212" s="81">
        <f>ROUND((O1212/INDICI!$B$1*25),2)</f>
        <v>2.74</v>
      </c>
      <c r="AA1212" s="82">
        <f t="shared" si="114"/>
        <v>8</v>
      </c>
      <c r="AB1212" s="83">
        <f t="shared" si="115"/>
        <v>10.74</v>
      </c>
      <c r="AC1212" s="84"/>
      <c r="AD1212" s="81" t="str">
        <f>VLOOKUP(C1212, 'NORD SUD'!A:B, 2, FALSE)</f>
        <v>S</v>
      </c>
      <c r="AE1212" s="85"/>
      <c r="AF1212" s="85"/>
      <c r="AG1212" s="84"/>
      <c r="AH1212" s="81"/>
      <c r="AI1212" s="169"/>
      <c r="AJ1212" s="169"/>
      <c r="AK1212" s="194"/>
      <c r="AL1212" s="158"/>
    </row>
    <row r="1213" spans="1:998" s="13" customFormat="1">
      <c r="A1213" s="16">
        <v>1208</v>
      </c>
      <c r="B1213" s="32" t="s">
        <v>175</v>
      </c>
      <c r="C1213" s="32" t="s">
        <v>28</v>
      </c>
      <c r="D1213" s="32" t="s">
        <v>28</v>
      </c>
      <c r="E1213" s="32" t="s">
        <v>919</v>
      </c>
      <c r="F1213" s="32"/>
      <c r="G1213" s="74">
        <v>45834</v>
      </c>
      <c r="H1213" s="75">
        <v>0.97916666666666663</v>
      </c>
      <c r="I1213" s="32" t="s">
        <v>5</v>
      </c>
      <c r="J1213" s="32" t="s">
        <v>6</v>
      </c>
      <c r="K1213" s="32" t="s">
        <v>5</v>
      </c>
      <c r="L1213" s="32" t="s">
        <v>5</v>
      </c>
      <c r="M1213" s="32" t="s">
        <v>5</v>
      </c>
      <c r="N1213" s="32" t="s">
        <v>6</v>
      </c>
      <c r="O1213" s="76">
        <v>1074.77</v>
      </c>
      <c r="P1213" s="77">
        <v>15166</v>
      </c>
      <c r="Q1213" s="76">
        <v>152000</v>
      </c>
      <c r="R1213" s="76">
        <v>25000</v>
      </c>
      <c r="S1213" s="85">
        <f t="shared" si="113"/>
        <v>16.447368421052634</v>
      </c>
      <c r="T1213" s="85">
        <f t="shared" si="112"/>
        <v>127000</v>
      </c>
      <c r="U1213" s="32" t="s">
        <v>5</v>
      </c>
      <c r="V1213" s="32" t="s">
        <v>6</v>
      </c>
      <c r="W1213" s="79">
        <v>1</v>
      </c>
      <c r="X1213" s="80">
        <v>0</v>
      </c>
      <c r="Y1213" s="81">
        <f>ROUND((S1213/INDICI!$B$2*10),2)</f>
        <v>1.86</v>
      </c>
      <c r="Z1213" s="81">
        <f>ROUND((O1213/INDICI!$B$1*25),2)</f>
        <v>2.87</v>
      </c>
      <c r="AA1213" s="82">
        <f t="shared" si="114"/>
        <v>6</v>
      </c>
      <c r="AB1213" s="83">
        <f t="shared" si="115"/>
        <v>10.73</v>
      </c>
      <c r="AC1213" s="84"/>
      <c r="AD1213" s="81" t="str">
        <f>VLOOKUP(C1213, 'NORD SUD'!A:B, 2, FALSE)</f>
        <v>S</v>
      </c>
      <c r="AE1213" s="85"/>
      <c r="AF1213" s="85"/>
      <c r="AG1213" s="84"/>
      <c r="AH1213" s="81"/>
      <c r="AI1213" s="169"/>
      <c r="AJ1213" s="169"/>
      <c r="AK1213" s="194"/>
      <c r="AL1213" s="158"/>
    </row>
    <row r="1214" spans="1:998" s="13" customFormat="1">
      <c r="A1214" s="16">
        <v>1209</v>
      </c>
      <c r="B1214" s="32" t="s">
        <v>556</v>
      </c>
      <c r="C1214" s="32" t="s">
        <v>47</v>
      </c>
      <c r="D1214" s="32" t="s">
        <v>47</v>
      </c>
      <c r="E1214" s="32" t="s">
        <v>959</v>
      </c>
      <c r="F1214" s="32"/>
      <c r="G1214" s="74">
        <v>45814</v>
      </c>
      <c r="H1214" s="75">
        <v>0.5756944444444444</v>
      </c>
      <c r="I1214" s="32" t="s">
        <v>5</v>
      </c>
      <c r="J1214" s="32" t="s">
        <v>6</v>
      </c>
      <c r="K1214" s="32" t="s">
        <v>5</v>
      </c>
      <c r="L1214" s="32" t="s">
        <v>5</v>
      </c>
      <c r="M1214" s="32" t="s">
        <v>5</v>
      </c>
      <c r="N1214" s="32" t="s">
        <v>6</v>
      </c>
      <c r="O1214" s="76">
        <v>1021.355617455896</v>
      </c>
      <c r="P1214" s="77">
        <v>1077</v>
      </c>
      <c r="Q1214" s="76">
        <v>228000</v>
      </c>
      <c r="R1214" s="76">
        <v>0</v>
      </c>
      <c r="S1214" s="85">
        <f t="shared" si="113"/>
        <v>0</v>
      </c>
      <c r="T1214" s="85">
        <f t="shared" si="112"/>
        <v>228000</v>
      </c>
      <c r="U1214" s="32" t="s">
        <v>6</v>
      </c>
      <c r="V1214" s="32" t="s">
        <v>6</v>
      </c>
      <c r="W1214" s="79">
        <v>1</v>
      </c>
      <c r="X1214" s="80">
        <v>0</v>
      </c>
      <c r="Y1214" s="81">
        <f>ROUND((S1214/INDICI!$B$2*10),2)</f>
        <v>0</v>
      </c>
      <c r="Z1214" s="81">
        <f>ROUND((O1214/INDICI!$B$1*25),2)</f>
        <v>2.73</v>
      </c>
      <c r="AA1214" s="82">
        <f t="shared" si="114"/>
        <v>8</v>
      </c>
      <c r="AB1214" s="83">
        <f t="shared" si="115"/>
        <v>10.73</v>
      </c>
      <c r="AC1214" s="84"/>
      <c r="AD1214" s="81" t="str">
        <f>VLOOKUP(C1214, 'NORD SUD'!A:B, 2, FALSE)</f>
        <v>S</v>
      </c>
      <c r="AE1214" s="85"/>
      <c r="AF1214" s="85"/>
      <c r="AG1214" s="84"/>
      <c r="AH1214" s="81"/>
      <c r="AI1214" s="169"/>
      <c r="AJ1214" s="169"/>
      <c r="AK1214" s="194"/>
      <c r="AL1214" s="158"/>
    </row>
    <row r="1215" spans="1:998" s="13" customFormat="1">
      <c r="A1215" s="16">
        <v>1210</v>
      </c>
      <c r="B1215" s="32" t="s">
        <v>857</v>
      </c>
      <c r="C1215" s="32" t="s">
        <v>29</v>
      </c>
      <c r="D1215" s="32" t="s">
        <v>29</v>
      </c>
      <c r="E1215" s="32" t="s">
        <v>1579</v>
      </c>
      <c r="F1215" s="32"/>
      <c r="G1215" s="74">
        <v>45826</v>
      </c>
      <c r="H1215" s="75">
        <v>0.43125000000000002</v>
      </c>
      <c r="I1215" s="32" t="s">
        <v>5</v>
      </c>
      <c r="J1215" s="32" t="s">
        <v>6</v>
      </c>
      <c r="K1215" s="32" t="s">
        <v>5</v>
      </c>
      <c r="L1215" s="32" t="s">
        <v>5</v>
      </c>
      <c r="M1215" s="32" t="s">
        <v>5</v>
      </c>
      <c r="N1215" s="32" t="s">
        <v>6</v>
      </c>
      <c r="O1215" s="76">
        <v>932.83</v>
      </c>
      <c r="P1215" s="77">
        <v>536</v>
      </c>
      <c r="Q1215" s="76">
        <v>241517.5</v>
      </c>
      <c r="R1215" s="76">
        <v>4830.3500000000004</v>
      </c>
      <c r="S1215" s="86">
        <f t="shared" si="113"/>
        <v>2</v>
      </c>
      <c r="T1215" s="86">
        <f t="shared" si="112"/>
        <v>236687.15</v>
      </c>
      <c r="U1215" s="32" t="s">
        <v>6</v>
      </c>
      <c r="V1215" s="32" t="s">
        <v>6</v>
      </c>
      <c r="W1215" s="32">
        <v>1</v>
      </c>
      <c r="X1215" s="80">
        <v>0</v>
      </c>
      <c r="Y1215" s="81">
        <f>ROUND((S1215/INDICI!$B$2*10),2)</f>
        <v>0.23</v>
      </c>
      <c r="Z1215" s="81">
        <f>ROUND((O1215/INDICI!$B$1*25),2)</f>
        <v>2.4900000000000002</v>
      </c>
      <c r="AA1215" s="82">
        <f t="shared" si="114"/>
        <v>8</v>
      </c>
      <c r="AB1215" s="83">
        <f t="shared" si="115"/>
        <v>10.72</v>
      </c>
      <c r="AC1215" s="84"/>
      <c r="AD1215" s="81" t="str">
        <f>VLOOKUP(C1215, 'NORD SUD'!A:B, 2, FALSE)</f>
        <v>S</v>
      </c>
      <c r="AE1215" s="85"/>
      <c r="AF1215" s="85"/>
      <c r="AG1215" s="84"/>
      <c r="AH1215" s="81"/>
      <c r="AI1215" s="169"/>
      <c r="AJ1215" s="169"/>
      <c r="AK1215" s="194"/>
      <c r="AL1215" s="158"/>
    </row>
    <row r="1216" spans="1:998" s="13" customFormat="1">
      <c r="A1216" s="16">
        <v>1211</v>
      </c>
      <c r="B1216" s="32" t="s">
        <v>176</v>
      </c>
      <c r="C1216" s="32" t="s">
        <v>54</v>
      </c>
      <c r="D1216" s="32" t="s">
        <v>54</v>
      </c>
      <c r="E1216" s="32" t="s">
        <v>1762</v>
      </c>
      <c r="F1216" s="32"/>
      <c r="G1216" s="74">
        <v>45833</v>
      </c>
      <c r="H1216" s="75">
        <v>0.7597222222222223</v>
      </c>
      <c r="I1216" s="32" t="s">
        <v>5</v>
      </c>
      <c r="J1216" s="32" t="s">
        <v>6</v>
      </c>
      <c r="K1216" s="32" t="s">
        <v>5</v>
      </c>
      <c r="L1216" s="32" t="s">
        <v>5</v>
      </c>
      <c r="M1216" s="32" t="s">
        <v>5</v>
      </c>
      <c r="N1216" s="32" t="s">
        <v>6</v>
      </c>
      <c r="O1216" s="76">
        <v>1018.06</v>
      </c>
      <c r="P1216" s="77">
        <v>3045</v>
      </c>
      <c r="Q1216" s="76">
        <v>250000</v>
      </c>
      <c r="R1216" s="76">
        <v>0</v>
      </c>
      <c r="S1216" s="85">
        <f t="shared" si="113"/>
        <v>0</v>
      </c>
      <c r="T1216" s="85">
        <f t="shared" si="112"/>
        <v>250000</v>
      </c>
      <c r="U1216" s="32" t="s">
        <v>6</v>
      </c>
      <c r="V1216" s="32" t="s">
        <v>6</v>
      </c>
      <c r="W1216" s="79">
        <v>1</v>
      </c>
      <c r="X1216" s="80">
        <v>0</v>
      </c>
      <c r="Y1216" s="81">
        <f>ROUND((S1216/INDICI!$B$2*10),2)</f>
        <v>0</v>
      </c>
      <c r="Z1216" s="81">
        <f>ROUND((O1216/INDICI!$B$1*25),2)</f>
        <v>2.72</v>
      </c>
      <c r="AA1216" s="82">
        <f t="shared" si="114"/>
        <v>8</v>
      </c>
      <c r="AB1216" s="83">
        <f t="shared" si="115"/>
        <v>10.72</v>
      </c>
      <c r="AC1216" s="84"/>
      <c r="AD1216" s="81" t="str">
        <f>VLOOKUP(C1216, 'NORD SUD'!A:B, 2, FALSE)</f>
        <v>N</v>
      </c>
      <c r="AE1216" s="85"/>
      <c r="AF1216" s="85"/>
      <c r="AG1216" s="84"/>
      <c r="AH1216" s="81"/>
      <c r="AI1216" s="169"/>
      <c r="AJ1216" s="169"/>
      <c r="AK1216" s="194"/>
      <c r="AL1216" s="161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4"/>
      <c r="EG1216" s="24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4"/>
      <c r="ES1216" s="24"/>
      <c r="ET1216" s="24"/>
      <c r="EU1216" s="24"/>
      <c r="EV1216" s="24"/>
      <c r="EW1216" s="24"/>
      <c r="EX1216" s="24"/>
      <c r="EY1216" s="24"/>
      <c r="EZ1216" s="24"/>
      <c r="FA1216" s="24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24"/>
      <c r="FM1216" s="24"/>
      <c r="FN1216" s="24"/>
      <c r="FO1216" s="24"/>
      <c r="FP1216" s="24"/>
      <c r="FQ1216" s="24"/>
      <c r="FR1216" s="24"/>
      <c r="FS1216" s="24"/>
      <c r="FT1216" s="24"/>
      <c r="FU1216" s="24"/>
      <c r="FV1216" s="24"/>
      <c r="FW1216" s="24"/>
      <c r="FX1216" s="24"/>
      <c r="FY1216" s="24"/>
      <c r="FZ1216" s="24"/>
      <c r="GA1216" s="24"/>
      <c r="GB1216" s="24"/>
      <c r="GC1216" s="24"/>
      <c r="GD1216" s="24"/>
      <c r="GE1216" s="24"/>
      <c r="GF1216" s="24"/>
      <c r="GG1216" s="24"/>
      <c r="GH1216" s="24"/>
      <c r="GI1216" s="24"/>
      <c r="GJ1216" s="24"/>
      <c r="GK1216" s="24"/>
      <c r="GL1216" s="24"/>
      <c r="GM1216" s="24"/>
      <c r="GN1216" s="24"/>
      <c r="GO1216" s="24"/>
      <c r="GP1216" s="24"/>
      <c r="GQ1216" s="24"/>
      <c r="GR1216" s="24"/>
      <c r="GS1216" s="24"/>
      <c r="GT1216" s="24"/>
      <c r="GU1216" s="24"/>
      <c r="GV1216" s="24"/>
      <c r="GW1216" s="24"/>
      <c r="GX1216" s="24"/>
      <c r="GY1216" s="24"/>
      <c r="GZ1216" s="24"/>
      <c r="HA1216" s="24"/>
      <c r="HB1216" s="24"/>
      <c r="HC1216" s="24"/>
      <c r="HD1216" s="24"/>
      <c r="HE1216" s="24"/>
      <c r="HF1216" s="24"/>
      <c r="HG1216" s="24"/>
      <c r="HH1216" s="24"/>
      <c r="HI1216" s="24"/>
      <c r="HJ1216" s="24"/>
      <c r="HK1216" s="24"/>
      <c r="HL1216" s="24"/>
      <c r="HM1216" s="24"/>
      <c r="HN1216" s="24"/>
      <c r="HO1216" s="24"/>
      <c r="HP1216" s="24"/>
      <c r="HQ1216" s="24"/>
      <c r="HR1216" s="24"/>
      <c r="HS1216" s="24"/>
      <c r="HT1216" s="24"/>
      <c r="HU1216" s="24"/>
      <c r="HV1216" s="24"/>
      <c r="HW1216" s="24"/>
      <c r="HX1216" s="24"/>
      <c r="HY1216" s="24"/>
      <c r="HZ1216" s="24"/>
      <c r="IA1216" s="24"/>
      <c r="IB1216" s="24"/>
      <c r="IC1216" s="24"/>
      <c r="ID1216" s="24"/>
      <c r="IE1216" s="24"/>
      <c r="IF1216" s="24"/>
      <c r="IG1216" s="24"/>
      <c r="IH1216" s="24"/>
      <c r="II1216" s="24"/>
      <c r="IJ1216" s="24"/>
      <c r="IK1216" s="24"/>
      <c r="IL1216" s="24"/>
      <c r="IM1216" s="24"/>
      <c r="IN1216" s="24"/>
      <c r="IO1216" s="24"/>
      <c r="IP1216" s="24"/>
      <c r="IQ1216" s="24"/>
      <c r="IR1216" s="24"/>
      <c r="IS1216" s="24"/>
      <c r="IT1216" s="24"/>
      <c r="IU1216" s="24"/>
      <c r="IV1216" s="24"/>
      <c r="IW1216" s="24"/>
      <c r="IX1216" s="24"/>
      <c r="IY1216" s="24"/>
      <c r="IZ1216" s="24"/>
      <c r="JA1216" s="24"/>
      <c r="JB1216" s="24"/>
      <c r="JC1216" s="24"/>
      <c r="JD1216" s="24"/>
      <c r="JE1216" s="24"/>
      <c r="JF1216" s="24"/>
      <c r="JG1216" s="24"/>
      <c r="JH1216" s="24"/>
      <c r="JI1216" s="24"/>
      <c r="JJ1216" s="24"/>
      <c r="JK1216" s="24"/>
      <c r="JL1216" s="24"/>
      <c r="JM1216" s="24"/>
      <c r="JN1216" s="24"/>
      <c r="JO1216" s="24"/>
      <c r="JP1216" s="24"/>
      <c r="JQ1216" s="24"/>
      <c r="JR1216" s="24"/>
      <c r="JS1216" s="24"/>
      <c r="JT1216" s="24"/>
      <c r="JU1216" s="24"/>
      <c r="JV1216" s="24"/>
      <c r="JW1216" s="24"/>
      <c r="JX1216" s="24"/>
      <c r="JY1216" s="24"/>
      <c r="JZ1216" s="24"/>
      <c r="KA1216" s="24"/>
      <c r="KB1216" s="24"/>
      <c r="KC1216" s="24"/>
      <c r="KD1216" s="24"/>
      <c r="KE1216" s="24"/>
      <c r="KF1216" s="24"/>
      <c r="KG1216" s="24"/>
      <c r="KH1216" s="24"/>
      <c r="KI1216" s="24"/>
      <c r="KJ1216" s="24"/>
      <c r="KK1216" s="24"/>
      <c r="KL1216" s="24"/>
      <c r="KM1216" s="24"/>
      <c r="KN1216" s="24"/>
      <c r="KO1216" s="24"/>
      <c r="KP1216" s="24"/>
      <c r="KQ1216" s="24"/>
      <c r="KR1216" s="24"/>
      <c r="KS1216" s="24"/>
      <c r="KT1216" s="24"/>
      <c r="KU1216" s="24"/>
      <c r="KV1216" s="24"/>
      <c r="KW1216" s="24"/>
      <c r="KX1216" s="24"/>
      <c r="KY1216" s="24"/>
      <c r="KZ1216" s="24"/>
      <c r="LA1216" s="24"/>
      <c r="LB1216" s="24"/>
      <c r="LC1216" s="24"/>
      <c r="LD1216" s="24"/>
      <c r="LE1216" s="24"/>
      <c r="LF1216" s="24"/>
      <c r="LG1216" s="24"/>
      <c r="LH1216" s="24"/>
      <c r="LI1216" s="24"/>
      <c r="LJ1216" s="24"/>
      <c r="LK1216" s="24"/>
      <c r="LL1216" s="24"/>
      <c r="LM1216" s="24"/>
      <c r="LN1216" s="24"/>
      <c r="LO1216" s="24"/>
      <c r="LP1216" s="24"/>
      <c r="LQ1216" s="24"/>
      <c r="LR1216" s="24"/>
      <c r="LS1216" s="24"/>
      <c r="LT1216" s="24"/>
      <c r="LU1216" s="24"/>
      <c r="LV1216" s="24"/>
      <c r="LW1216" s="24"/>
      <c r="LX1216" s="24"/>
      <c r="LY1216" s="24"/>
      <c r="LZ1216" s="24"/>
      <c r="MA1216" s="24"/>
      <c r="MB1216" s="24"/>
      <c r="MC1216" s="24"/>
      <c r="MD1216" s="24"/>
      <c r="ME1216" s="24"/>
      <c r="MF1216" s="24"/>
      <c r="MG1216" s="24"/>
      <c r="MH1216" s="24"/>
      <c r="MI1216" s="24"/>
      <c r="MJ1216" s="24"/>
      <c r="MK1216" s="24"/>
      <c r="ML1216" s="24"/>
      <c r="MM1216" s="24"/>
      <c r="MN1216" s="24"/>
      <c r="MO1216" s="24"/>
      <c r="MP1216" s="24"/>
      <c r="MQ1216" s="24"/>
      <c r="MR1216" s="24"/>
      <c r="MS1216" s="24"/>
      <c r="MT1216" s="24"/>
      <c r="MU1216" s="24"/>
      <c r="MV1216" s="24"/>
      <c r="MW1216" s="24"/>
      <c r="MX1216" s="24"/>
      <c r="MY1216" s="24"/>
      <c r="MZ1216" s="24"/>
      <c r="NA1216" s="24"/>
      <c r="NB1216" s="24"/>
      <c r="NC1216" s="24"/>
      <c r="ND1216" s="24"/>
      <c r="NE1216" s="24"/>
      <c r="NF1216" s="24"/>
      <c r="NG1216" s="24"/>
      <c r="NH1216" s="24"/>
      <c r="NI1216" s="24"/>
      <c r="NJ1216" s="24"/>
      <c r="NK1216" s="24"/>
      <c r="NL1216" s="24"/>
      <c r="NM1216" s="24"/>
      <c r="NN1216" s="24"/>
      <c r="NO1216" s="24"/>
      <c r="NP1216" s="24"/>
      <c r="NQ1216" s="24"/>
      <c r="NR1216" s="24"/>
      <c r="NS1216" s="24"/>
      <c r="NT1216" s="24"/>
      <c r="NU1216" s="24"/>
      <c r="NV1216" s="24"/>
      <c r="NW1216" s="24"/>
      <c r="NX1216" s="24"/>
      <c r="NY1216" s="24"/>
      <c r="NZ1216" s="24"/>
      <c r="OA1216" s="24"/>
      <c r="OB1216" s="24"/>
      <c r="OC1216" s="24"/>
      <c r="OD1216" s="24"/>
      <c r="OE1216" s="24"/>
      <c r="OF1216" s="24"/>
      <c r="OG1216" s="24"/>
      <c r="OH1216" s="24"/>
      <c r="OI1216" s="24"/>
      <c r="OJ1216" s="24"/>
      <c r="OK1216" s="24"/>
      <c r="OL1216" s="24"/>
      <c r="OM1216" s="24"/>
      <c r="ON1216" s="24"/>
      <c r="OO1216" s="24"/>
      <c r="OP1216" s="24"/>
      <c r="OQ1216" s="24"/>
      <c r="OR1216" s="24"/>
      <c r="OS1216" s="24"/>
      <c r="OT1216" s="24"/>
      <c r="OU1216" s="24"/>
      <c r="OV1216" s="24"/>
      <c r="OW1216" s="24"/>
      <c r="OX1216" s="24"/>
      <c r="OY1216" s="24"/>
      <c r="OZ1216" s="24"/>
      <c r="PA1216" s="24"/>
      <c r="PB1216" s="24"/>
      <c r="PC1216" s="24"/>
      <c r="PD1216" s="24"/>
      <c r="PE1216" s="24"/>
      <c r="PF1216" s="24"/>
      <c r="PG1216" s="24"/>
      <c r="PH1216" s="24"/>
      <c r="PI1216" s="24"/>
      <c r="PJ1216" s="24"/>
      <c r="PK1216" s="24"/>
      <c r="PL1216" s="24"/>
      <c r="PM1216" s="24"/>
      <c r="PN1216" s="24"/>
      <c r="PO1216" s="24"/>
      <c r="PP1216" s="24"/>
      <c r="PQ1216" s="24"/>
      <c r="PR1216" s="24"/>
      <c r="PS1216" s="24"/>
      <c r="PT1216" s="24"/>
      <c r="PU1216" s="24"/>
      <c r="PV1216" s="24"/>
      <c r="PW1216" s="24"/>
      <c r="PX1216" s="24"/>
      <c r="PY1216" s="24"/>
      <c r="PZ1216" s="24"/>
      <c r="QA1216" s="24"/>
      <c r="QB1216" s="24"/>
      <c r="QC1216" s="24"/>
      <c r="QD1216" s="24"/>
      <c r="QE1216" s="24"/>
      <c r="QF1216" s="24"/>
      <c r="QG1216" s="24"/>
      <c r="QH1216" s="24"/>
      <c r="QI1216" s="24"/>
      <c r="QJ1216" s="24"/>
      <c r="QK1216" s="24"/>
      <c r="QL1216" s="24"/>
      <c r="QM1216" s="24"/>
      <c r="QN1216" s="24"/>
      <c r="QO1216" s="24"/>
      <c r="QP1216" s="24"/>
      <c r="QQ1216" s="24"/>
      <c r="QR1216" s="24"/>
      <c r="QS1216" s="24"/>
      <c r="QT1216" s="24"/>
      <c r="QU1216" s="24"/>
      <c r="QV1216" s="24"/>
      <c r="QW1216" s="24"/>
      <c r="QX1216" s="24"/>
      <c r="QY1216" s="24"/>
      <c r="QZ1216" s="24"/>
      <c r="RA1216" s="24"/>
      <c r="RB1216" s="24"/>
      <c r="RC1216" s="24"/>
      <c r="RD1216" s="24"/>
      <c r="RE1216" s="24"/>
      <c r="RF1216" s="24"/>
      <c r="RG1216" s="24"/>
      <c r="RH1216" s="24"/>
      <c r="RI1216" s="24"/>
      <c r="RJ1216" s="24"/>
      <c r="RK1216" s="24"/>
      <c r="RL1216" s="24"/>
      <c r="RM1216" s="24"/>
      <c r="RN1216" s="24"/>
      <c r="RO1216" s="24"/>
      <c r="RP1216" s="24"/>
      <c r="RQ1216" s="24"/>
      <c r="RR1216" s="24"/>
      <c r="RS1216" s="24"/>
      <c r="RT1216" s="24"/>
      <c r="RU1216" s="24"/>
      <c r="RV1216" s="24"/>
      <c r="RW1216" s="24"/>
      <c r="RX1216" s="24"/>
      <c r="RY1216" s="24"/>
      <c r="RZ1216" s="24"/>
      <c r="SA1216" s="24"/>
      <c r="SB1216" s="24"/>
      <c r="SC1216" s="24"/>
      <c r="SD1216" s="24"/>
      <c r="SE1216" s="24"/>
      <c r="SF1216" s="24"/>
      <c r="SG1216" s="24"/>
      <c r="SH1216" s="24"/>
      <c r="SI1216" s="24"/>
      <c r="SJ1216" s="24"/>
      <c r="SK1216" s="24"/>
      <c r="SL1216" s="24"/>
      <c r="SM1216" s="24"/>
      <c r="SN1216" s="24"/>
      <c r="SO1216" s="24"/>
      <c r="SP1216" s="24"/>
      <c r="SQ1216" s="24"/>
      <c r="SR1216" s="24"/>
      <c r="SS1216" s="24"/>
      <c r="ST1216" s="24"/>
      <c r="SU1216" s="24"/>
      <c r="SV1216" s="24"/>
      <c r="SW1216" s="24"/>
      <c r="SX1216" s="24"/>
      <c r="SY1216" s="24"/>
      <c r="SZ1216" s="24"/>
      <c r="TA1216" s="24"/>
      <c r="TB1216" s="24"/>
      <c r="TC1216" s="24"/>
      <c r="TD1216" s="24"/>
      <c r="TE1216" s="24"/>
      <c r="TF1216" s="24"/>
      <c r="TG1216" s="24"/>
      <c r="TH1216" s="24"/>
      <c r="TI1216" s="24"/>
      <c r="TJ1216" s="24"/>
      <c r="TK1216" s="24"/>
      <c r="TL1216" s="24"/>
      <c r="TM1216" s="24"/>
      <c r="TN1216" s="24"/>
      <c r="TO1216" s="24"/>
      <c r="TP1216" s="24"/>
      <c r="TQ1216" s="24"/>
      <c r="TR1216" s="24"/>
      <c r="TS1216" s="24"/>
      <c r="TT1216" s="24"/>
      <c r="TU1216" s="24"/>
      <c r="TV1216" s="24"/>
      <c r="TW1216" s="24"/>
      <c r="TX1216" s="24"/>
      <c r="TY1216" s="24"/>
      <c r="TZ1216" s="24"/>
      <c r="UA1216" s="24"/>
      <c r="UB1216" s="24"/>
      <c r="UC1216" s="24"/>
      <c r="UD1216" s="24"/>
      <c r="UE1216" s="24"/>
      <c r="UF1216" s="24"/>
      <c r="UG1216" s="24"/>
      <c r="UH1216" s="24"/>
      <c r="UI1216" s="24"/>
      <c r="UJ1216" s="24"/>
      <c r="UK1216" s="24"/>
      <c r="UL1216" s="24"/>
      <c r="UM1216" s="24"/>
      <c r="UN1216" s="24"/>
      <c r="UO1216" s="24"/>
      <c r="UP1216" s="24"/>
      <c r="UQ1216" s="24"/>
      <c r="UR1216" s="24"/>
      <c r="US1216" s="24"/>
      <c r="UT1216" s="24"/>
      <c r="UU1216" s="24"/>
      <c r="UV1216" s="24"/>
      <c r="UW1216" s="24"/>
      <c r="UX1216" s="24"/>
      <c r="UY1216" s="24"/>
      <c r="UZ1216" s="24"/>
      <c r="VA1216" s="24"/>
      <c r="VB1216" s="24"/>
      <c r="VC1216" s="24"/>
      <c r="VD1216" s="24"/>
      <c r="VE1216" s="24"/>
      <c r="VF1216" s="24"/>
      <c r="VG1216" s="24"/>
      <c r="VH1216" s="24"/>
      <c r="VI1216" s="24"/>
      <c r="VJ1216" s="24"/>
      <c r="VK1216" s="24"/>
      <c r="VL1216" s="24"/>
      <c r="VM1216" s="24"/>
      <c r="VN1216" s="24"/>
      <c r="VO1216" s="24"/>
      <c r="VP1216" s="24"/>
      <c r="VQ1216" s="24"/>
      <c r="VR1216" s="24"/>
      <c r="VS1216" s="24"/>
      <c r="VT1216" s="24"/>
      <c r="VU1216" s="24"/>
      <c r="VV1216" s="24"/>
      <c r="VW1216" s="24"/>
      <c r="VX1216" s="24"/>
      <c r="VY1216" s="24"/>
      <c r="VZ1216" s="24"/>
      <c r="WA1216" s="24"/>
      <c r="WB1216" s="24"/>
      <c r="WC1216" s="24"/>
      <c r="WD1216" s="24"/>
      <c r="WE1216" s="24"/>
      <c r="WF1216" s="24"/>
      <c r="WG1216" s="24"/>
      <c r="WH1216" s="24"/>
      <c r="WI1216" s="24"/>
      <c r="WJ1216" s="24"/>
      <c r="WK1216" s="24"/>
      <c r="WL1216" s="24"/>
      <c r="WM1216" s="24"/>
      <c r="WN1216" s="24"/>
      <c r="WO1216" s="24"/>
      <c r="WP1216" s="24"/>
      <c r="WQ1216" s="24"/>
      <c r="WR1216" s="24"/>
      <c r="WS1216" s="24"/>
      <c r="WT1216" s="24"/>
      <c r="WU1216" s="24"/>
      <c r="WV1216" s="24"/>
      <c r="WW1216" s="24"/>
      <c r="WX1216" s="24"/>
      <c r="WY1216" s="24"/>
      <c r="WZ1216" s="24"/>
      <c r="XA1216" s="24"/>
      <c r="XB1216" s="24"/>
      <c r="XC1216" s="24"/>
      <c r="XD1216" s="24"/>
      <c r="XE1216" s="24"/>
      <c r="XF1216" s="24"/>
      <c r="XG1216" s="24"/>
      <c r="XH1216" s="24"/>
      <c r="XI1216" s="24"/>
      <c r="XJ1216" s="24"/>
      <c r="XK1216" s="24"/>
      <c r="XL1216" s="24"/>
      <c r="XM1216" s="24"/>
      <c r="XN1216" s="24"/>
      <c r="XO1216" s="24"/>
      <c r="XP1216" s="24"/>
      <c r="XQ1216" s="24"/>
      <c r="XR1216" s="24"/>
      <c r="XS1216" s="24"/>
      <c r="XT1216" s="24"/>
      <c r="XU1216" s="24"/>
      <c r="XV1216" s="24"/>
      <c r="XW1216" s="24"/>
      <c r="XX1216" s="24"/>
      <c r="XY1216" s="24"/>
      <c r="XZ1216" s="24"/>
      <c r="YA1216" s="24"/>
      <c r="YB1216" s="24"/>
      <c r="YC1216" s="24"/>
      <c r="YD1216" s="24"/>
      <c r="YE1216" s="24"/>
      <c r="YF1216" s="24"/>
      <c r="YG1216" s="24"/>
      <c r="YH1216" s="24"/>
      <c r="YI1216" s="24"/>
      <c r="YJ1216" s="24"/>
      <c r="YK1216" s="24"/>
      <c r="YL1216" s="24"/>
      <c r="YM1216" s="24"/>
      <c r="YN1216" s="24"/>
      <c r="YO1216" s="24"/>
      <c r="YP1216" s="24"/>
      <c r="YQ1216" s="24"/>
      <c r="YR1216" s="24"/>
      <c r="YS1216" s="24"/>
      <c r="YT1216" s="24"/>
      <c r="YU1216" s="24"/>
      <c r="YV1216" s="24"/>
      <c r="YW1216" s="24"/>
      <c r="YX1216" s="24"/>
      <c r="YY1216" s="24"/>
      <c r="YZ1216" s="24"/>
      <c r="ZA1216" s="24"/>
      <c r="ZB1216" s="24"/>
      <c r="ZC1216" s="24"/>
      <c r="ZD1216" s="24"/>
      <c r="ZE1216" s="24"/>
      <c r="ZF1216" s="24"/>
      <c r="ZG1216" s="24"/>
      <c r="ZH1216" s="24"/>
      <c r="ZI1216" s="24"/>
      <c r="ZJ1216" s="24"/>
      <c r="ZK1216" s="24"/>
      <c r="ZL1216" s="24"/>
      <c r="ZM1216" s="24"/>
      <c r="ZN1216" s="24"/>
      <c r="ZO1216" s="24"/>
      <c r="ZP1216" s="24"/>
      <c r="ZQ1216" s="24"/>
      <c r="ZR1216" s="24"/>
      <c r="ZS1216" s="24"/>
      <c r="ZT1216" s="24"/>
      <c r="ZU1216" s="24"/>
      <c r="ZV1216" s="24"/>
      <c r="ZW1216" s="24"/>
      <c r="ZX1216" s="24"/>
      <c r="ZY1216" s="24"/>
      <c r="ZZ1216" s="24"/>
      <c r="AAA1216" s="24"/>
      <c r="AAB1216" s="24"/>
      <c r="AAC1216" s="24"/>
      <c r="AAD1216" s="24"/>
      <c r="AAE1216" s="24"/>
      <c r="AAF1216" s="24"/>
      <c r="AAG1216" s="24"/>
      <c r="AAH1216" s="24"/>
      <c r="AAI1216" s="24"/>
      <c r="AAJ1216" s="24"/>
      <c r="AAK1216" s="24"/>
      <c r="AAL1216" s="24"/>
      <c r="AAM1216" s="24"/>
      <c r="AAN1216" s="24"/>
      <c r="AAO1216" s="24"/>
      <c r="AAP1216" s="24"/>
      <c r="AAQ1216" s="24"/>
      <c r="AAR1216" s="24"/>
      <c r="AAS1216" s="24"/>
      <c r="AAT1216" s="24"/>
      <c r="AAU1216" s="24"/>
      <c r="AAV1216" s="24"/>
      <c r="AAW1216" s="24"/>
      <c r="AAX1216" s="24"/>
      <c r="AAY1216" s="24"/>
      <c r="AAZ1216" s="24"/>
      <c r="ABA1216" s="24"/>
      <c r="ABB1216" s="24"/>
      <c r="ABC1216" s="24"/>
      <c r="ABD1216" s="24"/>
      <c r="ABE1216" s="24"/>
      <c r="ABF1216" s="24"/>
      <c r="ABG1216" s="24"/>
      <c r="ABH1216" s="24"/>
      <c r="ABI1216" s="24"/>
      <c r="ABJ1216" s="24"/>
      <c r="ABK1216" s="24"/>
      <c r="ABL1216" s="24"/>
      <c r="ABM1216" s="24"/>
      <c r="ABN1216" s="24"/>
      <c r="ABO1216" s="24"/>
      <c r="ABP1216" s="24"/>
      <c r="ABQ1216" s="24"/>
      <c r="ABR1216" s="24"/>
      <c r="ABS1216" s="24"/>
      <c r="ABT1216" s="24"/>
      <c r="ABU1216" s="24"/>
      <c r="ABV1216" s="24"/>
      <c r="ABW1216" s="24"/>
      <c r="ABX1216" s="24"/>
      <c r="ABY1216" s="24"/>
      <c r="ABZ1216" s="24"/>
      <c r="ACA1216" s="24"/>
      <c r="ACB1216" s="24"/>
      <c r="ACC1216" s="24"/>
      <c r="ACD1216" s="24"/>
      <c r="ACE1216" s="24"/>
      <c r="ACF1216" s="24"/>
      <c r="ACG1216" s="24"/>
      <c r="ACH1216" s="24"/>
      <c r="ACI1216" s="24"/>
      <c r="ACJ1216" s="24"/>
      <c r="ACK1216" s="24"/>
      <c r="ACL1216" s="24"/>
      <c r="ACM1216" s="24"/>
      <c r="ACN1216" s="24"/>
      <c r="ACO1216" s="24"/>
      <c r="ACP1216" s="24"/>
      <c r="ACQ1216" s="24"/>
      <c r="ACR1216" s="24"/>
      <c r="ACS1216" s="24"/>
      <c r="ACT1216" s="24"/>
      <c r="ACU1216" s="24"/>
      <c r="ACV1216" s="24"/>
      <c r="ACW1216" s="24"/>
      <c r="ACX1216" s="24"/>
      <c r="ACY1216" s="24"/>
      <c r="ACZ1216" s="24"/>
      <c r="ADA1216" s="24"/>
      <c r="ADB1216" s="24"/>
      <c r="ADC1216" s="24"/>
      <c r="ADD1216" s="24"/>
      <c r="ADE1216" s="24"/>
      <c r="ADF1216" s="24"/>
      <c r="ADG1216" s="24"/>
      <c r="ADH1216" s="24"/>
      <c r="ADI1216" s="24"/>
      <c r="ADJ1216" s="24"/>
      <c r="ADK1216" s="24"/>
      <c r="ADL1216" s="24"/>
      <c r="ADM1216" s="24"/>
      <c r="ADN1216" s="24"/>
      <c r="ADO1216" s="24"/>
      <c r="ADP1216" s="24"/>
      <c r="ADQ1216" s="24"/>
      <c r="ADR1216" s="24"/>
      <c r="ADS1216" s="24"/>
      <c r="ADT1216" s="24"/>
      <c r="ADU1216" s="24"/>
      <c r="ADV1216" s="24"/>
      <c r="ADW1216" s="24"/>
      <c r="ADX1216" s="24"/>
      <c r="ADY1216" s="24"/>
      <c r="ADZ1216" s="24"/>
      <c r="AEA1216" s="24"/>
      <c r="AEB1216" s="24"/>
      <c r="AEC1216" s="24"/>
      <c r="AED1216" s="24"/>
      <c r="AEE1216" s="24"/>
      <c r="AEF1216" s="24"/>
      <c r="AEG1216" s="24"/>
      <c r="AEH1216" s="24"/>
      <c r="AEI1216" s="24"/>
      <c r="AEJ1216" s="24"/>
      <c r="AEK1216" s="24"/>
      <c r="AEL1216" s="24"/>
      <c r="AEM1216" s="24"/>
      <c r="AEN1216" s="24"/>
      <c r="AEO1216" s="24"/>
      <c r="AEP1216" s="24"/>
      <c r="AEQ1216" s="24"/>
      <c r="AER1216" s="24"/>
      <c r="AES1216" s="24"/>
      <c r="AET1216" s="24"/>
      <c r="AEU1216" s="24"/>
      <c r="AEV1216" s="24"/>
      <c r="AEW1216" s="24"/>
      <c r="AEX1216" s="24"/>
      <c r="AEY1216" s="24"/>
      <c r="AEZ1216" s="24"/>
      <c r="AFA1216" s="24"/>
      <c r="AFB1216" s="24"/>
      <c r="AFC1216" s="24"/>
      <c r="AFD1216" s="24"/>
      <c r="AFE1216" s="24"/>
      <c r="AFF1216" s="24"/>
      <c r="AFG1216" s="24"/>
      <c r="AFH1216" s="24"/>
      <c r="AFI1216" s="24"/>
      <c r="AFJ1216" s="24"/>
      <c r="AFK1216" s="24"/>
      <c r="AFL1216" s="24"/>
      <c r="AFM1216" s="24"/>
      <c r="AFN1216" s="24"/>
      <c r="AFO1216" s="24"/>
      <c r="AFP1216" s="24"/>
      <c r="AFQ1216" s="24"/>
      <c r="AFR1216" s="24"/>
      <c r="AFS1216" s="24"/>
      <c r="AFT1216" s="24"/>
      <c r="AFU1216" s="24"/>
      <c r="AFV1216" s="24"/>
      <c r="AFW1216" s="24"/>
      <c r="AFX1216" s="24"/>
      <c r="AFY1216" s="24"/>
      <c r="AFZ1216" s="24"/>
      <c r="AGA1216" s="24"/>
      <c r="AGB1216" s="24"/>
      <c r="AGC1216" s="24"/>
      <c r="AGD1216" s="24"/>
      <c r="AGE1216" s="24"/>
      <c r="AGF1216" s="24"/>
      <c r="AGG1216" s="24"/>
      <c r="AGH1216" s="24"/>
      <c r="AGI1216" s="24"/>
      <c r="AGJ1216" s="24"/>
      <c r="AGK1216" s="24"/>
      <c r="AGL1216" s="24"/>
      <c r="AGM1216" s="24"/>
      <c r="AGN1216" s="24"/>
      <c r="AGO1216" s="24"/>
      <c r="AGP1216" s="24"/>
      <c r="AGQ1216" s="24"/>
      <c r="AGR1216" s="24"/>
      <c r="AGS1216" s="24"/>
      <c r="AGT1216" s="24"/>
      <c r="AGU1216" s="24"/>
      <c r="AGV1216" s="24"/>
      <c r="AGW1216" s="24"/>
      <c r="AGX1216" s="24"/>
      <c r="AGY1216" s="24"/>
      <c r="AGZ1216" s="24"/>
      <c r="AHA1216" s="24"/>
      <c r="AHB1216" s="24"/>
      <c r="AHC1216" s="24"/>
      <c r="AHD1216" s="24"/>
      <c r="AHE1216" s="24"/>
      <c r="AHF1216" s="24"/>
      <c r="AHG1216" s="24"/>
      <c r="AHH1216" s="24"/>
      <c r="AHI1216" s="24"/>
      <c r="AHJ1216" s="24"/>
      <c r="AHK1216" s="24"/>
      <c r="AHL1216" s="24"/>
      <c r="AHM1216" s="24"/>
      <c r="AHN1216" s="24"/>
      <c r="AHO1216" s="24"/>
      <c r="AHP1216" s="24"/>
      <c r="AHQ1216" s="24"/>
      <c r="AHR1216" s="24"/>
      <c r="AHS1216" s="24"/>
      <c r="AHT1216" s="24"/>
      <c r="AHU1216" s="24"/>
      <c r="AHV1216" s="24"/>
      <c r="AHW1216" s="24"/>
      <c r="AHX1216" s="24"/>
      <c r="AHY1216" s="24"/>
      <c r="AHZ1216" s="24"/>
      <c r="AIA1216" s="24"/>
      <c r="AIB1216" s="24"/>
      <c r="AIC1216" s="24"/>
      <c r="AID1216" s="24"/>
      <c r="AIE1216" s="24"/>
      <c r="AIF1216" s="24"/>
      <c r="AIG1216" s="24"/>
      <c r="AIH1216" s="24"/>
      <c r="AII1216" s="24"/>
      <c r="AIJ1216" s="24"/>
      <c r="AIK1216" s="24"/>
      <c r="AIL1216" s="24"/>
      <c r="AIM1216" s="24"/>
      <c r="AIN1216" s="24"/>
      <c r="AIO1216" s="24"/>
      <c r="AIP1216" s="24"/>
      <c r="AIQ1216" s="24"/>
      <c r="AIR1216" s="24"/>
      <c r="AIS1216" s="24"/>
      <c r="AIT1216" s="24"/>
      <c r="AIU1216" s="24"/>
      <c r="AIV1216" s="24"/>
      <c r="AIW1216" s="24"/>
      <c r="AIX1216" s="24"/>
      <c r="AIY1216" s="24"/>
      <c r="AIZ1216" s="24"/>
      <c r="AJA1216" s="24"/>
      <c r="AJB1216" s="24"/>
      <c r="AJC1216" s="24"/>
      <c r="AJD1216" s="24"/>
      <c r="AJE1216" s="24"/>
      <c r="AJF1216" s="24"/>
      <c r="AJG1216" s="24"/>
      <c r="AJH1216" s="24"/>
      <c r="AJI1216" s="24"/>
      <c r="AJJ1216" s="24"/>
      <c r="AJK1216" s="24"/>
      <c r="AJL1216" s="24"/>
      <c r="AJM1216" s="24"/>
      <c r="AJN1216" s="24"/>
      <c r="AJO1216" s="24"/>
      <c r="AJP1216" s="24"/>
      <c r="AJQ1216" s="24"/>
      <c r="AJR1216" s="24"/>
      <c r="AJS1216" s="24"/>
      <c r="AJT1216" s="24"/>
      <c r="AJU1216" s="24"/>
      <c r="AJV1216" s="24"/>
      <c r="AJW1216" s="24"/>
      <c r="AJX1216" s="24"/>
      <c r="AJY1216" s="24"/>
      <c r="AJZ1216" s="24"/>
      <c r="AKA1216" s="24"/>
      <c r="AKB1216" s="24"/>
      <c r="AKC1216" s="24"/>
      <c r="AKD1216" s="24"/>
      <c r="AKE1216" s="24"/>
      <c r="AKF1216" s="24"/>
      <c r="AKG1216" s="24"/>
      <c r="AKH1216" s="24"/>
      <c r="AKI1216" s="24"/>
      <c r="AKJ1216" s="24"/>
      <c r="AKK1216" s="24"/>
      <c r="AKL1216" s="24"/>
      <c r="AKM1216" s="24"/>
      <c r="AKN1216" s="24"/>
      <c r="AKO1216" s="24"/>
      <c r="AKP1216" s="24"/>
      <c r="AKQ1216" s="24"/>
      <c r="AKR1216" s="24"/>
      <c r="AKS1216" s="24"/>
      <c r="AKT1216" s="24"/>
      <c r="AKU1216" s="24"/>
      <c r="AKV1216" s="24"/>
      <c r="AKW1216" s="24"/>
      <c r="AKX1216" s="24"/>
      <c r="AKY1216" s="24"/>
      <c r="AKZ1216" s="24"/>
      <c r="ALA1216" s="24"/>
      <c r="ALB1216" s="24"/>
      <c r="ALC1216" s="24"/>
      <c r="ALD1216" s="24"/>
      <c r="ALE1216" s="24"/>
      <c r="ALF1216" s="24"/>
      <c r="ALG1216" s="24"/>
      <c r="ALH1216" s="24"/>
      <c r="ALI1216" s="24"/>
      <c r="ALJ1216" s="24"/>
    </row>
    <row r="1217" spans="1:998" s="13" customFormat="1">
      <c r="A1217" s="16">
        <v>1212</v>
      </c>
      <c r="B1217" s="32" t="s">
        <v>250</v>
      </c>
      <c r="C1217" s="32" t="s">
        <v>41</v>
      </c>
      <c r="D1217" s="32" t="s">
        <v>41</v>
      </c>
      <c r="E1217" s="32" t="s">
        <v>1286</v>
      </c>
      <c r="F1217" s="32"/>
      <c r="G1217" s="74">
        <v>45825</v>
      </c>
      <c r="H1217" s="75">
        <v>0.6</v>
      </c>
      <c r="I1217" s="32" t="s">
        <v>265</v>
      </c>
      <c r="J1217" s="32" t="s">
        <v>6</v>
      </c>
      <c r="K1217" s="32" t="s">
        <v>265</v>
      </c>
      <c r="L1217" s="32" t="s">
        <v>265</v>
      </c>
      <c r="M1217" s="76" t="s">
        <v>265</v>
      </c>
      <c r="N1217" s="32" t="s">
        <v>6</v>
      </c>
      <c r="O1217" s="76">
        <v>922.6</v>
      </c>
      <c r="P1217" s="77">
        <v>27531</v>
      </c>
      <c r="Q1217" s="76">
        <v>215000</v>
      </c>
      <c r="R1217" s="76">
        <v>43000</v>
      </c>
      <c r="S1217" s="85">
        <f t="shared" si="113"/>
        <v>20</v>
      </c>
      <c r="T1217" s="85">
        <f t="shared" si="112"/>
        <v>172000</v>
      </c>
      <c r="U1217" s="32" t="s">
        <v>6</v>
      </c>
      <c r="V1217" s="32" t="s">
        <v>6</v>
      </c>
      <c r="W1217" s="79">
        <v>1</v>
      </c>
      <c r="X1217" s="80">
        <v>0</v>
      </c>
      <c r="Y1217" s="81">
        <f>ROUND((S1217/INDICI!$B$2*10),2)</f>
        <v>2.2599999999999998</v>
      </c>
      <c r="Z1217" s="81">
        <f>ROUND((O1217/INDICI!$B$1*25),2)</f>
        <v>2.46</v>
      </c>
      <c r="AA1217" s="82">
        <f t="shared" si="114"/>
        <v>6</v>
      </c>
      <c r="AB1217" s="83">
        <f t="shared" si="115"/>
        <v>10.719999999999999</v>
      </c>
      <c r="AC1217" s="84"/>
      <c r="AD1217" s="81" t="str">
        <f>VLOOKUP(C1217, 'NORD SUD'!A:B, 2, FALSE)</f>
        <v>N</v>
      </c>
      <c r="AE1217" s="85"/>
      <c r="AF1217" s="85"/>
      <c r="AG1217" s="84"/>
      <c r="AH1217" s="90"/>
      <c r="AI1217" s="172"/>
      <c r="AJ1217" s="172"/>
      <c r="AK1217" s="197"/>
      <c r="AL1217" s="158"/>
    </row>
    <row r="1218" spans="1:998" s="13" customFormat="1">
      <c r="A1218" s="16">
        <v>1213</v>
      </c>
      <c r="B1218" s="80" t="s">
        <v>250</v>
      </c>
      <c r="C1218" s="80" t="s">
        <v>48</v>
      </c>
      <c r="D1218" s="80" t="s">
        <v>48</v>
      </c>
      <c r="E1218" s="80" t="s">
        <v>382</v>
      </c>
      <c r="F1218" s="80"/>
      <c r="G1218" s="96">
        <v>45831</v>
      </c>
      <c r="H1218" s="97" t="s">
        <v>383</v>
      </c>
      <c r="I1218" s="80" t="s">
        <v>5</v>
      </c>
      <c r="J1218" s="80" t="s">
        <v>6</v>
      </c>
      <c r="K1218" s="80" t="s">
        <v>5</v>
      </c>
      <c r="L1218" s="80" t="s">
        <v>5</v>
      </c>
      <c r="M1218" s="80" t="s">
        <v>5</v>
      </c>
      <c r="N1218" s="80" t="s">
        <v>6</v>
      </c>
      <c r="O1218" s="76">
        <v>1345.65</v>
      </c>
      <c r="P1218" s="77">
        <v>9958</v>
      </c>
      <c r="Q1218" s="76">
        <v>60930.69</v>
      </c>
      <c r="R1218" s="76">
        <v>6093.07</v>
      </c>
      <c r="S1218" s="86">
        <f t="shared" si="113"/>
        <v>10.000001641209051</v>
      </c>
      <c r="T1218" s="86">
        <f t="shared" si="112"/>
        <v>54837.62</v>
      </c>
      <c r="U1218" s="80" t="s">
        <v>6</v>
      </c>
      <c r="V1218" s="80" t="s">
        <v>6</v>
      </c>
      <c r="W1218" s="79">
        <v>1</v>
      </c>
      <c r="X1218" s="80">
        <v>0</v>
      </c>
      <c r="Y1218" s="81">
        <f>ROUND((S1218/INDICI!$B$2*10),2)</f>
        <v>1.1299999999999999</v>
      </c>
      <c r="Z1218" s="81">
        <f>ROUND((O1218/INDICI!$B$1*25),2)</f>
        <v>3.59</v>
      </c>
      <c r="AA1218" s="82">
        <f t="shared" si="114"/>
        <v>6</v>
      </c>
      <c r="AB1218" s="83">
        <f t="shared" si="115"/>
        <v>10.719999999999999</v>
      </c>
      <c r="AC1218" s="84"/>
      <c r="AD1218" s="81" t="str">
        <f>VLOOKUP(C1218, 'NORD SUD'!A:B, 2, FALSE)</f>
        <v>N</v>
      </c>
      <c r="AE1218" s="85"/>
      <c r="AF1218" s="85"/>
      <c r="AG1218" s="84"/>
      <c r="AH1218" s="81"/>
      <c r="AI1218" s="169"/>
      <c r="AJ1218" s="169"/>
      <c r="AK1218" s="194"/>
      <c r="AL1218" s="158"/>
    </row>
    <row r="1219" spans="1:998" s="13" customFormat="1">
      <c r="A1219" s="16">
        <v>1214</v>
      </c>
      <c r="B1219" s="32" t="s">
        <v>138</v>
      </c>
      <c r="C1219" s="32" t="s">
        <v>14</v>
      </c>
      <c r="D1219" s="32" t="s">
        <v>14</v>
      </c>
      <c r="E1219" s="32" t="s">
        <v>1679</v>
      </c>
      <c r="F1219" s="32"/>
      <c r="G1219" s="74">
        <v>45769</v>
      </c>
      <c r="H1219" s="75">
        <v>0.53472222222222221</v>
      </c>
      <c r="I1219" s="32" t="s">
        <v>5</v>
      </c>
      <c r="J1219" s="32" t="s">
        <v>6</v>
      </c>
      <c r="K1219" s="32" t="s">
        <v>5</v>
      </c>
      <c r="L1219" s="32" t="s">
        <v>5</v>
      </c>
      <c r="M1219" s="76" t="s">
        <v>5</v>
      </c>
      <c r="N1219" s="32" t="s">
        <v>6</v>
      </c>
      <c r="O1219" s="76">
        <v>590.19000000000005</v>
      </c>
      <c r="P1219" s="77">
        <v>2711</v>
      </c>
      <c r="Q1219" s="76">
        <v>85406.06</v>
      </c>
      <c r="R1219" s="76">
        <v>8540.61</v>
      </c>
      <c r="S1219" s="85">
        <f t="shared" si="113"/>
        <v>10.000004683508408</v>
      </c>
      <c r="T1219" s="85">
        <f t="shared" si="112"/>
        <v>76865.45</v>
      </c>
      <c r="U1219" s="32" t="s">
        <v>6</v>
      </c>
      <c r="V1219" s="32" t="s">
        <v>6</v>
      </c>
      <c r="W1219" s="79">
        <v>2</v>
      </c>
      <c r="X1219" s="80">
        <v>0</v>
      </c>
      <c r="Y1219" s="81">
        <f>ROUND((S1219/INDICI!$B$2*10),2)</f>
        <v>1.1299999999999999</v>
      </c>
      <c r="Z1219" s="81">
        <f>ROUND((O1219/INDICI!$B$1*25),2)</f>
        <v>1.58</v>
      </c>
      <c r="AA1219" s="82">
        <f t="shared" si="114"/>
        <v>8</v>
      </c>
      <c r="AB1219" s="83">
        <f t="shared" si="115"/>
        <v>10.71</v>
      </c>
      <c r="AC1219" s="84"/>
      <c r="AD1219" s="81" t="str">
        <f>VLOOKUP(C1219, 'NORD SUD'!A:B, 2, FALSE)</f>
        <v>S</v>
      </c>
      <c r="AE1219" s="85"/>
      <c r="AF1219" s="85"/>
      <c r="AG1219" s="84"/>
      <c r="AH1219" s="81"/>
      <c r="AI1219" s="169"/>
      <c r="AJ1219" s="169"/>
      <c r="AK1219" s="194"/>
      <c r="AL1219" s="158"/>
    </row>
    <row r="1220" spans="1:998" s="13" customFormat="1">
      <c r="A1220" s="16">
        <v>1215</v>
      </c>
      <c r="B1220" s="32" t="s">
        <v>556</v>
      </c>
      <c r="C1220" s="32" t="s">
        <v>88</v>
      </c>
      <c r="D1220" s="32" t="s">
        <v>88</v>
      </c>
      <c r="E1220" s="32" t="s">
        <v>1425</v>
      </c>
      <c r="F1220" s="32"/>
      <c r="G1220" s="74">
        <v>45832</v>
      </c>
      <c r="H1220" s="75">
        <v>0.41180555555555554</v>
      </c>
      <c r="I1220" s="32" t="s">
        <v>265</v>
      </c>
      <c r="J1220" s="32" t="s">
        <v>289</v>
      </c>
      <c r="K1220" s="32" t="s">
        <v>265</v>
      </c>
      <c r="L1220" s="32" t="s">
        <v>5</v>
      </c>
      <c r="M1220" s="32" t="s">
        <v>5</v>
      </c>
      <c r="N1220" s="32" t="s">
        <v>6</v>
      </c>
      <c r="O1220" s="76">
        <v>591.72</v>
      </c>
      <c r="P1220" s="77">
        <v>2028</v>
      </c>
      <c r="Q1220" s="76">
        <v>48644.45</v>
      </c>
      <c r="R1220" s="76">
        <v>4864.45</v>
      </c>
      <c r="S1220" s="85">
        <f t="shared" si="113"/>
        <v>10.000010278664885</v>
      </c>
      <c r="T1220" s="85">
        <f t="shared" si="112"/>
        <v>43780</v>
      </c>
      <c r="U1220" s="32" t="s">
        <v>6</v>
      </c>
      <c r="V1220" s="32" t="s">
        <v>6</v>
      </c>
      <c r="W1220" s="79">
        <v>2</v>
      </c>
      <c r="X1220" s="80">
        <v>0</v>
      </c>
      <c r="Y1220" s="81">
        <f>ROUND((S1220/INDICI!$B$2*10),2)</f>
        <v>1.1299999999999999</v>
      </c>
      <c r="Z1220" s="81">
        <f>ROUND((O1220/INDICI!$B$1*25),2)</f>
        <v>1.58</v>
      </c>
      <c r="AA1220" s="82">
        <f t="shared" si="114"/>
        <v>8</v>
      </c>
      <c r="AB1220" s="83">
        <f t="shared" si="115"/>
        <v>10.71</v>
      </c>
      <c r="AC1220" s="84"/>
      <c r="AD1220" s="81" t="str">
        <f>VLOOKUP(C1220, 'NORD SUD'!A:B, 2, FALSE)</f>
        <v>S</v>
      </c>
      <c r="AE1220" s="85"/>
      <c r="AF1220" s="85"/>
      <c r="AG1220" s="84"/>
      <c r="AH1220" s="81"/>
      <c r="AI1220" s="169"/>
      <c r="AJ1220" s="169"/>
      <c r="AK1220" s="194"/>
      <c r="AL1220" s="158"/>
    </row>
    <row r="1221" spans="1:998" s="13" customFormat="1">
      <c r="A1221" s="16">
        <v>1216</v>
      </c>
      <c r="B1221" s="80" t="s">
        <v>236</v>
      </c>
      <c r="C1221" s="80" t="s">
        <v>64</v>
      </c>
      <c r="D1221" s="80" t="s">
        <v>64</v>
      </c>
      <c r="E1221" s="80" t="s">
        <v>245</v>
      </c>
      <c r="F1221" s="98"/>
      <c r="G1221" s="99">
        <v>45833</v>
      </c>
      <c r="H1221" s="100">
        <v>0.710011574074074</v>
      </c>
      <c r="I1221" s="80" t="s">
        <v>5</v>
      </c>
      <c r="J1221" s="80" t="s">
        <v>6</v>
      </c>
      <c r="K1221" s="80" t="s">
        <v>5</v>
      </c>
      <c r="L1221" s="80" t="s">
        <v>5</v>
      </c>
      <c r="M1221" s="98" t="s">
        <v>5</v>
      </c>
      <c r="N1221" s="98" t="s">
        <v>6</v>
      </c>
      <c r="O1221" s="101">
        <v>586.51</v>
      </c>
      <c r="P1221" s="102">
        <v>682</v>
      </c>
      <c r="Q1221" s="101">
        <v>58000</v>
      </c>
      <c r="R1221" s="101">
        <v>5800</v>
      </c>
      <c r="S1221" s="103">
        <f t="shared" si="113"/>
        <v>10</v>
      </c>
      <c r="T1221" s="103">
        <f t="shared" si="112"/>
        <v>52200</v>
      </c>
      <c r="U1221" s="80" t="s">
        <v>6</v>
      </c>
      <c r="V1221" s="80" t="s">
        <v>6</v>
      </c>
      <c r="W1221" s="89">
        <v>1</v>
      </c>
      <c r="X1221" s="80">
        <v>0</v>
      </c>
      <c r="Y1221" s="81">
        <f>ROUND((S1221/INDICI!$B$2*10),2)</f>
        <v>1.1299999999999999</v>
      </c>
      <c r="Z1221" s="81">
        <f>ROUND((O1221/INDICI!$B$1*25),2)</f>
        <v>1.57</v>
      </c>
      <c r="AA1221" s="82">
        <f t="shared" si="114"/>
        <v>8</v>
      </c>
      <c r="AB1221" s="83">
        <f t="shared" si="115"/>
        <v>10.7</v>
      </c>
      <c r="AC1221" s="84"/>
      <c r="AD1221" s="81" t="str">
        <f>VLOOKUP(C1221, 'NORD SUD'!A:B, 2, FALSE)</f>
        <v>S</v>
      </c>
      <c r="AE1221" s="85"/>
      <c r="AF1221" s="85"/>
      <c r="AG1221" s="84"/>
      <c r="AH1221" s="81"/>
      <c r="AI1221" s="169"/>
      <c r="AJ1221" s="169"/>
      <c r="AK1221" s="194"/>
      <c r="AL1221" s="158"/>
    </row>
    <row r="1222" spans="1:998" s="13" customFormat="1">
      <c r="A1222" s="16">
        <v>1217</v>
      </c>
      <c r="B1222" s="32" t="s">
        <v>174</v>
      </c>
      <c r="C1222" s="32" t="s">
        <v>45</v>
      </c>
      <c r="D1222" s="32" t="s">
        <v>45</v>
      </c>
      <c r="E1222" s="32" t="s">
        <v>1040</v>
      </c>
      <c r="F1222" s="32"/>
      <c r="G1222" s="74">
        <v>45829</v>
      </c>
      <c r="H1222" s="75">
        <v>0.61319444444444449</v>
      </c>
      <c r="I1222" s="32" t="s">
        <v>5</v>
      </c>
      <c r="J1222" s="32" t="s">
        <v>6</v>
      </c>
      <c r="K1222" s="32" t="s">
        <v>5</v>
      </c>
      <c r="L1222" s="32" t="s">
        <v>5</v>
      </c>
      <c r="M1222" s="32" t="s">
        <v>5</v>
      </c>
      <c r="N1222" s="32" t="s">
        <v>6</v>
      </c>
      <c r="O1222" s="76">
        <v>566.572</v>
      </c>
      <c r="P1222" s="77">
        <v>353</v>
      </c>
      <c r="Q1222" s="76">
        <v>87106.3</v>
      </c>
      <c r="R1222" s="76">
        <v>9106.2999999999993</v>
      </c>
      <c r="S1222" s="85">
        <f t="shared" si="113"/>
        <v>10.454238097588807</v>
      </c>
      <c r="T1222" s="85">
        <f t="shared" si="112"/>
        <v>78000</v>
      </c>
      <c r="U1222" s="32" t="s">
        <v>6</v>
      </c>
      <c r="V1222" s="32" t="s">
        <v>6</v>
      </c>
      <c r="W1222" s="79">
        <v>1</v>
      </c>
      <c r="X1222" s="80">
        <v>0</v>
      </c>
      <c r="Y1222" s="81">
        <f>ROUND((S1222/INDICI!$B$2*10),2)</f>
        <v>1.18</v>
      </c>
      <c r="Z1222" s="81">
        <f>ROUND((O1222/INDICI!$B$1*25),2)</f>
        <v>1.51</v>
      </c>
      <c r="AA1222" s="82">
        <f t="shared" si="114"/>
        <v>8</v>
      </c>
      <c r="AB1222" s="83">
        <f t="shared" si="115"/>
        <v>10.69</v>
      </c>
      <c r="AC1222" s="84"/>
      <c r="AD1222" s="81" t="str">
        <f>VLOOKUP(C1222, 'NORD SUD'!A:B, 2, FALSE)</f>
        <v>N</v>
      </c>
      <c r="AE1222" s="85"/>
      <c r="AF1222" s="85"/>
      <c r="AG1222" s="84"/>
      <c r="AH1222" s="81"/>
      <c r="AI1222" s="169"/>
      <c r="AJ1222" s="169"/>
      <c r="AK1222" s="194"/>
      <c r="AL1222" s="158"/>
    </row>
    <row r="1223" spans="1:998" s="13" customFormat="1">
      <c r="A1223" s="16">
        <v>1218</v>
      </c>
      <c r="B1223" s="32" t="s">
        <v>274</v>
      </c>
      <c r="C1223" s="32" t="s">
        <v>23</v>
      </c>
      <c r="D1223" s="32" t="s">
        <v>23</v>
      </c>
      <c r="E1223" s="32" t="s">
        <v>276</v>
      </c>
      <c r="F1223" s="32"/>
      <c r="G1223" s="74">
        <v>45834</v>
      </c>
      <c r="H1223" s="75" t="s">
        <v>277</v>
      </c>
      <c r="I1223" s="32" t="s">
        <v>5</v>
      </c>
      <c r="J1223" s="32" t="s">
        <v>6</v>
      </c>
      <c r="K1223" s="32" t="s">
        <v>5</v>
      </c>
      <c r="L1223" s="32" t="s">
        <v>5</v>
      </c>
      <c r="M1223" s="32" t="s">
        <v>5</v>
      </c>
      <c r="N1223" s="32" t="s">
        <v>6</v>
      </c>
      <c r="O1223" s="76">
        <v>1014.95</v>
      </c>
      <c r="P1223" s="77">
        <v>11035</v>
      </c>
      <c r="Q1223" s="76">
        <v>170955.2</v>
      </c>
      <c r="R1223" s="76">
        <v>30000</v>
      </c>
      <c r="S1223" s="78">
        <f t="shared" si="113"/>
        <v>17.548457139648281</v>
      </c>
      <c r="T1223" s="78">
        <f t="shared" si="112"/>
        <v>140955.20000000001</v>
      </c>
      <c r="U1223" s="32" t="s">
        <v>6</v>
      </c>
      <c r="V1223" s="32" t="s">
        <v>6</v>
      </c>
      <c r="W1223" s="81">
        <v>1</v>
      </c>
      <c r="X1223" s="80">
        <v>0</v>
      </c>
      <c r="Y1223" s="81">
        <f>ROUND((S1223/INDICI!$B$2*10),2)</f>
        <v>1.98</v>
      </c>
      <c r="Z1223" s="81">
        <f>ROUND((O1223/INDICI!$B$1*25),2)</f>
        <v>2.71</v>
      </c>
      <c r="AA1223" s="82">
        <f t="shared" si="114"/>
        <v>6</v>
      </c>
      <c r="AB1223" s="83">
        <f t="shared" si="115"/>
        <v>10.69</v>
      </c>
      <c r="AC1223" s="84"/>
      <c r="AD1223" s="81" t="str">
        <f>VLOOKUP(C1223, 'NORD SUD'!A:B, 2, FALSE)</f>
        <v>S</v>
      </c>
      <c r="AE1223" s="85"/>
      <c r="AF1223" s="85"/>
      <c r="AG1223" s="84"/>
      <c r="AH1223" s="81"/>
      <c r="AI1223" s="169"/>
      <c r="AJ1223" s="169"/>
      <c r="AK1223" s="194"/>
      <c r="AL1223" s="158"/>
    </row>
    <row r="1224" spans="1:998" s="13" customFormat="1">
      <c r="A1224" s="16">
        <v>1219</v>
      </c>
      <c r="B1224" s="32" t="s">
        <v>175</v>
      </c>
      <c r="C1224" s="32" t="s">
        <v>91</v>
      </c>
      <c r="D1224" s="32" t="s">
        <v>91</v>
      </c>
      <c r="E1224" s="32" t="s">
        <v>1008</v>
      </c>
      <c r="F1224" s="32"/>
      <c r="G1224" s="74">
        <v>45834</v>
      </c>
      <c r="H1224" s="75">
        <v>0.72013888888888899</v>
      </c>
      <c r="I1224" s="32" t="s">
        <v>5</v>
      </c>
      <c r="J1224" s="32" t="s">
        <v>6</v>
      </c>
      <c r="K1224" s="32" t="s">
        <v>5</v>
      </c>
      <c r="L1224" s="32" t="s">
        <v>265</v>
      </c>
      <c r="M1224" s="32" t="s">
        <v>5</v>
      </c>
      <c r="N1224" s="32" t="s">
        <v>6</v>
      </c>
      <c r="O1224" s="76">
        <v>1754.829</v>
      </c>
      <c r="P1224" s="77">
        <v>7921</v>
      </c>
      <c r="Q1224" s="76">
        <v>127775.43</v>
      </c>
      <c r="R1224" s="76">
        <v>0</v>
      </c>
      <c r="S1224" s="85">
        <f t="shared" si="113"/>
        <v>0</v>
      </c>
      <c r="T1224" s="85">
        <f t="shared" si="112"/>
        <v>127775.43</v>
      </c>
      <c r="U1224" s="32" t="s">
        <v>5</v>
      </c>
      <c r="V1224" s="32" t="s">
        <v>6</v>
      </c>
      <c r="W1224" s="79">
        <v>2</v>
      </c>
      <c r="X1224" s="80">
        <v>0</v>
      </c>
      <c r="Y1224" s="81">
        <f>ROUND((S1224/INDICI!$B$2*10),2)</f>
        <v>0</v>
      </c>
      <c r="Z1224" s="81">
        <f>ROUND((O1224/INDICI!$B$1*25),2)</f>
        <v>4.68</v>
      </c>
      <c r="AA1224" s="82">
        <f t="shared" si="114"/>
        <v>6</v>
      </c>
      <c r="AB1224" s="83">
        <f t="shared" si="115"/>
        <v>10.68</v>
      </c>
      <c r="AC1224" s="84"/>
      <c r="AD1224" s="81" t="str">
        <f>VLOOKUP(C1224, 'NORD SUD'!A:B, 2, FALSE)</f>
        <v>S</v>
      </c>
      <c r="AE1224" s="85"/>
      <c r="AF1224" s="85"/>
      <c r="AG1224" s="84"/>
      <c r="AH1224" s="81"/>
      <c r="AI1224" s="169"/>
      <c r="AJ1224" s="169"/>
      <c r="AK1224" s="194"/>
      <c r="AL1224" s="158"/>
    </row>
    <row r="1225" spans="1:998" s="13" customFormat="1">
      <c r="A1225" s="16">
        <v>1220</v>
      </c>
      <c r="B1225" s="32" t="s">
        <v>1497</v>
      </c>
      <c r="C1225" s="32" t="s">
        <v>82</v>
      </c>
      <c r="D1225" s="32" t="s">
        <v>82</v>
      </c>
      <c r="E1225" s="32" t="s">
        <v>1503</v>
      </c>
      <c r="F1225" s="32"/>
      <c r="G1225" s="74">
        <v>45821</v>
      </c>
      <c r="H1225" s="75">
        <v>0.73680555555555605</v>
      </c>
      <c r="I1225" s="32" t="s">
        <v>5</v>
      </c>
      <c r="J1225" s="32" t="s">
        <v>6</v>
      </c>
      <c r="K1225" s="32" t="s">
        <v>5</v>
      </c>
      <c r="L1225" s="32" t="s">
        <v>5</v>
      </c>
      <c r="M1225" s="32" t="s">
        <v>5</v>
      </c>
      <c r="N1225" s="32" t="s">
        <v>6</v>
      </c>
      <c r="O1225" s="76">
        <v>986.81</v>
      </c>
      <c r="P1225" s="77">
        <v>14491</v>
      </c>
      <c r="Q1225" s="76">
        <v>220000</v>
      </c>
      <c r="R1225" s="76">
        <v>40000</v>
      </c>
      <c r="S1225" s="86">
        <f t="shared" si="113"/>
        <v>18.181818181818183</v>
      </c>
      <c r="T1225" s="86">
        <f t="shared" ref="T1225:T1288" si="116">SUM(Q1225-R1225)</f>
        <v>180000</v>
      </c>
      <c r="U1225" s="32" t="s">
        <v>6</v>
      </c>
      <c r="V1225" s="32" t="s">
        <v>6</v>
      </c>
      <c r="W1225" s="32">
        <v>1</v>
      </c>
      <c r="X1225" s="80">
        <v>0</v>
      </c>
      <c r="Y1225" s="81">
        <f>ROUND((S1225/INDICI!$B$2*10),2)</f>
        <v>2.0499999999999998</v>
      </c>
      <c r="Z1225" s="81">
        <f>ROUND((O1225/INDICI!$B$1*25),2)</f>
        <v>2.63</v>
      </c>
      <c r="AA1225" s="82">
        <f t="shared" si="114"/>
        <v>6</v>
      </c>
      <c r="AB1225" s="83">
        <f t="shared" si="115"/>
        <v>10.68</v>
      </c>
      <c r="AC1225" s="84"/>
      <c r="AD1225" s="81" t="str">
        <f>VLOOKUP(C1225, 'NORD SUD'!A:B, 2, FALSE)</f>
        <v>S</v>
      </c>
      <c r="AE1225" s="85"/>
      <c r="AF1225" s="85"/>
      <c r="AG1225" s="84"/>
      <c r="AH1225" s="81"/>
      <c r="AI1225" s="169"/>
      <c r="AJ1225" s="169"/>
      <c r="AK1225" s="194"/>
      <c r="AL1225" s="158"/>
    </row>
    <row r="1226" spans="1:998" s="13" customFormat="1">
      <c r="A1226" s="16">
        <v>1221</v>
      </c>
      <c r="B1226" s="32" t="s">
        <v>188</v>
      </c>
      <c r="C1226" s="32" t="s">
        <v>7</v>
      </c>
      <c r="D1226" s="32" t="s">
        <v>7</v>
      </c>
      <c r="E1226" s="32" t="s">
        <v>751</v>
      </c>
      <c r="F1226" s="32"/>
      <c r="G1226" s="74">
        <v>45834</v>
      </c>
      <c r="H1226" s="75">
        <v>0.38750000000000001</v>
      </c>
      <c r="I1226" s="32" t="s">
        <v>5</v>
      </c>
      <c r="J1226" s="32" t="s">
        <v>6</v>
      </c>
      <c r="K1226" s="32" t="s">
        <v>5</v>
      </c>
      <c r="L1226" s="32" t="s">
        <v>5</v>
      </c>
      <c r="M1226" s="32" t="s">
        <v>5</v>
      </c>
      <c r="N1226" s="32" t="s">
        <v>6</v>
      </c>
      <c r="O1226" s="76">
        <v>580.04999999999995</v>
      </c>
      <c r="P1226" s="77">
        <v>862</v>
      </c>
      <c r="Q1226" s="76">
        <v>66855.77</v>
      </c>
      <c r="R1226" s="76">
        <v>6685.58</v>
      </c>
      <c r="S1226" s="85">
        <f t="shared" si="113"/>
        <v>10.000004487271628</v>
      </c>
      <c r="T1226" s="85">
        <f t="shared" si="116"/>
        <v>60170.19</v>
      </c>
      <c r="U1226" s="32" t="s">
        <v>6</v>
      </c>
      <c r="V1226" s="32" t="s">
        <v>6</v>
      </c>
      <c r="W1226" s="79">
        <v>1</v>
      </c>
      <c r="X1226" s="80">
        <v>0</v>
      </c>
      <c r="Y1226" s="81">
        <f>ROUND((S1226/INDICI!$B$2*10),2)</f>
        <v>1.1299999999999999</v>
      </c>
      <c r="Z1226" s="81">
        <f>ROUND((O1226/INDICI!$B$1*25),2)</f>
        <v>1.55</v>
      </c>
      <c r="AA1226" s="82">
        <f t="shared" si="114"/>
        <v>8</v>
      </c>
      <c r="AB1226" s="83">
        <f t="shared" si="115"/>
        <v>10.68</v>
      </c>
      <c r="AC1226" s="84"/>
      <c r="AD1226" s="81" t="str">
        <f>VLOOKUP(C1226, 'NORD SUD'!A:B, 2, FALSE)</f>
        <v>N</v>
      </c>
      <c r="AE1226" s="85"/>
      <c r="AF1226" s="85"/>
      <c r="AG1226" s="84"/>
      <c r="AH1226" s="81"/>
      <c r="AI1226" s="169"/>
      <c r="AJ1226" s="169"/>
      <c r="AK1226" s="194"/>
      <c r="AL1226" s="158"/>
    </row>
    <row r="1227" spans="1:998" s="13" customFormat="1">
      <c r="A1227" s="16">
        <v>1222</v>
      </c>
      <c r="B1227" s="32" t="s">
        <v>176</v>
      </c>
      <c r="C1227" s="32" t="s">
        <v>466</v>
      </c>
      <c r="D1227" s="32" t="s">
        <v>466</v>
      </c>
      <c r="E1227" s="32" t="s">
        <v>465</v>
      </c>
      <c r="F1227" s="32"/>
      <c r="G1227" s="74">
        <v>45832</v>
      </c>
      <c r="H1227" s="75">
        <v>0.75902777777777775</v>
      </c>
      <c r="I1227" s="32" t="s">
        <v>5</v>
      </c>
      <c r="J1227" s="32" t="s">
        <v>6</v>
      </c>
      <c r="K1227" s="32" t="s">
        <v>5</v>
      </c>
      <c r="L1227" s="32" t="s">
        <v>5</v>
      </c>
      <c r="M1227" s="32" t="s">
        <v>5</v>
      </c>
      <c r="N1227" s="32" t="s">
        <v>6</v>
      </c>
      <c r="O1227" s="76">
        <v>1863.46</v>
      </c>
      <c r="P1227" s="77">
        <v>95360</v>
      </c>
      <c r="Q1227" s="76">
        <v>250000</v>
      </c>
      <c r="R1227" s="76">
        <v>37500</v>
      </c>
      <c r="S1227" s="85">
        <f t="shared" si="113"/>
        <v>15</v>
      </c>
      <c r="T1227" s="85">
        <f t="shared" si="116"/>
        <v>212500</v>
      </c>
      <c r="U1227" s="32" t="s">
        <v>6</v>
      </c>
      <c r="V1227" s="32" t="s">
        <v>6</v>
      </c>
      <c r="W1227" s="32">
        <v>1</v>
      </c>
      <c r="X1227" s="80">
        <v>0</v>
      </c>
      <c r="Y1227" s="81">
        <f>ROUND((S1227/INDICI!$B$2*10),2)</f>
        <v>1.69</v>
      </c>
      <c r="Z1227" s="81">
        <f>ROUND((O1227/INDICI!$B$1*25),2)</f>
        <v>4.9800000000000004</v>
      </c>
      <c r="AA1227" s="82">
        <f t="shared" si="114"/>
        <v>4</v>
      </c>
      <c r="AB1227" s="83">
        <f t="shared" si="115"/>
        <v>10.67</v>
      </c>
      <c r="AC1227" s="84"/>
      <c r="AD1227" s="81" t="str">
        <f>VLOOKUP(C1227, 'NORD SUD'!A:B, 2, FALSE)</f>
        <v>N</v>
      </c>
      <c r="AE1227" s="85"/>
      <c r="AF1227" s="85"/>
      <c r="AG1227" s="84"/>
      <c r="AH1227" s="81"/>
      <c r="AI1227" s="169"/>
      <c r="AJ1227" s="169"/>
      <c r="AK1227" s="194"/>
      <c r="AL1227" s="158"/>
    </row>
    <row r="1228" spans="1:998" s="13" customFormat="1">
      <c r="A1228" s="16">
        <v>1223</v>
      </c>
      <c r="B1228" s="32" t="s">
        <v>138</v>
      </c>
      <c r="C1228" s="32" t="s">
        <v>18</v>
      </c>
      <c r="D1228" s="32" t="s">
        <v>18</v>
      </c>
      <c r="E1228" s="32" t="s">
        <v>149</v>
      </c>
      <c r="F1228" s="32"/>
      <c r="G1228" s="74">
        <v>45832</v>
      </c>
      <c r="H1228" s="75">
        <v>0.5131944444444444</v>
      </c>
      <c r="I1228" s="32" t="s">
        <v>5</v>
      </c>
      <c r="J1228" s="32" t="s">
        <v>6</v>
      </c>
      <c r="K1228" s="32" t="s">
        <v>5</v>
      </c>
      <c r="L1228" s="32" t="s">
        <v>5</v>
      </c>
      <c r="M1228" s="32" t="s">
        <v>5</v>
      </c>
      <c r="N1228" s="32" t="s">
        <v>6</v>
      </c>
      <c r="O1228" s="76">
        <v>924.97</v>
      </c>
      <c r="P1228" s="77">
        <v>1946</v>
      </c>
      <c r="Q1228" s="76">
        <v>118100.39</v>
      </c>
      <c r="R1228" s="76">
        <v>2000</v>
      </c>
      <c r="S1228" s="85">
        <f t="shared" si="113"/>
        <v>1.693474509271307</v>
      </c>
      <c r="T1228" s="85">
        <f t="shared" si="116"/>
        <v>116100.39</v>
      </c>
      <c r="U1228" s="32" t="s">
        <v>5</v>
      </c>
      <c r="V1228" s="32" t="s">
        <v>6</v>
      </c>
      <c r="W1228" s="79">
        <v>1</v>
      </c>
      <c r="X1228" s="80">
        <v>0</v>
      </c>
      <c r="Y1228" s="81">
        <f>ROUND((S1228/INDICI!$B$2*10),2)</f>
        <v>0.19</v>
      </c>
      <c r="Z1228" s="81">
        <f>ROUND((O1228/INDICI!$B$1*25),2)</f>
        <v>2.4700000000000002</v>
      </c>
      <c r="AA1228" s="82">
        <f t="shared" si="114"/>
        <v>8</v>
      </c>
      <c r="AB1228" s="83">
        <f t="shared" si="115"/>
        <v>10.66</v>
      </c>
      <c r="AC1228" s="84"/>
      <c r="AD1228" s="81" t="str">
        <f>VLOOKUP(C1228, 'NORD SUD'!A:B, 2, FALSE)</f>
        <v>S</v>
      </c>
      <c r="AE1228" s="85"/>
      <c r="AF1228" s="85"/>
      <c r="AG1228" s="84"/>
      <c r="AH1228" s="81"/>
      <c r="AI1228" s="169"/>
      <c r="AJ1228" s="169"/>
      <c r="AK1228" s="194"/>
      <c r="AL1228" s="161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4"/>
      <c r="EG1228" s="24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4"/>
      <c r="ES1228" s="24"/>
      <c r="ET1228" s="24"/>
      <c r="EU1228" s="24"/>
      <c r="EV1228" s="24"/>
      <c r="EW1228" s="24"/>
      <c r="EX1228" s="24"/>
      <c r="EY1228" s="24"/>
      <c r="EZ1228" s="24"/>
      <c r="FA1228" s="24"/>
      <c r="FB1228" s="24"/>
      <c r="FC1228" s="24"/>
      <c r="FD1228" s="24"/>
      <c r="FE1228" s="24"/>
      <c r="FF1228" s="24"/>
      <c r="FG1228" s="24"/>
      <c r="FH1228" s="24"/>
      <c r="FI1228" s="24"/>
      <c r="FJ1228" s="24"/>
      <c r="FK1228" s="24"/>
      <c r="FL1228" s="24"/>
      <c r="FM1228" s="24"/>
      <c r="FN1228" s="24"/>
      <c r="FO1228" s="24"/>
      <c r="FP1228" s="24"/>
      <c r="FQ1228" s="24"/>
      <c r="FR1228" s="24"/>
      <c r="FS1228" s="24"/>
      <c r="FT1228" s="24"/>
      <c r="FU1228" s="24"/>
      <c r="FV1228" s="24"/>
      <c r="FW1228" s="24"/>
      <c r="FX1228" s="24"/>
      <c r="FY1228" s="24"/>
      <c r="FZ1228" s="24"/>
      <c r="GA1228" s="24"/>
      <c r="GB1228" s="24"/>
      <c r="GC1228" s="24"/>
      <c r="GD1228" s="24"/>
      <c r="GE1228" s="24"/>
      <c r="GF1228" s="24"/>
      <c r="GG1228" s="24"/>
      <c r="GH1228" s="24"/>
      <c r="GI1228" s="24"/>
      <c r="GJ1228" s="24"/>
      <c r="GK1228" s="24"/>
      <c r="GL1228" s="24"/>
      <c r="GM1228" s="24"/>
      <c r="GN1228" s="24"/>
      <c r="GO1228" s="24"/>
      <c r="GP1228" s="24"/>
      <c r="GQ1228" s="24"/>
      <c r="GR1228" s="24"/>
      <c r="GS1228" s="24"/>
      <c r="GT1228" s="24"/>
      <c r="GU1228" s="24"/>
      <c r="GV1228" s="24"/>
      <c r="GW1228" s="24"/>
      <c r="GX1228" s="24"/>
      <c r="GY1228" s="24"/>
      <c r="GZ1228" s="24"/>
      <c r="HA1228" s="24"/>
      <c r="HB1228" s="24"/>
      <c r="HC1228" s="24"/>
      <c r="HD1228" s="24"/>
      <c r="HE1228" s="24"/>
      <c r="HF1228" s="24"/>
      <c r="HG1228" s="24"/>
      <c r="HH1228" s="24"/>
      <c r="HI1228" s="24"/>
      <c r="HJ1228" s="24"/>
      <c r="HK1228" s="24"/>
      <c r="HL1228" s="24"/>
      <c r="HM1228" s="24"/>
      <c r="HN1228" s="24"/>
      <c r="HO1228" s="24"/>
      <c r="HP1228" s="24"/>
      <c r="HQ1228" s="24"/>
      <c r="HR1228" s="24"/>
      <c r="HS1228" s="24"/>
      <c r="HT1228" s="24"/>
      <c r="HU1228" s="24"/>
      <c r="HV1228" s="24"/>
      <c r="HW1228" s="24"/>
      <c r="HX1228" s="24"/>
      <c r="HY1228" s="24"/>
      <c r="HZ1228" s="24"/>
      <c r="IA1228" s="24"/>
      <c r="IB1228" s="24"/>
      <c r="IC1228" s="24"/>
      <c r="ID1228" s="24"/>
      <c r="IE1228" s="24"/>
      <c r="IF1228" s="24"/>
      <c r="IG1228" s="24"/>
      <c r="IH1228" s="24"/>
      <c r="II1228" s="24"/>
      <c r="IJ1228" s="24"/>
      <c r="IK1228" s="24"/>
      <c r="IL1228" s="24"/>
      <c r="IM1228" s="24"/>
      <c r="IN1228" s="24"/>
      <c r="IO1228" s="24"/>
      <c r="IP1228" s="24"/>
      <c r="IQ1228" s="24"/>
      <c r="IR1228" s="24"/>
      <c r="IS1228" s="24"/>
      <c r="IT1228" s="24"/>
      <c r="IU1228" s="24"/>
      <c r="IV1228" s="24"/>
      <c r="IW1228" s="24"/>
      <c r="IX1228" s="24"/>
      <c r="IY1228" s="24"/>
      <c r="IZ1228" s="24"/>
      <c r="JA1228" s="24"/>
      <c r="JB1228" s="24"/>
      <c r="JC1228" s="24"/>
      <c r="JD1228" s="24"/>
      <c r="JE1228" s="24"/>
      <c r="JF1228" s="24"/>
      <c r="JG1228" s="24"/>
      <c r="JH1228" s="24"/>
      <c r="JI1228" s="24"/>
      <c r="JJ1228" s="24"/>
      <c r="JK1228" s="24"/>
      <c r="JL1228" s="24"/>
      <c r="JM1228" s="24"/>
      <c r="JN1228" s="24"/>
      <c r="JO1228" s="24"/>
      <c r="JP1228" s="24"/>
      <c r="JQ1228" s="24"/>
      <c r="JR1228" s="24"/>
      <c r="JS1228" s="24"/>
      <c r="JT1228" s="24"/>
      <c r="JU1228" s="24"/>
      <c r="JV1228" s="24"/>
      <c r="JW1228" s="24"/>
      <c r="JX1228" s="24"/>
      <c r="JY1228" s="24"/>
      <c r="JZ1228" s="24"/>
      <c r="KA1228" s="24"/>
      <c r="KB1228" s="24"/>
      <c r="KC1228" s="24"/>
      <c r="KD1228" s="24"/>
      <c r="KE1228" s="24"/>
      <c r="KF1228" s="24"/>
      <c r="KG1228" s="24"/>
      <c r="KH1228" s="24"/>
      <c r="KI1228" s="24"/>
      <c r="KJ1228" s="24"/>
      <c r="KK1228" s="24"/>
      <c r="KL1228" s="24"/>
      <c r="KM1228" s="24"/>
      <c r="KN1228" s="24"/>
      <c r="KO1228" s="24"/>
      <c r="KP1228" s="24"/>
      <c r="KQ1228" s="24"/>
      <c r="KR1228" s="24"/>
      <c r="KS1228" s="24"/>
      <c r="KT1228" s="24"/>
      <c r="KU1228" s="24"/>
      <c r="KV1228" s="24"/>
      <c r="KW1228" s="24"/>
      <c r="KX1228" s="24"/>
      <c r="KY1228" s="24"/>
      <c r="KZ1228" s="24"/>
      <c r="LA1228" s="24"/>
      <c r="LB1228" s="24"/>
      <c r="LC1228" s="24"/>
      <c r="LD1228" s="24"/>
      <c r="LE1228" s="24"/>
      <c r="LF1228" s="24"/>
      <c r="LG1228" s="24"/>
      <c r="LH1228" s="24"/>
      <c r="LI1228" s="24"/>
      <c r="LJ1228" s="24"/>
      <c r="LK1228" s="24"/>
      <c r="LL1228" s="24"/>
      <c r="LM1228" s="24"/>
      <c r="LN1228" s="24"/>
      <c r="LO1228" s="24"/>
      <c r="LP1228" s="24"/>
      <c r="LQ1228" s="24"/>
      <c r="LR1228" s="24"/>
      <c r="LS1228" s="24"/>
      <c r="LT1228" s="24"/>
      <c r="LU1228" s="24"/>
      <c r="LV1228" s="24"/>
      <c r="LW1228" s="24"/>
      <c r="LX1228" s="24"/>
      <c r="LY1228" s="24"/>
      <c r="LZ1228" s="24"/>
      <c r="MA1228" s="24"/>
      <c r="MB1228" s="24"/>
      <c r="MC1228" s="24"/>
      <c r="MD1228" s="24"/>
      <c r="ME1228" s="24"/>
      <c r="MF1228" s="24"/>
      <c r="MG1228" s="24"/>
      <c r="MH1228" s="24"/>
      <c r="MI1228" s="24"/>
      <c r="MJ1228" s="24"/>
      <c r="MK1228" s="24"/>
      <c r="ML1228" s="24"/>
      <c r="MM1228" s="24"/>
      <c r="MN1228" s="24"/>
      <c r="MO1228" s="24"/>
      <c r="MP1228" s="24"/>
      <c r="MQ1228" s="24"/>
      <c r="MR1228" s="24"/>
      <c r="MS1228" s="24"/>
      <c r="MT1228" s="24"/>
      <c r="MU1228" s="24"/>
      <c r="MV1228" s="24"/>
      <c r="MW1228" s="24"/>
      <c r="MX1228" s="24"/>
      <c r="MY1228" s="24"/>
      <c r="MZ1228" s="24"/>
      <c r="NA1228" s="24"/>
      <c r="NB1228" s="24"/>
      <c r="NC1228" s="24"/>
      <c r="ND1228" s="24"/>
      <c r="NE1228" s="24"/>
      <c r="NF1228" s="24"/>
      <c r="NG1228" s="24"/>
      <c r="NH1228" s="24"/>
      <c r="NI1228" s="24"/>
      <c r="NJ1228" s="24"/>
      <c r="NK1228" s="24"/>
      <c r="NL1228" s="24"/>
      <c r="NM1228" s="24"/>
      <c r="NN1228" s="24"/>
      <c r="NO1228" s="24"/>
      <c r="NP1228" s="24"/>
      <c r="NQ1228" s="24"/>
      <c r="NR1228" s="24"/>
      <c r="NS1228" s="24"/>
      <c r="NT1228" s="24"/>
      <c r="NU1228" s="24"/>
      <c r="NV1228" s="24"/>
      <c r="NW1228" s="24"/>
      <c r="NX1228" s="24"/>
      <c r="NY1228" s="24"/>
      <c r="NZ1228" s="24"/>
      <c r="OA1228" s="24"/>
      <c r="OB1228" s="24"/>
      <c r="OC1228" s="24"/>
      <c r="OD1228" s="24"/>
      <c r="OE1228" s="24"/>
      <c r="OF1228" s="24"/>
      <c r="OG1228" s="24"/>
      <c r="OH1228" s="24"/>
      <c r="OI1228" s="24"/>
      <c r="OJ1228" s="24"/>
      <c r="OK1228" s="24"/>
      <c r="OL1228" s="24"/>
      <c r="OM1228" s="24"/>
      <c r="ON1228" s="24"/>
      <c r="OO1228" s="24"/>
      <c r="OP1228" s="24"/>
      <c r="OQ1228" s="24"/>
      <c r="OR1228" s="24"/>
      <c r="OS1228" s="24"/>
      <c r="OT1228" s="24"/>
      <c r="OU1228" s="24"/>
      <c r="OV1228" s="24"/>
      <c r="OW1228" s="24"/>
      <c r="OX1228" s="24"/>
      <c r="OY1228" s="24"/>
      <c r="OZ1228" s="24"/>
      <c r="PA1228" s="24"/>
      <c r="PB1228" s="24"/>
      <c r="PC1228" s="24"/>
      <c r="PD1228" s="24"/>
      <c r="PE1228" s="24"/>
      <c r="PF1228" s="24"/>
      <c r="PG1228" s="24"/>
      <c r="PH1228" s="24"/>
      <c r="PI1228" s="24"/>
      <c r="PJ1228" s="24"/>
      <c r="PK1228" s="24"/>
      <c r="PL1228" s="24"/>
      <c r="PM1228" s="24"/>
      <c r="PN1228" s="24"/>
      <c r="PO1228" s="24"/>
      <c r="PP1228" s="24"/>
      <c r="PQ1228" s="24"/>
      <c r="PR1228" s="24"/>
      <c r="PS1228" s="24"/>
      <c r="PT1228" s="24"/>
      <c r="PU1228" s="24"/>
      <c r="PV1228" s="24"/>
      <c r="PW1228" s="24"/>
      <c r="PX1228" s="24"/>
      <c r="PY1228" s="24"/>
      <c r="PZ1228" s="24"/>
      <c r="QA1228" s="24"/>
      <c r="QB1228" s="24"/>
      <c r="QC1228" s="24"/>
      <c r="QD1228" s="24"/>
      <c r="QE1228" s="24"/>
      <c r="QF1228" s="24"/>
      <c r="QG1228" s="24"/>
      <c r="QH1228" s="24"/>
      <c r="QI1228" s="24"/>
      <c r="QJ1228" s="24"/>
      <c r="QK1228" s="24"/>
      <c r="QL1228" s="24"/>
      <c r="QM1228" s="24"/>
      <c r="QN1228" s="24"/>
      <c r="QO1228" s="24"/>
      <c r="QP1228" s="24"/>
      <c r="QQ1228" s="24"/>
      <c r="QR1228" s="24"/>
      <c r="QS1228" s="24"/>
      <c r="QT1228" s="24"/>
      <c r="QU1228" s="24"/>
      <c r="QV1228" s="24"/>
      <c r="QW1228" s="24"/>
      <c r="QX1228" s="24"/>
      <c r="QY1228" s="24"/>
      <c r="QZ1228" s="24"/>
      <c r="RA1228" s="24"/>
      <c r="RB1228" s="24"/>
      <c r="RC1228" s="24"/>
      <c r="RD1228" s="24"/>
      <c r="RE1228" s="24"/>
      <c r="RF1228" s="24"/>
      <c r="RG1228" s="24"/>
      <c r="RH1228" s="24"/>
      <c r="RI1228" s="24"/>
      <c r="RJ1228" s="24"/>
      <c r="RK1228" s="24"/>
      <c r="RL1228" s="24"/>
      <c r="RM1228" s="24"/>
      <c r="RN1228" s="24"/>
      <c r="RO1228" s="24"/>
      <c r="RP1228" s="24"/>
      <c r="RQ1228" s="24"/>
      <c r="RR1228" s="24"/>
      <c r="RS1228" s="24"/>
      <c r="RT1228" s="24"/>
      <c r="RU1228" s="24"/>
      <c r="RV1228" s="24"/>
      <c r="RW1228" s="24"/>
      <c r="RX1228" s="24"/>
      <c r="RY1228" s="24"/>
      <c r="RZ1228" s="24"/>
      <c r="SA1228" s="24"/>
      <c r="SB1228" s="24"/>
      <c r="SC1228" s="24"/>
      <c r="SD1228" s="24"/>
      <c r="SE1228" s="24"/>
      <c r="SF1228" s="24"/>
      <c r="SG1228" s="24"/>
      <c r="SH1228" s="24"/>
      <c r="SI1228" s="24"/>
      <c r="SJ1228" s="24"/>
      <c r="SK1228" s="24"/>
      <c r="SL1228" s="24"/>
      <c r="SM1228" s="24"/>
      <c r="SN1228" s="24"/>
      <c r="SO1228" s="24"/>
      <c r="SP1228" s="24"/>
      <c r="SQ1228" s="24"/>
      <c r="SR1228" s="24"/>
      <c r="SS1228" s="24"/>
      <c r="ST1228" s="24"/>
      <c r="SU1228" s="24"/>
      <c r="SV1228" s="24"/>
      <c r="SW1228" s="24"/>
      <c r="SX1228" s="24"/>
      <c r="SY1228" s="24"/>
      <c r="SZ1228" s="24"/>
      <c r="TA1228" s="24"/>
      <c r="TB1228" s="24"/>
      <c r="TC1228" s="24"/>
      <c r="TD1228" s="24"/>
      <c r="TE1228" s="24"/>
      <c r="TF1228" s="24"/>
      <c r="TG1228" s="24"/>
      <c r="TH1228" s="24"/>
      <c r="TI1228" s="24"/>
      <c r="TJ1228" s="24"/>
      <c r="TK1228" s="24"/>
      <c r="TL1228" s="24"/>
      <c r="TM1228" s="24"/>
      <c r="TN1228" s="24"/>
      <c r="TO1228" s="24"/>
      <c r="TP1228" s="24"/>
      <c r="TQ1228" s="24"/>
      <c r="TR1228" s="24"/>
      <c r="TS1228" s="24"/>
      <c r="TT1228" s="24"/>
      <c r="TU1228" s="24"/>
      <c r="TV1228" s="24"/>
      <c r="TW1228" s="24"/>
      <c r="TX1228" s="24"/>
      <c r="TY1228" s="24"/>
      <c r="TZ1228" s="24"/>
      <c r="UA1228" s="24"/>
      <c r="UB1228" s="24"/>
      <c r="UC1228" s="24"/>
      <c r="UD1228" s="24"/>
      <c r="UE1228" s="24"/>
      <c r="UF1228" s="24"/>
      <c r="UG1228" s="24"/>
      <c r="UH1228" s="24"/>
      <c r="UI1228" s="24"/>
      <c r="UJ1228" s="24"/>
      <c r="UK1228" s="24"/>
      <c r="UL1228" s="24"/>
      <c r="UM1228" s="24"/>
      <c r="UN1228" s="24"/>
      <c r="UO1228" s="24"/>
      <c r="UP1228" s="24"/>
      <c r="UQ1228" s="24"/>
      <c r="UR1228" s="24"/>
      <c r="US1228" s="24"/>
      <c r="UT1228" s="24"/>
      <c r="UU1228" s="24"/>
      <c r="UV1228" s="24"/>
      <c r="UW1228" s="24"/>
      <c r="UX1228" s="24"/>
      <c r="UY1228" s="24"/>
      <c r="UZ1228" s="24"/>
      <c r="VA1228" s="24"/>
      <c r="VB1228" s="24"/>
      <c r="VC1228" s="24"/>
      <c r="VD1228" s="24"/>
      <c r="VE1228" s="24"/>
      <c r="VF1228" s="24"/>
      <c r="VG1228" s="24"/>
      <c r="VH1228" s="24"/>
      <c r="VI1228" s="24"/>
      <c r="VJ1228" s="24"/>
      <c r="VK1228" s="24"/>
      <c r="VL1228" s="24"/>
      <c r="VM1228" s="24"/>
      <c r="VN1228" s="24"/>
      <c r="VO1228" s="24"/>
      <c r="VP1228" s="24"/>
      <c r="VQ1228" s="24"/>
      <c r="VR1228" s="24"/>
      <c r="VS1228" s="24"/>
      <c r="VT1228" s="24"/>
      <c r="VU1228" s="24"/>
      <c r="VV1228" s="24"/>
      <c r="VW1228" s="24"/>
      <c r="VX1228" s="24"/>
      <c r="VY1228" s="24"/>
      <c r="VZ1228" s="24"/>
      <c r="WA1228" s="24"/>
      <c r="WB1228" s="24"/>
      <c r="WC1228" s="24"/>
      <c r="WD1228" s="24"/>
      <c r="WE1228" s="24"/>
      <c r="WF1228" s="24"/>
      <c r="WG1228" s="24"/>
      <c r="WH1228" s="24"/>
      <c r="WI1228" s="24"/>
      <c r="WJ1228" s="24"/>
      <c r="WK1228" s="24"/>
      <c r="WL1228" s="24"/>
      <c r="WM1228" s="24"/>
      <c r="WN1228" s="24"/>
      <c r="WO1228" s="24"/>
      <c r="WP1228" s="24"/>
      <c r="WQ1228" s="24"/>
      <c r="WR1228" s="24"/>
      <c r="WS1228" s="24"/>
      <c r="WT1228" s="24"/>
      <c r="WU1228" s="24"/>
      <c r="WV1228" s="24"/>
      <c r="WW1228" s="24"/>
      <c r="WX1228" s="24"/>
      <c r="WY1228" s="24"/>
      <c r="WZ1228" s="24"/>
      <c r="XA1228" s="24"/>
      <c r="XB1228" s="24"/>
      <c r="XC1228" s="24"/>
      <c r="XD1228" s="24"/>
      <c r="XE1228" s="24"/>
      <c r="XF1228" s="24"/>
      <c r="XG1228" s="24"/>
      <c r="XH1228" s="24"/>
      <c r="XI1228" s="24"/>
      <c r="XJ1228" s="24"/>
      <c r="XK1228" s="24"/>
      <c r="XL1228" s="24"/>
      <c r="XM1228" s="24"/>
      <c r="XN1228" s="24"/>
      <c r="XO1228" s="24"/>
      <c r="XP1228" s="24"/>
      <c r="XQ1228" s="24"/>
      <c r="XR1228" s="24"/>
      <c r="XS1228" s="24"/>
      <c r="XT1228" s="24"/>
      <c r="XU1228" s="24"/>
      <c r="XV1228" s="24"/>
      <c r="XW1228" s="24"/>
      <c r="XX1228" s="24"/>
      <c r="XY1228" s="24"/>
      <c r="XZ1228" s="24"/>
      <c r="YA1228" s="24"/>
      <c r="YB1228" s="24"/>
      <c r="YC1228" s="24"/>
      <c r="YD1228" s="24"/>
      <c r="YE1228" s="24"/>
      <c r="YF1228" s="24"/>
      <c r="YG1228" s="24"/>
      <c r="YH1228" s="24"/>
      <c r="YI1228" s="24"/>
      <c r="YJ1228" s="24"/>
      <c r="YK1228" s="24"/>
      <c r="YL1228" s="24"/>
      <c r="YM1228" s="24"/>
      <c r="YN1228" s="24"/>
      <c r="YO1228" s="24"/>
      <c r="YP1228" s="24"/>
      <c r="YQ1228" s="24"/>
      <c r="YR1228" s="24"/>
      <c r="YS1228" s="24"/>
      <c r="YT1228" s="24"/>
      <c r="YU1228" s="24"/>
      <c r="YV1228" s="24"/>
      <c r="YW1228" s="24"/>
      <c r="YX1228" s="24"/>
      <c r="YY1228" s="24"/>
      <c r="YZ1228" s="24"/>
      <c r="ZA1228" s="24"/>
      <c r="ZB1228" s="24"/>
      <c r="ZC1228" s="24"/>
      <c r="ZD1228" s="24"/>
      <c r="ZE1228" s="24"/>
      <c r="ZF1228" s="24"/>
      <c r="ZG1228" s="24"/>
      <c r="ZH1228" s="24"/>
      <c r="ZI1228" s="24"/>
      <c r="ZJ1228" s="24"/>
      <c r="ZK1228" s="24"/>
      <c r="ZL1228" s="24"/>
      <c r="ZM1228" s="24"/>
      <c r="ZN1228" s="24"/>
      <c r="ZO1228" s="24"/>
      <c r="ZP1228" s="24"/>
      <c r="ZQ1228" s="24"/>
      <c r="ZR1228" s="24"/>
      <c r="ZS1228" s="24"/>
      <c r="ZT1228" s="24"/>
      <c r="ZU1228" s="24"/>
      <c r="ZV1228" s="24"/>
      <c r="ZW1228" s="24"/>
      <c r="ZX1228" s="24"/>
      <c r="ZY1228" s="24"/>
      <c r="ZZ1228" s="24"/>
      <c r="AAA1228" s="24"/>
      <c r="AAB1228" s="24"/>
      <c r="AAC1228" s="24"/>
      <c r="AAD1228" s="24"/>
      <c r="AAE1228" s="24"/>
      <c r="AAF1228" s="24"/>
      <c r="AAG1228" s="24"/>
      <c r="AAH1228" s="24"/>
      <c r="AAI1228" s="24"/>
      <c r="AAJ1228" s="24"/>
      <c r="AAK1228" s="24"/>
      <c r="AAL1228" s="24"/>
      <c r="AAM1228" s="24"/>
      <c r="AAN1228" s="24"/>
      <c r="AAO1228" s="24"/>
      <c r="AAP1228" s="24"/>
      <c r="AAQ1228" s="24"/>
      <c r="AAR1228" s="24"/>
      <c r="AAS1228" s="24"/>
      <c r="AAT1228" s="24"/>
      <c r="AAU1228" s="24"/>
      <c r="AAV1228" s="24"/>
      <c r="AAW1228" s="24"/>
      <c r="AAX1228" s="24"/>
      <c r="AAY1228" s="24"/>
      <c r="AAZ1228" s="24"/>
      <c r="ABA1228" s="24"/>
      <c r="ABB1228" s="24"/>
      <c r="ABC1228" s="24"/>
      <c r="ABD1228" s="24"/>
      <c r="ABE1228" s="24"/>
      <c r="ABF1228" s="24"/>
      <c r="ABG1228" s="24"/>
      <c r="ABH1228" s="24"/>
      <c r="ABI1228" s="24"/>
      <c r="ABJ1228" s="24"/>
      <c r="ABK1228" s="24"/>
      <c r="ABL1228" s="24"/>
      <c r="ABM1228" s="24"/>
      <c r="ABN1228" s="24"/>
      <c r="ABO1228" s="24"/>
      <c r="ABP1228" s="24"/>
      <c r="ABQ1228" s="24"/>
      <c r="ABR1228" s="24"/>
      <c r="ABS1228" s="24"/>
      <c r="ABT1228" s="24"/>
      <c r="ABU1228" s="24"/>
      <c r="ABV1228" s="24"/>
      <c r="ABW1228" s="24"/>
      <c r="ABX1228" s="24"/>
      <c r="ABY1228" s="24"/>
      <c r="ABZ1228" s="24"/>
      <c r="ACA1228" s="24"/>
      <c r="ACB1228" s="24"/>
      <c r="ACC1228" s="24"/>
      <c r="ACD1228" s="24"/>
      <c r="ACE1228" s="24"/>
      <c r="ACF1228" s="24"/>
      <c r="ACG1228" s="24"/>
      <c r="ACH1228" s="24"/>
      <c r="ACI1228" s="24"/>
      <c r="ACJ1228" s="24"/>
      <c r="ACK1228" s="24"/>
      <c r="ACL1228" s="24"/>
      <c r="ACM1228" s="24"/>
      <c r="ACN1228" s="24"/>
      <c r="ACO1228" s="24"/>
      <c r="ACP1228" s="24"/>
      <c r="ACQ1228" s="24"/>
      <c r="ACR1228" s="24"/>
      <c r="ACS1228" s="24"/>
      <c r="ACT1228" s="24"/>
      <c r="ACU1228" s="24"/>
      <c r="ACV1228" s="24"/>
      <c r="ACW1228" s="24"/>
      <c r="ACX1228" s="24"/>
      <c r="ACY1228" s="24"/>
      <c r="ACZ1228" s="24"/>
      <c r="ADA1228" s="24"/>
      <c r="ADB1228" s="24"/>
      <c r="ADC1228" s="24"/>
      <c r="ADD1228" s="24"/>
      <c r="ADE1228" s="24"/>
      <c r="ADF1228" s="24"/>
      <c r="ADG1228" s="24"/>
      <c r="ADH1228" s="24"/>
      <c r="ADI1228" s="24"/>
      <c r="ADJ1228" s="24"/>
      <c r="ADK1228" s="24"/>
      <c r="ADL1228" s="24"/>
      <c r="ADM1228" s="24"/>
      <c r="ADN1228" s="24"/>
      <c r="ADO1228" s="24"/>
      <c r="ADP1228" s="24"/>
      <c r="ADQ1228" s="24"/>
      <c r="ADR1228" s="24"/>
      <c r="ADS1228" s="24"/>
      <c r="ADT1228" s="24"/>
      <c r="ADU1228" s="24"/>
      <c r="ADV1228" s="24"/>
      <c r="ADW1228" s="24"/>
      <c r="ADX1228" s="24"/>
      <c r="ADY1228" s="24"/>
      <c r="ADZ1228" s="24"/>
      <c r="AEA1228" s="24"/>
      <c r="AEB1228" s="24"/>
      <c r="AEC1228" s="24"/>
      <c r="AED1228" s="24"/>
      <c r="AEE1228" s="24"/>
      <c r="AEF1228" s="24"/>
      <c r="AEG1228" s="24"/>
      <c r="AEH1228" s="24"/>
      <c r="AEI1228" s="24"/>
      <c r="AEJ1228" s="24"/>
      <c r="AEK1228" s="24"/>
      <c r="AEL1228" s="24"/>
      <c r="AEM1228" s="24"/>
      <c r="AEN1228" s="24"/>
      <c r="AEO1228" s="24"/>
      <c r="AEP1228" s="24"/>
      <c r="AEQ1228" s="24"/>
      <c r="AER1228" s="24"/>
      <c r="AES1228" s="24"/>
      <c r="AET1228" s="24"/>
      <c r="AEU1228" s="24"/>
      <c r="AEV1228" s="24"/>
      <c r="AEW1228" s="24"/>
      <c r="AEX1228" s="24"/>
      <c r="AEY1228" s="24"/>
      <c r="AEZ1228" s="24"/>
      <c r="AFA1228" s="24"/>
      <c r="AFB1228" s="24"/>
      <c r="AFC1228" s="24"/>
      <c r="AFD1228" s="24"/>
      <c r="AFE1228" s="24"/>
      <c r="AFF1228" s="24"/>
      <c r="AFG1228" s="24"/>
      <c r="AFH1228" s="24"/>
      <c r="AFI1228" s="24"/>
      <c r="AFJ1228" s="24"/>
      <c r="AFK1228" s="24"/>
      <c r="AFL1228" s="24"/>
      <c r="AFM1228" s="24"/>
      <c r="AFN1228" s="24"/>
      <c r="AFO1228" s="24"/>
      <c r="AFP1228" s="24"/>
      <c r="AFQ1228" s="24"/>
      <c r="AFR1228" s="24"/>
      <c r="AFS1228" s="24"/>
      <c r="AFT1228" s="24"/>
      <c r="AFU1228" s="24"/>
      <c r="AFV1228" s="24"/>
      <c r="AFW1228" s="24"/>
      <c r="AFX1228" s="24"/>
      <c r="AFY1228" s="24"/>
      <c r="AFZ1228" s="24"/>
      <c r="AGA1228" s="24"/>
      <c r="AGB1228" s="24"/>
      <c r="AGC1228" s="24"/>
      <c r="AGD1228" s="24"/>
      <c r="AGE1228" s="24"/>
      <c r="AGF1228" s="24"/>
      <c r="AGG1228" s="24"/>
      <c r="AGH1228" s="24"/>
      <c r="AGI1228" s="24"/>
      <c r="AGJ1228" s="24"/>
      <c r="AGK1228" s="24"/>
      <c r="AGL1228" s="24"/>
      <c r="AGM1228" s="24"/>
      <c r="AGN1228" s="24"/>
      <c r="AGO1228" s="24"/>
      <c r="AGP1228" s="24"/>
      <c r="AGQ1228" s="24"/>
      <c r="AGR1228" s="24"/>
      <c r="AGS1228" s="24"/>
      <c r="AGT1228" s="24"/>
      <c r="AGU1228" s="24"/>
      <c r="AGV1228" s="24"/>
      <c r="AGW1228" s="24"/>
      <c r="AGX1228" s="24"/>
      <c r="AGY1228" s="24"/>
      <c r="AGZ1228" s="24"/>
      <c r="AHA1228" s="24"/>
      <c r="AHB1228" s="24"/>
      <c r="AHC1228" s="24"/>
      <c r="AHD1228" s="24"/>
      <c r="AHE1228" s="24"/>
      <c r="AHF1228" s="24"/>
      <c r="AHG1228" s="24"/>
      <c r="AHH1228" s="24"/>
      <c r="AHI1228" s="24"/>
      <c r="AHJ1228" s="24"/>
      <c r="AHK1228" s="24"/>
      <c r="AHL1228" s="24"/>
      <c r="AHM1228" s="24"/>
      <c r="AHN1228" s="24"/>
      <c r="AHO1228" s="24"/>
      <c r="AHP1228" s="24"/>
      <c r="AHQ1228" s="24"/>
      <c r="AHR1228" s="24"/>
      <c r="AHS1228" s="24"/>
      <c r="AHT1228" s="24"/>
      <c r="AHU1228" s="24"/>
      <c r="AHV1228" s="24"/>
      <c r="AHW1228" s="24"/>
      <c r="AHX1228" s="24"/>
      <c r="AHY1228" s="24"/>
      <c r="AHZ1228" s="24"/>
      <c r="AIA1228" s="24"/>
      <c r="AIB1228" s="24"/>
      <c r="AIC1228" s="24"/>
      <c r="AID1228" s="24"/>
      <c r="AIE1228" s="24"/>
      <c r="AIF1228" s="24"/>
      <c r="AIG1228" s="24"/>
      <c r="AIH1228" s="24"/>
      <c r="AII1228" s="24"/>
      <c r="AIJ1228" s="24"/>
      <c r="AIK1228" s="24"/>
      <c r="AIL1228" s="24"/>
      <c r="AIM1228" s="24"/>
      <c r="AIN1228" s="24"/>
      <c r="AIO1228" s="24"/>
      <c r="AIP1228" s="24"/>
      <c r="AIQ1228" s="24"/>
      <c r="AIR1228" s="24"/>
      <c r="AIS1228" s="24"/>
      <c r="AIT1228" s="24"/>
      <c r="AIU1228" s="24"/>
      <c r="AIV1228" s="24"/>
      <c r="AIW1228" s="24"/>
      <c r="AIX1228" s="24"/>
      <c r="AIY1228" s="24"/>
      <c r="AIZ1228" s="24"/>
      <c r="AJA1228" s="24"/>
      <c r="AJB1228" s="24"/>
      <c r="AJC1228" s="24"/>
      <c r="AJD1228" s="24"/>
      <c r="AJE1228" s="24"/>
      <c r="AJF1228" s="24"/>
      <c r="AJG1228" s="24"/>
      <c r="AJH1228" s="24"/>
      <c r="AJI1228" s="24"/>
      <c r="AJJ1228" s="24"/>
      <c r="AJK1228" s="24"/>
      <c r="AJL1228" s="24"/>
      <c r="AJM1228" s="24"/>
      <c r="AJN1228" s="24"/>
      <c r="AJO1228" s="24"/>
      <c r="AJP1228" s="24"/>
      <c r="AJQ1228" s="24"/>
      <c r="AJR1228" s="24"/>
      <c r="AJS1228" s="24"/>
      <c r="AJT1228" s="24"/>
      <c r="AJU1228" s="24"/>
      <c r="AJV1228" s="24"/>
      <c r="AJW1228" s="24"/>
      <c r="AJX1228" s="24"/>
      <c r="AJY1228" s="24"/>
      <c r="AJZ1228" s="24"/>
      <c r="AKA1228" s="24"/>
      <c r="AKB1228" s="24"/>
      <c r="AKC1228" s="24"/>
      <c r="AKD1228" s="24"/>
      <c r="AKE1228" s="24"/>
      <c r="AKF1228" s="24"/>
      <c r="AKG1228" s="24"/>
      <c r="AKH1228" s="24"/>
      <c r="AKI1228" s="24"/>
      <c r="AKJ1228" s="24"/>
      <c r="AKK1228" s="24"/>
      <c r="AKL1228" s="24"/>
      <c r="AKM1228" s="24"/>
      <c r="AKN1228" s="24"/>
      <c r="AKO1228" s="24"/>
      <c r="AKP1228" s="24"/>
      <c r="AKQ1228" s="24"/>
      <c r="AKR1228" s="24"/>
      <c r="AKS1228" s="24"/>
      <c r="AKT1228" s="24"/>
      <c r="AKU1228" s="24"/>
      <c r="AKV1228" s="24"/>
      <c r="AKW1228" s="24"/>
      <c r="AKX1228" s="24"/>
      <c r="AKY1228" s="24"/>
      <c r="AKZ1228" s="24"/>
      <c r="ALA1228" s="24"/>
      <c r="ALB1228" s="24"/>
      <c r="ALC1228" s="24"/>
      <c r="ALD1228" s="24"/>
      <c r="ALE1228" s="24"/>
      <c r="ALF1228" s="24"/>
      <c r="ALG1228" s="24"/>
      <c r="ALH1228" s="24"/>
      <c r="ALI1228" s="24"/>
      <c r="ALJ1228" s="24"/>
    </row>
    <row r="1229" spans="1:998" s="13" customFormat="1">
      <c r="A1229" s="16">
        <v>1224</v>
      </c>
      <c r="B1229" s="32" t="s">
        <v>175</v>
      </c>
      <c r="C1229" s="32" t="s">
        <v>36</v>
      </c>
      <c r="D1229" s="32" t="s">
        <v>36</v>
      </c>
      <c r="E1229" s="32" t="s">
        <v>335</v>
      </c>
      <c r="F1229" s="32"/>
      <c r="G1229" s="74">
        <v>45833</v>
      </c>
      <c r="H1229" s="75" t="s">
        <v>336</v>
      </c>
      <c r="I1229" s="32" t="s">
        <v>5</v>
      </c>
      <c r="J1229" s="32" t="s">
        <v>6</v>
      </c>
      <c r="K1229" s="32" t="s">
        <v>5</v>
      </c>
      <c r="L1229" s="32" t="s">
        <v>5</v>
      </c>
      <c r="M1229" s="32" t="s">
        <v>5</v>
      </c>
      <c r="N1229" s="32" t="s">
        <v>6</v>
      </c>
      <c r="O1229" s="76">
        <v>357.9</v>
      </c>
      <c r="P1229" s="77">
        <v>2794</v>
      </c>
      <c r="Q1229" s="76">
        <v>120465.3</v>
      </c>
      <c r="R1229" s="76">
        <v>18069.8</v>
      </c>
      <c r="S1229" s="78">
        <f t="shared" si="113"/>
        <v>15.000004150572819</v>
      </c>
      <c r="T1229" s="78">
        <f t="shared" si="116"/>
        <v>102395.5</v>
      </c>
      <c r="U1229" s="32" t="s">
        <v>6</v>
      </c>
      <c r="V1229" s="32" t="s">
        <v>6</v>
      </c>
      <c r="W1229" s="79">
        <v>2</v>
      </c>
      <c r="X1229" s="80">
        <v>0</v>
      </c>
      <c r="Y1229" s="81">
        <f>ROUND((S1229/INDICI!$B$2*10),2)</f>
        <v>1.7</v>
      </c>
      <c r="Z1229" s="81">
        <f>ROUND((O1229/INDICI!$B$1*25),2)</f>
        <v>0.96</v>
      </c>
      <c r="AA1229" s="82">
        <f t="shared" si="114"/>
        <v>8</v>
      </c>
      <c r="AB1229" s="83">
        <f t="shared" si="115"/>
        <v>10.66</v>
      </c>
      <c r="AC1229" s="84"/>
      <c r="AD1229" s="81" t="str">
        <f>VLOOKUP(C1229, 'NORD SUD'!A:B, 2, FALSE)</f>
        <v>S</v>
      </c>
      <c r="AE1229" s="85"/>
      <c r="AF1229" s="85"/>
      <c r="AG1229" s="84"/>
      <c r="AH1229" s="90"/>
      <c r="AI1229" s="172"/>
      <c r="AJ1229" s="172"/>
      <c r="AK1229" s="197"/>
      <c r="AL1229" s="158"/>
    </row>
    <row r="1230" spans="1:998" s="13" customFormat="1">
      <c r="A1230" s="16">
        <v>1225</v>
      </c>
      <c r="B1230" s="32" t="s">
        <v>344</v>
      </c>
      <c r="C1230" s="32" t="s">
        <v>50</v>
      </c>
      <c r="D1230" s="32" t="s">
        <v>50</v>
      </c>
      <c r="E1230" s="32" t="s">
        <v>353</v>
      </c>
      <c r="F1230" s="32"/>
      <c r="G1230" s="74">
        <v>45832</v>
      </c>
      <c r="H1230" s="75">
        <v>0.66736111111111107</v>
      </c>
      <c r="I1230" s="32" t="s">
        <v>5</v>
      </c>
      <c r="J1230" s="32" t="s">
        <v>6</v>
      </c>
      <c r="K1230" s="32" t="s">
        <v>5</v>
      </c>
      <c r="L1230" s="32" t="s">
        <v>5</v>
      </c>
      <c r="M1230" s="32" t="s">
        <v>5</v>
      </c>
      <c r="N1230" s="32" t="s">
        <v>6</v>
      </c>
      <c r="O1230" s="76">
        <v>571.42999999999995</v>
      </c>
      <c r="P1230" s="77">
        <v>1400</v>
      </c>
      <c r="Q1230" s="76">
        <v>59844.19</v>
      </c>
      <c r="R1230" s="76">
        <v>5984.42</v>
      </c>
      <c r="S1230" s="78">
        <f t="shared" si="113"/>
        <v>10.000001671005991</v>
      </c>
      <c r="T1230" s="78">
        <f t="shared" si="116"/>
        <v>53859.770000000004</v>
      </c>
      <c r="U1230" s="32" t="s">
        <v>6</v>
      </c>
      <c r="V1230" s="32" t="s">
        <v>6</v>
      </c>
      <c r="W1230" s="79">
        <v>1</v>
      </c>
      <c r="X1230" s="80">
        <v>0</v>
      </c>
      <c r="Y1230" s="81">
        <f>ROUND((S1230/INDICI!$B$2*10),2)</f>
        <v>1.1299999999999999</v>
      </c>
      <c r="Z1230" s="81">
        <f>ROUND((O1230/INDICI!$B$1*25),2)</f>
        <v>1.53</v>
      </c>
      <c r="AA1230" s="82">
        <f t="shared" si="114"/>
        <v>8</v>
      </c>
      <c r="AB1230" s="83">
        <f t="shared" si="115"/>
        <v>10.66</v>
      </c>
      <c r="AC1230" s="84"/>
      <c r="AD1230" s="81" t="str">
        <f>VLOOKUP(C1230, 'NORD SUD'!A:B, 2, FALSE)</f>
        <v>N</v>
      </c>
      <c r="AE1230" s="85"/>
      <c r="AF1230" s="85"/>
      <c r="AG1230" s="84"/>
      <c r="AH1230" s="81"/>
      <c r="AI1230" s="169"/>
      <c r="AJ1230" s="169"/>
      <c r="AK1230" s="194"/>
      <c r="AL1230" s="158"/>
    </row>
    <row r="1231" spans="1:998" s="13" customFormat="1">
      <c r="A1231" s="16">
        <v>1226</v>
      </c>
      <c r="B1231" s="32" t="s">
        <v>174</v>
      </c>
      <c r="C1231" s="32" t="s">
        <v>45</v>
      </c>
      <c r="D1231" s="32" t="s">
        <v>45</v>
      </c>
      <c r="E1231" s="32" t="s">
        <v>1031</v>
      </c>
      <c r="F1231" s="32"/>
      <c r="G1231" s="74">
        <v>45834</v>
      </c>
      <c r="H1231" s="75">
        <v>0.3833333333333333</v>
      </c>
      <c r="I1231" s="32" t="s">
        <v>5</v>
      </c>
      <c r="J1231" s="32" t="s">
        <v>6</v>
      </c>
      <c r="K1231" s="32" t="s">
        <v>5</v>
      </c>
      <c r="L1231" s="32" t="s">
        <v>5</v>
      </c>
      <c r="M1231" s="32" t="s">
        <v>5</v>
      </c>
      <c r="N1231" s="32" t="s">
        <v>6</v>
      </c>
      <c r="O1231" s="76">
        <v>992.33100000000002</v>
      </c>
      <c r="P1231" s="77">
        <v>2217</v>
      </c>
      <c r="Q1231" s="76">
        <v>59945.43</v>
      </c>
      <c r="R1231" s="76">
        <v>0</v>
      </c>
      <c r="S1231" s="85">
        <f t="shared" si="113"/>
        <v>0</v>
      </c>
      <c r="T1231" s="85">
        <f t="shared" si="116"/>
        <v>59945.43</v>
      </c>
      <c r="U1231" s="32" t="s">
        <v>6</v>
      </c>
      <c r="V1231" s="32" t="s">
        <v>6</v>
      </c>
      <c r="W1231" s="79">
        <v>1</v>
      </c>
      <c r="X1231" s="80">
        <v>0</v>
      </c>
      <c r="Y1231" s="81">
        <f>ROUND((S1231/INDICI!$B$2*10),2)</f>
        <v>0</v>
      </c>
      <c r="Z1231" s="81">
        <f>ROUND((O1231/INDICI!$B$1*25),2)</f>
        <v>2.65</v>
      </c>
      <c r="AA1231" s="82">
        <f t="shared" si="114"/>
        <v>8</v>
      </c>
      <c r="AB1231" s="83">
        <f t="shared" si="115"/>
        <v>10.65</v>
      </c>
      <c r="AC1231" s="84"/>
      <c r="AD1231" s="81" t="str">
        <f>VLOOKUP(C1231, 'NORD SUD'!A:B, 2, FALSE)</f>
        <v>N</v>
      </c>
      <c r="AE1231" s="85"/>
      <c r="AF1231" s="85"/>
      <c r="AG1231" s="84"/>
      <c r="AH1231" s="81"/>
      <c r="AI1231" s="169"/>
      <c r="AJ1231" s="169"/>
      <c r="AK1231" s="194"/>
      <c r="AL1231" s="158"/>
    </row>
    <row r="1232" spans="1:998" s="13" customFormat="1">
      <c r="A1232" s="16">
        <v>1227</v>
      </c>
      <c r="B1232" s="32" t="s">
        <v>176</v>
      </c>
      <c r="C1232" s="32" t="s">
        <v>9</v>
      </c>
      <c r="D1232" s="32" t="s">
        <v>9</v>
      </c>
      <c r="E1232" s="32" t="s">
        <v>177</v>
      </c>
      <c r="F1232" s="32"/>
      <c r="G1232" s="74">
        <v>45834</v>
      </c>
      <c r="H1232" s="75">
        <v>0.52638888888888891</v>
      </c>
      <c r="I1232" s="32" t="s">
        <v>5</v>
      </c>
      <c r="J1232" s="32" t="s">
        <v>6</v>
      </c>
      <c r="K1232" s="32" t="s">
        <v>5</v>
      </c>
      <c r="L1232" s="32" t="s">
        <v>5</v>
      </c>
      <c r="M1232" s="32" t="s">
        <v>5</v>
      </c>
      <c r="N1232" s="32" t="s">
        <v>6</v>
      </c>
      <c r="O1232" s="76">
        <v>755.67</v>
      </c>
      <c r="P1232" s="77">
        <v>4367</v>
      </c>
      <c r="Q1232" s="76">
        <v>184220</v>
      </c>
      <c r="R1232" s="76">
        <v>10220</v>
      </c>
      <c r="S1232" s="78">
        <f t="shared" si="113"/>
        <v>5.5477146889588536</v>
      </c>
      <c r="T1232" s="78">
        <f t="shared" si="116"/>
        <v>174000</v>
      </c>
      <c r="U1232" s="32" t="s">
        <v>6</v>
      </c>
      <c r="V1232" s="32" t="s">
        <v>6</v>
      </c>
      <c r="W1232" s="79">
        <v>1</v>
      </c>
      <c r="X1232" s="80">
        <v>0</v>
      </c>
      <c r="Y1232" s="81">
        <f>ROUND((S1232/INDICI!$B$2*10),2)</f>
        <v>0.63</v>
      </c>
      <c r="Z1232" s="81">
        <f>ROUND((O1232/INDICI!$B$1*25),2)</f>
        <v>2.02</v>
      </c>
      <c r="AA1232" s="82">
        <f t="shared" si="114"/>
        <v>8</v>
      </c>
      <c r="AB1232" s="83">
        <f t="shared" si="115"/>
        <v>10.65</v>
      </c>
      <c r="AC1232" s="84"/>
      <c r="AD1232" s="81" t="str">
        <f>VLOOKUP(C1232, 'NORD SUD'!A:B, 2, FALSE)</f>
        <v>N</v>
      </c>
      <c r="AE1232" s="85"/>
      <c r="AF1232" s="85"/>
      <c r="AG1232" s="84"/>
      <c r="AH1232" s="81"/>
      <c r="AI1232" s="169"/>
      <c r="AJ1232" s="169"/>
      <c r="AK1232" s="194"/>
      <c r="AL1232" s="158"/>
    </row>
    <row r="1233" spans="1:998" s="13" customFormat="1">
      <c r="A1233" s="16">
        <v>1228</v>
      </c>
      <c r="B1233" s="32" t="s">
        <v>138</v>
      </c>
      <c r="C1233" s="32" t="s">
        <v>14</v>
      </c>
      <c r="D1233" s="32" t="s">
        <v>14</v>
      </c>
      <c r="E1233" s="32" t="s">
        <v>1677</v>
      </c>
      <c r="F1233" s="32"/>
      <c r="G1233" s="74">
        <v>45834</v>
      </c>
      <c r="H1233" s="75">
        <v>0.55763888888888891</v>
      </c>
      <c r="I1233" s="32" t="s">
        <v>5</v>
      </c>
      <c r="J1233" s="32" t="s">
        <v>6</v>
      </c>
      <c r="K1233" s="32" t="s">
        <v>5</v>
      </c>
      <c r="L1233" s="32" t="s">
        <v>5</v>
      </c>
      <c r="M1233" s="76" t="s">
        <v>5</v>
      </c>
      <c r="N1233" s="32" t="s">
        <v>6</v>
      </c>
      <c r="O1233" s="76">
        <v>994.32</v>
      </c>
      <c r="P1233" s="77">
        <v>704</v>
      </c>
      <c r="Q1233" s="76">
        <v>45958.15</v>
      </c>
      <c r="R1233" s="76">
        <v>0</v>
      </c>
      <c r="S1233" s="85">
        <f t="shared" si="113"/>
        <v>0</v>
      </c>
      <c r="T1233" s="85">
        <f t="shared" si="116"/>
        <v>45958.15</v>
      </c>
      <c r="U1233" s="32" t="s">
        <v>6</v>
      </c>
      <c r="V1233" s="32" t="s">
        <v>6</v>
      </c>
      <c r="W1233" s="79">
        <v>1</v>
      </c>
      <c r="X1233" s="80">
        <v>0</v>
      </c>
      <c r="Y1233" s="81">
        <f>ROUND((S1233/INDICI!$B$2*10),2)</f>
        <v>0</v>
      </c>
      <c r="Z1233" s="81">
        <f>ROUND((O1233/INDICI!$B$1*25),2)</f>
        <v>2.65</v>
      </c>
      <c r="AA1233" s="82">
        <f t="shared" si="114"/>
        <v>8</v>
      </c>
      <c r="AB1233" s="83">
        <f t="shared" si="115"/>
        <v>10.65</v>
      </c>
      <c r="AC1233" s="84"/>
      <c r="AD1233" s="81" t="str">
        <f>VLOOKUP(C1233, 'NORD SUD'!A:B, 2, FALSE)</f>
        <v>S</v>
      </c>
      <c r="AE1233" s="85"/>
      <c r="AF1233" s="85"/>
      <c r="AG1233" s="84"/>
      <c r="AH1233" s="81"/>
      <c r="AI1233" s="169"/>
      <c r="AJ1233" s="169"/>
      <c r="AK1233" s="194"/>
      <c r="AL1233" s="158"/>
    </row>
    <row r="1234" spans="1:998" s="13" customFormat="1">
      <c r="A1234" s="16">
        <v>1229</v>
      </c>
      <c r="B1234" s="32" t="s">
        <v>138</v>
      </c>
      <c r="C1234" s="32" t="s">
        <v>18</v>
      </c>
      <c r="D1234" s="32" t="s">
        <v>18</v>
      </c>
      <c r="E1234" s="32" t="s">
        <v>146</v>
      </c>
      <c r="F1234" s="32"/>
      <c r="G1234" s="74">
        <v>45825</v>
      </c>
      <c r="H1234" s="75">
        <v>0.73472222222222228</v>
      </c>
      <c r="I1234" s="32" t="s">
        <v>5</v>
      </c>
      <c r="J1234" s="32" t="s">
        <v>6</v>
      </c>
      <c r="K1234" s="32" t="s">
        <v>5</v>
      </c>
      <c r="L1234" s="32" t="s">
        <v>5</v>
      </c>
      <c r="M1234" s="32" t="s">
        <v>5</v>
      </c>
      <c r="N1234" s="32" t="s">
        <v>6</v>
      </c>
      <c r="O1234" s="76">
        <v>367.14</v>
      </c>
      <c r="P1234" s="77">
        <v>2179</v>
      </c>
      <c r="Q1234" s="76">
        <v>293021.05</v>
      </c>
      <c r="R1234" s="76">
        <v>43021.05</v>
      </c>
      <c r="S1234" s="85">
        <f t="shared" si="113"/>
        <v>14.681897426823094</v>
      </c>
      <c r="T1234" s="85">
        <f t="shared" si="116"/>
        <v>250000</v>
      </c>
      <c r="U1234" s="32" t="s">
        <v>6</v>
      </c>
      <c r="V1234" s="32" t="s">
        <v>6</v>
      </c>
      <c r="W1234" s="79">
        <v>2</v>
      </c>
      <c r="X1234" s="80">
        <v>0</v>
      </c>
      <c r="Y1234" s="81">
        <f>ROUND((S1234/INDICI!$B$2*10),2)</f>
        <v>1.66</v>
      </c>
      <c r="Z1234" s="81">
        <f>ROUND((O1234/INDICI!$B$1*25),2)</f>
        <v>0.98</v>
      </c>
      <c r="AA1234" s="82">
        <f t="shared" si="114"/>
        <v>8</v>
      </c>
      <c r="AB1234" s="83">
        <f t="shared" si="115"/>
        <v>10.64</v>
      </c>
      <c r="AC1234" s="84"/>
      <c r="AD1234" s="81" t="str">
        <f>VLOOKUP(C1234, 'NORD SUD'!A:B, 2, FALSE)</f>
        <v>S</v>
      </c>
      <c r="AE1234" s="85"/>
      <c r="AF1234" s="85"/>
      <c r="AG1234" s="84"/>
      <c r="AH1234" s="81"/>
      <c r="AI1234" s="169"/>
      <c r="AJ1234" s="169"/>
      <c r="AK1234" s="194"/>
      <c r="AL1234" s="158"/>
      <c r="ALJ1234" s="24"/>
    </row>
    <row r="1235" spans="1:998" s="13" customFormat="1">
      <c r="A1235" s="16">
        <v>1230</v>
      </c>
      <c r="B1235" s="32" t="s">
        <v>1013</v>
      </c>
      <c r="C1235" s="32" t="s">
        <v>74</v>
      </c>
      <c r="D1235" s="32" t="s">
        <v>1050</v>
      </c>
      <c r="E1235" s="32" t="s">
        <v>1056</v>
      </c>
      <c r="F1235" s="32"/>
      <c r="G1235" s="74">
        <v>45834</v>
      </c>
      <c r="H1235" s="75">
        <v>0.45694444444444443</v>
      </c>
      <c r="I1235" s="32" t="s">
        <v>5</v>
      </c>
      <c r="J1235" s="32" t="s">
        <v>6</v>
      </c>
      <c r="K1235" s="32" t="s">
        <v>5</v>
      </c>
      <c r="L1235" s="32" t="s">
        <v>5</v>
      </c>
      <c r="M1235" s="32" t="s">
        <v>5</v>
      </c>
      <c r="N1235" s="32" t="s">
        <v>6</v>
      </c>
      <c r="O1235" s="76">
        <v>141.64305949008499</v>
      </c>
      <c r="P1235" s="77">
        <v>706</v>
      </c>
      <c r="Q1235" s="76">
        <v>25000</v>
      </c>
      <c r="R1235" s="76">
        <v>5000</v>
      </c>
      <c r="S1235" s="85">
        <f t="shared" si="113"/>
        <v>20</v>
      </c>
      <c r="T1235" s="85">
        <f t="shared" si="116"/>
        <v>20000</v>
      </c>
      <c r="U1235" s="32" t="s">
        <v>6</v>
      </c>
      <c r="V1235" s="32" t="s">
        <v>6</v>
      </c>
      <c r="W1235" s="79">
        <v>1</v>
      </c>
      <c r="X1235" s="80">
        <v>0</v>
      </c>
      <c r="Y1235" s="81">
        <f>ROUND((S1235/INDICI!$B$2*10),2)</f>
        <v>2.2599999999999998</v>
      </c>
      <c r="Z1235" s="81">
        <f>ROUND((O1235/INDICI!$B$1*25),2)</f>
        <v>0.38</v>
      </c>
      <c r="AA1235" s="82">
        <f t="shared" si="114"/>
        <v>8</v>
      </c>
      <c r="AB1235" s="83">
        <f t="shared" si="115"/>
        <v>10.64</v>
      </c>
      <c r="AC1235" s="84"/>
      <c r="AD1235" s="81" t="str">
        <f>VLOOKUP(C1235, 'NORD SUD'!A:B, 2, FALSE)</f>
        <v>S</v>
      </c>
      <c r="AE1235" s="85"/>
      <c r="AF1235" s="85"/>
      <c r="AG1235" s="84"/>
      <c r="AH1235" s="81"/>
      <c r="AI1235" s="169"/>
      <c r="AJ1235" s="169"/>
      <c r="AK1235" s="194"/>
      <c r="AL1235" s="158"/>
    </row>
    <row r="1236" spans="1:998" s="13" customFormat="1">
      <c r="A1236" s="16">
        <v>1231</v>
      </c>
      <c r="B1236" s="32" t="s">
        <v>218</v>
      </c>
      <c r="C1236" s="32" t="s">
        <v>1494</v>
      </c>
      <c r="D1236" s="32" t="s">
        <v>1494</v>
      </c>
      <c r="E1236" s="32" t="s">
        <v>422</v>
      </c>
      <c r="F1236" s="32"/>
      <c r="G1236" s="74">
        <v>45817</v>
      </c>
      <c r="H1236" s="75">
        <v>0.38750000000000001</v>
      </c>
      <c r="I1236" s="32" t="s">
        <v>265</v>
      </c>
      <c r="J1236" s="32" t="s">
        <v>6</v>
      </c>
      <c r="K1236" s="32" t="s">
        <v>5</v>
      </c>
      <c r="L1236" s="32" t="s">
        <v>5</v>
      </c>
      <c r="M1236" s="32" t="s">
        <v>5</v>
      </c>
      <c r="N1236" s="32" t="s">
        <v>6</v>
      </c>
      <c r="O1236" s="76">
        <v>562.84</v>
      </c>
      <c r="P1236" s="77">
        <v>533</v>
      </c>
      <c r="Q1236" s="76">
        <v>56000</v>
      </c>
      <c r="R1236" s="76">
        <v>5600</v>
      </c>
      <c r="S1236" s="85">
        <f t="shared" si="113"/>
        <v>10</v>
      </c>
      <c r="T1236" s="85">
        <f t="shared" si="116"/>
        <v>50400</v>
      </c>
      <c r="U1236" s="32" t="s">
        <v>6</v>
      </c>
      <c r="V1236" s="32" t="s">
        <v>6</v>
      </c>
      <c r="W1236" s="79">
        <v>2</v>
      </c>
      <c r="X1236" s="80">
        <v>0</v>
      </c>
      <c r="Y1236" s="81">
        <f>ROUND((S1236/INDICI!$B$2*10),2)</f>
        <v>1.1299999999999999</v>
      </c>
      <c r="Z1236" s="81">
        <f>ROUND((O1236/INDICI!$B$1*25),2)</f>
        <v>1.5</v>
      </c>
      <c r="AA1236" s="82">
        <f t="shared" si="114"/>
        <v>8</v>
      </c>
      <c r="AB1236" s="83">
        <f t="shared" si="115"/>
        <v>10.629999999999999</v>
      </c>
      <c r="AC1236" s="84"/>
      <c r="AD1236" s="81" t="str">
        <f>VLOOKUP(C1236, 'NORD SUD'!A:B, 2, FALSE)</f>
        <v>S</v>
      </c>
      <c r="AE1236" s="85"/>
      <c r="AF1236" s="85"/>
      <c r="AG1236" s="84"/>
      <c r="AH1236" s="81"/>
      <c r="AI1236" s="169"/>
      <c r="AJ1236" s="169"/>
      <c r="AK1236" s="194"/>
      <c r="AL1236" s="158"/>
    </row>
    <row r="1237" spans="1:998" s="13" customFormat="1">
      <c r="A1237" s="16">
        <v>1232</v>
      </c>
      <c r="B1237" s="32" t="s">
        <v>138</v>
      </c>
      <c r="C1237" s="32" t="s">
        <v>18</v>
      </c>
      <c r="D1237" s="32" t="s">
        <v>18</v>
      </c>
      <c r="E1237" s="32" t="s">
        <v>140</v>
      </c>
      <c r="F1237" s="32"/>
      <c r="G1237" s="74">
        <v>45761</v>
      </c>
      <c r="H1237" s="75">
        <v>0.41666666666666669</v>
      </c>
      <c r="I1237" s="32" t="s">
        <v>5</v>
      </c>
      <c r="J1237" s="32" t="s">
        <v>6</v>
      </c>
      <c r="K1237" s="32" t="s">
        <v>5</v>
      </c>
      <c r="L1237" s="32" t="s">
        <v>5</v>
      </c>
      <c r="M1237" s="32" t="s">
        <v>5</v>
      </c>
      <c r="N1237" s="32" t="s">
        <v>6</v>
      </c>
      <c r="O1237" s="76">
        <v>811.23</v>
      </c>
      <c r="P1237" s="77">
        <v>3205</v>
      </c>
      <c r="Q1237" s="76">
        <v>50973.72</v>
      </c>
      <c r="R1237" s="76">
        <v>1973.72</v>
      </c>
      <c r="S1237" s="85">
        <f t="shared" ref="S1237:S1300" si="117">IFERROR(R1237/Q1237*100,0)</f>
        <v>3.8720344522628523</v>
      </c>
      <c r="T1237" s="85">
        <f t="shared" si="116"/>
        <v>49000</v>
      </c>
      <c r="U1237" s="32" t="s">
        <v>6</v>
      </c>
      <c r="V1237" s="32" t="s">
        <v>6</v>
      </c>
      <c r="W1237" s="79">
        <v>1</v>
      </c>
      <c r="X1237" s="80">
        <v>0</v>
      </c>
      <c r="Y1237" s="81">
        <f>ROUND((S1237/INDICI!$B$2*10),2)</f>
        <v>0.44</v>
      </c>
      <c r="Z1237" s="81">
        <f>ROUND((O1237/INDICI!$B$1*25),2)</f>
        <v>2.17</v>
      </c>
      <c r="AA1237" s="82">
        <f t="shared" ref="AA1237:AA1300" si="118">IF(X1237&gt;1, 0, IF(P1237&lt;=5000, 8, IF(P1237&lt;=50000, 6, IF(P1237&lt;=100000, 4, 2))))</f>
        <v>8</v>
      </c>
      <c r="AB1237" s="83">
        <f t="shared" ref="AB1237:AB1300" si="119">SUM(X1237:AA1237)</f>
        <v>10.61</v>
      </c>
      <c r="AC1237" s="84"/>
      <c r="AD1237" s="81" t="str">
        <f>VLOOKUP(C1237, 'NORD SUD'!A:B, 2, FALSE)</f>
        <v>S</v>
      </c>
      <c r="AE1237" s="85"/>
      <c r="AF1237" s="85"/>
      <c r="AG1237" s="84"/>
      <c r="AH1237" s="81"/>
      <c r="AI1237" s="169"/>
      <c r="AJ1237" s="169"/>
      <c r="AK1237" s="194"/>
      <c r="AL1237" s="158"/>
    </row>
    <row r="1238" spans="1:998" s="13" customFormat="1">
      <c r="A1238" s="16">
        <v>1233</v>
      </c>
      <c r="B1238" s="32" t="s">
        <v>857</v>
      </c>
      <c r="C1238" s="32" t="s">
        <v>32</v>
      </c>
      <c r="D1238" s="32" t="s">
        <v>32</v>
      </c>
      <c r="E1238" s="32" t="s">
        <v>1217</v>
      </c>
      <c r="F1238" s="32"/>
      <c r="G1238" s="74">
        <v>45832</v>
      </c>
      <c r="H1238" s="75">
        <v>0.47500000000000003</v>
      </c>
      <c r="I1238" s="32" t="s">
        <v>5</v>
      </c>
      <c r="J1238" s="32" t="s">
        <v>6</v>
      </c>
      <c r="K1238" s="32" t="s">
        <v>5</v>
      </c>
      <c r="L1238" s="32" t="s">
        <v>5</v>
      </c>
      <c r="M1238" s="32" t="s">
        <v>5</v>
      </c>
      <c r="N1238" s="32" t="s">
        <v>6</v>
      </c>
      <c r="O1238" s="76">
        <v>736.06</v>
      </c>
      <c r="P1238" s="77">
        <v>951</v>
      </c>
      <c r="Q1238" s="76">
        <v>85839.1</v>
      </c>
      <c r="R1238" s="76">
        <v>4858.49</v>
      </c>
      <c r="S1238" s="85">
        <f t="shared" si="117"/>
        <v>5.6599964351909549</v>
      </c>
      <c r="T1238" s="85">
        <f t="shared" si="116"/>
        <v>80980.61</v>
      </c>
      <c r="U1238" s="32" t="s">
        <v>6</v>
      </c>
      <c r="V1238" s="32" t="s">
        <v>6</v>
      </c>
      <c r="W1238" s="79">
        <v>1</v>
      </c>
      <c r="X1238" s="80">
        <v>0</v>
      </c>
      <c r="Y1238" s="81">
        <f>ROUND((S1238/INDICI!$B$2*10),2)</f>
        <v>0.64</v>
      </c>
      <c r="Z1238" s="81">
        <f>ROUND((O1238/INDICI!$B$1*25),2)</f>
        <v>1.97</v>
      </c>
      <c r="AA1238" s="82">
        <f t="shared" si="118"/>
        <v>8</v>
      </c>
      <c r="AB1238" s="83">
        <f t="shared" si="119"/>
        <v>10.61</v>
      </c>
      <c r="AC1238" s="84"/>
      <c r="AD1238" s="81" t="str">
        <f>VLOOKUP(C1238, 'NORD SUD'!A:B, 2, FALSE)</f>
        <v>S</v>
      </c>
      <c r="AE1238" s="85"/>
      <c r="AF1238" s="85"/>
      <c r="AG1238" s="84"/>
      <c r="AH1238" s="81"/>
      <c r="AI1238" s="169"/>
      <c r="AJ1238" s="169"/>
      <c r="AK1238" s="194"/>
      <c r="AL1238" s="162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27"/>
      <c r="EC1238" s="27"/>
      <c r="ED1238" s="27"/>
      <c r="EE1238" s="27"/>
      <c r="EF1238" s="27"/>
      <c r="EG1238" s="27"/>
      <c r="EH1238" s="27"/>
      <c r="EI1238" s="27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  <c r="HJ1238" s="27"/>
      <c r="HK1238" s="27"/>
      <c r="HL1238" s="27"/>
      <c r="HM1238" s="27"/>
      <c r="HN1238" s="27"/>
      <c r="HO1238" s="27"/>
      <c r="HP1238" s="27"/>
      <c r="HQ1238" s="27"/>
      <c r="HR1238" s="27"/>
      <c r="HS1238" s="27"/>
      <c r="HT1238" s="27"/>
      <c r="HU1238" s="27"/>
      <c r="HV1238" s="27"/>
      <c r="HW1238" s="27"/>
      <c r="HX1238" s="27"/>
      <c r="HY1238" s="27"/>
      <c r="HZ1238" s="27"/>
      <c r="IA1238" s="27"/>
      <c r="IB1238" s="27"/>
      <c r="IC1238" s="27"/>
      <c r="ID1238" s="27"/>
      <c r="IE1238" s="27"/>
      <c r="IF1238" s="27"/>
      <c r="IG1238" s="27"/>
      <c r="IH1238" s="27"/>
      <c r="II1238" s="27"/>
      <c r="IJ1238" s="27"/>
      <c r="IK1238" s="27"/>
      <c r="IL1238" s="27"/>
      <c r="IM1238" s="27"/>
      <c r="IN1238" s="27"/>
      <c r="IO1238" s="27"/>
      <c r="IP1238" s="27"/>
      <c r="IQ1238" s="27"/>
      <c r="IR1238" s="27"/>
      <c r="IS1238" s="27"/>
      <c r="IT1238" s="27"/>
      <c r="IU1238" s="27"/>
      <c r="IV1238" s="27"/>
      <c r="IW1238" s="27"/>
      <c r="IX1238" s="27"/>
      <c r="IY1238" s="27"/>
      <c r="IZ1238" s="27"/>
      <c r="JA1238" s="27"/>
      <c r="JB1238" s="27"/>
      <c r="JC1238" s="27"/>
      <c r="JD1238" s="27"/>
      <c r="JE1238" s="27"/>
      <c r="JF1238" s="27"/>
      <c r="JG1238" s="27"/>
      <c r="JH1238" s="27"/>
      <c r="JI1238" s="27"/>
      <c r="JJ1238" s="27"/>
      <c r="JK1238" s="27"/>
      <c r="JL1238" s="27"/>
      <c r="JM1238" s="27"/>
      <c r="JN1238" s="27"/>
      <c r="JO1238" s="27"/>
      <c r="JP1238" s="27"/>
      <c r="JQ1238" s="27"/>
      <c r="JR1238" s="27"/>
      <c r="JS1238" s="27"/>
      <c r="JT1238" s="27"/>
      <c r="JU1238" s="27"/>
      <c r="JV1238" s="27"/>
      <c r="JW1238" s="27"/>
      <c r="JX1238" s="27"/>
      <c r="JY1238" s="27"/>
      <c r="JZ1238" s="27"/>
      <c r="KA1238" s="27"/>
      <c r="KB1238" s="27"/>
      <c r="KC1238" s="27"/>
      <c r="KD1238" s="27"/>
      <c r="KE1238" s="27"/>
      <c r="KF1238" s="27"/>
      <c r="KG1238" s="27"/>
      <c r="KH1238" s="27"/>
      <c r="KI1238" s="27"/>
      <c r="KJ1238" s="27"/>
      <c r="KK1238" s="27"/>
      <c r="KL1238" s="27"/>
      <c r="KM1238" s="27"/>
      <c r="KN1238" s="27"/>
      <c r="KO1238" s="27"/>
      <c r="KP1238" s="27"/>
      <c r="KQ1238" s="27"/>
      <c r="KR1238" s="27"/>
      <c r="KS1238" s="27"/>
      <c r="KT1238" s="27"/>
      <c r="KU1238" s="27"/>
      <c r="KV1238" s="27"/>
      <c r="KW1238" s="27"/>
      <c r="KX1238" s="27"/>
      <c r="KY1238" s="27"/>
      <c r="KZ1238" s="27"/>
      <c r="LA1238" s="27"/>
      <c r="LB1238" s="27"/>
      <c r="LC1238" s="27"/>
      <c r="LD1238" s="27"/>
      <c r="LE1238" s="27"/>
      <c r="LF1238" s="27"/>
      <c r="LG1238" s="27"/>
      <c r="LH1238" s="27"/>
      <c r="LI1238" s="27"/>
      <c r="LJ1238" s="27"/>
      <c r="LK1238" s="27"/>
      <c r="LL1238" s="27"/>
      <c r="LM1238" s="27"/>
      <c r="LN1238" s="27"/>
      <c r="LO1238" s="27"/>
      <c r="LP1238" s="27"/>
      <c r="LQ1238" s="27"/>
      <c r="LR1238" s="27"/>
      <c r="LS1238" s="27"/>
      <c r="LT1238" s="27"/>
      <c r="LU1238" s="27"/>
      <c r="LV1238" s="27"/>
      <c r="LW1238" s="27"/>
      <c r="LX1238" s="27"/>
      <c r="LY1238" s="27"/>
      <c r="LZ1238" s="27"/>
      <c r="MA1238" s="27"/>
      <c r="MB1238" s="27"/>
      <c r="MC1238" s="27"/>
      <c r="MD1238" s="27"/>
      <c r="ME1238" s="27"/>
      <c r="MF1238" s="27"/>
      <c r="MG1238" s="27"/>
      <c r="MH1238" s="27"/>
      <c r="MI1238" s="27"/>
      <c r="MJ1238" s="27"/>
      <c r="MK1238" s="27"/>
      <c r="ML1238" s="27"/>
      <c r="MM1238" s="27"/>
      <c r="MN1238" s="27"/>
      <c r="MO1238" s="27"/>
      <c r="MP1238" s="27"/>
      <c r="MQ1238" s="27"/>
      <c r="MR1238" s="27"/>
      <c r="MS1238" s="27"/>
      <c r="MT1238" s="27"/>
      <c r="MU1238" s="27"/>
      <c r="MV1238" s="27"/>
      <c r="MW1238" s="27"/>
      <c r="MX1238" s="27"/>
      <c r="MY1238" s="27"/>
      <c r="MZ1238" s="27"/>
      <c r="NA1238" s="27"/>
      <c r="NB1238" s="27"/>
      <c r="NC1238" s="27"/>
      <c r="ND1238" s="27"/>
      <c r="NE1238" s="27"/>
      <c r="NF1238" s="27"/>
      <c r="NG1238" s="27"/>
      <c r="NH1238" s="27"/>
      <c r="NI1238" s="27"/>
      <c r="NJ1238" s="27"/>
      <c r="NK1238" s="27"/>
      <c r="NL1238" s="27"/>
      <c r="NM1238" s="27"/>
      <c r="NN1238" s="27"/>
      <c r="NO1238" s="27"/>
      <c r="NP1238" s="27"/>
      <c r="NQ1238" s="27"/>
      <c r="NR1238" s="27"/>
      <c r="NS1238" s="27"/>
      <c r="NT1238" s="27"/>
      <c r="NU1238" s="27"/>
      <c r="NV1238" s="27"/>
      <c r="NW1238" s="27"/>
      <c r="NX1238" s="27"/>
      <c r="NY1238" s="27"/>
      <c r="NZ1238" s="27"/>
      <c r="OA1238" s="27"/>
      <c r="OB1238" s="27"/>
      <c r="OC1238" s="27"/>
      <c r="OD1238" s="27"/>
      <c r="OE1238" s="27"/>
      <c r="OF1238" s="27"/>
      <c r="OG1238" s="27"/>
      <c r="OH1238" s="27"/>
      <c r="OI1238" s="27"/>
      <c r="OJ1238" s="27"/>
      <c r="OK1238" s="27"/>
      <c r="OL1238" s="27"/>
      <c r="OM1238" s="27"/>
      <c r="ON1238" s="27"/>
      <c r="OO1238" s="27"/>
      <c r="OP1238" s="27"/>
      <c r="OQ1238" s="27"/>
      <c r="OR1238" s="27"/>
      <c r="OS1238" s="27"/>
      <c r="OT1238" s="27"/>
      <c r="OU1238" s="27"/>
      <c r="OV1238" s="27"/>
      <c r="OW1238" s="27"/>
      <c r="OX1238" s="27"/>
      <c r="OY1238" s="27"/>
      <c r="OZ1238" s="27"/>
      <c r="PA1238" s="27"/>
      <c r="PB1238" s="27"/>
      <c r="PC1238" s="27"/>
      <c r="PD1238" s="27"/>
      <c r="PE1238" s="27"/>
      <c r="PF1238" s="27"/>
      <c r="PG1238" s="27"/>
      <c r="PH1238" s="27"/>
      <c r="PI1238" s="27"/>
      <c r="PJ1238" s="27"/>
      <c r="PK1238" s="27"/>
      <c r="PL1238" s="27"/>
      <c r="PM1238" s="27"/>
      <c r="PN1238" s="27"/>
      <c r="PO1238" s="27"/>
      <c r="PP1238" s="27"/>
      <c r="PQ1238" s="27"/>
      <c r="PR1238" s="27"/>
      <c r="PS1238" s="27"/>
      <c r="PT1238" s="27"/>
      <c r="PU1238" s="27"/>
      <c r="PV1238" s="27"/>
      <c r="PW1238" s="27"/>
      <c r="PX1238" s="27"/>
      <c r="PY1238" s="27"/>
      <c r="PZ1238" s="27"/>
      <c r="QA1238" s="27"/>
      <c r="QB1238" s="27"/>
      <c r="QC1238" s="27"/>
      <c r="QD1238" s="27"/>
      <c r="QE1238" s="27"/>
      <c r="QF1238" s="27"/>
      <c r="QG1238" s="27"/>
      <c r="QH1238" s="27"/>
      <c r="QI1238" s="27"/>
      <c r="QJ1238" s="27"/>
      <c r="QK1238" s="27"/>
      <c r="QL1238" s="27"/>
      <c r="QM1238" s="27"/>
      <c r="QN1238" s="27"/>
      <c r="QO1238" s="27"/>
      <c r="QP1238" s="27"/>
      <c r="QQ1238" s="27"/>
      <c r="QR1238" s="27"/>
      <c r="QS1238" s="27"/>
      <c r="QT1238" s="27"/>
      <c r="QU1238" s="27"/>
      <c r="QV1238" s="27"/>
      <c r="QW1238" s="27"/>
      <c r="QX1238" s="27"/>
      <c r="QY1238" s="27"/>
      <c r="QZ1238" s="27"/>
      <c r="RA1238" s="27"/>
      <c r="RB1238" s="27"/>
      <c r="RC1238" s="27"/>
      <c r="RD1238" s="27"/>
      <c r="RE1238" s="27"/>
      <c r="RF1238" s="27"/>
      <c r="RG1238" s="27"/>
      <c r="RH1238" s="27"/>
      <c r="RI1238" s="27"/>
      <c r="RJ1238" s="27"/>
      <c r="RK1238" s="27"/>
      <c r="RL1238" s="27"/>
      <c r="RM1238" s="27"/>
      <c r="RN1238" s="27"/>
      <c r="RO1238" s="27"/>
      <c r="RP1238" s="27"/>
      <c r="RQ1238" s="27"/>
      <c r="RR1238" s="27"/>
      <c r="RS1238" s="27"/>
      <c r="RT1238" s="27"/>
      <c r="RU1238" s="27"/>
      <c r="RV1238" s="27"/>
      <c r="RW1238" s="27"/>
      <c r="RX1238" s="27"/>
      <c r="RY1238" s="27"/>
      <c r="RZ1238" s="27"/>
      <c r="SA1238" s="27"/>
      <c r="SB1238" s="27"/>
      <c r="SC1238" s="27"/>
      <c r="SD1238" s="27"/>
      <c r="SE1238" s="27"/>
      <c r="SF1238" s="27"/>
      <c r="SG1238" s="27"/>
      <c r="SH1238" s="27"/>
      <c r="SI1238" s="27"/>
      <c r="SJ1238" s="27"/>
      <c r="SK1238" s="27"/>
      <c r="SL1238" s="27"/>
      <c r="SM1238" s="27"/>
      <c r="SN1238" s="27"/>
      <c r="SO1238" s="27"/>
      <c r="SP1238" s="27"/>
      <c r="SQ1238" s="27"/>
      <c r="SR1238" s="27"/>
      <c r="SS1238" s="27"/>
      <c r="ST1238" s="27"/>
      <c r="SU1238" s="27"/>
      <c r="SV1238" s="27"/>
      <c r="SW1238" s="27"/>
      <c r="SX1238" s="27"/>
      <c r="SY1238" s="27"/>
      <c r="SZ1238" s="27"/>
      <c r="TA1238" s="27"/>
      <c r="TB1238" s="27"/>
      <c r="TC1238" s="27"/>
      <c r="TD1238" s="27"/>
      <c r="TE1238" s="27"/>
      <c r="TF1238" s="27"/>
      <c r="TG1238" s="27"/>
      <c r="TH1238" s="27"/>
      <c r="TI1238" s="27"/>
      <c r="TJ1238" s="27"/>
      <c r="TK1238" s="27"/>
      <c r="TL1238" s="27"/>
      <c r="TM1238" s="27"/>
      <c r="TN1238" s="27"/>
      <c r="TO1238" s="27"/>
      <c r="TP1238" s="27"/>
      <c r="TQ1238" s="27"/>
      <c r="TR1238" s="27"/>
      <c r="TS1238" s="27"/>
      <c r="TT1238" s="27"/>
      <c r="TU1238" s="27"/>
      <c r="TV1238" s="27"/>
      <c r="TW1238" s="27"/>
      <c r="TX1238" s="27"/>
      <c r="TY1238" s="27"/>
      <c r="TZ1238" s="27"/>
      <c r="UA1238" s="27"/>
      <c r="UB1238" s="27"/>
      <c r="UC1238" s="27"/>
      <c r="UD1238" s="27"/>
      <c r="UE1238" s="27"/>
      <c r="UF1238" s="27"/>
      <c r="UG1238" s="27"/>
      <c r="UH1238" s="27"/>
      <c r="UI1238" s="27"/>
      <c r="UJ1238" s="27"/>
      <c r="UK1238" s="27"/>
      <c r="UL1238" s="27"/>
      <c r="UM1238" s="27"/>
      <c r="UN1238" s="27"/>
      <c r="UO1238" s="27"/>
      <c r="UP1238" s="27"/>
      <c r="UQ1238" s="27"/>
      <c r="UR1238" s="27"/>
      <c r="US1238" s="27"/>
      <c r="UT1238" s="27"/>
      <c r="UU1238" s="27"/>
      <c r="UV1238" s="27"/>
      <c r="UW1238" s="27"/>
      <c r="UX1238" s="27"/>
      <c r="UY1238" s="27"/>
      <c r="UZ1238" s="27"/>
      <c r="VA1238" s="27"/>
      <c r="VB1238" s="27"/>
      <c r="VC1238" s="27"/>
      <c r="VD1238" s="27"/>
      <c r="VE1238" s="27"/>
      <c r="VF1238" s="27"/>
      <c r="VG1238" s="27"/>
      <c r="VH1238" s="27"/>
      <c r="VI1238" s="27"/>
      <c r="VJ1238" s="27"/>
      <c r="VK1238" s="27"/>
      <c r="VL1238" s="27"/>
      <c r="VM1238" s="27"/>
      <c r="VN1238" s="27"/>
      <c r="VO1238" s="27"/>
      <c r="VP1238" s="27"/>
      <c r="VQ1238" s="27"/>
      <c r="VR1238" s="27"/>
      <c r="VS1238" s="27"/>
      <c r="VT1238" s="27"/>
      <c r="VU1238" s="27"/>
      <c r="VV1238" s="27"/>
      <c r="VW1238" s="27"/>
      <c r="VX1238" s="27"/>
      <c r="VY1238" s="27"/>
      <c r="VZ1238" s="27"/>
      <c r="WA1238" s="27"/>
      <c r="WB1238" s="27"/>
      <c r="WC1238" s="27"/>
      <c r="WD1238" s="27"/>
      <c r="WE1238" s="27"/>
      <c r="WF1238" s="27"/>
      <c r="WG1238" s="27"/>
      <c r="WH1238" s="27"/>
      <c r="WI1238" s="27"/>
      <c r="WJ1238" s="27"/>
      <c r="WK1238" s="27"/>
      <c r="WL1238" s="27"/>
      <c r="WM1238" s="27"/>
      <c r="WN1238" s="27"/>
      <c r="WO1238" s="27"/>
      <c r="WP1238" s="27"/>
      <c r="WQ1238" s="27"/>
      <c r="WR1238" s="27"/>
      <c r="WS1238" s="27"/>
      <c r="WT1238" s="27"/>
      <c r="WU1238" s="27"/>
      <c r="WV1238" s="27"/>
      <c r="WW1238" s="27"/>
      <c r="WX1238" s="27"/>
      <c r="WY1238" s="27"/>
      <c r="WZ1238" s="27"/>
      <c r="XA1238" s="27"/>
      <c r="XB1238" s="27"/>
      <c r="XC1238" s="27"/>
      <c r="XD1238" s="27"/>
      <c r="XE1238" s="27"/>
      <c r="XF1238" s="27"/>
      <c r="XG1238" s="27"/>
      <c r="XH1238" s="27"/>
      <c r="XI1238" s="27"/>
      <c r="XJ1238" s="27"/>
      <c r="XK1238" s="27"/>
      <c r="XL1238" s="27"/>
      <c r="XM1238" s="27"/>
      <c r="XN1238" s="27"/>
      <c r="XO1238" s="27"/>
      <c r="XP1238" s="27"/>
      <c r="XQ1238" s="27"/>
      <c r="XR1238" s="27"/>
      <c r="XS1238" s="27"/>
      <c r="XT1238" s="27"/>
      <c r="XU1238" s="27"/>
      <c r="XV1238" s="27"/>
      <c r="XW1238" s="27"/>
      <c r="XX1238" s="27"/>
      <c r="XY1238" s="27"/>
      <c r="XZ1238" s="27"/>
      <c r="YA1238" s="27"/>
      <c r="YB1238" s="27"/>
      <c r="YC1238" s="27"/>
      <c r="YD1238" s="27"/>
      <c r="YE1238" s="27"/>
      <c r="YF1238" s="27"/>
      <c r="YG1238" s="27"/>
      <c r="YH1238" s="27"/>
      <c r="YI1238" s="27"/>
      <c r="YJ1238" s="27"/>
      <c r="YK1238" s="27"/>
      <c r="YL1238" s="27"/>
      <c r="YM1238" s="27"/>
      <c r="YN1238" s="27"/>
      <c r="YO1238" s="27"/>
      <c r="YP1238" s="27"/>
      <c r="YQ1238" s="27"/>
      <c r="YR1238" s="27"/>
      <c r="YS1238" s="27"/>
      <c r="YT1238" s="27"/>
      <c r="YU1238" s="27"/>
      <c r="YV1238" s="27"/>
      <c r="YW1238" s="27"/>
      <c r="YX1238" s="27"/>
      <c r="YY1238" s="27"/>
      <c r="YZ1238" s="27"/>
      <c r="ZA1238" s="27"/>
      <c r="ZB1238" s="27"/>
      <c r="ZC1238" s="27"/>
      <c r="ZD1238" s="27"/>
      <c r="ZE1238" s="27"/>
      <c r="ZF1238" s="27"/>
      <c r="ZG1238" s="27"/>
      <c r="ZH1238" s="27"/>
      <c r="ZI1238" s="27"/>
      <c r="ZJ1238" s="27"/>
      <c r="ZK1238" s="27"/>
      <c r="ZL1238" s="27"/>
      <c r="ZM1238" s="27"/>
      <c r="ZN1238" s="27"/>
      <c r="ZO1238" s="27"/>
      <c r="ZP1238" s="27"/>
      <c r="ZQ1238" s="27"/>
      <c r="ZR1238" s="27"/>
      <c r="ZS1238" s="27"/>
      <c r="ZT1238" s="27"/>
      <c r="ZU1238" s="27"/>
      <c r="ZV1238" s="27"/>
      <c r="ZW1238" s="27"/>
      <c r="ZX1238" s="27"/>
      <c r="ZY1238" s="27"/>
      <c r="ZZ1238" s="27"/>
      <c r="AAA1238" s="27"/>
      <c r="AAB1238" s="27"/>
      <c r="AAC1238" s="27"/>
      <c r="AAD1238" s="27"/>
      <c r="AAE1238" s="27"/>
      <c r="AAF1238" s="27"/>
      <c r="AAG1238" s="27"/>
      <c r="AAH1238" s="27"/>
      <c r="AAI1238" s="27"/>
      <c r="AAJ1238" s="27"/>
      <c r="AAK1238" s="27"/>
      <c r="AAL1238" s="27"/>
      <c r="AAM1238" s="27"/>
      <c r="AAN1238" s="27"/>
      <c r="AAO1238" s="27"/>
      <c r="AAP1238" s="27"/>
      <c r="AAQ1238" s="27"/>
      <c r="AAR1238" s="27"/>
      <c r="AAS1238" s="27"/>
      <c r="AAT1238" s="27"/>
      <c r="AAU1238" s="27"/>
      <c r="AAV1238" s="27"/>
      <c r="AAW1238" s="27"/>
      <c r="AAX1238" s="27"/>
      <c r="AAY1238" s="27"/>
      <c r="AAZ1238" s="27"/>
      <c r="ABA1238" s="27"/>
      <c r="ABB1238" s="27"/>
      <c r="ABC1238" s="27"/>
      <c r="ABD1238" s="27"/>
      <c r="ABE1238" s="27"/>
      <c r="ABF1238" s="27"/>
      <c r="ABG1238" s="27"/>
      <c r="ABH1238" s="27"/>
      <c r="ABI1238" s="27"/>
      <c r="ABJ1238" s="27"/>
      <c r="ABK1238" s="27"/>
      <c r="ABL1238" s="27"/>
      <c r="ABM1238" s="27"/>
      <c r="ABN1238" s="27"/>
      <c r="ABO1238" s="27"/>
      <c r="ABP1238" s="27"/>
      <c r="ABQ1238" s="27"/>
      <c r="ABR1238" s="27"/>
      <c r="ABS1238" s="27"/>
      <c r="ABT1238" s="27"/>
      <c r="ABU1238" s="27"/>
      <c r="ABV1238" s="27"/>
      <c r="ABW1238" s="27"/>
      <c r="ABX1238" s="27"/>
      <c r="ABY1238" s="27"/>
      <c r="ABZ1238" s="27"/>
      <c r="ACA1238" s="27"/>
      <c r="ACB1238" s="27"/>
      <c r="ACC1238" s="27"/>
      <c r="ACD1238" s="27"/>
      <c r="ACE1238" s="27"/>
      <c r="ACF1238" s="27"/>
      <c r="ACG1238" s="27"/>
      <c r="ACH1238" s="27"/>
      <c r="ACI1238" s="27"/>
      <c r="ACJ1238" s="27"/>
      <c r="ACK1238" s="27"/>
      <c r="ACL1238" s="27"/>
      <c r="ACM1238" s="27"/>
      <c r="ACN1238" s="27"/>
      <c r="ACO1238" s="27"/>
      <c r="ACP1238" s="27"/>
      <c r="ACQ1238" s="27"/>
      <c r="ACR1238" s="27"/>
      <c r="ACS1238" s="27"/>
      <c r="ACT1238" s="27"/>
      <c r="ACU1238" s="27"/>
      <c r="ACV1238" s="27"/>
      <c r="ACW1238" s="27"/>
      <c r="ACX1238" s="27"/>
      <c r="ACY1238" s="27"/>
      <c r="ACZ1238" s="27"/>
      <c r="ADA1238" s="27"/>
      <c r="ADB1238" s="27"/>
      <c r="ADC1238" s="27"/>
      <c r="ADD1238" s="27"/>
      <c r="ADE1238" s="27"/>
      <c r="ADF1238" s="27"/>
      <c r="ADG1238" s="27"/>
      <c r="ADH1238" s="27"/>
      <c r="ADI1238" s="27"/>
      <c r="ADJ1238" s="27"/>
      <c r="ADK1238" s="27"/>
      <c r="ADL1238" s="27"/>
      <c r="ADM1238" s="27"/>
      <c r="ADN1238" s="27"/>
      <c r="ADO1238" s="27"/>
      <c r="ADP1238" s="27"/>
      <c r="ADQ1238" s="27"/>
      <c r="ADR1238" s="27"/>
      <c r="ADS1238" s="27"/>
      <c r="ADT1238" s="27"/>
      <c r="ADU1238" s="27"/>
      <c r="ADV1238" s="27"/>
      <c r="ADW1238" s="27"/>
      <c r="ADX1238" s="27"/>
      <c r="ADY1238" s="27"/>
      <c r="ADZ1238" s="27"/>
      <c r="AEA1238" s="27"/>
      <c r="AEB1238" s="27"/>
      <c r="AEC1238" s="27"/>
      <c r="AED1238" s="27"/>
      <c r="AEE1238" s="27"/>
      <c r="AEF1238" s="27"/>
      <c r="AEG1238" s="27"/>
      <c r="AEH1238" s="27"/>
      <c r="AEI1238" s="27"/>
      <c r="AEJ1238" s="27"/>
      <c r="AEK1238" s="27"/>
      <c r="AEL1238" s="27"/>
      <c r="AEM1238" s="27"/>
      <c r="AEN1238" s="27"/>
      <c r="AEO1238" s="27"/>
      <c r="AEP1238" s="27"/>
      <c r="AEQ1238" s="27"/>
      <c r="AER1238" s="27"/>
      <c r="AES1238" s="27"/>
      <c r="AET1238" s="27"/>
      <c r="AEU1238" s="27"/>
      <c r="AEV1238" s="27"/>
      <c r="AEW1238" s="27"/>
      <c r="AEX1238" s="27"/>
      <c r="AEY1238" s="27"/>
      <c r="AEZ1238" s="27"/>
      <c r="AFA1238" s="27"/>
      <c r="AFB1238" s="27"/>
      <c r="AFC1238" s="27"/>
      <c r="AFD1238" s="27"/>
      <c r="AFE1238" s="27"/>
      <c r="AFF1238" s="27"/>
      <c r="AFG1238" s="27"/>
      <c r="AFH1238" s="27"/>
      <c r="AFI1238" s="27"/>
      <c r="AFJ1238" s="27"/>
      <c r="AFK1238" s="27"/>
      <c r="AFL1238" s="27"/>
      <c r="AFM1238" s="27"/>
      <c r="AFN1238" s="27"/>
      <c r="AFO1238" s="27"/>
      <c r="AFP1238" s="27"/>
      <c r="AFQ1238" s="27"/>
      <c r="AFR1238" s="27"/>
      <c r="AFS1238" s="27"/>
      <c r="AFT1238" s="27"/>
      <c r="AFU1238" s="27"/>
      <c r="AFV1238" s="27"/>
      <c r="AFW1238" s="27"/>
      <c r="AFX1238" s="27"/>
      <c r="AFY1238" s="27"/>
      <c r="AFZ1238" s="27"/>
      <c r="AGA1238" s="27"/>
      <c r="AGB1238" s="27"/>
      <c r="AGC1238" s="27"/>
      <c r="AGD1238" s="27"/>
      <c r="AGE1238" s="27"/>
      <c r="AGF1238" s="27"/>
      <c r="AGG1238" s="27"/>
      <c r="AGH1238" s="27"/>
      <c r="AGI1238" s="27"/>
      <c r="AGJ1238" s="27"/>
      <c r="AGK1238" s="27"/>
      <c r="AGL1238" s="27"/>
      <c r="AGM1238" s="27"/>
      <c r="AGN1238" s="27"/>
      <c r="AGO1238" s="27"/>
      <c r="AGP1238" s="27"/>
      <c r="AGQ1238" s="27"/>
      <c r="AGR1238" s="27"/>
      <c r="AGS1238" s="27"/>
      <c r="AGT1238" s="27"/>
      <c r="AGU1238" s="27"/>
      <c r="AGV1238" s="27"/>
      <c r="AGW1238" s="27"/>
      <c r="AGX1238" s="27"/>
      <c r="AGY1238" s="27"/>
      <c r="AGZ1238" s="27"/>
      <c r="AHA1238" s="27"/>
      <c r="AHB1238" s="27"/>
      <c r="AHC1238" s="27"/>
      <c r="AHD1238" s="27"/>
      <c r="AHE1238" s="27"/>
      <c r="AHF1238" s="27"/>
      <c r="AHG1238" s="27"/>
      <c r="AHH1238" s="27"/>
      <c r="AHI1238" s="27"/>
      <c r="AHJ1238" s="27"/>
      <c r="AHK1238" s="27"/>
      <c r="AHL1238" s="27"/>
      <c r="AHM1238" s="27"/>
      <c r="AHN1238" s="27"/>
      <c r="AHO1238" s="27"/>
      <c r="AHP1238" s="27"/>
      <c r="AHQ1238" s="27"/>
      <c r="AHR1238" s="27"/>
      <c r="AHS1238" s="27"/>
      <c r="AHT1238" s="27"/>
      <c r="AHU1238" s="27"/>
      <c r="AHV1238" s="27"/>
      <c r="AHW1238" s="27"/>
      <c r="AHX1238" s="27"/>
      <c r="AHY1238" s="27"/>
      <c r="AHZ1238" s="27"/>
      <c r="AIA1238" s="27"/>
      <c r="AIB1238" s="27"/>
      <c r="AIC1238" s="27"/>
      <c r="AID1238" s="27"/>
      <c r="AIE1238" s="27"/>
      <c r="AIF1238" s="27"/>
      <c r="AIG1238" s="27"/>
      <c r="AIH1238" s="27"/>
      <c r="AII1238" s="27"/>
      <c r="AIJ1238" s="27"/>
      <c r="AIK1238" s="27"/>
      <c r="AIL1238" s="27"/>
      <c r="AIM1238" s="27"/>
      <c r="AIN1238" s="27"/>
      <c r="AIO1238" s="27"/>
      <c r="AIP1238" s="27"/>
      <c r="AIQ1238" s="27"/>
      <c r="AIR1238" s="27"/>
      <c r="AIS1238" s="27"/>
      <c r="AIT1238" s="27"/>
      <c r="AIU1238" s="27"/>
      <c r="AIV1238" s="27"/>
      <c r="AIW1238" s="27"/>
      <c r="AIX1238" s="27"/>
      <c r="AIY1238" s="27"/>
      <c r="AIZ1238" s="27"/>
      <c r="AJA1238" s="27"/>
      <c r="AJB1238" s="27"/>
      <c r="AJC1238" s="27"/>
      <c r="AJD1238" s="27"/>
      <c r="AJE1238" s="27"/>
      <c r="AJF1238" s="27"/>
      <c r="AJG1238" s="27"/>
      <c r="AJH1238" s="27"/>
      <c r="AJI1238" s="27"/>
      <c r="AJJ1238" s="27"/>
      <c r="AJK1238" s="27"/>
      <c r="AJL1238" s="27"/>
      <c r="AJM1238" s="27"/>
      <c r="AJN1238" s="27"/>
      <c r="AJO1238" s="27"/>
      <c r="AJP1238" s="27"/>
      <c r="AJQ1238" s="27"/>
      <c r="AJR1238" s="27"/>
      <c r="AJS1238" s="27"/>
      <c r="AJT1238" s="27"/>
      <c r="AJU1238" s="27"/>
      <c r="AJV1238" s="27"/>
      <c r="AJW1238" s="27"/>
      <c r="AJX1238" s="27"/>
      <c r="AJY1238" s="27"/>
      <c r="AJZ1238" s="27"/>
      <c r="AKA1238" s="27"/>
      <c r="AKB1238" s="27"/>
      <c r="AKC1238" s="27"/>
      <c r="AKD1238" s="27"/>
      <c r="AKE1238" s="27"/>
      <c r="AKF1238" s="27"/>
      <c r="AKG1238" s="27"/>
      <c r="AKH1238" s="27"/>
      <c r="AKI1238" s="27"/>
      <c r="AKJ1238" s="27"/>
      <c r="AKK1238" s="27"/>
      <c r="AKL1238" s="27"/>
      <c r="AKM1238" s="27"/>
      <c r="AKN1238" s="27"/>
      <c r="AKO1238" s="27"/>
      <c r="AKP1238" s="27"/>
      <c r="AKQ1238" s="27"/>
      <c r="AKR1238" s="27"/>
      <c r="AKS1238" s="27"/>
      <c r="AKT1238" s="27"/>
      <c r="AKU1238" s="27"/>
      <c r="AKV1238" s="27"/>
      <c r="AKW1238" s="27"/>
      <c r="AKX1238" s="27"/>
      <c r="AKY1238" s="27"/>
      <c r="AKZ1238" s="27"/>
      <c r="ALA1238" s="27"/>
      <c r="ALB1238" s="27"/>
      <c r="ALC1238" s="27"/>
      <c r="ALD1238" s="27"/>
      <c r="ALE1238" s="27"/>
      <c r="ALF1238" s="27"/>
      <c r="ALG1238" s="27"/>
      <c r="ALH1238" s="27"/>
      <c r="ALI1238" s="27"/>
      <c r="ALJ1238" s="27"/>
    </row>
    <row r="1239" spans="1:998" s="13" customFormat="1">
      <c r="A1239" s="16">
        <v>1234</v>
      </c>
      <c r="B1239" s="32" t="s">
        <v>357</v>
      </c>
      <c r="C1239" s="32" t="s">
        <v>101</v>
      </c>
      <c r="D1239" s="32" t="s">
        <v>101</v>
      </c>
      <c r="E1239" s="32" t="s">
        <v>893</v>
      </c>
      <c r="F1239" s="32"/>
      <c r="G1239" s="74">
        <v>45834</v>
      </c>
      <c r="H1239" s="75">
        <v>0.55763888888888891</v>
      </c>
      <c r="I1239" s="32" t="s">
        <v>5</v>
      </c>
      <c r="J1239" s="32" t="s">
        <v>6</v>
      </c>
      <c r="K1239" s="32" t="s">
        <v>5</v>
      </c>
      <c r="L1239" s="32" t="s">
        <v>5</v>
      </c>
      <c r="M1239" s="32" t="s">
        <v>5</v>
      </c>
      <c r="N1239" s="32" t="s">
        <v>6</v>
      </c>
      <c r="O1239" s="76">
        <v>819.27</v>
      </c>
      <c r="P1239" s="77">
        <v>6103</v>
      </c>
      <c r="Q1239" s="76">
        <v>140000</v>
      </c>
      <c r="R1239" s="76">
        <v>30000</v>
      </c>
      <c r="S1239" s="85">
        <f t="shared" si="117"/>
        <v>21.428571428571427</v>
      </c>
      <c r="T1239" s="85">
        <f t="shared" si="116"/>
        <v>110000</v>
      </c>
      <c r="U1239" s="32" t="s">
        <v>6</v>
      </c>
      <c r="V1239" s="32" t="s">
        <v>6</v>
      </c>
      <c r="W1239" s="79">
        <v>1</v>
      </c>
      <c r="X1239" s="80">
        <v>0</v>
      </c>
      <c r="Y1239" s="81">
        <f>ROUND((S1239/INDICI!$B$2*10),2)</f>
        <v>2.42</v>
      </c>
      <c r="Z1239" s="81">
        <f>ROUND((O1239/INDICI!$B$1*25),2)</f>
        <v>2.19</v>
      </c>
      <c r="AA1239" s="82">
        <f t="shared" si="118"/>
        <v>6</v>
      </c>
      <c r="AB1239" s="83">
        <f t="shared" si="119"/>
        <v>10.61</v>
      </c>
      <c r="AC1239" s="84"/>
      <c r="AD1239" s="81" t="str">
        <f>VLOOKUP(C1239, 'NORD SUD'!A:B, 2, FALSE)</f>
        <v>N</v>
      </c>
      <c r="AE1239" s="85"/>
      <c r="AF1239" s="85"/>
      <c r="AG1239" s="84"/>
      <c r="AH1239" s="174"/>
      <c r="AI1239" s="175"/>
      <c r="AJ1239" s="175"/>
      <c r="AK1239" s="199"/>
      <c r="AL1239" s="158"/>
    </row>
    <row r="1240" spans="1:998" s="13" customFormat="1">
      <c r="A1240" s="16">
        <v>1235</v>
      </c>
      <c r="B1240" s="32" t="s">
        <v>274</v>
      </c>
      <c r="C1240" s="32" t="s">
        <v>1606</v>
      </c>
      <c r="D1240" s="32" t="s">
        <v>1606</v>
      </c>
      <c r="E1240" s="32" t="s">
        <v>1609</v>
      </c>
      <c r="F1240" s="32"/>
      <c r="G1240" s="74">
        <v>45833</v>
      </c>
      <c r="H1240" s="75">
        <v>0.52430555555555558</v>
      </c>
      <c r="I1240" s="32" t="s">
        <v>5</v>
      </c>
      <c r="J1240" s="32" t="s">
        <v>6</v>
      </c>
      <c r="K1240" s="32" t="s">
        <v>265</v>
      </c>
      <c r="L1240" s="32" t="s">
        <v>5</v>
      </c>
      <c r="M1240" s="32" t="s">
        <v>5</v>
      </c>
      <c r="N1240" s="32" t="s">
        <v>6</v>
      </c>
      <c r="O1240" s="76">
        <v>762.49</v>
      </c>
      <c r="P1240" s="77">
        <v>2623</v>
      </c>
      <c r="Q1240" s="76">
        <v>250000</v>
      </c>
      <c r="R1240" s="76">
        <v>12500</v>
      </c>
      <c r="S1240" s="85">
        <f t="shared" si="117"/>
        <v>5</v>
      </c>
      <c r="T1240" s="85">
        <f t="shared" si="116"/>
        <v>237500</v>
      </c>
      <c r="U1240" s="32" t="s">
        <v>6</v>
      </c>
      <c r="V1240" s="32" t="s">
        <v>6</v>
      </c>
      <c r="W1240" s="32">
        <v>1</v>
      </c>
      <c r="X1240" s="80">
        <v>0</v>
      </c>
      <c r="Y1240" s="81">
        <f>ROUND((S1240/INDICI!$B$2*10),2)</f>
        <v>0.56000000000000005</v>
      </c>
      <c r="Z1240" s="81">
        <f>ROUND((O1240/INDICI!$B$1*25),2)</f>
        <v>2.04</v>
      </c>
      <c r="AA1240" s="82">
        <f t="shared" si="118"/>
        <v>8</v>
      </c>
      <c r="AB1240" s="83">
        <f t="shared" si="119"/>
        <v>10.6</v>
      </c>
      <c r="AC1240" s="84"/>
      <c r="AD1240" s="81" t="str">
        <f>VLOOKUP(C1240, 'NORD SUD'!A:B, 2, FALSE)</f>
        <v>S</v>
      </c>
      <c r="AE1240" s="85"/>
      <c r="AF1240" s="85"/>
      <c r="AG1240" s="84"/>
      <c r="AH1240" s="81"/>
      <c r="AI1240" s="169"/>
      <c r="AJ1240" s="169"/>
      <c r="AK1240" s="194"/>
      <c r="AL1240" s="158"/>
    </row>
    <row r="1241" spans="1:998" s="13" customFormat="1">
      <c r="A1241" s="16">
        <v>1236</v>
      </c>
      <c r="B1241" s="32" t="s">
        <v>556</v>
      </c>
      <c r="C1241" s="32" t="s">
        <v>1454</v>
      </c>
      <c r="D1241" s="32" t="s">
        <v>1454</v>
      </c>
      <c r="E1241" s="32" t="s">
        <v>1474</v>
      </c>
      <c r="F1241" s="32"/>
      <c r="G1241" s="74">
        <v>45833</v>
      </c>
      <c r="H1241" s="75">
        <v>0.69930555555555562</v>
      </c>
      <c r="I1241" s="32" t="s">
        <v>5</v>
      </c>
      <c r="J1241" s="32" t="s">
        <v>6</v>
      </c>
      <c r="K1241" s="32" t="s">
        <v>5</v>
      </c>
      <c r="L1241" s="32" t="s">
        <v>5</v>
      </c>
      <c r="M1241" s="32" t="s">
        <v>5</v>
      </c>
      <c r="N1241" s="32" t="s">
        <v>6</v>
      </c>
      <c r="O1241" s="76">
        <v>683.47</v>
      </c>
      <c r="P1241" s="77">
        <v>2341</v>
      </c>
      <c r="Q1241" s="76">
        <v>145000</v>
      </c>
      <c r="R1241" s="76">
        <v>10000</v>
      </c>
      <c r="S1241" s="85">
        <f t="shared" si="117"/>
        <v>6.8965517241379306</v>
      </c>
      <c r="T1241" s="85">
        <f t="shared" si="116"/>
        <v>135000</v>
      </c>
      <c r="U1241" s="32" t="s">
        <v>6</v>
      </c>
      <c r="V1241" s="32" t="s">
        <v>6</v>
      </c>
      <c r="W1241" s="79">
        <v>1</v>
      </c>
      <c r="X1241" s="80">
        <v>0</v>
      </c>
      <c r="Y1241" s="81">
        <f>ROUND((S1241/INDICI!$B$2*10),2)</f>
        <v>0.78</v>
      </c>
      <c r="Z1241" s="81">
        <f>ROUND((O1241/INDICI!$B$1*25),2)</f>
        <v>1.82</v>
      </c>
      <c r="AA1241" s="82">
        <f t="shared" si="118"/>
        <v>8</v>
      </c>
      <c r="AB1241" s="83">
        <f t="shared" si="119"/>
        <v>10.6</v>
      </c>
      <c r="AC1241" s="84"/>
      <c r="AD1241" s="81" t="str">
        <f>VLOOKUP(C1241, 'NORD SUD'!A:B, 2, FALSE)</f>
        <v>S</v>
      </c>
      <c r="AE1241" s="85"/>
      <c r="AF1241" s="85"/>
      <c r="AG1241" s="84"/>
      <c r="AH1241" s="81"/>
      <c r="AI1241" s="169"/>
      <c r="AJ1241" s="169"/>
      <c r="AK1241" s="194"/>
      <c r="AL1241" s="161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4"/>
      <c r="DB1241" s="24"/>
      <c r="DC1241" s="24"/>
      <c r="DD1241" s="24"/>
      <c r="DE1241" s="24"/>
      <c r="DF1241" s="24"/>
      <c r="DG1241" s="24"/>
      <c r="DH1241" s="24"/>
      <c r="DI1241" s="24"/>
      <c r="DJ1241" s="24"/>
      <c r="DK1241" s="24"/>
      <c r="DL1241" s="24"/>
      <c r="DM1241" s="24"/>
      <c r="DN1241" s="24"/>
      <c r="DO1241" s="24"/>
      <c r="DP1241" s="24"/>
      <c r="DQ1241" s="24"/>
      <c r="DR1241" s="24"/>
      <c r="DS1241" s="24"/>
      <c r="DT1241" s="24"/>
      <c r="DU1241" s="24"/>
      <c r="DV1241" s="24"/>
      <c r="DW1241" s="24"/>
      <c r="DX1241" s="24"/>
      <c r="DY1241" s="24"/>
      <c r="DZ1241" s="24"/>
      <c r="EA1241" s="24"/>
      <c r="EB1241" s="24"/>
      <c r="EC1241" s="24"/>
      <c r="ED1241" s="24"/>
      <c r="EE1241" s="24"/>
      <c r="EF1241" s="24"/>
      <c r="EG1241" s="24"/>
      <c r="EH1241" s="24"/>
      <c r="EI1241" s="24"/>
      <c r="EJ1241" s="24"/>
      <c r="EK1241" s="24"/>
      <c r="EL1241" s="24"/>
      <c r="EM1241" s="24"/>
      <c r="EN1241" s="24"/>
      <c r="EO1241" s="24"/>
      <c r="EP1241" s="24"/>
      <c r="EQ1241" s="24"/>
      <c r="ER1241" s="24"/>
      <c r="ES1241" s="24"/>
      <c r="ET1241" s="24"/>
      <c r="EU1241" s="24"/>
      <c r="EV1241" s="24"/>
      <c r="EW1241" s="24"/>
      <c r="EX1241" s="24"/>
      <c r="EY1241" s="24"/>
      <c r="EZ1241" s="24"/>
      <c r="FA1241" s="24"/>
      <c r="FB1241" s="24"/>
      <c r="FC1241" s="24"/>
      <c r="FD1241" s="24"/>
      <c r="FE1241" s="24"/>
      <c r="FF1241" s="24"/>
      <c r="FG1241" s="24"/>
      <c r="FH1241" s="24"/>
      <c r="FI1241" s="24"/>
      <c r="FJ1241" s="24"/>
      <c r="FK1241" s="24"/>
      <c r="FL1241" s="24"/>
      <c r="FM1241" s="24"/>
      <c r="FN1241" s="24"/>
      <c r="FO1241" s="24"/>
      <c r="FP1241" s="24"/>
      <c r="FQ1241" s="24"/>
      <c r="FR1241" s="24"/>
      <c r="FS1241" s="24"/>
      <c r="FT1241" s="24"/>
      <c r="FU1241" s="24"/>
      <c r="FV1241" s="24"/>
      <c r="FW1241" s="24"/>
      <c r="FX1241" s="24"/>
      <c r="FY1241" s="24"/>
      <c r="FZ1241" s="24"/>
      <c r="GA1241" s="24"/>
      <c r="GB1241" s="24"/>
      <c r="GC1241" s="24"/>
      <c r="GD1241" s="24"/>
      <c r="GE1241" s="24"/>
      <c r="GF1241" s="24"/>
      <c r="GG1241" s="24"/>
      <c r="GH1241" s="24"/>
      <c r="GI1241" s="24"/>
      <c r="GJ1241" s="24"/>
      <c r="GK1241" s="24"/>
      <c r="GL1241" s="24"/>
      <c r="GM1241" s="24"/>
      <c r="GN1241" s="24"/>
      <c r="GO1241" s="24"/>
      <c r="GP1241" s="24"/>
      <c r="GQ1241" s="24"/>
      <c r="GR1241" s="24"/>
      <c r="GS1241" s="24"/>
      <c r="GT1241" s="24"/>
      <c r="GU1241" s="24"/>
      <c r="GV1241" s="24"/>
      <c r="GW1241" s="24"/>
      <c r="GX1241" s="24"/>
      <c r="GY1241" s="24"/>
      <c r="GZ1241" s="24"/>
      <c r="HA1241" s="24"/>
      <c r="HB1241" s="24"/>
      <c r="HC1241" s="24"/>
      <c r="HD1241" s="24"/>
      <c r="HE1241" s="24"/>
      <c r="HF1241" s="24"/>
      <c r="HG1241" s="24"/>
      <c r="HH1241" s="24"/>
      <c r="HI1241" s="24"/>
      <c r="HJ1241" s="24"/>
      <c r="HK1241" s="24"/>
      <c r="HL1241" s="24"/>
      <c r="HM1241" s="24"/>
      <c r="HN1241" s="24"/>
      <c r="HO1241" s="24"/>
      <c r="HP1241" s="24"/>
      <c r="HQ1241" s="24"/>
      <c r="HR1241" s="24"/>
      <c r="HS1241" s="24"/>
      <c r="HT1241" s="24"/>
      <c r="HU1241" s="24"/>
      <c r="HV1241" s="24"/>
      <c r="HW1241" s="24"/>
      <c r="HX1241" s="24"/>
      <c r="HY1241" s="24"/>
      <c r="HZ1241" s="24"/>
      <c r="IA1241" s="24"/>
      <c r="IB1241" s="24"/>
      <c r="IC1241" s="24"/>
      <c r="ID1241" s="24"/>
      <c r="IE1241" s="24"/>
      <c r="IF1241" s="24"/>
      <c r="IG1241" s="24"/>
      <c r="IH1241" s="24"/>
      <c r="II1241" s="24"/>
      <c r="IJ1241" s="24"/>
      <c r="IK1241" s="24"/>
      <c r="IL1241" s="24"/>
      <c r="IM1241" s="24"/>
      <c r="IN1241" s="24"/>
      <c r="IO1241" s="24"/>
      <c r="IP1241" s="24"/>
      <c r="IQ1241" s="24"/>
      <c r="IR1241" s="24"/>
      <c r="IS1241" s="24"/>
      <c r="IT1241" s="24"/>
      <c r="IU1241" s="24"/>
      <c r="IV1241" s="24"/>
      <c r="IW1241" s="24"/>
      <c r="IX1241" s="24"/>
      <c r="IY1241" s="24"/>
      <c r="IZ1241" s="24"/>
      <c r="JA1241" s="24"/>
      <c r="JB1241" s="24"/>
      <c r="JC1241" s="24"/>
      <c r="JD1241" s="24"/>
      <c r="JE1241" s="24"/>
      <c r="JF1241" s="24"/>
      <c r="JG1241" s="24"/>
      <c r="JH1241" s="24"/>
      <c r="JI1241" s="24"/>
      <c r="JJ1241" s="24"/>
      <c r="JK1241" s="24"/>
      <c r="JL1241" s="24"/>
      <c r="JM1241" s="24"/>
      <c r="JN1241" s="24"/>
      <c r="JO1241" s="24"/>
      <c r="JP1241" s="24"/>
      <c r="JQ1241" s="24"/>
      <c r="JR1241" s="24"/>
      <c r="JS1241" s="24"/>
      <c r="JT1241" s="24"/>
      <c r="JU1241" s="24"/>
      <c r="JV1241" s="24"/>
      <c r="JW1241" s="24"/>
      <c r="JX1241" s="24"/>
      <c r="JY1241" s="24"/>
      <c r="JZ1241" s="24"/>
      <c r="KA1241" s="24"/>
      <c r="KB1241" s="24"/>
      <c r="KC1241" s="24"/>
      <c r="KD1241" s="24"/>
      <c r="KE1241" s="24"/>
      <c r="KF1241" s="24"/>
      <c r="KG1241" s="24"/>
      <c r="KH1241" s="24"/>
      <c r="KI1241" s="24"/>
      <c r="KJ1241" s="24"/>
      <c r="KK1241" s="24"/>
      <c r="KL1241" s="24"/>
      <c r="KM1241" s="24"/>
      <c r="KN1241" s="24"/>
      <c r="KO1241" s="24"/>
      <c r="KP1241" s="24"/>
      <c r="KQ1241" s="24"/>
      <c r="KR1241" s="24"/>
      <c r="KS1241" s="24"/>
      <c r="KT1241" s="24"/>
      <c r="KU1241" s="24"/>
      <c r="KV1241" s="24"/>
      <c r="KW1241" s="24"/>
      <c r="KX1241" s="24"/>
      <c r="KY1241" s="24"/>
      <c r="KZ1241" s="24"/>
      <c r="LA1241" s="24"/>
      <c r="LB1241" s="24"/>
      <c r="LC1241" s="24"/>
      <c r="LD1241" s="24"/>
      <c r="LE1241" s="24"/>
      <c r="LF1241" s="24"/>
      <c r="LG1241" s="24"/>
      <c r="LH1241" s="24"/>
      <c r="LI1241" s="24"/>
      <c r="LJ1241" s="24"/>
      <c r="LK1241" s="24"/>
      <c r="LL1241" s="24"/>
      <c r="LM1241" s="24"/>
      <c r="LN1241" s="24"/>
      <c r="LO1241" s="24"/>
      <c r="LP1241" s="24"/>
      <c r="LQ1241" s="24"/>
      <c r="LR1241" s="24"/>
      <c r="LS1241" s="24"/>
      <c r="LT1241" s="24"/>
      <c r="LU1241" s="24"/>
      <c r="LV1241" s="24"/>
      <c r="LW1241" s="24"/>
      <c r="LX1241" s="24"/>
      <c r="LY1241" s="24"/>
      <c r="LZ1241" s="24"/>
      <c r="MA1241" s="24"/>
      <c r="MB1241" s="24"/>
      <c r="MC1241" s="24"/>
      <c r="MD1241" s="24"/>
      <c r="ME1241" s="24"/>
      <c r="MF1241" s="24"/>
      <c r="MG1241" s="24"/>
      <c r="MH1241" s="24"/>
      <c r="MI1241" s="24"/>
      <c r="MJ1241" s="24"/>
      <c r="MK1241" s="24"/>
      <c r="ML1241" s="24"/>
      <c r="MM1241" s="24"/>
      <c r="MN1241" s="24"/>
      <c r="MO1241" s="24"/>
      <c r="MP1241" s="24"/>
      <c r="MQ1241" s="24"/>
      <c r="MR1241" s="24"/>
      <c r="MS1241" s="24"/>
      <c r="MT1241" s="24"/>
      <c r="MU1241" s="24"/>
      <c r="MV1241" s="24"/>
      <c r="MW1241" s="24"/>
      <c r="MX1241" s="24"/>
      <c r="MY1241" s="24"/>
      <c r="MZ1241" s="24"/>
      <c r="NA1241" s="24"/>
      <c r="NB1241" s="24"/>
      <c r="NC1241" s="24"/>
      <c r="ND1241" s="24"/>
      <c r="NE1241" s="24"/>
      <c r="NF1241" s="24"/>
      <c r="NG1241" s="24"/>
      <c r="NH1241" s="24"/>
      <c r="NI1241" s="24"/>
      <c r="NJ1241" s="24"/>
      <c r="NK1241" s="24"/>
      <c r="NL1241" s="24"/>
      <c r="NM1241" s="24"/>
      <c r="NN1241" s="24"/>
      <c r="NO1241" s="24"/>
      <c r="NP1241" s="24"/>
      <c r="NQ1241" s="24"/>
      <c r="NR1241" s="24"/>
      <c r="NS1241" s="24"/>
      <c r="NT1241" s="24"/>
      <c r="NU1241" s="24"/>
      <c r="NV1241" s="24"/>
      <c r="NW1241" s="24"/>
      <c r="NX1241" s="24"/>
      <c r="NY1241" s="24"/>
      <c r="NZ1241" s="24"/>
      <c r="OA1241" s="24"/>
      <c r="OB1241" s="24"/>
      <c r="OC1241" s="24"/>
      <c r="OD1241" s="24"/>
      <c r="OE1241" s="24"/>
      <c r="OF1241" s="24"/>
      <c r="OG1241" s="24"/>
      <c r="OH1241" s="24"/>
      <c r="OI1241" s="24"/>
      <c r="OJ1241" s="24"/>
      <c r="OK1241" s="24"/>
      <c r="OL1241" s="24"/>
      <c r="OM1241" s="24"/>
      <c r="ON1241" s="24"/>
      <c r="OO1241" s="24"/>
      <c r="OP1241" s="24"/>
      <c r="OQ1241" s="24"/>
      <c r="OR1241" s="24"/>
      <c r="OS1241" s="24"/>
      <c r="OT1241" s="24"/>
      <c r="OU1241" s="24"/>
      <c r="OV1241" s="24"/>
      <c r="OW1241" s="24"/>
      <c r="OX1241" s="24"/>
      <c r="OY1241" s="24"/>
      <c r="OZ1241" s="24"/>
      <c r="PA1241" s="24"/>
      <c r="PB1241" s="24"/>
      <c r="PC1241" s="24"/>
      <c r="PD1241" s="24"/>
      <c r="PE1241" s="24"/>
      <c r="PF1241" s="24"/>
      <c r="PG1241" s="24"/>
      <c r="PH1241" s="24"/>
      <c r="PI1241" s="24"/>
      <c r="PJ1241" s="24"/>
      <c r="PK1241" s="24"/>
      <c r="PL1241" s="24"/>
      <c r="PM1241" s="24"/>
      <c r="PN1241" s="24"/>
      <c r="PO1241" s="24"/>
      <c r="PP1241" s="24"/>
      <c r="PQ1241" s="24"/>
      <c r="PR1241" s="24"/>
      <c r="PS1241" s="24"/>
      <c r="PT1241" s="24"/>
      <c r="PU1241" s="24"/>
      <c r="PV1241" s="24"/>
      <c r="PW1241" s="24"/>
      <c r="PX1241" s="24"/>
      <c r="PY1241" s="24"/>
      <c r="PZ1241" s="24"/>
      <c r="QA1241" s="24"/>
      <c r="QB1241" s="24"/>
      <c r="QC1241" s="24"/>
      <c r="QD1241" s="24"/>
      <c r="QE1241" s="24"/>
      <c r="QF1241" s="24"/>
      <c r="QG1241" s="24"/>
      <c r="QH1241" s="24"/>
      <c r="QI1241" s="24"/>
      <c r="QJ1241" s="24"/>
      <c r="QK1241" s="24"/>
      <c r="QL1241" s="24"/>
      <c r="QM1241" s="24"/>
      <c r="QN1241" s="24"/>
      <c r="QO1241" s="24"/>
      <c r="QP1241" s="24"/>
      <c r="QQ1241" s="24"/>
      <c r="QR1241" s="24"/>
      <c r="QS1241" s="24"/>
      <c r="QT1241" s="24"/>
      <c r="QU1241" s="24"/>
      <c r="QV1241" s="24"/>
      <c r="QW1241" s="24"/>
      <c r="QX1241" s="24"/>
      <c r="QY1241" s="24"/>
      <c r="QZ1241" s="24"/>
      <c r="RA1241" s="24"/>
      <c r="RB1241" s="24"/>
      <c r="RC1241" s="24"/>
      <c r="RD1241" s="24"/>
      <c r="RE1241" s="24"/>
      <c r="RF1241" s="24"/>
      <c r="RG1241" s="24"/>
      <c r="RH1241" s="24"/>
      <c r="RI1241" s="24"/>
      <c r="RJ1241" s="24"/>
      <c r="RK1241" s="24"/>
      <c r="RL1241" s="24"/>
      <c r="RM1241" s="24"/>
      <c r="RN1241" s="24"/>
      <c r="RO1241" s="24"/>
      <c r="RP1241" s="24"/>
      <c r="RQ1241" s="24"/>
      <c r="RR1241" s="24"/>
      <c r="RS1241" s="24"/>
      <c r="RT1241" s="24"/>
      <c r="RU1241" s="24"/>
      <c r="RV1241" s="24"/>
      <c r="RW1241" s="24"/>
      <c r="RX1241" s="24"/>
      <c r="RY1241" s="24"/>
      <c r="RZ1241" s="24"/>
      <c r="SA1241" s="24"/>
      <c r="SB1241" s="24"/>
      <c r="SC1241" s="24"/>
      <c r="SD1241" s="24"/>
      <c r="SE1241" s="24"/>
      <c r="SF1241" s="24"/>
      <c r="SG1241" s="24"/>
      <c r="SH1241" s="24"/>
      <c r="SI1241" s="24"/>
      <c r="SJ1241" s="24"/>
      <c r="SK1241" s="24"/>
      <c r="SL1241" s="24"/>
      <c r="SM1241" s="24"/>
      <c r="SN1241" s="24"/>
      <c r="SO1241" s="24"/>
      <c r="SP1241" s="24"/>
      <c r="SQ1241" s="24"/>
      <c r="SR1241" s="24"/>
      <c r="SS1241" s="24"/>
      <c r="ST1241" s="24"/>
      <c r="SU1241" s="24"/>
      <c r="SV1241" s="24"/>
      <c r="SW1241" s="24"/>
      <c r="SX1241" s="24"/>
      <c r="SY1241" s="24"/>
      <c r="SZ1241" s="24"/>
      <c r="TA1241" s="24"/>
      <c r="TB1241" s="24"/>
      <c r="TC1241" s="24"/>
      <c r="TD1241" s="24"/>
      <c r="TE1241" s="24"/>
      <c r="TF1241" s="24"/>
      <c r="TG1241" s="24"/>
      <c r="TH1241" s="24"/>
      <c r="TI1241" s="24"/>
      <c r="TJ1241" s="24"/>
      <c r="TK1241" s="24"/>
      <c r="TL1241" s="24"/>
      <c r="TM1241" s="24"/>
      <c r="TN1241" s="24"/>
      <c r="TO1241" s="24"/>
      <c r="TP1241" s="24"/>
      <c r="TQ1241" s="24"/>
      <c r="TR1241" s="24"/>
      <c r="TS1241" s="24"/>
      <c r="TT1241" s="24"/>
      <c r="TU1241" s="24"/>
      <c r="TV1241" s="24"/>
      <c r="TW1241" s="24"/>
      <c r="TX1241" s="24"/>
      <c r="TY1241" s="24"/>
      <c r="TZ1241" s="24"/>
      <c r="UA1241" s="24"/>
      <c r="UB1241" s="24"/>
      <c r="UC1241" s="24"/>
      <c r="UD1241" s="24"/>
      <c r="UE1241" s="24"/>
      <c r="UF1241" s="24"/>
      <c r="UG1241" s="24"/>
      <c r="UH1241" s="24"/>
      <c r="UI1241" s="24"/>
      <c r="UJ1241" s="24"/>
      <c r="UK1241" s="24"/>
      <c r="UL1241" s="24"/>
      <c r="UM1241" s="24"/>
      <c r="UN1241" s="24"/>
      <c r="UO1241" s="24"/>
      <c r="UP1241" s="24"/>
      <c r="UQ1241" s="24"/>
      <c r="UR1241" s="24"/>
      <c r="US1241" s="24"/>
      <c r="UT1241" s="24"/>
      <c r="UU1241" s="24"/>
      <c r="UV1241" s="24"/>
      <c r="UW1241" s="24"/>
      <c r="UX1241" s="24"/>
      <c r="UY1241" s="24"/>
      <c r="UZ1241" s="24"/>
      <c r="VA1241" s="24"/>
      <c r="VB1241" s="24"/>
      <c r="VC1241" s="24"/>
      <c r="VD1241" s="24"/>
      <c r="VE1241" s="24"/>
      <c r="VF1241" s="24"/>
      <c r="VG1241" s="24"/>
      <c r="VH1241" s="24"/>
      <c r="VI1241" s="24"/>
      <c r="VJ1241" s="24"/>
      <c r="VK1241" s="24"/>
      <c r="VL1241" s="24"/>
      <c r="VM1241" s="24"/>
      <c r="VN1241" s="24"/>
      <c r="VO1241" s="24"/>
      <c r="VP1241" s="24"/>
      <c r="VQ1241" s="24"/>
      <c r="VR1241" s="24"/>
      <c r="VS1241" s="24"/>
      <c r="VT1241" s="24"/>
      <c r="VU1241" s="24"/>
      <c r="VV1241" s="24"/>
      <c r="VW1241" s="24"/>
      <c r="VX1241" s="24"/>
      <c r="VY1241" s="24"/>
      <c r="VZ1241" s="24"/>
      <c r="WA1241" s="24"/>
      <c r="WB1241" s="24"/>
      <c r="WC1241" s="24"/>
      <c r="WD1241" s="24"/>
      <c r="WE1241" s="24"/>
      <c r="WF1241" s="24"/>
      <c r="WG1241" s="24"/>
      <c r="WH1241" s="24"/>
      <c r="WI1241" s="24"/>
      <c r="WJ1241" s="24"/>
      <c r="WK1241" s="24"/>
      <c r="WL1241" s="24"/>
      <c r="WM1241" s="24"/>
      <c r="WN1241" s="24"/>
      <c r="WO1241" s="24"/>
      <c r="WP1241" s="24"/>
      <c r="WQ1241" s="24"/>
      <c r="WR1241" s="24"/>
      <c r="WS1241" s="24"/>
      <c r="WT1241" s="24"/>
      <c r="WU1241" s="24"/>
      <c r="WV1241" s="24"/>
      <c r="WW1241" s="24"/>
      <c r="WX1241" s="24"/>
      <c r="WY1241" s="24"/>
      <c r="WZ1241" s="24"/>
      <c r="XA1241" s="24"/>
      <c r="XB1241" s="24"/>
      <c r="XC1241" s="24"/>
      <c r="XD1241" s="24"/>
      <c r="XE1241" s="24"/>
      <c r="XF1241" s="24"/>
      <c r="XG1241" s="24"/>
      <c r="XH1241" s="24"/>
      <c r="XI1241" s="24"/>
      <c r="XJ1241" s="24"/>
      <c r="XK1241" s="24"/>
      <c r="XL1241" s="24"/>
      <c r="XM1241" s="24"/>
      <c r="XN1241" s="24"/>
      <c r="XO1241" s="24"/>
      <c r="XP1241" s="24"/>
      <c r="XQ1241" s="24"/>
      <c r="XR1241" s="24"/>
      <c r="XS1241" s="24"/>
      <c r="XT1241" s="24"/>
      <c r="XU1241" s="24"/>
      <c r="XV1241" s="24"/>
      <c r="XW1241" s="24"/>
      <c r="XX1241" s="24"/>
      <c r="XY1241" s="24"/>
      <c r="XZ1241" s="24"/>
      <c r="YA1241" s="24"/>
      <c r="YB1241" s="24"/>
      <c r="YC1241" s="24"/>
      <c r="YD1241" s="24"/>
      <c r="YE1241" s="24"/>
      <c r="YF1241" s="24"/>
      <c r="YG1241" s="24"/>
      <c r="YH1241" s="24"/>
      <c r="YI1241" s="24"/>
      <c r="YJ1241" s="24"/>
      <c r="YK1241" s="24"/>
      <c r="YL1241" s="24"/>
      <c r="YM1241" s="24"/>
      <c r="YN1241" s="24"/>
      <c r="YO1241" s="24"/>
      <c r="YP1241" s="24"/>
      <c r="YQ1241" s="24"/>
      <c r="YR1241" s="24"/>
      <c r="YS1241" s="24"/>
      <c r="YT1241" s="24"/>
      <c r="YU1241" s="24"/>
      <c r="YV1241" s="24"/>
      <c r="YW1241" s="24"/>
      <c r="YX1241" s="24"/>
      <c r="YY1241" s="24"/>
      <c r="YZ1241" s="24"/>
      <c r="ZA1241" s="24"/>
      <c r="ZB1241" s="24"/>
      <c r="ZC1241" s="24"/>
      <c r="ZD1241" s="24"/>
      <c r="ZE1241" s="24"/>
      <c r="ZF1241" s="24"/>
      <c r="ZG1241" s="24"/>
      <c r="ZH1241" s="24"/>
      <c r="ZI1241" s="24"/>
      <c r="ZJ1241" s="24"/>
      <c r="ZK1241" s="24"/>
      <c r="ZL1241" s="24"/>
      <c r="ZM1241" s="24"/>
      <c r="ZN1241" s="24"/>
      <c r="ZO1241" s="24"/>
      <c r="ZP1241" s="24"/>
      <c r="ZQ1241" s="24"/>
      <c r="ZR1241" s="24"/>
      <c r="ZS1241" s="24"/>
      <c r="ZT1241" s="24"/>
      <c r="ZU1241" s="24"/>
      <c r="ZV1241" s="24"/>
      <c r="ZW1241" s="24"/>
      <c r="ZX1241" s="24"/>
      <c r="ZY1241" s="24"/>
      <c r="ZZ1241" s="24"/>
      <c r="AAA1241" s="24"/>
      <c r="AAB1241" s="24"/>
      <c r="AAC1241" s="24"/>
      <c r="AAD1241" s="24"/>
      <c r="AAE1241" s="24"/>
      <c r="AAF1241" s="24"/>
      <c r="AAG1241" s="24"/>
      <c r="AAH1241" s="24"/>
      <c r="AAI1241" s="24"/>
      <c r="AAJ1241" s="24"/>
      <c r="AAK1241" s="24"/>
      <c r="AAL1241" s="24"/>
      <c r="AAM1241" s="24"/>
      <c r="AAN1241" s="24"/>
      <c r="AAO1241" s="24"/>
      <c r="AAP1241" s="24"/>
      <c r="AAQ1241" s="24"/>
      <c r="AAR1241" s="24"/>
      <c r="AAS1241" s="24"/>
      <c r="AAT1241" s="24"/>
      <c r="AAU1241" s="24"/>
      <c r="AAV1241" s="24"/>
      <c r="AAW1241" s="24"/>
      <c r="AAX1241" s="24"/>
      <c r="AAY1241" s="24"/>
      <c r="AAZ1241" s="24"/>
      <c r="ABA1241" s="24"/>
      <c r="ABB1241" s="24"/>
      <c r="ABC1241" s="24"/>
      <c r="ABD1241" s="24"/>
      <c r="ABE1241" s="24"/>
      <c r="ABF1241" s="24"/>
      <c r="ABG1241" s="24"/>
      <c r="ABH1241" s="24"/>
      <c r="ABI1241" s="24"/>
      <c r="ABJ1241" s="24"/>
      <c r="ABK1241" s="24"/>
      <c r="ABL1241" s="24"/>
      <c r="ABM1241" s="24"/>
      <c r="ABN1241" s="24"/>
      <c r="ABO1241" s="24"/>
      <c r="ABP1241" s="24"/>
      <c r="ABQ1241" s="24"/>
      <c r="ABR1241" s="24"/>
      <c r="ABS1241" s="24"/>
      <c r="ABT1241" s="24"/>
      <c r="ABU1241" s="24"/>
      <c r="ABV1241" s="24"/>
      <c r="ABW1241" s="24"/>
      <c r="ABX1241" s="24"/>
      <c r="ABY1241" s="24"/>
      <c r="ABZ1241" s="24"/>
      <c r="ACA1241" s="24"/>
      <c r="ACB1241" s="24"/>
      <c r="ACC1241" s="24"/>
      <c r="ACD1241" s="24"/>
      <c r="ACE1241" s="24"/>
      <c r="ACF1241" s="24"/>
      <c r="ACG1241" s="24"/>
      <c r="ACH1241" s="24"/>
      <c r="ACI1241" s="24"/>
      <c r="ACJ1241" s="24"/>
      <c r="ACK1241" s="24"/>
      <c r="ACL1241" s="24"/>
      <c r="ACM1241" s="24"/>
      <c r="ACN1241" s="24"/>
      <c r="ACO1241" s="24"/>
      <c r="ACP1241" s="24"/>
      <c r="ACQ1241" s="24"/>
      <c r="ACR1241" s="24"/>
      <c r="ACS1241" s="24"/>
      <c r="ACT1241" s="24"/>
      <c r="ACU1241" s="24"/>
      <c r="ACV1241" s="24"/>
      <c r="ACW1241" s="24"/>
      <c r="ACX1241" s="24"/>
      <c r="ACY1241" s="24"/>
      <c r="ACZ1241" s="24"/>
      <c r="ADA1241" s="24"/>
      <c r="ADB1241" s="24"/>
      <c r="ADC1241" s="24"/>
      <c r="ADD1241" s="24"/>
      <c r="ADE1241" s="24"/>
      <c r="ADF1241" s="24"/>
      <c r="ADG1241" s="24"/>
      <c r="ADH1241" s="24"/>
      <c r="ADI1241" s="24"/>
      <c r="ADJ1241" s="24"/>
      <c r="ADK1241" s="24"/>
      <c r="ADL1241" s="24"/>
      <c r="ADM1241" s="24"/>
      <c r="ADN1241" s="24"/>
      <c r="ADO1241" s="24"/>
      <c r="ADP1241" s="24"/>
      <c r="ADQ1241" s="24"/>
      <c r="ADR1241" s="24"/>
      <c r="ADS1241" s="24"/>
      <c r="ADT1241" s="24"/>
      <c r="ADU1241" s="24"/>
      <c r="ADV1241" s="24"/>
      <c r="ADW1241" s="24"/>
      <c r="ADX1241" s="24"/>
      <c r="ADY1241" s="24"/>
      <c r="ADZ1241" s="24"/>
      <c r="AEA1241" s="24"/>
      <c r="AEB1241" s="24"/>
      <c r="AEC1241" s="24"/>
      <c r="AED1241" s="24"/>
      <c r="AEE1241" s="24"/>
      <c r="AEF1241" s="24"/>
      <c r="AEG1241" s="24"/>
      <c r="AEH1241" s="24"/>
      <c r="AEI1241" s="24"/>
      <c r="AEJ1241" s="24"/>
      <c r="AEK1241" s="24"/>
      <c r="AEL1241" s="24"/>
      <c r="AEM1241" s="24"/>
      <c r="AEN1241" s="24"/>
      <c r="AEO1241" s="24"/>
      <c r="AEP1241" s="24"/>
      <c r="AEQ1241" s="24"/>
      <c r="AER1241" s="24"/>
      <c r="AES1241" s="24"/>
      <c r="AET1241" s="24"/>
      <c r="AEU1241" s="24"/>
      <c r="AEV1241" s="24"/>
      <c r="AEW1241" s="24"/>
      <c r="AEX1241" s="24"/>
      <c r="AEY1241" s="24"/>
      <c r="AEZ1241" s="24"/>
      <c r="AFA1241" s="24"/>
      <c r="AFB1241" s="24"/>
      <c r="AFC1241" s="24"/>
      <c r="AFD1241" s="24"/>
      <c r="AFE1241" s="24"/>
      <c r="AFF1241" s="24"/>
      <c r="AFG1241" s="24"/>
      <c r="AFH1241" s="24"/>
      <c r="AFI1241" s="24"/>
      <c r="AFJ1241" s="24"/>
      <c r="AFK1241" s="24"/>
      <c r="AFL1241" s="24"/>
      <c r="AFM1241" s="24"/>
      <c r="AFN1241" s="24"/>
      <c r="AFO1241" s="24"/>
      <c r="AFP1241" s="24"/>
      <c r="AFQ1241" s="24"/>
      <c r="AFR1241" s="24"/>
      <c r="AFS1241" s="24"/>
      <c r="AFT1241" s="24"/>
      <c r="AFU1241" s="24"/>
      <c r="AFV1241" s="24"/>
      <c r="AFW1241" s="24"/>
      <c r="AFX1241" s="24"/>
      <c r="AFY1241" s="24"/>
      <c r="AFZ1241" s="24"/>
      <c r="AGA1241" s="24"/>
      <c r="AGB1241" s="24"/>
      <c r="AGC1241" s="24"/>
      <c r="AGD1241" s="24"/>
      <c r="AGE1241" s="24"/>
      <c r="AGF1241" s="24"/>
      <c r="AGG1241" s="24"/>
      <c r="AGH1241" s="24"/>
      <c r="AGI1241" s="24"/>
      <c r="AGJ1241" s="24"/>
      <c r="AGK1241" s="24"/>
      <c r="AGL1241" s="24"/>
      <c r="AGM1241" s="24"/>
      <c r="AGN1241" s="24"/>
      <c r="AGO1241" s="24"/>
      <c r="AGP1241" s="24"/>
      <c r="AGQ1241" s="24"/>
      <c r="AGR1241" s="24"/>
      <c r="AGS1241" s="24"/>
      <c r="AGT1241" s="24"/>
      <c r="AGU1241" s="24"/>
      <c r="AGV1241" s="24"/>
      <c r="AGW1241" s="24"/>
      <c r="AGX1241" s="24"/>
      <c r="AGY1241" s="24"/>
      <c r="AGZ1241" s="24"/>
      <c r="AHA1241" s="24"/>
      <c r="AHB1241" s="24"/>
      <c r="AHC1241" s="24"/>
      <c r="AHD1241" s="24"/>
      <c r="AHE1241" s="24"/>
      <c r="AHF1241" s="24"/>
      <c r="AHG1241" s="24"/>
      <c r="AHH1241" s="24"/>
      <c r="AHI1241" s="24"/>
      <c r="AHJ1241" s="24"/>
      <c r="AHK1241" s="24"/>
      <c r="AHL1241" s="24"/>
      <c r="AHM1241" s="24"/>
      <c r="AHN1241" s="24"/>
      <c r="AHO1241" s="24"/>
      <c r="AHP1241" s="24"/>
      <c r="AHQ1241" s="24"/>
      <c r="AHR1241" s="24"/>
      <c r="AHS1241" s="24"/>
      <c r="AHT1241" s="24"/>
      <c r="AHU1241" s="24"/>
      <c r="AHV1241" s="24"/>
      <c r="AHW1241" s="24"/>
      <c r="AHX1241" s="24"/>
      <c r="AHY1241" s="24"/>
      <c r="AHZ1241" s="24"/>
      <c r="AIA1241" s="24"/>
      <c r="AIB1241" s="24"/>
      <c r="AIC1241" s="24"/>
      <c r="AID1241" s="24"/>
      <c r="AIE1241" s="24"/>
      <c r="AIF1241" s="24"/>
      <c r="AIG1241" s="24"/>
      <c r="AIH1241" s="24"/>
      <c r="AII1241" s="24"/>
      <c r="AIJ1241" s="24"/>
      <c r="AIK1241" s="24"/>
      <c r="AIL1241" s="24"/>
      <c r="AIM1241" s="24"/>
      <c r="AIN1241" s="24"/>
      <c r="AIO1241" s="24"/>
      <c r="AIP1241" s="24"/>
      <c r="AIQ1241" s="24"/>
      <c r="AIR1241" s="24"/>
      <c r="AIS1241" s="24"/>
      <c r="AIT1241" s="24"/>
      <c r="AIU1241" s="24"/>
      <c r="AIV1241" s="24"/>
      <c r="AIW1241" s="24"/>
      <c r="AIX1241" s="24"/>
      <c r="AIY1241" s="24"/>
      <c r="AIZ1241" s="24"/>
      <c r="AJA1241" s="24"/>
      <c r="AJB1241" s="24"/>
      <c r="AJC1241" s="24"/>
      <c r="AJD1241" s="24"/>
      <c r="AJE1241" s="24"/>
      <c r="AJF1241" s="24"/>
      <c r="AJG1241" s="24"/>
      <c r="AJH1241" s="24"/>
      <c r="AJI1241" s="24"/>
      <c r="AJJ1241" s="24"/>
      <c r="AJK1241" s="24"/>
      <c r="AJL1241" s="24"/>
      <c r="AJM1241" s="24"/>
      <c r="AJN1241" s="24"/>
      <c r="AJO1241" s="24"/>
      <c r="AJP1241" s="24"/>
      <c r="AJQ1241" s="24"/>
      <c r="AJR1241" s="24"/>
      <c r="AJS1241" s="24"/>
      <c r="AJT1241" s="24"/>
      <c r="AJU1241" s="24"/>
      <c r="AJV1241" s="24"/>
      <c r="AJW1241" s="24"/>
      <c r="AJX1241" s="24"/>
      <c r="AJY1241" s="24"/>
      <c r="AJZ1241" s="24"/>
      <c r="AKA1241" s="24"/>
      <c r="AKB1241" s="24"/>
      <c r="AKC1241" s="24"/>
      <c r="AKD1241" s="24"/>
      <c r="AKE1241" s="24"/>
      <c r="AKF1241" s="24"/>
      <c r="AKG1241" s="24"/>
      <c r="AKH1241" s="24"/>
      <c r="AKI1241" s="24"/>
      <c r="AKJ1241" s="24"/>
      <c r="AKK1241" s="24"/>
      <c r="AKL1241" s="24"/>
      <c r="AKM1241" s="24"/>
      <c r="AKN1241" s="24"/>
      <c r="AKO1241" s="24"/>
      <c r="AKP1241" s="24"/>
      <c r="AKQ1241" s="24"/>
      <c r="AKR1241" s="24"/>
      <c r="AKS1241" s="24"/>
      <c r="AKT1241" s="24"/>
      <c r="AKU1241" s="24"/>
      <c r="AKV1241" s="24"/>
      <c r="AKW1241" s="24"/>
      <c r="AKX1241" s="24"/>
      <c r="AKY1241" s="24"/>
      <c r="AKZ1241" s="24"/>
      <c r="ALA1241" s="24"/>
      <c r="ALB1241" s="24"/>
      <c r="ALC1241" s="24"/>
      <c r="ALD1241" s="24"/>
      <c r="ALE1241" s="24"/>
      <c r="ALF1241" s="24"/>
      <c r="ALG1241" s="24"/>
      <c r="ALH1241" s="24"/>
      <c r="ALI1241" s="24"/>
      <c r="ALJ1241" s="24"/>
    </row>
    <row r="1242" spans="1:998" s="13" customFormat="1">
      <c r="A1242" s="16">
        <v>1237</v>
      </c>
      <c r="B1242" s="32" t="s">
        <v>857</v>
      </c>
      <c r="C1242" s="32" t="s">
        <v>29</v>
      </c>
      <c r="D1242" s="32" t="s">
        <v>29</v>
      </c>
      <c r="E1242" s="32" t="s">
        <v>1605</v>
      </c>
      <c r="F1242" s="32"/>
      <c r="G1242" s="74">
        <v>45847</v>
      </c>
      <c r="H1242" s="75">
        <v>0.46458333333333335</v>
      </c>
      <c r="I1242" s="32" t="s">
        <v>5</v>
      </c>
      <c r="J1242" s="32" t="s">
        <v>6</v>
      </c>
      <c r="K1242" s="32" t="s">
        <v>5</v>
      </c>
      <c r="L1242" s="32" t="s">
        <v>5</v>
      </c>
      <c r="M1242" s="32" t="s">
        <v>5</v>
      </c>
      <c r="N1242" s="32" t="s">
        <v>6</v>
      </c>
      <c r="O1242" s="76">
        <v>940</v>
      </c>
      <c r="P1242" s="77">
        <v>5000</v>
      </c>
      <c r="Q1242" s="76">
        <v>250000</v>
      </c>
      <c r="R1242" s="76">
        <v>1500</v>
      </c>
      <c r="S1242" s="86">
        <f t="shared" si="117"/>
        <v>0.6</v>
      </c>
      <c r="T1242" s="86">
        <f t="shared" si="116"/>
        <v>248500</v>
      </c>
      <c r="U1242" s="32" t="s">
        <v>5</v>
      </c>
      <c r="V1242" s="32" t="s">
        <v>6</v>
      </c>
      <c r="W1242" s="32">
        <v>1</v>
      </c>
      <c r="X1242" s="80">
        <v>0</v>
      </c>
      <c r="Y1242" s="81">
        <f>ROUND((S1242/INDICI!$B$2*10),2)</f>
        <v>7.0000000000000007E-2</v>
      </c>
      <c r="Z1242" s="81">
        <f>ROUND((O1242/INDICI!$B$1*25),2)</f>
        <v>2.5099999999999998</v>
      </c>
      <c r="AA1242" s="82">
        <f t="shared" si="118"/>
        <v>8</v>
      </c>
      <c r="AB1242" s="83">
        <f t="shared" si="119"/>
        <v>10.58</v>
      </c>
      <c r="AC1242" s="84"/>
      <c r="AD1242" s="81" t="str">
        <f>VLOOKUP(C1242, 'NORD SUD'!A:B, 2, FALSE)</f>
        <v>S</v>
      </c>
      <c r="AE1242" s="85"/>
      <c r="AF1242" s="85"/>
      <c r="AG1242" s="84"/>
      <c r="AH1242" s="90"/>
      <c r="AI1242" s="172"/>
      <c r="AJ1242" s="172"/>
      <c r="AK1242" s="197"/>
      <c r="AL1242" s="161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4"/>
      <c r="DD1242" s="24"/>
      <c r="DE1242" s="24"/>
      <c r="DF1242" s="24"/>
      <c r="DG1242" s="24"/>
      <c r="DH1242" s="24"/>
      <c r="DI1242" s="24"/>
      <c r="DJ1242" s="24"/>
      <c r="DK1242" s="24"/>
      <c r="DL1242" s="24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4"/>
      <c r="EG1242" s="24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4"/>
      <c r="ES1242" s="24"/>
      <c r="ET1242" s="24"/>
      <c r="EU1242" s="24"/>
      <c r="EV1242" s="24"/>
      <c r="EW1242" s="24"/>
      <c r="EX1242" s="24"/>
      <c r="EY1242" s="24"/>
      <c r="EZ1242" s="24"/>
      <c r="FA1242" s="24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24"/>
      <c r="FM1242" s="24"/>
      <c r="FN1242" s="24"/>
      <c r="FO1242" s="24"/>
      <c r="FP1242" s="24"/>
      <c r="FQ1242" s="24"/>
      <c r="FR1242" s="24"/>
      <c r="FS1242" s="24"/>
      <c r="FT1242" s="24"/>
      <c r="FU1242" s="24"/>
      <c r="FV1242" s="24"/>
      <c r="FW1242" s="24"/>
      <c r="FX1242" s="24"/>
      <c r="FY1242" s="24"/>
      <c r="FZ1242" s="24"/>
      <c r="GA1242" s="24"/>
      <c r="GB1242" s="24"/>
      <c r="GC1242" s="24"/>
      <c r="GD1242" s="24"/>
      <c r="GE1242" s="24"/>
      <c r="GF1242" s="24"/>
      <c r="GG1242" s="24"/>
      <c r="GH1242" s="24"/>
      <c r="GI1242" s="24"/>
      <c r="GJ1242" s="24"/>
      <c r="GK1242" s="24"/>
      <c r="GL1242" s="24"/>
      <c r="GM1242" s="24"/>
      <c r="GN1242" s="24"/>
      <c r="GO1242" s="24"/>
      <c r="GP1242" s="24"/>
      <c r="GQ1242" s="24"/>
      <c r="GR1242" s="24"/>
      <c r="GS1242" s="24"/>
      <c r="GT1242" s="24"/>
      <c r="GU1242" s="24"/>
      <c r="GV1242" s="24"/>
      <c r="GW1242" s="24"/>
      <c r="GX1242" s="24"/>
      <c r="GY1242" s="24"/>
      <c r="GZ1242" s="24"/>
      <c r="HA1242" s="24"/>
      <c r="HB1242" s="24"/>
      <c r="HC1242" s="24"/>
      <c r="HD1242" s="24"/>
      <c r="HE1242" s="24"/>
      <c r="HF1242" s="24"/>
      <c r="HG1242" s="24"/>
      <c r="HH1242" s="24"/>
      <c r="HI1242" s="24"/>
      <c r="HJ1242" s="24"/>
      <c r="HK1242" s="24"/>
      <c r="HL1242" s="24"/>
      <c r="HM1242" s="24"/>
      <c r="HN1242" s="24"/>
      <c r="HO1242" s="24"/>
      <c r="HP1242" s="24"/>
      <c r="HQ1242" s="24"/>
      <c r="HR1242" s="24"/>
      <c r="HS1242" s="24"/>
      <c r="HT1242" s="24"/>
      <c r="HU1242" s="24"/>
      <c r="HV1242" s="24"/>
      <c r="HW1242" s="24"/>
      <c r="HX1242" s="24"/>
      <c r="HY1242" s="24"/>
      <c r="HZ1242" s="24"/>
      <c r="IA1242" s="24"/>
      <c r="IB1242" s="24"/>
      <c r="IC1242" s="24"/>
      <c r="ID1242" s="24"/>
      <c r="IE1242" s="24"/>
      <c r="IF1242" s="24"/>
      <c r="IG1242" s="24"/>
      <c r="IH1242" s="24"/>
      <c r="II1242" s="24"/>
      <c r="IJ1242" s="24"/>
      <c r="IK1242" s="24"/>
      <c r="IL1242" s="24"/>
      <c r="IM1242" s="24"/>
      <c r="IN1242" s="24"/>
      <c r="IO1242" s="24"/>
      <c r="IP1242" s="24"/>
      <c r="IQ1242" s="24"/>
      <c r="IR1242" s="24"/>
      <c r="IS1242" s="24"/>
      <c r="IT1242" s="24"/>
      <c r="IU1242" s="24"/>
      <c r="IV1242" s="24"/>
      <c r="IW1242" s="24"/>
      <c r="IX1242" s="24"/>
      <c r="IY1242" s="24"/>
      <c r="IZ1242" s="24"/>
      <c r="JA1242" s="24"/>
      <c r="JB1242" s="24"/>
      <c r="JC1242" s="24"/>
      <c r="JD1242" s="24"/>
      <c r="JE1242" s="24"/>
      <c r="JF1242" s="24"/>
      <c r="JG1242" s="24"/>
      <c r="JH1242" s="24"/>
      <c r="JI1242" s="24"/>
      <c r="JJ1242" s="24"/>
      <c r="JK1242" s="24"/>
      <c r="JL1242" s="24"/>
      <c r="JM1242" s="24"/>
      <c r="JN1242" s="24"/>
      <c r="JO1242" s="24"/>
      <c r="JP1242" s="24"/>
      <c r="JQ1242" s="24"/>
      <c r="JR1242" s="24"/>
      <c r="JS1242" s="24"/>
      <c r="JT1242" s="24"/>
      <c r="JU1242" s="24"/>
      <c r="JV1242" s="24"/>
      <c r="JW1242" s="24"/>
      <c r="JX1242" s="24"/>
      <c r="JY1242" s="24"/>
      <c r="JZ1242" s="24"/>
      <c r="KA1242" s="24"/>
      <c r="KB1242" s="24"/>
      <c r="KC1242" s="24"/>
      <c r="KD1242" s="24"/>
      <c r="KE1242" s="24"/>
      <c r="KF1242" s="24"/>
      <c r="KG1242" s="24"/>
      <c r="KH1242" s="24"/>
      <c r="KI1242" s="24"/>
      <c r="KJ1242" s="24"/>
      <c r="KK1242" s="24"/>
      <c r="KL1242" s="24"/>
      <c r="KM1242" s="24"/>
      <c r="KN1242" s="24"/>
      <c r="KO1242" s="24"/>
      <c r="KP1242" s="24"/>
      <c r="KQ1242" s="24"/>
      <c r="KR1242" s="24"/>
      <c r="KS1242" s="24"/>
      <c r="KT1242" s="24"/>
      <c r="KU1242" s="24"/>
      <c r="KV1242" s="24"/>
      <c r="KW1242" s="24"/>
      <c r="KX1242" s="24"/>
      <c r="KY1242" s="24"/>
      <c r="KZ1242" s="24"/>
      <c r="LA1242" s="24"/>
      <c r="LB1242" s="24"/>
      <c r="LC1242" s="24"/>
      <c r="LD1242" s="24"/>
      <c r="LE1242" s="24"/>
      <c r="LF1242" s="24"/>
      <c r="LG1242" s="24"/>
      <c r="LH1242" s="24"/>
      <c r="LI1242" s="24"/>
      <c r="LJ1242" s="24"/>
      <c r="LK1242" s="24"/>
      <c r="LL1242" s="24"/>
      <c r="LM1242" s="24"/>
      <c r="LN1242" s="24"/>
      <c r="LO1242" s="24"/>
      <c r="LP1242" s="24"/>
      <c r="LQ1242" s="24"/>
      <c r="LR1242" s="24"/>
      <c r="LS1242" s="24"/>
      <c r="LT1242" s="24"/>
      <c r="LU1242" s="24"/>
      <c r="LV1242" s="24"/>
      <c r="LW1242" s="24"/>
      <c r="LX1242" s="24"/>
      <c r="LY1242" s="24"/>
      <c r="LZ1242" s="24"/>
      <c r="MA1242" s="24"/>
      <c r="MB1242" s="24"/>
      <c r="MC1242" s="24"/>
      <c r="MD1242" s="24"/>
      <c r="ME1242" s="24"/>
      <c r="MF1242" s="24"/>
      <c r="MG1242" s="24"/>
      <c r="MH1242" s="24"/>
      <c r="MI1242" s="24"/>
      <c r="MJ1242" s="24"/>
      <c r="MK1242" s="24"/>
      <c r="ML1242" s="24"/>
      <c r="MM1242" s="24"/>
      <c r="MN1242" s="24"/>
      <c r="MO1242" s="24"/>
      <c r="MP1242" s="24"/>
      <c r="MQ1242" s="24"/>
      <c r="MR1242" s="24"/>
      <c r="MS1242" s="24"/>
      <c r="MT1242" s="24"/>
      <c r="MU1242" s="24"/>
      <c r="MV1242" s="24"/>
      <c r="MW1242" s="24"/>
      <c r="MX1242" s="24"/>
      <c r="MY1242" s="24"/>
      <c r="MZ1242" s="24"/>
      <c r="NA1242" s="24"/>
      <c r="NB1242" s="24"/>
      <c r="NC1242" s="24"/>
      <c r="ND1242" s="24"/>
      <c r="NE1242" s="24"/>
      <c r="NF1242" s="24"/>
      <c r="NG1242" s="24"/>
      <c r="NH1242" s="24"/>
      <c r="NI1242" s="24"/>
      <c r="NJ1242" s="24"/>
      <c r="NK1242" s="24"/>
      <c r="NL1242" s="24"/>
      <c r="NM1242" s="24"/>
      <c r="NN1242" s="24"/>
      <c r="NO1242" s="24"/>
      <c r="NP1242" s="24"/>
      <c r="NQ1242" s="24"/>
      <c r="NR1242" s="24"/>
      <c r="NS1242" s="24"/>
      <c r="NT1242" s="24"/>
      <c r="NU1242" s="24"/>
      <c r="NV1242" s="24"/>
      <c r="NW1242" s="24"/>
      <c r="NX1242" s="24"/>
      <c r="NY1242" s="24"/>
      <c r="NZ1242" s="24"/>
      <c r="OA1242" s="24"/>
      <c r="OB1242" s="24"/>
      <c r="OC1242" s="24"/>
      <c r="OD1242" s="24"/>
      <c r="OE1242" s="24"/>
      <c r="OF1242" s="24"/>
      <c r="OG1242" s="24"/>
      <c r="OH1242" s="24"/>
      <c r="OI1242" s="24"/>
      <c r="OJ1242" s="24"/>
      <c r="OK1242" s="24"/>
      <c r="OL1242" s="24"/>
      <c r="OM1242" s="24"/>
      <c r="ON1242" s="24"/>
      <c r="OO1242" s="24"/>
      <c r="OP1242" s="24"/>
      <c r="OQ1242" s="24"/>
      <c r="OR1242" s="24"/>
      <c r="OS1242" s="24"/>
      <c r="OT1242" s="24"/>
      <c r="OU1242" s="24"/>
      <c r="OV1242" s="24"/>
      <c r="OW1242" s="24"/>
      <c r="OX1242" s="24"/>
      <c r="OY1242" s="24"/>
      <c r="OZ1242" s="24"/>
      <c r="PA1242" s="24"/>
      <c r="PB1242" s="24"/>
      <c r="PC1242" s="24"/>
      <c r="PD1242" s="24"/>
      <c r="PE1242" s="24"/>
      <c r="PF1242" s="24"/>
      <c r="PG1242" s="24"/>
      <c r="PH1242" s="24"/>
      <c r="PI1242" s="24"/>
      <c r="PJ1242" s="24"/>
      <c r="PK1242" s="24"/>
      <c r="PL1242" s="24"/>
      <c r="PM1242" s="24"/>
      <c r="PN1242" s="24"/>
      <c r="PO1242" s="24"/>
      <c r="PP1242" s="24"/>
      <c r="PQ1242" s="24"/>
      <c r="PR1242" s="24"/>
      <c r="PS1242" s="24"/>
      <c r="PT1242" s="24"/>
      <c r="PU1242" s="24"/>
      <c r="PV1242" s="24"/>
      <c r="PW1242" s="24"/>
      <c r="PX1242" s="24"/>
      <c r="PY1242" s="24"/>
      <c r="PZ1242" s="24"/>
      <c r="QA1242" s="24"/>
      <c r="QB1242" s="24"/>
      <c r="QC1242" s="24"/>
      <c r="QD1242" s="24"/>
      <c r="QE1242" s="24"/>
      <c r="QF1242" s="24"/>
      <c r="QG1242" s="24"/>
      <c r="QH1242" s="24"/>
      <c r="QI1242" s="24"/>
      <c r="QJ1242" s="24"/>
      <c r="QK1242" s="24"/>
      <c r="QL1242" s="24"/>
      <c r="QM1242" s="24"/>
      <c r="QN1242" s="24"/>
      <c r="QO1242" s="24"/>
      <c r="QP1242" s="24"/>
      <c r="QQ1242" s="24"/>
      <c r="QR1242" s="24"/>
      <c r="QS1242" s="24"/>
      <c r="QT1242" s="24"/>
      <c r="QU1242" s="24"/>
      <c r="QV1242" s="24"/>
      <c r="QW1242" s="24"/>
      <c r="QX1242" s="24"/>
      <c r="QY1242" s="24"/>
      <c r="QZ1242" s="24"/>
      <c r="RA1242" s="24"/>
      <c r="RB1242" s="24"/>
      <c r="RC1242" s="24"/>
      <c r="RD1242" s="24"/>
      <c r="RE1242" s="24"/>
      <c r="RF1242" s="24"/>
      <c r="RG1242" s="24"/>
      <c r="RH1242" s="24"/>
      <c r="RI1242" s="24"/>
      <c r="RJ1242" s="24"/>
      <c r="RK1242" s="24"/>
      <c r="RL1242" s="24"/>
      <c r="RM1242" s="24"/>
      <c r="RN1242" s="24"/>
      <c r="RO1242" s="24"/>
      <c r="RP1242" s="24"/>
      <c r="RQ1242" s="24"/>
      <c r="RR1242" s="24"/>
      <c r="RS1242" s="24"/>
      <c r="RT1242" s="24"/>
      <c r="RU1242" s="24"/>
      <c r="RV1242" s="24"/>
      <c r="RW1242" s="24"/>
      <c r="RX1242" s="24"/>
      <c r="RY1242" s="24"/>
      <c r="RZ1242" s="24"/>
      <c r="SA1242" s="24"/>
      <c r="SB1242" s="24"/>
      <c r="SC1242" s="24"/>
      <c r="SD1242" s="24"/>
      <c r="SE1242" s="24"/>
      <c r="SF1242" s="24"/>
      <c r="SG1242" s="24"/>
      <c r="SH1242" s="24"/>
      <c r="SI1242" s="24"/>
      <c r="SJ1242" s="24"/>
      <c r="SK1242" s="24"/>
      <c r="SL1242" s="24"/>
      <c r="SM1242" s="24"/>
      <c r="SN1242" s="24"/>
      <c r="SO1242" s="24"/>
      <c r="SP1242" s="24"/>
      <c r="SQ1242" s="24"/>
      <c r="SR1242" s="24"/>
      <c r="SS1242" s="24"/>
      <c r="ST1242" s="24"/>
      <c r="SU1242" s="24"/>
      <c r="SV1242" s="24"/>
      <c r="SW1242" s="24"/>
      <c r="SX1242" s="24"/>
      <c r="SY1242" s="24"/>
      <c r="SZ1242" s="24"/>
      <c r="TA1242" s="24"/>
      <c r="TB1242" s="24"/>
      <c r="TC1242" s="24"/>
      <c r="TD1242" s="24"/>
      <c r="TE1242" s="24"/>
      <c r="TF1242" s="24"/>
      <c r="TG1242" s="24"/>
      <c r="TH1242" s="24"/>
      <c r="TI1242" s="24"/>
      <c r="TJ1242" s="24"/>
      <c r="TK1242" s="24"/>
      <c r="TL1242" s="24"/>
      <c r="TM1242" s="24"/>
      <c r="TN1242" s="24"/>
      <c r="TO1242" s="24"/>
      <c r="TP1242" s="24"/>
      <c r="TQ1242" s="24"/>
      <c r="TR1242" s="24"/>
      <c r="TS1242" s="24"/>
      <c r="TT1242" s="24"/>
      <c r="TU1242" s="24"/>
      <c r="TV1242" s="24"/>
      <c r="TW1242" s="24"/>
      <c r="TX1242" s="24"/>
      <c r="TY1242" s="24"/>
      <c r="TZ1242" s="24"/>
      <c r="UA1242" s="24"/>
      <c r="UB1242" s="24"/>
      <c r="UC1242" s="24"/>
      <c r="UD1242" s="24"/>
      <c r="UE1242" s="24"/>
      <c r="UF1242" s="24"/>
      <c r="UG1242" s="24"/>
      <c r="UH1242" s="24"/>
      <c r="UI1242" s="24"/>
      <c r="UJ1242" s="24"/>
      <c r="UK1242" s="24"/>
      <c r="UL1242" s="24"/>
      <c r="UM1242" s="24"/>
      <c r="UN1242" s="24"/>
      <c r="UO1242" s="24"/>
      <c r="UP1242" s="24"/>
      <c r="UQ1242" s="24"/>
      <c r="UR1242" s="24"/>
      <c r="US1242" s="24"/>
      <c r="UT1242" s="24"/>
      <c r="UU1242" s="24"/>
      <c r="UV1242" s="24"/>
      <c r="UW1242" s="24"/>
      <c r="UX1242" s="24"/>
      <c r="UY1242" s="24"/>
      <c r="UZ1242" s="24"/>
      <c r="VA1242" s="24"/>
      <c r="VB1242" s="24"/>
      <c r="VC1242" s="24"/>
      <c r="VD1242" s="24"/>
      <c r="VE1242" s="24"/>
      <c r="VF1242" s="24"/>
      <c r="VG1242" s="24"/>
      <c r="VH1242" s="24"/>
      <c r="VI1242" s="24"/>
      <c r="VJ1242" s="24"/>
      <c r="VK1242" s="24"/>
      <c r="VL1242" s="24"/>
      <c r="VM1242" s="24"/>
      <c r="VN1242" s="24"/>
      <c r="VO1242" s="24"/>
      <c r="VP1242" s="24"/>
      <c r="VQ1242" s="24"/>
      <c r="VR1242" s="24"/>
      <c r="VS1242" s="24"/>
      <c r="VT1242" s="24"/>
      <c r="VU1242" s="24"/>
      <c r="VV1242" s="24"/>
      <c r="VW1242" s="24"/>
      <c r="VX1242" s="24"/>
      <c r="VY1242" s="24"/>
      <c r="VZ1242" s="24"/>
      <c r="WA1242" s="24"/>
      <c r="WB1242" s="24"/>
      <c r="WC1242" s="24"/>
      <c r="WD1242" s="24"/>
      <c r="WE1242" s="24"/>
      <c r="WF1242" s="24"/>
      <c r="WG1242" s="24"/>
      <c r="WH1242" s="24"/>
      <c r="WI1242" s="24"/>
      <c r="WJ1242" s="24"/>
      <c r="WK1242" s="24"/>
      <c r="WL1242" s="24"/>
      <c r="WM1242" s="24"/>
      <c r="WN1242" s="24"/>
      <c r="WO1242" s="24"/>
      <c r="WP1242" s="24"/>
      <c r="WQ1242" s="24"/>
      <c r="WR1242" s="24"/>
      <c r="WS1242" s="24"/>
      <c r="WT1242" s="24"/>
      <c r="WU1242" s="24"/>
      <c r="WV1242" s="24"/>
      <c r="WW1242" s="24"/>
      <c r="WX1242" s="24"/>
      <c r="WY1242" s="24"/>
      <c r="WZ1242" s="24"/>
      <c r="XA1242" s="24"/>
      <c r="XB1242" s="24"/>
      <c r="XC1242" s="24"/>
      <c r="XD1242" s="24"/>
      <c r="XE1242" s="24"/>
      <c r="XF1242" s="24"/>
      <c r="XG1242" s="24"/>
      <c r="XH1242" s="24"/>
      <c r="XI1242" s="24"/>
      <c r="XJ1242" s="24"/>
      <c r="XK1242" s="24"/>
      <c r="XL1242" s="24"/>
      <c r="XM1242" s="24"/>
      <c r="XN1242" s="24"/>
      <c r="XO1242" s="24"/>
      <c r="XP1242" s="24"/>
      <c r="XQ1242" s="24"/>
      <c r="XR1242" s="24"/>
      <c r="XS1242" s="24"/>
      <c r="XT1242" s="24"/>
      <c r="XU1242" s="24"/>
      <c r="XV1242" s="24"/>
      <c r="XW1242" s="24"/>
      <c r="XX1242" s="24"/>
      <c r="XY1242" s="24"/>
      <c r="XZ1242" s="24"/>
      <c r="YA1242" s="24"/>
      <c r="YB1242" s="24"/>
      <c r="YC1242" s="24"/>
      <c r="YD1242" s="24"/>
      <c r="YE1242" s="24"/>
      <c r="YF1242" s="24"/>
      <c r="YG1242" s="24"/>
      <c r="YH1242" s="24"/>
      <c r="YI1242" s="24"/>
      <c r="YJ1242" s="24"/>
      <c r="YK1242" s="24"/>
      <c r="YL1242" s="24"/>
      <c r="YM1242" s="24"/>
      <c r="YN1242" s="24"/>
      <c r="YO1242" s="24"/>
      <c r="YP1242" s="24"/>
      <c r="YQ1242" s="24"/>
      <c r="YR1242" s="24"/>
      <c r="YS1242" s="24"/>
      <c r="YT1242" s="24"/>
      <c r="YU1242" s="24"/>
      <c r="YV1242" s="24"/>
      <c r="YW1242" s="24"/>
      <c r="YX1242" s="24"/>
      <c r="YY1242" s="24"/>
      <c r="YZ1242" s="24"/>
      <c r="ZA1242" s="24"/>
      <c r="ZB1242" s="24"/>
      <c r="ZC1242" s="24"/>
      <c r="ZD1242" s="24"/>
      <c r="ZE1242" s="24"/>
      <c r="ZF1242" s="24"/>
      <c r="ZG1242" s="24"/>
      <c r="ZH1242" s="24"/>
      <c r="ZI1242" s="24"/>
      <c r="ZJ1242" s="24"/>
      <c r="ZK1242" s="24"/>
      <c r="ZL1242" s="24"/>
      <c r="ZM1242" s="24"/>
      <c r="ZN1242" s="24"/>
      <c r="ZO1242" s="24"/>
      <c r="ZP1242" s="24"/>
      <c r="ZQ1242" s="24"/>
      <c r="ZR1242" s="24"/>
      <c r="ZS1242" s="24"/>
      <c r="ZT1242" s="24"/>
      <c r="ZU1242" s="24"/>
      <c r="ZV1242" s="24"/>
      <c r="ZW1242" s="24"/>
      <c r="ZX1242" s="24"/>
      <c r="ZY1242" s="24"/>
      <c r="ZZ1242" s="24"/>
      <c r="AAA1242" s="24"/>
      <c r="AAB1242" s="24"/>
      <c r="AAC1242" s="24"/>
      <c r="AAD1242" s="24"/>
      <c r="AAE1242" s="24"/>
      <c r="AAF1242" s="24"/>
      <c r="AAG1242" s="24"/>
      <c r="AAH1242" s="24"/>
      <c r="AAI1242" s="24"/>
      <c r="AAJ1242" s="24"/>
      <c r="AAK1242" s="24"/>
      <c r="AAL1242" s="24"/>
      <c r="AAM1242" s="24"/>
      <c r="AAN1242" s="24"/>
      <c r="AAO1242" s="24"/>
      <c r="AAP1242" s="24"/>
      <c r="AAQ1242" s="24"/>
      <c r="AAR1242" s="24"/>
      <c r="AAS1242" s="24"/>
      <c r="AAT1242" s="24"/>
      <c r="AAU1242" s="24"/>
      <c r="AAV1242" s="24"/>
      <c r="AAW1242" s="24"/>
      <c r="AAX1242" s="24"/>
      <c r="AAY1242" s="24"/>
      <c r="AAZ1242" s="24"/>
      <c r="ABA1242" s="24"/>
      <c r="ABB1242" s="24"/>
      <c r="ABC1242" s="24"/>
      <c r="ABD1242" s="24"/>
      <c r="ABE1242" s="24"/>
      <c r="ABF1242" s="24"/>
      <c r="ABG1242" s="24"/>
      <c r="ABH1242" s="24"/>
      <c r="ABI1242" s="24"/>
      <c r="ABJ1242" s="24"/>
      <c r="ABK1242" s="24"/>
      <c r="ABL1242" s="24"/>
      <c r="ABM1242" s="24"/>
      <c r="ABN1242" s="24"/>
      <c r="ABO1242" s="24"/>
      <c r="ABP1242" s="24"/>
      <c r="ABQ1242" s="24"/>
      <c r="ABR1242" s="24"/>
      <c r="ABS1242" s="24"/>
      <c r="ABT1242" s="24"/>
      <c r="ABU1242" s="24"/>
      <c r="ABV1242" s="24"/>
      <c r="ABW1242" s="24"/>
      <c r="ABX1242" s="24"/>
      <c r="ABY1242" s="24"/>
      <c r="ABZ1242" s="24"/>
      <c r="ACA1242" s="24"/>
      <c r="ACB1242" s="24"/>
      <c r="ACC1242" s="24"/>
      <c r="ACD1242" s="24"/>
      <c r="ACE1242" s="24"/>
      <c r="ACF1242" s="24"/>
      <c r="ACG1242" s="24"/>
      <c r="ACH1242" s="24"/>
      <c r="ACI1242" s="24"/>
      <c r="ACJ1242" s="24"/>
      <c r="ACK1242" s="24"/>
      <c r="ACL1242" s="24"/>
      <c r="ACM1242" s="24"/>
      <c r="ACN1242" s="24"/>
      <c r="ACO1242" s="24"/>
      <c r="ACP1242" s="24"/>
      <c r="ACQ1242" s="24"/>
      <c r="ACR1242" s="24"/>
      <c r="ACS1242" s="24"/>
      <c r="ACT1242" s="24"/>
      <c r="ACU1242" s="24"/>
      <c r="ACV1242" s="24"/>
      <c r="ACW1242" s="24"/>
      <c r="ACX1242" s="24"/>
      <c r="ACY1242" s="24"/>
      <c r="ACZ1242" s="24"/>
      <c r="ADA1242" s="24"/>
      <c r="ADB1242" s="24"/>
      <c r="ADC1242" s="24"/>
      <c r="ADD1242" s="24"/>
      <c r="ADE1242" s="24"/>
      <c r="ADF1242" s="24"/>
      <c r="ADG1242" s="24"/>
      <c r="ADH1242" s="24"/>
      <c r="ADI1242" s="24"/>
      <c r="ADJ1242" s="24"/>
      <c r="ADK1242" s="24"/>
      <c r="ADL1242" s="24"/>
      <c r="ADM1242" s="24"/>
      <c r="ADN1242" s="24"/>
      <c r="ADO1242" s="24"/>
      <c r="ADP1242" s="24"/>
      <c r="ADQ1242" s="24"/>
      <c r="ADR1242" s="24"/>
      <c r="ADS1242" s="24"/>
      <c r="ADT1242" s="24"/>
      <c r="ADU1242" s="24"/>
      <c r="ADV1242" s="24"/>
      <c r="ADW1242" s="24"/>
      <c r="ADX1242" s="24"/>
      <c r="ADY1242" s="24"/>
      <c r="ADZ1242" s="24"/>
      <c r="AEA1242" s="24"/>
      <c r="AEB1242" s="24"/>
      <c r="AEC1242" s="24"/>
      <c r="AED1242" s="24"/>
      <c r="AEE1242" s="24"/>
      <c r="AEF1242" s="24"/>
      <c r="AEG1242" s="24"/>
      <c r="AEH1242" s="24"/>
      <c r="AEI1242" s="24"/>
      <c r="AEJ1242" s="24"/>
      <c r="AEK1242" s="24"/>
      <c r="AEL1242" s="24"/>
      <c r="AEM1242" s="24"/>
      <c r="AEN1242" s="24"/>
      <c r="AEO1242" s="24"/>
      <c r="AEP1242" s="24"/>
      <c r="AEQ1242" s="24"/>
      <c r="AER1242" s="24"/>
      <c r="AES1242" s="24"/>
      <c r="AET1242" s="24"/>
      <c r="AEU1242" s="24"/>
      <c r="AEV1242" s="24"/>
      <c r="AEW1242" s="24"/>
      <c r="AEX1242" s="24"/>
      <c r="AEY1242" s="24"/>
      <c r="AEZ1242" s="24"/>
      <c r="AFA1242" s="24"/>
      <c r="AFB1242" s="24"/>
      <c r="AFC1242" s="24"/>
      <c r="AFD1242" s="24"/>
      <c r="AFE1242" s="24"/>
      <c r="AFF1242" s="24"/>
      <c r="AFG1242" s="24"/>
      <c r="AFH1242" s="24"/>
      <c r="AFI1242" s="24"/>
      <c r="AFJ1242" s="24"/>
      <c r="AFK1242" s="24"/>
      <c r="AFL1242" s="24"/>
      <c r="AFM1242" s="24"/>
      <c r="AFN1242" s="24"/>
      <c r="AFO1242" s="24"/>
      <c r="AFP1242" s="24"/>
      <c r="AFQ1242" s="24"/>
      <c r="AFR1242" s="24"/>
      <c r="AFS1242" s="24"/>
      <c r="AFT1242" s="24"/>
      <c r="AFU1242" s="24"/>
      <c r="AFV1242" s="24"/>
      <c r="AFW1242" s="24"/>
      <c r="AFX1242" s="24"/>
      <c r="AFY1242" s="24"/>
      <c r="AFZ1242" s="24"/>
      <c r="AGA1242" s="24"/>
      <c r="AGB1242" s="24"/>
      <c r="AGC1242" s="24"/>
      <c r="AGD1242" s="24"/>
      <c r="AGE1242" s="24"/>
      <c r="AGF1242" s="24"/>
      <c r="AGG1242" s="24"/>
      <c r="AGH1242" s="24"/>
      <c r="AGI1242" s="24"/>
      <c r="AGJ1242" s="24"/>
      <c r="AGK1242" s="24"/>
      <c r="AGL1242" s="24"/>
      <c r="AGM1242" s="24"/>
      <c r="AGN1242" s="24"/>
      <c r="AGO1242" s="24"/>
      <c r="AGP1242" s="24"/>
      <c r="AGQ1242" s="24"/>
      <c r="AGR1242" s="24"/>
      <c r="AGS1242" s="24"/>
      <c r="AGT1242" s="24"/>
      <c r="AGU1242" s="24"/>
      <c r="AGV1242" s="24"/>
      <c r="AGW1242" s="24"/>
      <c r="AGX1242" s="24"/>
      <c r="AGY1242" s="24"/>
      <c r="AGZ1242" s="24"/>
      <c r="AHA1242" s="24"/>
      <c r="AHB1242" s="24"/>
      <c r="AHC1242" s="24"/>
      <c r="AHD1242" s="24"/>
      <c r="AHE1242" s="24"/>
      <c r="AHF1242" s="24"/>
      <c r="AHG1242" s="24"/>
      <c r="AHH1242" s="24"/>
      <c r="AHI1242" s="24"/>
      <c r="AHJ1242" s="24"/>
      <c r="AHK1242" s="24"/>
      <c r="AHL1242" s="24"/>
      <c r="AHM1242" s="24"/>
      <c r="AHN1242" s="24"/>
      <c r="AHO1242" s="24"/>
      <c r="AHP1242" s="24"/>
      <c r="AHQ1242" s="24"/>
      <c r="AHR1242" s="24"/>
      <c r="AHS1242" s="24"/>
      <c r="AHT1242" s="24"/>
      <c r="AHU1242" s="24"/>
      <c r="AHV1242" s="24"/>
      <c r="AHW1242" s="24"/>
      <c r="AHX1242" s="24"/>
      <c r="AHY1242" s="24"/>
      <c r="AHZ1242" s="24"/>
      <c r="AIA1242" s="24"/>
      <c r="AIB1242" s="24"/>
      <c r="AIC1242" s="24"/>
      <c r="AID1242" s="24"/>
      <c r="AIE1242" s="24"/>
      <c r="AIF1242" s="24"/>
      <c r="AIG1242" s="24"/>
      <c r="AIH1242" s="24"/>
      <c r="AII1242" s="24"/>
      <c r="AIJ1242" s="24"/>
      <c r="AIK1242" s="24"/>
      <c r="AIL1242" s="24"/>
      <c r="AIM1242" s="24"/>
      <c r="AIN1242" s="24"/>
      <c r="AIO1242" s="24"/>
      <c r="AIP1242" s="24"/>
      <c r="AIQ1242" s="24"/>
      <c r="AIR1242" s="24"/>
      <c r="AIS1242" s="24"/>
      <c r="AIT1242" s="24"/>
      <c r="AIU1242" s="24"/>
      <c r="AIV1242" s="24"/>
      <c r="AIW1242" s="24"/>
      <c r="AIX1242" s="24"/>
      <c r="AIY1242" s="24"/>
      <c r="AIZ1242" s="24"/>
      <c r="AJA1242" s="24"/>
      <c r="AJB1242" s="24"/>
      <c r="AJC1242" s="24"/>
      <c r="AJD1242" s="24"/>
      <c r="AJE1242" s="24"/>
      <c r="AJF1242" s="24"/>
      <c r="AJG1242" s="24"/>
      <c r="AJH1242" s="24"/>
      <c r="AJI1242" s="24"/>
      <c r="AJJ1242" s="24"/>
      <c r="AJK1242" s="24"/>
      <c r="AJL1242" s="24"/>
      <c r="AJM1242" s="24"/>
      <c r="AJN1242" s="24"/>
      <c r="AJO1242" s="24"/>
      <c r="AJP1242" s="24"/>
      <c r="AJQ1242" s="24"/>
      <c r="AJR1242" s="24"/>
      <c r="AJS1242" s="24"/>
      <c r="AJT1242" s="24"/>
      <c r="AJU1242" s="24"/>
      <c r="AJV1242" s="24"/>
      <c r="AJW1242" s="24"/>
      <c r="AJX1242" s="24"/>
      <c r="AJY1242" s="24"/>
      <c r="AJZ1242" s="24"/>
      <c r="AKA1242" s="24"/>
      <c r="AKB1242" s="24"/>
      <c r="AKC1242" s="24"/>
      <c r="AKD1242" s="24"/>
      <c r="AKE1242" s="24"/>
      <c r="AKF1242" s="24"/>
      <c r="AKG1242" s="24"/>
      <c r="AKH1242" s="24"/>
      <c r="AKI1242" s="24"/>
      <c r="AKJ1242" s="24"/>
      <c r="AKK1242" s="24"/>
      <c r="AKL1242" s="24"/>
      <c r="AKM1242" s="24"/>
      <c r="AKN1242" s="24"/>
      <c r="AKO1242" s="24"/>
      <c r="AKP1242" s="24"/>
      <c r="AKQ1242" s="24"/>
      <c r="AKR1242" s="24"/>
      <c r="AKS1242" s="24"/>
      <c r="AKT1242" s="24"/>
      <c r="AKU1242" s="24"/>
      <c r="AKV1242" s="24"/>
      <c r="AKW1242" s="24"/>
      <c r="AKX1242" s="24"/>
      <c r="AKY1242" s="24"/>
      <c r="AKZ1242" s="24"/>
      <c r="ALA1242" s="24"/>
      <c r="ALB1242" s="24"/>
      <c r="ALC1242" s="24"/>
      <c r="ALD1242" s="24"/>
      <c r="ALE1242" s="24"/>
      <c r="ALF1242" s="24"/>
      <c r="ALG1242" s="24"/>
      <c r="ALH1242" s="24"/>
      <c r="ALI1242" s="24"/>
      <c r="ALJ1242" s="24"/>
    </row>
    <row r="1243" spans="1:998" s="13" customFormat="1">
      <c r="A1243" s="16">
        <v>1238</v>
      </c>
      <c r="B1243" s="32" t="s">
        <v>175</v>
      </c>
      <c r="C1243" s="32" t="s">
        <v>57</v>
      </c>
      <c r="D1243" s="32" t="s">
        <v>57</v>
      </c>
      <c r="E1243" s="32" t="s">
        <v>590</v>
      </c>
      <c r="F1243" s="32"/>
      <c r="G1243" s="74">
        <v>45833</v>
      </c>
      <c r="H1243" s="75" t="s">
        <v>306</v>
      </c>
      <c r="I1243" s="32" t="s">
        <v>5</v>
      </c>
      <c r="J1243" s="32" t="s">
        <v>6</v>
      </c>
      <c r="K1243" s="32" t="s">
        <v>5</v>
      </c>
      <c r="L1243" s="32" t="s">
        <v>5</v>
      </c>
      <c r="M1243" s="32" t="s">
        <v>5</v>
      </c>
      <c r="N1243" s="32" t="s">
        <v>6</v>
      </c>
      <c r="O1243" s="76">
        <v>961.54</v>
      </c>
      <c r="P1243" s="77">
        <v>2080</v>
      </c>
      <c r="Q1243" s="76">
        <v>236000</v>
      </c>
      <c r="R1243" s="76">
        <v>0</v>
      </c>
      <c r="S1243" s="85">
        <f t="shared" si="117"/>
        <v>0</v>
      </c>
      <c r="T1243" s="85">
        <f t="shared" si="116"/>
        <v>236000</v>
      </c>
      <c r="U1243" s="32" t="s">
        <v>6</v>
      </c>
      <c r="V1243" s="32" t="s">
        <v>6</v>
      </c>
      <c r="W1243" s="79">
        <v>2</v>
      </c>
      <c r="X1243" s="80">
        <v>0</v>
      </c>
      <c r="Y1243" s="81">
        <f>ROUND((S1243/INDICI!$B$2*10),2)</f>
        <v>0</v>
      </c>
      <c r="Z1243" s="81">
        <f>ROUND((O1243/INDICI!$B$1*25),2)</f>
        <v>2.57</v>
      </c>
      <c r="AA1243" s="82">
        <f t="shared" si="118"/>
        <v>8</v>
      </c>
      <c r="AB1243" s="83">
        <f t="shared" si="119"/>
        <v>10.57</v>
      </c>
      <c r="AC1243" s="84"/>
      <c r="AD1243" s="81" t="str">
        <f>VLOOKUP(C1243, 'NORD SUD'!A:B, 2, FALSE)</f>
        <v>S</v>
      </c>
      <c r="AE1243" s="85"/>
      <c r="AF1243" s="85"/>
      <c r="AG1243" s="84"/>
      <c r="AH1243" s="90"/>
      <c r="AI1243" s="172"/>
      <c r="AJ1243" s="172"/>
      <c r="AK1243" s="197"/>
      <c r="AL1243" s="158"/>
    </row>
    <row r="1244" spans="1:998" s="13" customFormat="1">
      <c r="A1244" s="16">
        <v>1239</v>
      </c>
      <c r="B1244" s="32" t="s">
        <v>218</v>
      </c>
      <c r="C1244" s="32" t="s">
        <v>106</v>
      </c>
      <c r="D1244" s="32" t="s">
        <v>106</v>
      </c>
      <c r="E1244" s="32" t="s">
        <v>233</v>
      </c>
      <c r="F1244" s="32"/>
      <c r="G1244" s="74">
        <v>45834</v>
      </c>
      <c r="H1244" s="75">
        <v>0.64444444444444449</v>
      </c>
      <c r="I1244" s="32" t="s">
        <v>5</v>
      </c>
      <c r="J1244" s="32" t="s">
        <v>6</v>
      </c>
      <c r="K1244" s="32" t="s">
        <v>5</v>
      </c>
      <c r="L1244" s="32" t="s">
        <v>5</v>
      </c>
      <c r="M1244" s="32" t="s">
        <v>5</v>
      </c>
      <c r="N1244" s="32" t="s">
        <v>6</v>
      </c>
      <c r="O1244" s="76">
        <v>962.86</v>
      </c>
      <c r="P1244" s="77">
        <v>2181</v>
      </c>
      <c r="Q1244" s="76">
        <v>47000</v>
      </c>
      <c r="R1244" s="76">
        <v>0</v>
      </c>
      <c r="S1244" s="85">
        <f t="shared" si="117"/>
        <v>0</v>
      </c>
      <c r="T1244" s="85">
        <f t="shared" si="116"/>
        <v>47000</v>
      </c>
      <c r="U1244" s="32" t="s">
        <v>6</v>
      </c>
      <c r="V1244" s="32" t="s">
        <v>6</v>
      </c>
      <c r="W1244" s="79">
        <v>1</v>
      </c>
      <c r="X1244" s="80">
        <v>0</v>
      </c>
      <c r="Y1244" s="81">
        <f>ROUND((S1244/INDICI!$B$2*10),2)</f>
        <v>0</v>
      </c>
      <c r="Z1244" s="81">
        <f>ROUND((O1244/INDICI!$B$1*25),2)</f>
        <v>2.57</v>
      </c>
      <c r="AA1244" s="82">
        <f t="shared" si="118"/>
        <v>8</v>
      </c>
      <c r="AB1244" s="83">
        <f t="shared" si="119"/>
        <v>10.57</v>
      </c>
      <c r="AC1244" s="84"/>
      <c r="AD1244" s="81" t="str">
        <f>VLOOKUP(C1244, 'NORD SUD'!A:B, 2, FALSE)</f>
        <v>S</v>
      </c>
      <c r="AE1244" s="85"/>
      <c r="AF1244" s="85"/>
      <c r="AG1244" s="84"/>
      <c r="AH1244" s="81"/>
      <c r="AI1244" s="169"/>
      <c r="AJ1244" s="169"/>
      <c r="AK1244" s="194"/>
      <c r="AL1244" s="158"/>
    </row>
    <row r="1245" spans="1:998" s="13" customFormat="1">
      <c r="A1245" s="16">
        <v>1240</v>
      </c>
      <c r="B1245" s="32" t="s">
        <v>344</v>
      </c>
      <c r="C1245" s="32" t="s">
        <v>1122</v>
      </c>
      <c r="D1245" s="32" t="s">
        <v>1122</v>
      </c>
      <c r="E1245" s="32" t="s">
        <v>1139</v>
      </c>
      <c r="F1245" s="32"/>
      <c r="G1245" s="74">
        <v>45833</v>
      </c>
      <c r="H1245" s="75">
        <v>0.54722222222222217</v>
      </c>
      <c r="I1245" s="32" t="s">
        <v>5</v>
      </c>
      <c r="J1245" s="32" t="s">
        <v>6</v>
      </c>
      <c r="K1245" s="32" t="s">
        <v>5</v>
      </c>
      <c r="L1245" s="32" t="s">
        <v>5</v>
      </c>
      <c r="M1245" s="32" t="s">
        <v>5</v>
      </c>
      <c r="N1245" s="32" t="s">
        <v>6</v>
      </c>
      <c r="O1245" s="76">
        <v>958.56</v>
      </c>
      <c r="P1245" s="77">
        <v>3234</v>
      </c>
      <c r="Q1245" s="76">
        <v>173155</v>
      </c>
      <c r="R1245" s="76">
        <v>0</v>
      </c>
      <c r="S1245" s="85">
        <f t="shared" si="117"/>
        <v>0</v>
      </c>
      <c r="T1245" s="85">
        <f t="shared" si="116"/>
        <v>173155</v>
      </c>
      <c r="U1245" s="32" t="s">
        <v>6</v>
      </c>
      <c r="V1245" s="32" t="s">
        <v>6</v>
      </c>
      <c r="W1245" s="79">
        <v>1</v>
      </c>
      <c r="X1245" s="80">
        <v>0</v>
      </c>
      <c r="Y1245" s="81">
        <f>ROUND((S1245/INDICI!$B$2*10),2)</f>
        <v>0</v>
      </c>
      <c r="Z1245" s="81">
        <f>ROUND((O1245/INDICI!$B$1*25),2)</f>
        <v>2.56</v>
      </c>
      <c r="AA1245" s="82">
        <f t="shared" si="118"/>
        <v>8</v>
      </c>
      <c r="AB1245" s="83">
        <f t="shared" si="119"/>
        <v>10.56</v>
      </c>
      <c r="AC1245" s="84"/>
      <c r="AD1245" s="81" t="str">
        <f>VLOOKUP(C1245, 'NORD SUD'!A:B, 2, FALSE)</f>
        <v>N</v>
      </c>
      <c r="AE1245" s="85"/>
      <c r="AF1245" s="85"/>
      <c r="AG1245" s="84"/>
      <c r="AH1245" s="81"/>
      <c r="AI1245" s="169"/>
      <c r="AJ1245" s="169"/>
      <c r="AK1245" s="194"/>
      <c r="AL1245" s="158"/>
    </row>
    <row r="1246" spans="1:998" s="13" customFormat="1">
      <c r="A1246" s="16">
        <v>1241</v>
      </c>
      <c r="B1246" s="32" t="s">
        <v>138</v>
      </c>
      <c r="C1246" s="32" t="s">
        <v>14</v>
      </c>
      <c r="D1246" s="32" t="s">
        <v>14</v>
      </c>
      <c r="E1246" s="32" t="s">
        <v>1671</v>
      </c>
      <c r="F1246" s="32"/>
      <c r="G1246" s="74">
        <v>45834</v>
      </c>
      <c r="H1246" s="75">
        <v>0.50555555555555554</v>
      </c>
      <c r="I1246" s="32" t="s">
        <v>5</v>
      </c>
      <c r="J1246" s="32" t="s">
        <v>6</v>
      </c>
      <c r="K1246" s="32" t="s">
        <v>5</v>
      </c>
      <c r="L1246" s="32" t="s">
        <v>5</v>
      </c>
      <c r="M1246" s="76" t="s">
        <v>5</v>
      </c>
      <c r="N1246" s="32" t="s">
        <v>6</v>
      </c>
      <c r="O1246" s="76">
        <v>727.8</v>
      </c>
      <c r="P1246" s="77">
        <v>1374</v>
      </c>
      <c r="Q1246" s="76">
        <v>183198.95</v>
      </c>
      <c r="R1246" s="76">
        <v>10000</v>
      </c>
      <c r="S1246" s="85">
        <f t="shared" si="117"/>
        <v>5.4585465691806636</v>
      </c>
      <c r="T1246" s="85">
        <f t="shared" si="116"/>
        <v>173198.95</v>
      </c>
      <c r="U1246" s="32" t="s">
        <v>6</v>
      </c>
      <c r="V1246" s="32" t="s">
        <v>6</v>
      </c>
      <c r="W1246" s="79">
        <v>1</v>
      </c>
      <c r="X1246" s="80">
        <v>0</v>
      </c>
      <c r="Y1246" s="81">
        <f>ROUND((S1246/INDICI!$B$2*10),2)</f>
        <v>0.62</v>
      </c>
      <c r="Z1246" s="81">
        <f>ROUND((O1246/INDICI!$B$1*25),2)</f>
        <v>1.94</v>
      </c>
      <c r="AA1246" s="82">
        <f t="shared" si="118"/>
        <v>8</v>
      </c>
      <c r="AB1246" s="83">
        <f t="shared" si="119"/>
        <v>10.56</v>
      </c>
      <c r="AC1246" s="84"/>
      <c r="AD1246" s="81" t="str">
        <f>VLOOKUP(C1246, 'NORD SUD'!A:B, 2, FALSE)</f>
        <v>S</v>
      </c>
      <c r="AE1246" s="85"/>
      <c r="AF1246" s="85"/>
      <c r="AG1246" s="84"/>
      <c r="AH1246" s="81"/>
      <c r="AI1246" s="169"/>
      <c r="AJ1246" s="169"/>
      <c r="AK1246" s="194"/>
      <c r="AL1246" s="158"/>
    </row>
    <row r="1247" spans="1:998" s="13" customFormat="1">
      <c r="A1247" s="16">
        <v>1242</v>
      </c>
      <c r="B1247" s="32" t="s">
        <v>344</v>
      </c>
      <c r="C1247" s="32" t="s">
        <v>1122</v>
      </c>
      <c r="D1247" s="32" t="s">
        <v>1122</v>
      </c>
      <c r="E1247" s="32" t="s">
        <v>1131</v>
      </c>
      <c r="F1247" s="32"/>
      <c r="G1247" s="74">
        <v>45826</v>
      </c>
      <c r="H1247" s="75">
        <v>0.39444444444444443</v>
      </c>
      <c r="I1247" s="32" t="s">
        <v>5</v>
      </c>
      <c r="J1247" s="32" t="s">
        <v>6</v>
      </c>
      <c r="K1247" s="32" t="s">
        <v>5</v>
      </c>
      <c r="L1247" s="32" t="s">
        <v>5</v>
      </c>
      <c r="M1247" s="32" t="s">
        <v>5</v>
      </c>
      <c r="N1247" s="32" t="s">
        <v>6</v>
      </c>
      <c r="O1247" s="76">
        <v>429.97</v>
      </c>
      <c r="P1247" s="77">
        <v>1628</v>
      </c>
      <c r="Q1247" s="76">
        <v>80000</v>
      </c>
      <c r="R1247" s="76">
        <v>10000</v>
      </c>
      <c r="S1247" s="85">
        <f t="shared" si="117"/>
        <v>12.5</v>
      </c>
      <c r="T1247" s="85">
        <f t="shared" si="116"/>
        <v>70000</v>
      </c>
      <c r="U1247" s="32" t="s">
        <v>6</v>
      </c>
      <c r="V1247" s="32" t="s">
        <v>6</v>
      </c>
      <c r="W1247" s="79">
        <v>2</v>
      </c>
      <c r="X1247" s="80">
        <v>0</v>
      </c>
      <c r="Y1247" s="81">
        <f>ROUND((S1247/INDICI!$B$2*10),2)</f>
        <v>1.41</v>
      </c>
      <c r="Z1247" s="81">
        <f>ROUND((O1247/INDICI!$B$1*25),2)</f>
        <v>1.1499999999999999</v>
      </c>
      <c r="AA1247" s="82">
        <f t="shared" si="118"/>
        <v>8</v>
      </c>
      <c r="AB1247" s="83">
        <f t="shared" si="119"/>
        <v>10.559999999999999</v>
      </c>
      <c r="AC1247" s="84"/>
      <c r="AD1247" s="81" t="str">
        <f>VLOOKUP(C1247, 'NORD SUD'!A:B, 2, FALSE)</f>
        <v>N</v>
      </c>
      <c r="AE1247" s="85"/>
      <c r="AF1247" s="85"/>
      <c r="AG1247" s="84"/>
      <c r="AH1247" s="81"/>
      <c r="AI1247" s="169"/>
      <c r="AJ1247" s="169"/>
      <c r="AK1247" s="194"/>
      <c r="AL1247" s="158"/>
    </row>
    <row r="1248" spans="1:998" s="13" customFormat="1">
      <c r="A1248" s="16">
        <v>1243</v>
      </c>
      <c r="B1248" s="32" t="s">
        <v>344</v>
      </c>
      <c r="C1248" s="32" t="s">
        <v>55</v>
      </c>
      <c r="D1248" s="32" t="s">
        <v>55</v>
      </c>
      <c r="E1248" s="32" t="s">
        <v>1728</v>
      </c>
      <c r="F1248" s="32"/>
      <c r="G1248" s="74">
        <v>45833</v>
      </c>
      <c r="H1248" s="75">
        <v>0.40833333333333338</v>
      </c>
      <c r="I1248" s="32" t="s">
        <v>5</v>
      </c>
      <c r="J1248" s="32" t="s">
        <v>6</v>
      </c>
      <c r="K1248" s="32" t="s">
        <v>5</v>
      </c>
      <c r="L1248" s="32" t="s">
        <v>5</v>
      </c>
      <c r="M1248" s="32" t="s">
        <v>5</v>
      </c>
      <c r="N1248" s="32" t="s">
        <v>6</v>
      </c>
      <c r="O1248" s="76">
        <v>537.47</v>
      </c>
      <c r="P1248" s="77">
        <v>3349</v>
      </c>
      <c r="Q1248" s="76">
        <v>63854.8</v>
      </c>
      <c r="R1248" s="76">
        <v>6385.08</v>
      </c>
      <c r="S1248" s="85">
        <f t="shared" si="117"/>
        <v>9.9993735788069174</v>
      </c>
      <c r="T1248" s="85">
        <f t="shared" si="116"/>
        <v>57469.72</v>
      </c>
      <c r="U1248" s="32" t="s">
        <v>6</v>
      </c>
      <c r="V1248" s="32" t="s">
        <v>6</v>
      </c>
      <c r="W1248" s="79">
        <v>1</v>
      </c>
      <c r="X1248" s="80">
        <v>0</v>
      </c>
      <c r="Y1248" s="81">
        <f>ROUND((S1248/INDICI!$B$2*10),2)</f>
        <v>1.1299999999999999</v>
      </c>
      <c r="Z1248" s="81">
        <f>ROUND((O1248/INDICI!$B$1*25),2)</f>
        <v>1.43</v>
      </c>
      <c r="AA1248" s="82">
        <f t="shared" si="118"/>
        <v>8</v>
      </c>
      <c r="AB1248" s="83">
        <f t="shared" si="119"/>
        <v>10.559999999999999</v>
      </c>
      <c r="AC1248" s="84"/>
      <c r="AD1248" s="81" t="str">
        <f>VLOOKUP(C1248, 'NORD SUD'!A:B, 2, FALSE)</f>
        <v>N</v>
      </c>
      <c r="AE1248" s="85"/>
      <c r="AF1248" s="85"/>
      <c r="AG1248" s="84"/>
      <c r="AH1248" s="81"/>
      <c r="AI1248" s="169"/>
      <c r="AJ1248" s="169"/>
      <c r="AK1248" s="194"/>
      <c r="AL1248" s="159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3"/>
      <c r="CQ1248" s="23"/>
      <c r="CR1248" s="23"/>
      <c r="CS1248" s="23"/>
      <c r="CT1248" s="23"/>
      <c r="CU1248" s="23"/>
      <c r="CV1248" s="23"/>
      <c r="CW1248" s="23"/>
      <c r="CX1248" s="23"/>
      <c r="CY1248" s="23"/>
      <c r="CZ1248" s="23"/>
      <c r="DA1248" s="23"/>
      <c r="DB1248" s="23"/>
      <c r="DC1248" s="23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3"/>
      <c r="EA1248" s="23"/>
      <c r="EB1248" s="23"/>
      <c r="EC1248" s="23"/>
      <c r="ED1248" s="23"/>
      <c r="EE1248" s="23"/>
      <c r="EF1248" s="23"/>
      <c r="EG1248" s="23"/>
      <c r="EH1248" s="23"/>
      <c r="EI1248" s="23"/>
      <c r="EJ1248" s="23"/>
      <c r="EK1248" s="23"/>
      <c r="EL1248" s="23"/>
      <c r="EM1248" s="23"/>
      <c r="EN1248" s="23"/>
      <c r="EO1248" s="23"/>
      <c r="EP1248" s="23"/>
      <c r="EQ1248" s="23"/>
      <c r="ER1248" s="23"/>
      <c r="ES1248" s="23"/>
      <c r="ET1248" s="23"/>
      <c r="EU1248" s="23"/>
      <c r="EV1248" s="23"/>
      <c r="EW1248" s="23"/>
      <c r="EX1248" s="23"/>
      <c r="EY1248" s="23"/>
      <c r="EZ1248" s="23"/>
      <c r="FA1248" s="23"/>
      <c r="FB1248" s="23"/>
      <c r="FC1248" s="23"/>
      <c r="FD1248" s="23"/>
      <c r="FE1248" s="23"/>
      <c r="FF1248" s="23"/>
      <c r="FG1248" s="23"/>
      <c r="FH1248" s="23"/>
      <c r="FI1248" s="23"/>
      <c r="FJ1248" s="23"/>
      <c r="FK1248" s="23"/>
      <c r="FL1248" s="23"/>
      <c r="FM1248" s="23"/>
      <c r="FN1248" s="23"/>
      <c r="FO1248" s="23"/>
      <c r="FP1248" s="23"/>
      <c r="FQ1248" s="23"/>
      <c r="FR1248" s="23"/>
      <c r="FS1248" s="23"/>
      <c r="FT1248" s="23"/>
      <c r="FU1248" s="23"/>
      <c r="FV1248" s="23"/>
      <c r="FW1248" s="23"/>
      <c r="FX1248" s="23"/>
      <c r="FY1248" s="23"/>
      <c r="FZ1248" s="23"/>
      <c r="GA1248" s="23"/>
      <c r="GB1248" s="23"/>
      <c r="GC1248" s="23"/>
      <c r="GD1248" s="23"/>
      <c r="GE1248" s="23"/>
      <c r="GF1248" s="23"/>
      <c r="GG1248" s="23"/>
      <c r="GH1248" s="23"/>
      <c r="GI1248" s="23"/>
      <c r="GJ1248" s="23"/>
      <c r="GK1248" s="23"/>
      <c r="GL1248" s="23"/>
      <c r="GM1248" s="23"/>
      <c r="GN1248" s="23"/>
      <c r="GO1248" s="23"/>
      <c r="GP1248" s="23"/>
      <c r="GQ1248" s="23"/>
      <c r="GR1248" s="23"/>
      <c r="GS1248" s="23"/>
      <c r="GT1248" s="23"/>
      <c r="GU1248" s="23"/>
      <c r="GV1248" s="23"/>
      <c r="GW1248" s="23"/>
      <c r="GX1248" s="23"/>
      <c r="GY1248" s="23"/>
      <c r="GZ1248" s="23"/>
      <c r="HA1248" s="23"/>
      <c r="HB1248" s="23"/>
      <c r="HC1248" s="23"/>
      <c r="HD1248" s="23"/>
      <c r="HE1248" s="23"/>
      <c r="HF1248" s="23"/>
      <c r="HG1248" s="23"/>
      <c r="HH1248" s="23"/>
      <c r="HI1248" s="23"/>
      <c r="HJ1248" s="23"/>
      <c r="HK1248" s="23"/>
      <c r="HL1248" s="23"/>
      <c r="HM1248" s="23"/>
      <c r="HN1248" s="23"/>
      <c r="HO1248" s="23"/>
      <c r="HP1248" s="23"/>
      <c r="HQ1248" s="23"/>
      <c r="HR1248" s="23"/>
      <c r="HS1248" s="23"/>
      <c r="HT1248" s="23"/>
      <c r="HU1248" s="23"/>
      <c r="HV1248" s="23"/>
      <c r="HW1248" s="23"/>
      <c r="HX1248" s="23"/>
      <c r="HY1248" s="23"/>
      <c r="HZ1248" s="23"/>
      <c r="IA1248" s="23"/>
      <c r="IB1248" s="23"/>
      <c r="IC1248" s="23"/>
      <c r="ID1248" s="23"/>
      <c r="IE1248" s="23"/>
      <c r="IF1248" s="23"/>
      <c r="IG1248" s="23"/>
      <c r="IH1248" s="23"/>
      <c r="II1248" s="23"/>
      <c r="IJ1248" s="23"/>
      <c r="IK1248" s="23"/>
      <c r="IL1248" s="23"/>
      <c r="IM1248" s="23"/>
      <c r="IN1248" s="23"/>
      <c r="IO1248" s="23"/>
      <c r="IP1248" s="23"/>
      <c r="IQ1248" s="23"/>
      <c r="IR1248" s="23"/>
      <c r="IS1248" s="23"/>
      <c r="IT1248" s="23"/>
      <c r="IU1248" s="23"/>
      <c r="IV1248" s="23"/>
      <c r="IW1248" s="23"/>
      <c r="IX1248" s="23"/>
      <c r="IY1248" s="23"/>
      <c r="IZ1248" s="23"/>
      <c r="JA1248" s="23"/>
      <c r="JB1248" s="23"/>
      <c r="JC1248" s="23"/>
      <c r="JD1248" s="23"/>
      <c r="JE1248" s="23"/>
      <c r="JF1248" s="23"/>
      <c r="JG1248" s="23"/>
      <c r="JH1248" s="23"/>
      <c r="JI1248" s="23"/>
      <c r="JJ1248" s="23"/>
      <c r="JK1248" s="23"/>
      <c r="JL1248" s="23"/>
      <c r="JM1248" s="23"/>
      <c r="JN1248" s="23"/>
      <c r="JO1248" s="23"/>
      <c r="JP1248" s="23"/>
      <c r="JQ1248" s="23"/>
      <c r="JR1248" s="23"/>
      <c r="JS1248" s="23"/>
      <c r="JT1248" s="23"/>
      <c r="JU1248" s="23"/>
      <c r="JV1248" s="23"/>
      <c r="JW1248" s="23"/>
      <c r="JX1248" s="23"/>
      <c r="JY1248" s="23"/>
      <c r="JZ1248" s="23"/>
      <c r="KA1248" s="23"/>
      <c r="KB1248" s="23"/>
      <c r="KC1248" s="23"/>
      <c r="KD1248" s="23"/>
      <c r="KE1248" s="23"/>
      <c r="KF1248" s="23"/>
      <c r="KG1248" s="23"/>
      <c r="KH1248" s="23"/>
      <c r="KI1248" s="23"/>
      <c r="KJ1248" s="23"/>
      <c r="KK1248" s="23"/>
      <c r="KL1248" s="23"/>
      <c r="KM1248" s="23"/>
      <c r="KN1248" s="23"/>
      <c r="KO1248" s="23"/>
      <c r="KP1248" s="23"/>
      <c r="KQ1248" s="23"/>
      <c r="KR1248" s="23"/>
      <c r="KS1248" s="23"/>
      <c r="KT1248" s="23"/>
      <c r="KU1248" s="23"/>
      <c r="KV1248" s="23"/>
      <c r="KW1248" s="23"/>
      <c r="KX1248" s="23"/>
      <c r="KY1248" s="23"/>
      <c r="KZ1248" s="23"/>
      <c r="LA1248" s="23"/>
      <c r="LB1248" s="23"/>
      <c r="LC1248" s="23"/>
      <c r="LD1248" s="23"/>
      <c r="LE1248" s="23"/>
      <c r="LF1248" s="23"/>
      <c r="LG1248" s="23"/>
      <c r="LH1248" s="23"/>
      <c r="LI1248" s="23"/>
      <c r="LJ1248" s="23"/>
      <c r="LK1248" s="23"/>
      <c r="LL1248" s="23"/>
      <c r="LM1248" s="23"/>
      <c r="LN1248" s="23"/>
      <c r="LO1248" s="23"/>
      <c r="LP1248" s="23"/>
      <c r="LQ1248" s="23"/>
      <c r="LR1248" s="23"/>
      <c r="LS1248" s="23"/>
      <c r="LT1248" s="23"/>
      <c r="LU1248" s="23"/>
      <c r="LV1248" s="23"/>
      <c r="LW1248" s="23"/>
      <c r="LX1248" s="23"/>
      <c r="LY1248" s="23"/>
      <c r="LZ1248" s="23"/>
      <c r="MA1248" s="23"/>
      <c r="MB1248" s="23"/>
      <c r="MC1248" s="23"/>
      <c r="MD1248" s="23"/>
      <c r="ME1248" s="23"/>
      <c r="MF1248" s="23"/>
      <c r="MG1248" s="23"/>
      <c r="MH1248" s="23"/>
      <c r="MI1248" s="23"/>
      <c r="MJ1248" s="23"/>
      <c r="MK1248" s="23"/>
      <c r="ML1248" s="23"/>
      <c r="MM1248" s="23"/>
      <c r="MN1248" s="23"/>
      <c r="MO1248" s="23"/>
      <c r="MP1248" s="23"/>
      <c r="MQ1248" s="23"/>
      <c r="MR1248" s="23"/>
      <c r="MS1248" s="23"/>
      <c r="MT1248" s="23"/>
      <c r="MU1248" s="23"/>
      <c r="MV1248" s="23"/>
      <c r="MW1248" s="23"/>
      <c r="MX1248" s="23"/>
      <c r="MY1248" s="23"/>
      <c r="MZ1248" s="23"/>
      <c r="NA1248" s="23"/>
      <c r="NB1248" s="23"/>
      <c r="NC1248" s="23"/>
      <c r="ND1248" s="23"/>
      <c r="NE1248" s="23"/>
      <c r="NF1248" s="23"/>
      <c r="NG1248" s="23"/>
      <c r="NH1248" s="23"/>
      <c r="NI1248" s="23"/>
      <c r="NJ1248" s="23"/>
      <c r="NK1248" s="23"/>
      <c r="NL1248" s="23"/>
      <c r="NM1248" s="23"/>
      <c r="NN1248" s="23"/>
      <c r="NO1248" s="23"/>
      <c r="NP1248" s="23"/>
      <c r="NQ1248" s="23"/>
      <c r="NR1248" s="23"/>
      <c r="NS1248" s="23"/>
      <c r="NT1248" s="23"/>
      <c r="NU1248" s="23"/>
      <c r="NV1248" s="23"/>
      <c r="NW1248" s="23"/>
      <c r="NX1248" s="23"/>
      <c r="NY1248" s="23"/>
      <c r="NZ1248" s="23"/>
      <c r="OA1248" s="23"/>
      <c r="OB1248" s="23"/>
      <c r="OC1248" s="23"/>
      <c r="OD1248" s="23"/>
      <c r="OE1248" s="23"/>
      <c r="OF1248" s="23"/>
      <c r="OG1248" s="23"/>
      <c r="OH1248" s="23"/>
      <c r="OI1248" s="23"/>
      <c r="OJ1248" s="23"/>
      <c r="OK1248" s="23"/>
      <c r="OL1248" s="23"/>
      <c r="OM1248" s="23"/>
      <c r="ON1248" s="23"/>
      <c r="OO1248" s="23"/>
      <c r="OP1248" s="23"/>
      <c r="OQ1248" s="23"/>
      <c r="OR1248" s="23"/>
      <c r="OS1248" s="23"/>
      <c r="OT1248" s="23"/>
      <c r="OU1248" s="23"/>
      <c r="OV1248" s="23"/>
      <c r="OW1248" s="23"/>
      <c r="OX1248" s="23"/>
      <c r="OY1248" s="23"/>
      <c r="OZ1248" s="23"/>
      <c r="PA1248" s="23"/>
      <c r="PB1248" s="23"/>
      <c r="PC1248" s="23"/>
      <c r="PD1248" s="23"/>
      <c r="PE1248" s="23"/>
      <c r="PF1248" s="23"/>
      <c r="PG1248" s="23"/>
      <c r="PH1248" s="23"/>
      <c r="PI1248" s="23"/>
      <c r="PJ1248" s="23"/>
      <c r="PK1248" s="23"/>
      <c r="PL1248" s="23"/>
      <c r="PM1248" s="23"/>
      <c r="PN1248" s="23"/>
      <c r="PO1248" s="23"/>
      <c r="PP1248" s="23"/>
      <c r="PQ1248" s="23"/>
      <c r="PR1248" s="23"/>
      <c r="PS1248" s="23"/>
      <c r="PT1248" s="23"/>
      <c r="PU1248" s="23"/>
      <c r="PV1248" s="23"/>
      <c r="PW1248" s="23"/>
      <c r="PX1248" s="23"/>
      <c r="PY1248" s="23"/>
      <c r="PZ1248" s="23"/>
      <c r="QA1248" s="23"/>
      <c r="QB1248" s="23"/>
      <c r="QC1248" s="23"/>
      <c r="QD1248" s="23"/>
      <c r="QE1248" s="23"/>
      <c r="QF1248" s="23"/>
      <c r="QG1248" s="23"/>
      <c r="QH1248" s="23"/>
      <c r="QI1248" s="23"/>
      <c r="QJ1248" s="23"/>
      <c r="QK1248" s="23"/>
      <c r="QL1248" s="23"/>
      <c r="QM1248" s="23"/>
      <c r="QN1248" s="23"/>
      <c r="QO1248" s="23"/>
      <c r="QP1248" s="23"/>
      <c r="QQ1248" s="23"/>
      <c r="QR1248" s="23"/>
      <c r="QS1248" s="23"/>
      <c r="QT1248" s="23"/>
      <c r="QU1248" s="23"/>
      <c r="QV1248" s="23"/>
      <c r="QW1248" s="23"/>
      <c r="QX1248" s="23"/>
      <c r="QY1248" s="23"/>
      <c r="QZ1248" s="23"/>
      <c r="RA1248" s="23"/>
      <c r="RB1248" s="23"/>
      <c r="RC1248" s="23"/>
      <c r="RD1248" s="23"/>
      <c r="RE1248" s="23"/>
      <c r="RF1248" s="23"/>
      <c r="RG1248" s="23"/>
      <c r="RH1248" s="23"/>
      <c r="RI1248" s="23"/>
      <c r="RJ1248" s="23"/>
      <c r="RK1248" s="23"/>
      <c r="RL1248" s="23"/>
      <c r="RM1248" s="23"/>
      <c r="RN1248" s="23"/>
      <c r="RO1248" s="23"/>
      <c r="RP1248" s="23"/>
      <c r="RQ1248" s="23"/>
      <c r="RR1248" s="23"/>
      <c r="RS1248" s="23"/>
      <c r="RT1248" s="23"/>
      <c r="RU1248" s="23"/>
      <c r="RV1248" s="23"/>
      <c r="RW1248" s="23"/>
      <c r="RX1248" s="23"/>
      <c r="RY1248" s="23"/>
      <c r="RZ1248" s="23"/>
      <c r="SA1248" s="23"/>
      <c r="SB1248" s="23"/>
      <c r="SC1248" s="23"/>
      <c r="SD1248" s="23"/>
      <c r="SE1248" s="23"/>
      <c r="SF1248" s="23"/>
      <c r="SG1248" s="23"/>
      <c r="SH1248" s="23"/>
      <c r="SI1248" s="23"/>
      <c r="SJ1248" s="23"/>
      <c r="SK1248" s="23"/>
      <c r="SL1248" s="23"/>
      <c r="SM1248" s="23"/>
      <c r="SN1248" s="23"/>
      <c r="SO1248" s="23"/>
      <c r="SP1248" s="23"/>
      <c r="SQ1248" s="23"/>
      <c r="SR1248" s="23"/>
      <c r="SS1248" s="23"/>
      <c r="ST1248" s="23"/>
      <c r="SU1248" s="23"/>
      <c r="SV1248" s="23"/>
      <c r="SW1248" s="23"/>
      <c r="SX1248" s="23"/>
      <c r="SY1248" s="23"/>
      <c r="SZ1248" s="23"/>
      <c r="TA1248" s="23"/>
      <c r="TB1248" s="23"/>
      <c r="TC1248" s="23"/>
      <c r="TD1248" s="23"/>
      <c r="TE1248" s="23"/>
      <c r="TF1248" s="23"/>
      <c r="TG1248" s="23"/>
      <c r="TH1248" s="23"/>
      <c r="TI1248" s="23"/>
      <c r="TJ1248" s="23"/>
      <c r="TK1248" s="23"/>
      <c r="TL1248" s="23"/>
      <c r="TM1248" s="23"/>
      <c r="TN1248" s="23"/>
      <c r="TO1248" s="23"/>
      <c r="TP1248" s="23"/>
      <c r="TQ1248" s="23"/>
      <c r="TR1248" s="23"/>
      <c r="TS1248" s="23"/>
      <c r="TT1248" s="23"/>
      <c r="TU1248" s="23"/>
      <c r="TV1248" s="23"/>
      <c r="TW1248" s="23"/>
      <c r="TX1248" s="23"/>
      <c r="TY1248" s="23"/>
      <c r="TZ1248" s="23"/>
      <c r="UA1248" s="23"/>
      <c r="UB1248" s="23"/>
      <c r="UC1248" s="23"/>
      <c r="UD1248" s="23"/>
      <c r="UE1248" s="23"/>
      <c r="UF1248" s="23"/>
      <c r="UG1248" s="23"/>
      <c r="UH1248" s="23"/>
      <c r="UI1248" s="23"/>
      <c r="UJ1248" s="23"/>
      <c r="UK1248" s="23"/>
      <c r="UL1248" s="23"/>
      <c r="UM1248" s="23"/>
      <c r="UN1248" s="23"/>
      <c r="UO1248" s="23"/>
      <c r="UP1248" s="23"/>
      <c r="UQ1248" s="23"/>
      <c r="UR1248" s="23"/>
      <c r="US1248" s="23"/>
      <c r="UT1248" s="23"/>
      <c r="UU1248" s="23"/>
      <c r="UV1248" s="23"/>
      <c r="UW1248" s="23"/>
      <c r="UX1248" s="23"/>
      <c r="UY1248" s="23"/>
      <c r="UZ1248" s="23"/>
      <c r="VA1248" s="23"/>
      <c r="VB1248" s="23"/>
      <c r="VC1248" s="23"/>
      <c r="VD1248" s="23"/>
      <c r="VE1248" s="23"/>
      <c r="VF1248" s="23"/>
      <c r="VG1248" s="23"/>
      <c r="VH1248" s="23"/>
      <c r="VI1248" s="23"/>
      <c r="VJ1248" s="23"/>
      <c r="VK1248" s="23"/>
      <c r="VL1248" s="23"/>
      <c r="VM1248" s="23"/>
      <c r="VN1248" s="23"/>
      <c r="VO1248" s="23"/>
      <c r="VP1248" s="23"/>
      <c r="VQ1248" s="23"/>
      <c r="VR1248" s="23"/>
      <c r="VS1248" s="23"/>
      <c r="VT1248" s="23"/>
      <c r="VU1248" s="23"/>
      <c r="VV1248" s="23"/>
      <c r="VW1248" s="23"/>
      <c r="VX1248" s="23"/>
      <c r="VY1248" s="23"/>
      <c r="VZ1248" s="23"/>
      <c r="WA1248" s="23"/>
      <c r="WB1248" s="23"/>
      <c r="WC1248" s="23"/>
      <c r="WD1248" s="23"/>
      <c r="WE1248" s="23"/>
      <c r="WF1248" s="23"/>
      <c r="WG1248" s="23"/>
      <c r="WH1248" s="23"/>
      <c r="WI1248" s="23"/>
      <c r="WJ1248" s="23"/>
      <c r="WK1248" s="23"/>
      <c r="WL1248" s="23"/>
      <c r="WM1248" s="23"/>
      <c r="WN1248" s="23"/>
      <c r="WO1248" s="23"/>
      <c r="WP1248" s="23"/>
      <c r="WQ1248" s="23"/>
      <c r="WR1248" s="23"/>
      <c r="WS1248" s="23"/>
      <c r="WT1248" s="23"/>
      <c r="WU1248" s="23"/>
      <c r="WV1248" s="23"/>
      <c r="WW1248" s="23"/>
      <c r="WX1248" s="23"/>
      <c r="WY1248" s="23"/>
      <c r="WZ1248" s="23"/>
      <c r="XA1248" s="23"/>
      <c r="XB1248" s="23"/>
      <c r="XC1248" s="23"/>
      <c r="XD1248" s="23"/>
      <c r="XE1248" s="23"/>
      <c r="XF1248" s="23"/>
      <c r="XG1248" s="23"/>
      <c r="XH1248" s="23"/>
      <c r="XI1248" s="23"/>
      <c r="XJ1248" s="23"/>
      <c r="XK1248" s="23"/>
      <c r="XL1248" s="23"/>
      <c r="XM1248" s="23"/>
      <c r="XN1248" s="23"/>
      <c r="XO1248" s="23"/>
      <c r="XP1248" s="23"/>
      <c r="XQ1248" s="23"/>
      <c r="XR1248" s="23"/>
      <c r="XS1248" s="23"/>
      <c r="XT1248" s="23"/>
      <c r="XU1248" s="23"/>
      <c r="XV1248" s="23"/>
      <c r="XW1248" s="23"/>
      <c r="XX1248" s="23"/>
      <c r="XY1248" s="23"/>
      <c r="XZ1248" s="23"/>
      <c r="YA1248" s="23"/>
      <c r="YB1248" s="23"/>
      <c r="YC1248" s="23"/>
      <c r="YD1248" s="23"/>
      <c r="YE1248" s="23"/>
      <c r="YF1248" s="23"/>
      <c r="YG1248" s="23"/>
      <c r="YH1248" s="23"/>
      <c r="YI1248" s="23"/>
      <c r="YJ1248" s="23"/>
      <c r="YK1248" s="23"/>
      <c r="YL1248" s="23"/>
      <c r="YM1248" s="23"/>
      <c r="YN1248" s="23"/>
      <c r="YO1248" s="23"/>
      <c r="YP1248" s="23"/>
      <c r="YQ1248" s="23"/>
      <c r="YR1248" s="23"/>
      <c r="YS1248" s="23"/>
      <c r="YT1248" s="23"/>
      <c r="YU1248" s="23"/>
      <c r="YV1248" s="23"/>
      <c r="YW1248" s="23"/>
      <c r="YX1248" s="23"/>
      <c r="YY1248" s="23"/>
      <c r="YZ1248" s="23"/>
      <c r="ZA1248" s="23"/>
      <c r="ZB1248" s="23"/>
      <c r="ZC1248" s="23"/>
      <c r="ZD1248" s="23"/>
      <c r="ZE1248" s="23"/>
      <c r="ZF1248" s="23"/>
      <c r="ZG1248" s="23"/>
      <c r="ZH1248" s="23"/>
      <c r="ZI1248" s="23"/>
      <c r="ZJ1248" s="23"/>
      <c r="ZK1248" s="23"/>
      <c r="ZL1248" s="23"/>
      <c r="ZM1248" s="23"/>
      <c r="ZN1248" s="23"/>
      <c r="ZO1248" s="23"/>
      <c r="ZP1248" s="23"/>
      <c r="ZQ1248" s="23"/>
      <c r="ZR1248" s="23"/>
      <c r="ZS1248" s="23"/>
      <c r="ZT1248" s="23"/>
      <c r="ZU1248" s="23"/>
      <c r="ZV1248" s="23"/>
      <c r="ZW1248" s="23"/>
      <c r="ZX1248" s="23"/>
      <c r="ZY1248" s="23"/>
      <c r="ZZ1248" s="23"/>
      <c r="AAA1248" s="23"/>
      <c r="AAB1248" s="23"/>
      <c r="AAC1248" s="23"/>
      <c r="AAD1248" s="23"/>
      <c r="AAE1248" s="23"/>
      <c r="AAF1248" s="23"/>
      <c r="AAG1248" s="23"/>
      <c r="AAH1248" s="23"/>
      <c r="AAI1248" s="23"/>
      <c r="AAJ1248" s="23"/>
      <c r="AAK1248" s="23"/>
      <c r="AAL1248" s="23"/>
      <c r="AAM1248" s="23"/>
      <c r="AAN1248" s="23"/>
      <c r="AAO1248" s="23"/>
      <c r="AAP1248" s="23"/>
      <c r="AAQ1248" s="23"/>
      <c r="AAR1248" s="23"/>
      <c r="AAS1248" s="23"/>
      <c r="AAT1248" s="23"/>
      <c r="AAU1248" s="23"/>
      <c r="AAV1248" s="23"/>
      <c r="AAW1248" s="23"/>
      <c r="AAX1248" s="23"/>
      <c r="AAY1248" s="23"/>
      <c r="AAZ1248" s="23"/>
      <c r="ABA1248" s="23"/>
      <c r="ABB1248" s="23"/>
      <c r="ABC1248" s="23"/>
      <c r="ABD1248" s="23"/>
      <c r="ABE1248" s="23"/>
      <c r="ABF1248" s="23"/>
      <c r="ABG1248" s="23"/>
      <c r="ABH1248" s="23"/>
      <c r="ABI1248" s="23"/>
      <c r="ABJ1248" s="23"/>
      <c r="ABK1248" s="23"/>
      <c r="ABL1248" s="23"/>
      <c r="ABM1248" s="23"/>
      <c r="ABN1248" s="23"/>
      <c r="ABO1248" s="23"/>
      <c r="ABP1248" s="23"/>
      <c r="ABQ1248" s="23"/>
      <c r="ABR1248" s="23"/>
      <c r="ABS1248" s="23"/>
      <c r="ABT1248" s="23"/>
      <c r="ABU1248" s="23"/>
      <c r="ABV1248" s="23"/>
      <c r="ABW1248" s="23"/>
      <c r="ABX1248" s="23"/>
      <c r="ABY1248" s="23"/>
      <c r="ABZ1248" s="23"/>
      <c r="ACA1248" s="23"/>
      <c r="ACB1248" s="23"/>
      <c r="ACC1248" s="23"/>
      <c r="ACD1248" s="23"/>
      <c r="ACE1248" s="23"/>
      <c r="ACF1248" s="23"/>
      <c r="ACG1248" s="23"/>
      <c r="ACH1248" s="23"/>
      <c r="ACI1248" s="23"/>
      <c r="ACJ1248" s="23"/>
      <c r="ACK1248" s="23"/>
      <c r="ACL1248" s="23"/>
      <c r="ACM1248" s="23"/>
      <c r="ACN1248" s="23"/>
      <c r="ACO1248" s="23"/>
      <c r="ACP1248" s="23"/>
      <c r="ACQ1248" s="23"/>
      <c r="ACR1248" s="23"/>
      <c r="ACS1248" s="23"/>
      <c r="ACT1248" s="23"/>
      <c r="ACU1248" s="23"/>
      <c r="ACV1248" s="23"/>
      <c r="ACW1248" s="23"/>
      <c r="ACX1248" s="23"/>
      <c r="ACY1248" s="23"/>
      <c r="ACZ1248" s="23"/>
      <c r="ADA1248" s="23"/>
      <c r="ADB1248" s="23"/>
      <c r="ADC1248" s="23"/>
      <c r="ADD1248" s="23"/>
      <c r="ADE1248" s="23"/>
      <c r="ADF1248" s="23"/>
      <c r="ADG1248" s="23"/>
      <c r="ADH1248" s="23"/>
      <c r="ADI1248" s="23"/>
      <c r="ADJ1248" s="23"/>
      <c r="ADK1248" s="23"/>
      <c r="ADL1248" s="23"/>
      <c r="ADM1248" s="23"/>
      <c r="ADN1248" s="23"/>
      <c r="ADO1248" s="23"/>
      <c r="ADP1248" s="23"/>
      <c r="ADQ1248" s="23"/>
      <c r="ADR1248" s="23"/>
      <c r="ADS1248" s="23"/>
      <c r="ADT1248" s="23"/>
      <c r="ADU1248" s="23"/>
      <c r="ADV1248" s="23"/>
      <c r="ADW1248" s="23"/>
      <c r="ADX1248" s="23"/>
      <c r="ADY1248" s="23"/>
      <c r="ADZ1248" s="23"/>
      <c r="AEA1248" s="23"/>
      <c r="AEB1248" s="23"/>
      <c r="AEC1248" s="23"/>
      <c r="AED1248" s="23"/>
      <c r="AEE1248" s="23"/>
      <c r="AEF1248" s="23"/>
      <c r="AEG1248" s="23"/>
      <c r="AEH1248" s="23"/>
      <c r="AEI1248" s="23"/>
      <c r="AEJ1248" s="23"/>
      <c r="AEK1248" s="23"/>
      <c r="AEL1248" s="23"/>
      <c r="AEM1248" s="23"/>
      <c r="AEN1248" s="23"/>
      <c r="AEO1248" s="23"/>
      <c r="AEP1248" s="23"/>
      <c r="AEQ1248" s="23"/>
      <c r="AER1248" s="23"/>
      <c r="AES1248" s="23"/>
      <c r="AET1248" s="23"/>
      <c r="AEU1248" s="23"/>
      <c r="AEV1248" s="23"/>
      <c r="AEW1248" s="23"/>
      <c r="AEX1248" s="23"/>
      <c r="AEY1248" s="23"/>
      <c r="AEZ1248" s="23"/>
      <c r="AFA1248" s="23"/>
      <c r="AFB1248" s="23"/>
      <c r="AFC1248" s="23"/>
      <c r="AFD1248" s="23"/>
      <c r="AFE1248" s="23"/>
      <c r="AFF1248" s="23"/>
      <c r="AFG1248" s="23"/>
      <c r="AFH1248" s="23"/>
      <c r="AFI1248" s="23"/>
      <c r="AFJ1248" s="23"/>
      <c r="AFK1248" s="23"/>
      <c r="AFL1248" s="23"/>
      <c r="AFM1248" s="23"/>
      <c r="AFN1248" s="23"/>
      <c r="AFO1248" s="23"/>
      <c r="AFP1248" s="23"/>
      <c r="AFQ1248" s="23"/>
      <c r="AFR1248" s="23"/>
      <c r="AFS1248" s="23"/>
      <c r="AFT1248" s="23"/>
      <c r="AFU1248" s="23"/>
      <c r="AFV1248" s="23"/>
      <c r="AFW1248" s="23"/>
      <c r="AFX1248" s="23"/>
      <c r="AFY1248" s="23"/>
      <c r="AFZ1248" s="23"/>
      <c r="AGA1248" s="23"/>
      <c r="AGB1248" s="23"/>
      <c r="AGC1248" s="23"/>
      <c r="AGD1248" s="23"/>
      <c r="AGE1248" s="23"/>
      <c r="AGF1248" s="23"/>
      <c r="AGG1248" s="23"/>
      <c r="AGH1248" s="23"/>
      <c r="AGI1248" s="23"/>
      <c r="AGJ1248" s="23"/>
      <c r="AGK1248" s="23"/>
      <c r="AGL1248" s="23"/>
      <c r="AGM1248" s="23"/>
      <c r="AGN1248" s="23"/>
      <c r="AGO1248" s="23"/>
      <c r="AGP1248" s="23"/>
      <c r="AGQ1248" s="23"/>
      <c r="AGR1248" s="23"/>
      <c r="AGS1248" s="23"/>
      <c r="AGT1248" s="23"/>
      <c r="AGU1248" s="23"/>
      <c r="AGV1248" s="23"/>
      <c r="AGW1248" s="23"/>
      <c r="AGX1248" s="23"/>
      <c r="AGY1248" s="23"/>
      <c r="AGZ1248" s="23"/>
      <c r="AHA1248" s="23"/>
      <c r="AHB1248" s="23"/>
      <c r="AHC1248" s="23"/>
      <c r="AHD1248" s="23"/>
      <c r="AHE1248" s="23"/>
      <c r="AHF1248" s="23"/>
      <c r="AHG1248" s="23"/>
      <c r="AHH1248" s="23"/>
      <c r="AHI1248" s="23"/>
      <c r="AHJ1248" s="23"/>
      <c r="AHK1248" s="23"/>
      <c r="AHL1248" s="23"/>
      <c r="AHM1248" s="23"/>
      <c r="AHN1248" s="23"/>
      <c r="AHO1248" s="23"/>
      <c r="AHP1248" s="23"/>
      <c r="AHQ1248" s="23"/>
      <c r="AHR1248" s="23"/>
      <c r="AHS1248" s="23"/>
      <c r="AHT1248" s="23"/>
      <c r="AHU1248" s="23"/>
      <c r="AHV1248" s="23"/>
      <c r="AHW1248" s="23"/>
      <c r="AHX1248" s="23"/>
      <c r="AHY1248" s="23"/>
      <c r="AHZ1248" s="23"/>
      <c r="AIA1248" s="23"/>
      <c r="AIB1248" s="23"/>
      <c r="AIC1248" s="23"/>
      <c r="AID1248" s="23"/>
      <c r="AIE1248" s="23"/>
      <c r="AIF1248" s="23"/>
      <c r="AIG1248" s="23"/>
      <c r="AIH1248" s="23"/>
      <c r="AII1248" s="23"/>
      <c r="AIJ1248" s="23"/>
      <c r="AIK1248" s="23"/>
      <c r="AIL1248" s="23"/>
      <c r="AIM1248" s="23"/>
      <c r="AIN1248" s="23"/>
      <c r="AIO1248" s="23"/>
      <c r="AIP1248" s="23"/>
      <c r="AIQ1248" s="23"/>
      <c r="AIR1248" s="23"/>
      <c r="AIS1248" s="23"/>
      <c r="AIT1248" s="23"/>
      <c r="AIU1248" s="23"/>
      <c r="AIV1248" s="23"/>
      <c r="AIW1248" s="23"/>
      <c r="AIX1248" s="23"/>
      <c r="AIY1248" s="23"/>
      <c r="AIZ1248" s="23"/>
      <c r="AJA1248" s="23"/>
      <c r="AJB1248" s="23"/>
      <c r="AJC1248" s="23"/>
      <c r="AJD1248" s="23"/>
      <c r="AJE1248" s="23"/>
      <c r="AJF1248" s="23"/>
      <c r="AJG1248" s="23"/>
      <c r="AJH1248" s="23"/>
      <c r="AJI1248" s="23"/>
      <c r="AJJ1248" s="23"/>
      <c r="AJK1248" s="23"/>
      <c r="AJL1248" s="23"/>
      <c r="AJM1248" s="23"/>
      <c r="AJN1248" s="23"/>
      <c r="AJO1248" s="23"/>
      <c r="AJP1248" s="23"/>
      <c r="AJQ1248" s="23"/>
      <c r="AJR1248" s="23"/>
      <c r="AJS1248" s="23"/>
      <c r="AJT1248" s="23"/>
      <c r="AJU1248" s="23"/>
      <c r="AJV1248" s="23"/>
      <c r="AJW1248" s="23"/>
      <c r="AJX1248" s="23"/>
      <c r="AJY1248" s="23"/>
      <c r="AJZ1248" s="23"/>
      <c r="AKA1248" s="23"/>
      <c r="AKB1248" s="23"/>
      <c r="AKC1248" s="23"/>
      <c r="AKD1248" s="23"/>
      <c r="AKE1248" s="23"/>
      <c r="AKF1248" s="23"/>
      <c r="AKG1248" s="23"/>
      <c r="AKH1248" s="23"/>
      <c r="AKI1248" s="23"/>
      <c r="AKJ1248" s="23"/>
      <c r="AKK1248" s="23"/>
      <c r="AKL1248" s="23"/>
      <c r="AKM1248" s="23"/>
      <c r="AKN1248" s="23"/>
      <c r="AKO1248" s="23"/>
      <c r="AKP1248" s="23"/>
      <c r="AKQ1248" s="23"/>
      <c r="AKR1248" s="23"/>
      <c r="AKS1248" s="23"/>
      <c r="AKT1248" s="23"/>
      <c r="AKU1248" s="23"/>
      <c r="AKV1248" s="23"/>
      <c r="AKW1248" s="23"/>
      <c r="AKX1248" s="23"/>
      <c r="AKY1248" s="23"/>
      <c r="AKZ1248" s="23"/>
      <c r="ALA1248" s="23"/>
      <c r="ALB1248" s="23"/>
      <c r="ALC1248" s="23"/>
      <c r="ALD1248" s="23"/>
      <c r="ALE1248" s="23"/>
      <c r="ALF1248" s="23"/>
      <c r="ALG1248" s="23"/>
      <c r="ALH1248" s="23"/>
      <c r="ALI1248" s="23"/>
      <c r="ALJ1248" s="23"/>
    </row>
    <row r="1249" spans="1:998" s="13" customFormat="1">
      <c r="A1249" s="16">
        <v>1244</v>
      </c>
      <c r="B1249" s="32" t="s">
        <v>188</v>
      </c>
      <c r="C1249" s="32" t="s">
        <v>13</v>
      </c>
      <c r="D1249" s="32" t="s">
        <v>13</v>
      </c>
      <c r="E1249" s="32" t="s">
        <v>206</v>
      </c>
      <c r="F1249" s="32"/>
      <c r="G1249" s="74">
        <v>45779</v>
      </c>
      <c r="H1249" s="75">
        <v>0.50624999999999998</v>
      </c>
      <c r="I1249" s="32" t="s">
        <v>5</v>
      </c>
      <c r="J1249" s="32" t="s">
        <v>6</v>
      </c>
      <c r="K1249" s="32" t="s">
        <v>5</v>
      </c>
      <c r="L1249" s="32" t="s">
        <v>5</v>
      </c>
      <c r="M1249" s="32" t="s">
        <v>5</v>
      </c>
      <c r="N1249" s="32" t="s">
        <v>6</v>
      </c>
      <c r="O1249" s="76">
        <v>320.26</v>
      </c>
      <c r="P1249" s="77">
        <v>1249</v>
      </c>
      <c r="Q1249" s="76">
        <v>70000</v>
      </c>
      <c r="R1249" s="76">
        <v>10500</v>
      </c>
      <c r="S1249" s="78">
        <f t="shared" si="117"/>
        <v>15</v>
      </c>
      <c r="T1249" s="78">
        <f t="shared" si="116"/>
        <v>59500</v>
      </c>
      <c r="U1249" s="32" t="s">
        <v>6</v>
      </c>
      <c r="V1249" s="32" t="s">
        <v>6</v>
      </c>
      <c r="W1249" s="79">
        <v>1</v>
      </c>
      <c r="X1249" s="80">
        <v>0</v>
      </c>
      <c r="Y1249" s="81">
        <f>ROUND((S1249/INDICI!$B$2*10),2)</f>
        <v>1.69</v>
      </c>
      <c r="Z1249" s="81">
        <f>ROUND((O1249/INDICI!$B$1*25),2)</f>
        <v>0.86</v>
      </c>
      <c r="AA1249" s="82">
        <f t="shared" si="118"/>
        <v>8</v>
      </c>
      <c r="AB1249" s="83">
        <f t="shared" si="119"/>
        <v>10.55</v>
      </c>
      <c r="AC1249" s="84"/>
      <c r="AD1249" s="81" t="str">
        <f>VLOOKUP(C1249, 'NORD SUD'!A:B, 2, FALSE)</f>
        <v>N</v>
      </c>
      <c r="AE1249" s="85"/>
      <c r="AF1249" s="85"/>
      <c r="AG1249" s="84"/>
      <c r="AH1249" s="119"/>
      <c r="AI1249" s="170"/>
      <c r="AJ1249" s="170"/>
      <c r="AK1249" s="195"/>
      <c r="AL1249" s="158"/>
    </row>
    <row r="1250" spans="1:998" s="13" customFormat="1">
      <c r="A1250" s="16">
        <v>1245</v>
      </c>
      <c r="B1250" s="32" t="s">
        <v>175</v>
      </c>
      <c r="C1250" s="32" t="s">
        <v>91</v>
      </c>
      <c r="D1250" s="32" t="s">
        <v>91</v>
      </c>
      <c r="E1250" s="32" t="s">
        <v>1012</v>
      </c>
      <c r="F1250" s="32"/>
      <c r="G1250" s="74">
        <v>45833</v>
      </c>
      <c r="H1250" s="75">
        <v>0.48055555555555557</v>
      </c>
      <c r="I1250" s="32" t="s">
        <v>5</v>
      </c>
      <c r="J1250" s="32" t="s">
        <v>6</v>
      </c>
      <c r="K1250" s="32" t="s">
        <v>5</v>
      </c>
      <c r="L1250" s="32" t="s">
        <v>265</v>
      </c>
      <c r="M1250" s="32" t="s">
        <v>5</v>
      </c>
      <c r="N1250" s="32" t="s">
        <v>6</v>
      </c>
      <c r="O1250" s="76">
        <v>442.90899999999999</v>
      </c>
      <c r="P1250" s="77">
        <v>11289</v>
      </c>
      <c r="Q1250" s="76">
        <v>252183.95</v>
      </c>
      <c r="R1250" s="76">
        <v>75193.2</v>
      </c>
      <c r="S1250" s="85">
        <f t="shared" si="117"/>
        <v>29.81680634314753</v>
      </c>
      <c r="T1250" s="85">
        <f t="shared" si="116"/>
        <v>176990.75</v>
      </c>
      <c r="U1250" s="32" t="s">
        <v>6</v>
      </c>
      <c r="V1250" s="32" t="s">
        <v>6</v>
      </c>
      <c r="W1250" s="79">
        <v>1</v>
      </c>
      <c r="X1250" s="80">
        <v>0</v>
      </c>
      <c r="Y1250" s="81">
        <f>ROUND((S1250/INDICI!$B$2*10),2)</f>
        <v>3.37</v>
      </c>
      <c r="Z1250" s="81">
        <f>ROUND((O1250/INDICI!$B$1*25),2)</f>
        <v>1.18</v>
      </c>
      <c r="AA1250" s="82">
        <f t="shared" si="118"/>
        <v>6</v>
      </c>
      <c r="AB1250" s="83">
        <f t="shared" si="119"/>
        <v>10.55</v>
      </c>
      <c r="AC1250" s="84"/>
      <c r="AD1250" s="81" t="str">
        <f>VLOOKUP(C1250, 'NORD SUD'!A:B, 2, FALSE)</f>
        <v>S</v>
      </c>
      <c r="AE1250" s="85"/>
      <c r="AF1250" s="85"/>
      <c r="AG1250" s="84"/>
      <c r="AH1250" s="81"/>
      <c r="AI1250" s="169"/>
      <c r="AJ1250" s="169"/>
      <c r="AK1250" s="194"/>
      <c r="AL1250" s="162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27"/>
      <c r="EC1250" s="27"/>
      <c r="ED1250" s="27"/>
      <c r="EE1250" s="27"/>
      <c r="EF1250" s="27"/>
      <c r="EG1250" s="27"/>
      <c r="EH1250" s="27"/>
      <c r="EI1250" s="27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  <c r="HJ1250" s="27"/>
      <c r="HK1250" s="27"/>
      <c r="HL1250" s="27"/>
      <c r="HM1250" s="27"/>
      <c r="HN1250" s="27"/>
      <c r="HO1250" s="27"/>
      <c r="HP1250" s="27"/>
      <c r="HQ1250" s="27"/>
      <c r="HR1250" s="27"/>
      <c r="HS1250" s="27"/>
      <c r="HT1250" s="27"/>
      <c r="HU1250" s="27"/>
      <c r="HV1250" s="27"/>
      <c r="HW1250" s="27"/>
      <c r="HX1250" s="27"/>
      <c r="HY1250" s="27"/>
      <c r="HZ1250" s="27"/>
      <c r="IA1250" s="27"/>
      <c r="IB1250" s="27"/>
      <c r="IC1250" s="27"/>
      <c r="ID1250" s="27"/>
      <c r="IE1250" s="27"/>
      <c r="IF1250" s="27"/>
      <c r="IG1250" s="27"/>
      <c r="IH1250" s="27"/>
      <c r="II1250" s="27"/>
      <c r="IJ1250" s="27"/>
      <c r="IK1250" s="27"/>
      <c r="IL1250" s="27"/>
      <c r="IM1250" s="27"/>
      <c r="IN1250" s="27"/>
      <c r="IO1250" s="27"/>
      <c r="IP1250" s="27"/>
      <c r="IQ1250" s="27"/>
      <c r="IR1250" s="27"/>
      <c r="IS1250" s="27"/>
      <c r="IT1250" s="27"/>
      <c r="IU1250" s="27"/>
      <c r="IV1250" s="27"/>
      <c r="IW1250" s="27"/>
      <c r="IX1250" s="27"/>
      <c r="IY1250" s="27"/>
      <c r="IZ1250" s="27"/>
      <c r="JA1250" s="27"/>
      <c r="JB1250" s="27"/>
      <c r="JC1250" s="27"/>
      <c r="JD1250" s="27"/>
      <c r="JE1250" s="27"/>
      <c r="JF1250" s="27"/>
      <c r="JG1250" s="27"/>
      <c r="JH1250" s="27"/>
      <c r="JI1250" s="27"/>
      <c r="JJ1250" s="27"/>
      <c r="JK1250" s="27"/>
      <c r="JL1250" s="27"/>
      <c r="JM1250" s="27"/>
      <c r="JN1250" s="27"/>
      <c r="JO1250" s="27"/>
      <c r="JP1250" s="27"/>
      <c r="JQ1250" s="27"/>
      <c r="JR1250" s="27"/>
      <c r="JS1250" s="27"/>
      <c r="JT1250" s="27"/>
      <c r="JU1250" s="27"/>
      <c r="JV1250" s="27"/>
      <c r="JW1250" s="27"/>
      <c r="JX1250" s="27"/>
      <c r="JY1250" s="27"/>
      <c r="JZ1250" s="27"/>
      <c r="KA1250" s="27"/>
      <c r="KB1250" s="27"/>
      <c r="KC1250" s="27"/>
      <c r="KD1250" s="27"/>
      <c r="KE1250" s="27"/>
      <c r="KF1250" s="27"/>
      <c r="KG1250" s="27"/>
      <c r="KH1250" s="27"/>
      <c r="KI1250" s="27"/>
      <c r="KJ1250" s="27"/>
      <c r="KK1250" s="27"/>
      <c r="KL1250" s="27"/>
      <c r="KM1250" s="27"/>
      <c r="KN1250" s="27"/>
      <c r="KO1250" s="27"/>
      <c r="KP1250" s="27"/>
      <c r="KQ1250" s="27"/>
      <c r="KR1250" s="27"/>
      <c r="KS1250" s="27"/>
      <c r="KT1250" s="27"/>
      <c r="KU1250" s="27"/>
      <c r="KV1250" s="27"/>
      <c r="KW1250" s="27"/>
      <c r="KX1250" s="27"/>
      <c r="KY1250" s="27"/>
      <c r="KZ1250" s="27"/>
      <c r="LA1250" s="27"/>
      <c r="LB1250" s="27"/>
      <c r="LC1250" s="27"/>
      <c r="LD1250" s="27"/>
      <c r="LE1250" s="27"/>
      <c r="LF1250" s="27"/>
      <c r="LG1250" s="27"/>
      <c r="LH1250" s="27"/>
      <c r="LI1250" s="27"/>
      <c r="LJ1250" s="27"/>
      <c r="LK1250" s="27"/>
      <c r="LL1250" s="27"/>
      <c r="LM1250" s="27"/>
      <c r="LN1250" s="27"/>
      <c r="LO1250" s="27"/>
      <c r="LP1250" s="27"/>
      <c r="LQ1250" s="27"/>
      <c r="LR1250" s="27"/>
      <c r="LS1250" s="27"/>
      <c r="LT1250" s="27"/>
      <c r="LU1250" s="27"/>
      <c r="LV1250" s="27"/>
      <c r="LW1250" s="27"/>
      <c r="LX1250" s="27"/>
      <c r="LY1250" s="27"/>
      <c r="LZ1250" s="27"/>
      <c r="MA1250" s="27"/>
      <c r="MB1250" s="27"/>
      <c r="MC1250" s="27"/>
      <c r="MD1250" s="27"/>
      <c r="ME1250" s="27"/>
      <c r="MF1250" s="27"/>
      <c r="MG1250" s="27"/>
      <c r="MH1250" s="27"/>
      <c r="MI1250" s="27"/>
      <c r="MJ1250" s="27"/>
      <c r="MK1250" s="27"/>
      <c r="ML1250" s="27"/>
      <c r="MM1250" s="27"/>
      <c r="MN1250" s="27"/>
      <c r="MO1250" s="27"/>
      <c r="MP1250" s="27"/>
      <c r="MQ1250" s="27"/>
      <c r="MR1250" s="27"/>
      <c r="MS1250" s="27"/>
      <c r="MT1250" s="27"/>
      <c r="MU1250" s="27"/>
      <c r="MV1250" s="27"/>
      <c r="MW1250" s="27"/>
      <c r="MX1250" s="27"/>
      <c r="MY1250" s="27"/>
      <c r="MZ1250" s="27"/>
      <c r="NA1250" s="27"/>
      <c r="NB1250" s="27"/>
      <c r="NC1250" s="27"/>
      <c r="ND1250" s="27"/>
      <c r="NE1250" s="27"/>
      <c r="NF1250" s="27"/>
      <c r="NG1250" s="27"/>
      <c r="NH1250" s="27"/>
      <c r="NI1250" s="27"/>
      <c r="NJ1250" s="27"/>
      <c r="NK1250" s="27"/>
      <c r="NL1250" s="27"/>
      <c r="NM1250" s="27"/>
      <c r="NN1250" s="27"/>
      <c r="NO1250" s="27"/>
      <c r="NP1250" s="27"/>
      <c r="NQ1250" s="27"/>
      <c r="NR1250" s="27"/>
      <c r="NS1250" s="27"/>
      <c r="NT1250" s="27"/>
      <c r="NU1250" s="27"/>
      <c r="NV1250" s="27"/>
      <c r="NW1250" s="27"/>
      <c r="NX1250" s="27"/>
      <c r="NY1250" s="27"/>
      <c r="NZ1250" s="27"/>
      <c r="OA1250" s="27"/>
      <c r="OB1250" s="27"/>
      <c r="OC1250" s="27"/>
      <c r="OD1250" s="27"/>
      <c r="OE1250" s="27"/>
      <c r="OF1250" s="27"/>
      <c r="OG1250" s="27"/>
      <c r="OH1250" s="27"/>
      <c r="OI1250" s="27"/>
      <c r="OJ1250" s="27"/>
      <c r="OK1250" s="27"/>
      <c r="OL1250" s="27"/>
      <c r="OM1250" s="27"/>
      <c r="ON1250" s="27"/>
      <c r="OO1250" s="27"/>
      <c r="OP1250" s="27"/>
      <c r="OQ1250" s="27"/>
      <c r="OR1250" s="27"/>
      <c r="OS1250" s="27"/>
      <c r="OT1250" s="27"/>
      <c r="OU1250" s="27"/>
      <c r="OV1250" s="27"/>
      <c r="OW1250" s="27"/>
      <c r="OX1250" s="27"/>
      <c r="OY1250" s="27"/>
      <c r="OZ1250" s="27"/>
      <c r="PA1250" s="27"/>
      <c r="PB1250" s="27"/>
      <c r="PC1250" s="27"/>
      <c r="PD1250" s="27"/>
      <c r="PE1250" s="27"/>
      <c r="PF1250" s="27"/>
      <c r="PG1250" s="27"/>
      <c r="PH1250" s="27"/>
      <c r="PI1250" s="27"/>
      <c r="PJ1250" s="27"/>
      <c r="PK1250" s="27"/>
      <c r="PL1250" s="27"/>
      <c r="PM1250" s="27"/>
      <c r="PN1250" s="27"/>
      <c r="PO1250" s="27"/>
      <c r="PP1250" s="27"/>
      <c r="PQ1250" s="27"/>
      <c r="PR1250" s="27"/>
      <c r="PS1250" s="27"/>
      <c r="PT1250" s="27"/>
      <c r="PU1250" s="27"/>
      <c r="PV1250" s="27"/>
      <c r="PW1250" s="27"/>
      <c r="PX1250" s="27"/>
      <c r="PY1250" s="27"/>
      <c r="PZ1250" s="27"/>
      <c r="QA1250" s="27"/>
      <c r="QB1250" s="27"/>
      <c r="QC1250" s="27"/>
      <c r="QD1250" s="27"/>
      <c r="QE1250" s="27"/>
      <c r="QF1250" s="27"/>
      <c r="QG1250" s="27"/>
      <c r="QH1250" s="27"/>
      <c r="QI1250" s="27"/>
      <c r="QJ1250" s="27"/>
      <c r="QK1250" s="27"/>
      <c r="QL1250" s="27"/>
      <c r="QM1250" s="27"/>
      <c r="QN1250" s="27"/>
      <c r="QO1250" s="27"/>
      <c r="QP1250" s="27"/>
      <c r="QQ1250" s="27"/>
      <c r="QR1250" s="27"/>
      <c r="QS1250" s="27"/>
      <c r="QT1250" s="27"/>
      <c r="QU1250" s="27"/>
      <c r="QV1250" s="27"/>
      <c r="QW1250" s="27"/>
      <c r="QX1250" s="27"/>
      <c r="QY1250" s="27"/>
      <c r="QZ1250" s="27"/>
      <c r="RA1250" s="27"/>
      <c r="RB1250" s="27"/>
      <c r="RC1250" s="27"/>
      <c r="RD1250" s="27"/>
      <c r="RE1250" s="27"/>
      <c r="RF1250" s="27"/>
      <c r="RG1250" s="27"/>
      <c r="RH1250" s="27"/>
      <c r="RI1250" s="27"/>
      <c r="RJ1250" s="27"/>
      <c r="RK1250" s="27"/>
      <c r="RL1250" s="27"/>
      <c r="RM1250" s="27"/>
      <c r="RN1250" s="27"/>
      <c r="RO1250" s="27"/>
      <c r="RP1250" s="27"/>
      <c r="RQ1250" s="27"/>
      <c r="RR1250" s="27"/>
      <c r="RS1250" s="27"/>
      <c r="RT1250" s="27"/>
      <c r="RU1250" s="27"/>
      <c r="RV1250" s="27"/>
      <c r="RW1250" s="27"/>
      <c r="RX1250" s="27"/>
      <c r="RY1250" s="27"/>
      <c r="RZ1250" s="27"/>
      <c r="SA1250" s="27"/>
      <c r="SB1250" s="27"/>
      <c r="SC1250" s="27"/>
      <c r="SD1250" s="27"/>
      <c r="SE1250" s="27"/>
      <c r="SF1250" s="27"/>
      <c r="SG1250" s="27"/>
      <c r="SH1250" s="27"/>
      <c r="SI1250" s="27"/>
      <c r="SJ1250" s="27"/>
      <c r="SK1250" s="27"/>
      <c r="SL1250" s="27"/>
      <c r="SM1250" s="27"/>
      <c r="SN1250" s="27"/>
      <c r="SO1250" s="27"/>
      <c r="SP1250" s="27"/>
      <c r="SQ1250" s="27"/>
      <c r="SR1250" s="27"/>
      <c r="SS1250" s="27"/>
      <c r="ST1250" s="27"/>
      <c r="SU1250" s="27"/>
      <c r="SV1250" s="27"/>
      <c r="SW1250" s="27"/>
      <c r="SX1250" s="27"/>
      <c r="SY1250" s="27"/>
      <c r="SZ1250" s="27"/>
      <c r="TA1250" s="27"/>
      <c r="TB1250" s="27"/>
      <c r="TC1250" s="27"/>
      <c r="TD1250" s="27"/>
      <c r="TE1250" s="27"/>
      <c r="TF1250" s="27"/>
      <c r="TG1250" s="27"/>
      <c r="TH1250" s="27"/>
      <c r="TI1250" s="27"/>
      <c r="TJ1250" s="27"/>
      <c r="TK1250" s="27"/>
      <c r="TL1250" s="27"/>
      <c r="TM1250" s="27"/>
      <c r="TN1250" s="27"/>
      <c r="TO1250" s="27"/>
      <c r="TP1250" s="27"/>
      <c r="TQ1250" s="27"/>
      <c r="TR1250" s="27"/>
      <c r="TS1250" s="27"/>
      <c r="TT1250" s="27"/>
      <c r="TU1250" s="27"/>
      <c r="TV1250" s="27"/>
      <c r="TW1250" s="27"/>
      <c r="TX1250" s="27"/>
      <c r="TY1250" s="27"/>
      <c r="TZ1250" s="27"/>
      <c r="UA1250" s="27"/>
      <c r="UB1250" s="27"/>
      <c r="UC1250" s="27"/>
      <c r="UD1250" s="27"/>
      <c r="UE1250" s="27"/>
      <c r="UF1250" s="27"/>
      <c r="UG1250" s="27"/>
      <c r="UH1250" s="27"/>
      <c r="UI1250" s="27"/>
      <c r="UJ1250" s="27"/>
      <c r="UK1250" s="27"/>
      <c r="UL1250" s="27"/>
      <c r="UM1250" s="27"/>
      <c r="UN1250" s="27"/>
      <c r="UO1250" s="27"/>
      <c r="UP1250" s="27"/>
      <c r="UQ1250" s="27"/>
      <c r="UR1250" s="27"/>
      <c r="US1250" s="27"/>
      <c r="UT1250" s="27"/>
      <c r="UU1250" s="27"/>
      <c r="UV1250" s="27"/>
      <c r="UW1250" s="27"/>
      <c r="UX1250" s="27"/>
      <c r="UY1250" s="27"/>
      <c r="UZ1250" s="27"/>
      <c r="VA1250" s="27"/>
      <c r="VB1250" s="27"/>
      <c r="VC1250" s="27"/>
      <c r="VD1250" s="27"/>
      <c r="VE1250" s="27"/>
      <c r="VF1250" s="27"/>
      <c r="VG1250" s="27"/>
      <c r="VH1250" s="27"/>
      <c r="VI1250" s="27"/>
      <c r="VJ1250" s="27"/>
      <c r="VK1250" s="27"/>
      <c r="VL1250" s="27"/>
      <c r="VM1250" s="27"/>
      <c r="VN1250" s="27"/>
      <c r="VO1250" s="27"/>
      <c r="VP1250" s="27"/>
      <c r="VQ1250" s="27"/>
      <c r="VR1250" s="27"/>
      <c r="VS1250" s="27"/>
      <c r="VT1250" s="27"/>
      <c r="VU1250" s="27"/>
      <c r="VV1250" s="27"/>
      <c r="VW1250" s="27"/>
      <c r="VX1250" s="27"/>
      <c r="VY1250" s="27"/>
      <c r="VZ1250" s="27"/>
      <c r="WA1250" s="27"/>
      <c r="WB1250" s="27"/>
      <c r="WC1250" s="27"/>
      <c r="WD1250" s="27"/>
      <c r="WE1250" s="27"/>
      <c r="WF1250" s="27"/>
      <c r="WG1250" s="27"/>
      <c r="WH1250" s="27"/>
      <c r="WI1250" s="27"/>
      <c r="WJ1250" s="27"/>
      <c r="WK1250" s="27"/>
      <c r="WL1250" s="27"/>
      <c r="WM1250" s="27"/>
      <c r="WN1250" s="27"/>
      <c r="WO1250" s="27"/>
      <c r="WP1250" s="27"/>
      <c r="WQ1250" s="27"/>
      <c r="WR1250" s="27"/>
      <c r="WS1250" s="27"/>
      <c r="WT1250" s="27"/>
      <c r="WU1250" s="27"/>
      <c r="WV1250" s="27"/>
      <c r="WW1250" s="27"/>
      <c r="WX1250" s="27"/>
      <c r="WY1250" s="27"/>
      <c r="WZ1250" s="27"/>
      <c r="XA1250" s="27"/>
      <c r="XB1250" s="27"/>
      <c r="XC1250" s="27"/>
      <c r="XD1250" s="27"/>
      <c r="XE1250" s="27"/>
      <c r="XF1250" s="27"/>
      <c r="XG1250" s="27"/>
      <c r="XH1250" s="27"/>
      <c r="XI1250" s="27"/>
      <c r="XJ1250" s="27"/>
      <c r="XK1250" s="27"/>
      <c r="XL1250" s="27"/>
      <c r="XM1250" s="27"/>
      <c r="XN1250" s="27"/>
      <c r="XO1250" s="27"/>
      <c r="XP1250" s="27"/>
      <c r="XQ1250" s="27"/>
      <c r="XR1250" s="27"/>
      <c r="XS1250" s="27"/>
      <c r="XT1250" s="27"/>
      <c r="XU1250" s="27"/>
      <c r="XV1250" s="27"/>
      <c r="XW1250" s="27"/>
      <c r="XX1250" s="27"/>
      <c r="XY1250" s="27"/>
      <c r="XZ1250" s="27"/>
      <c r="YA1250" s="27"/>
      <c r="YB1250" s="27"/>
      <c r="YC1250" s="27"/>
      <c r="YD1250" s="27"/>
      <c r="YE1250" s="27"/>
      <c r="YF1250" s="27"/>
      <c r="YG1250" s="27"/>
      <c r="YH1250" s="27"/>
      <c r="YI1250" s="27"/>
      <c r="YJ1250" s="27"/>
      <c r="YK1250" s="27"/>
      <c r="YL1250" s="27"/>
      <c r="YM1250" s="27"/>
      <c r="YN1250" s="27"/>
      <c r="YO1250" s="27"/>
      <c r="YP1250" s="27"/>
      <c r="YQ1250" s="27"/>
      <c r="YR1250" s="27"/>
      <c r="YS1250" s="27"/>
      <c r="YT1250" s="27"/>
      <c r="YU1250" s="27"/>
      <c r="YV1250" s="27"/>
      <c r="YW1250" s="27"/>
      <c r="YX1250" s="27"/>
      <c r="YY1250" s="27"/>
      <c r="YZ1250" s="27"/>
      <c r="ZA1250" s="27"/>
      <c r="ZB1250" s="27"/>
      <c r="ZC1250" s="27"/>
      <c r="ZD1250" s="27"/>
      <c r="ZE1250" s="27"/>
      <c r="ZF1250" s="27"/>
      <c r="ZG1250" s="27"/>
      <c r="ZH1250" s="27"/>
      <c r="ZI1250" s="27"/>
      <c r="ZJ1250" s="27"/>
      <c r="ZK1250" s="27"/>
      <c r="ZL1250" s="27"/>
      <c r="ZM1250" s="27"/>
      <c r="ZN1250" s="27"/>
      <c r="ZO1250" s="27"/>
      <c r="ZP1250" s="27"/>
      <c r="ZQ1250" s="27"/>
      <c r="ZR1250" s="27"/>
      <c r="ZS1250" s="27"/>
      <c r="ZT1250" s="27"/>
      <c r="ZU1250" s="27"/>
      <c r="ZV1250" s="27"/>
      <c r="ZW1250" s="27"/>
      <c r="ZX1250" s="27"/>
      <c r="ZY1250" s="27"/>
      <c r="ZZ1250" s="27"/>
      <c r="AAA1250" s="27"/>
      <c r="AAB1250" s="27"/>
      <c r="AAC1250" s="27"/>
      <c r="AAD1250" s="27"/>
      <c r="AAE1250" s="27"/>
      <c r="AAF1250" s="27"/>
      <c r="AAG1250" s="27"/>
      <c r="AAH1250" s="27"/>
      <c r="AAI1250" s="27"/>
      <c r="AAJ1250" s="27"/>
      <c r="AAK1250" s="27"/>
      <c r="AAL1250" s="27"/>
      <c r="AAM1250" s="27"/>
      <c r="AAN1250" s="27"/>
      <c r="AAO1250" s="27"/>
      <c r="AAP1250" s="27"/>
      <c r="AAQ1250" s="27"/>
      <c r="AAR1250" s="27"/>
      <c r="AAS1250" s="27"/>
      <c r="AAT1250" s="27"/>
      <c r="AAU1250" s="27"/>
      <c r="AAV1250" s="27"/>
      <c r="AAW1250" s="27"/>
      <c r="AAX1250" s="27"/>
      <c r="AAY1250" s="27"/>
      <c r="AAZ1250" s="27"/>
      <c r="ABA1250" s="27"/>
      <c r="ABB1250" s="27"/>
      <c r="ABC1250" s="27"/>
      <c r="ABD1250" s="27"/>
      <c r="ABE1250" s="27"/>
      <c r="ABF1250" s="27"/>
      <c r="ABG1250" s="27"/>
      <c r="ABH1250" s="27"/>
      <c r="ABI1250" s="27"/>
      <c r="ABJ1250" s="27"/>
      <c r="ABK1250" s="27"/>
      <c r="ABL1250" s="27"/>
      <c r="ABM1250" s="27"/>
      <c r="ABN1250" s="27"/>
      <c r="ABO1250" s="27"/>
      <c r="ABP1250" s="27"/>
      <c r="ABQ1250" s="27"/>
      <c r="ABR1250" s="27"/>
      <c r="ABS1250" s="27"/>
      <c r="ABT1250" s="27"/>
      <c r="ABU1250" s="27"/>
      <c r="ABV1250" s="27"/>
      <c r="ABW1250" s="27"/>
      <c r="ABX1250" s="27"/>
      <c r="ABY1250" s="27"/>
      <c r="ABZ1250" s="27"/>
      <c r="ACA1250" s="27"/>
      <c r="ACB1250" s="27"/>
      <c r="ACC1250" s="27"/>
      <c r="ACD1250" s="27"/>
      <c r="ACE1250" s="27"/>
      <c r="ACF1250" s="27"/>
      <c r="ACG1250" s="27"/>
      <c r="ACH1250" s="27"/>
      <c r="ACI1250" s="27"/>
      <c r="ACJ1250" s="27"/>
      <c r="ACK1250" s="27"/>
      <c r="ACL1250" s="27"/>
      <c r="ACM1250" s="27"/>
      <c r="ACN1250" s="27"/>
      <c r="ACO1250" s="27"/>
      <c r="ACP1250" s="27"/>
      <c r="ACQ1250" s="27"/>
      <c r="ACR1250" s="27"/>
      <c r="ACS1250" s="27"/>
      <c r="ACT1250" s="27"/>
      <c r="ACU1250" s="27"/>
      <c r="ACV1250" s="27"/>
      <c r="ACW1250" s="27"/>
      <c r="ACX1250" s="27"/>
      <c r="ACY1250" s="27"/>
      <c r="ACZ1250" s="27"/>
      <c r="ADA1250" s="27"/>
      <c r="ADB1250" s="27"/>
      <c r="ADC1250" s="27"/>
      <c r="ADD1250" s="27"/>
      <c r="ADE1250" s="27"/>
      <c r="ADF1250" s="27"/>
      <c r="ADG1250" s="27"/>
      <c r="ADH1250" s="27"/>
      <c r="ADI1250" s="27"/>
      <c r="ADJ1250" s="27"/>
      <c r="ADK1250" s="27"/>
      <c r="ADL1250" s="27"/>
      <c r="ADM1250" s="27"/>
      <c r="ADN1250" s="27"/>
      <c r="ADO1250" s="27"/>
      <c r="ADP1250" s="27"/>
      <c r="ADQ1250" s="27"/>
      <c r="ADR1250" s="27"/>
      <c r="ADS1250" s="27"/>
      <c r="ADT1250" s="27"/>
      <c r="ADU1250" s="27"/>
      <c r="ADV1250" s="27"/>
      <c r="ADW1250" s="27"/>
      <c r="ADX1250" s="27"/>
      <c r="ADY1250" s="27"/>
      <c r="ADZ1250" s="27"/>
      <c r="AEA1250" s="27"/>
      <c r="AEB1250" s="27"/>
      <c r="AEC1250" s="27"/>
      <c r="AED1250" s="27"/>
      <c r="AEE1250" s="27"/>
      <c r="AEF1250" s="27"/>
      <c r="AEG1250" s="27"/>
      <c r="AEH1250" s="27"/>
      <c r="AEI1250" s="27"/>
      <c r="AEJ1250" s="27"/>
      <c r="AEK1250" s="27"/>
      <c r="AEL1250" s="27"/>
      <c r="AEM1250" s="27"/>
      <c r="AEN1250" s="27"/>
      <c r="AEO1250" s="27"/>
      <c r="AEP1250" s="27"/>
      <c r="AEQ1250" s="27"/>
      <c r="AER1250" s="27"/>
      <c r="AES1250" s="27"/>
      <c r="AET1250" s="27"/>
      <c r="AEU1250" s="27"/>
      <c r="AEV1250" s="27"/>
      <c r="AEW1250" s="27"/>
      <c r="AEX1250" s="27"/>
      <c r="AEY1250" s="27"/>
      <c r="AEZ1250" s="27"/>
      <c r="AFA1250" s="27"/>
      <c r="AFB1250" s="27"/>
      <c r="AFC1250" s="27"/>
      <c r="AFD1250" s="27"/>
      <c r="AFE1250" s="27"/>
      <c r="AFF1250" s="27"/>
      <c r="AFG1250" s="27"/>
      <c r="AFH1250" s="27"/>
      <c r="AFI1250" s="27"/>
      <c r="AFJ1250" s="27"/>
      <c r="AFK1250" s="27"/>
      <c r="AFL1250" s="27"/>
      <c r="AFM1250" s="27"/>
      <c r="AFN1250" s="27"/>
      <c r="AFO1250" s="27"/>
      <c r="AFP1250" s="27"/>
      <c r="AFQ1250" s="27"/>
      <c r="AFR1250" s="27"/>
      <c r="AFS1250" s="27"/>
      <c r="AFT1250" s="27"/>
      <c r="AFU1250" s="27"/>
      <c r="AFV1250" s="27"/>
      <c r="AFW1250" s="27"/>
      <c r="AFX1250" s="27"/>
      <c r="AFY1250" s="27"/>
      <c r="AFZ1250" s="27"/>
      <c r="AGA1250" s="27"/>
      <c r="AGB1250" s="27"/>
      <c r="AGC1250" s="27"/>
      <c r="AGD1250" s="27"/>
      <c r="AGE1250" s="27"/>
      <c r="AGF1250" s="27"/>
      <c r="AGG1250" s="27"/>
      <c r="AGH1250" s="27"/>
      <c r="AGI1250" s="27"/>
      <c r="AGJ1250" s="27"/>
      <c r="AGK1250" s="27"/>
      <c r="AGL1250" s="27"/>
      <c r="AGM1250" s="27"/>
      <c r="AGN1250" s="27"/>
      <c r="AGO1250" s="27"/>
      <c r="AGP1250" s="27"/>
      <c r="AGQ1250" s="27"/>
      <c r="AGR1250" s="27"/>
      <c r="AGS1250" s="27"/>
      <c r="AGT1250" s="27"/>
      <c r="AGU1250" s="27"/>
      <c r="AGV1250" s="27"/>
      <c r="AGW1250" s="27"/>
      <c r="AGX1250" s="27"/>
      <c r="AGY1250" s="27"/>
      <c r="AGZ1250" s="27"/>
      <c r="AHA1250" s="27"/>
      <c r="AHB1250" s="27"/>
      <c r="AHC1250" s="27"/>
      <c r="AHD1250" s="27"/>
      <c r="AHE1250" s="27"/>
      <c r="AHF1250" s="27"/>
      <c r="AHG1250" s="27"/>
      <c r="AHH1250" s="27"/>
      <c r="AHI1250" s="27"/>
      <c r="AHJ1250" s="27"/>
      <c r="AHK1250" s="27"/>
      <c r="AHL1250" s="27"/>
      <c r="AHM1250" s="27"/>
      <c r="AHN1250" s="27"/>
      <c r="AHO1250" s="27"/>
      <c r="AHP1250" s="27"/>
      <c r="AHQ1250" s="27"/>
      <c r="AHR1250" s="27"/>
      <c r="AHS1250" s="27"/>
      <c r="AHT1250" s="27"/>
      <c r="AHU1250" s="27"/>
      <c r="AHV1250" s="27"/>
      <c r="AHW1250" s="27"/>
      <c r="AHX1250" s="27"/>
      <c r="AHY1250" s="27"/>
      <c r="AHZ1250" s="27"/>
      <c r="AIA1250" s="27"/>
      <c r="AIB1250" s="27"/>
      <c r="AIC1250" s="27"/>
      <c r="AID1250" s="27"/>
      <c r="AIE1250" s="27"/>
      <c r="AIF1250" s="27"/>
      <c r="AIG1250" s="27"/>
      <c r="AIH1250" s="27"/>
      <c r="AII1250" s="27"/>
      <c r="AIJ1250" s="27"/>
      <c r="AIK1250" s="27"/>
      <c r="AIL1250" s="27"/>
      <c r="AIM1250" s="27"/>
      <c r="AIN1250" s="27"/>
      <c r="AIO1250" s="27"/>
      <c r="AIP1250" s="27"/>
      <c r="AIQ1250" s="27"/>
      <c r="AIR1250" s="27"/>
      <c r="AIS1250" s="27"/>
      <c r="AIT1250" s="27"/>
      <c r="AIU1250" s="27"/>
      <c r="AIV1250" s="27"/>
      <c r="AIW1250" s="27"/>
      <c r="AIX1250" s="27"/>
      <c r="AIY1250" s="27"/>
      <c r="AIZ1250" s="27"/>
      <c r="AJA1250" s="27"/>
      <c r="AJB1250" s="27"/>
      <c r="AJC1250" s="27"/>
      <c r="AJD1250" s="27"/>
      <c r="AJE1250" s="27"/>
      <c r="AJF1250" s="27"/>
      <c r="AJG1250" s="27"/>
      <c r="AJH1250" s="27"/>
      <c r="AJI1250" s="27"/>
      <c r="AJJ1250" s="27"/>
      <c r="AJK1250" s="27"/>
      <c r="AJL1250" s="27"/>
      <c r="AJM1250" s="27"/>
      <c r="AJN1250" s="27"/>
      <c r="AJO1250" s="27"/>
      <c r="AJP1250" s="27"/>
      <c r="AJQ1250" s="27"/>
      <c r="AJR1250" s="27"/>
      <c r="AJS1250" s="27"/>
      <c r="AJT1250" s="27"/>
      <c r="AJU1250" s="27"/>
      <c r="AJV1250" s="27"/>
      <c r="AJW1250" s="27"/>
      <c r="AJX1250" s="27"/>
      <c r="AJY1250" s="27"/>
      <c r="AJZ1250" s="27"/>
      <c r="AKA1250" s="27"/>
      <c r="AKB1250" s="27"/>
      <c r="AKC1250" s="27"/>
      <c r="AKD1250" s="27"/>
      <c r="AKE1250" s="27"/>
      <c r="AKF1250" s="27"/>
      <c r="AKG1250" s="27"/>
      <c r="AKH1250" s="27"/>
      <c r="AKI1250" s="27"/>
      <c r="AKJ1250" s="27"/>
      <c r="AKK1250" s="27"/>
      <c r="AKL1250" s="27"/>
      <c r="AKM1250" s="27"/>
      <c r="AKN1250" s="27"/>
      <c r="AKO1250" s="27"/>
      <c r="AKP1250" s="27"/>
      <c r="AKQ1250" s="27"/>
      <c r="AKR1250" s="27"/>
      <c r="AKS1250" s="27"/>
      <c r="AKT1250" s="27"/>
      <c r="AKU1250" s="27"/>
      <c r="AKV1250" s="27"/>
      <c r="AKW1250" s="27"/>
      <c r="AKX1250" s="27"/>
      <c r="AKY1250" s="27"/>
      <c r="AKZ1250" s="27"/>
      <c r="ALA1250" s="27"/>
      <c r="ALB1250" s="27"/>
      <c r="ALC1250" s="27"/>
      <c r="ALD1250" s="27"/>
      <c r="ALE1250" s="27"/>
      <c r="ALF1250" s="27"/>
      <c r="ALG1250" s="27"/>
      <c r="ALH1250" s="27"/>
      <c r="ALI1250" s="27"/>
      <c r="ALJ1250" s="27"/>
    </row>
    <row r="1251" spans="1:998" s="13" customFormat="1">
      <c r="A1251" s="16">
        <v>1246</v>
      </c>
      <c r="B1251" s="32" t="s">
        <v>274</v>
      </c>
      <c r="C1251" s="32" t="s">
        <v>15</v>
      </c>
      <c r="D1251" s="32" t="s">
        <v>15</v>
      </c>
      <c r="E1251" s="32" t="s">
        <v>328</v>
      </c>
      <c r="F1251" s="32"/>
      <c r="G1251" s="74">
        <v>45833</v>
      </c>
      <c r="H1251" s="75">
        <v>0.57847222222222217</v>
      </c>
      <c r="I1251" s="32" t="s">
        <v>5</v>
      </c>
      <c r="J1251" s="32" t="s">
        <v>6</v>
      </c>
      <c r="K1251" s="32" t="s">
        <v>5</v>
      </c>
      <c r="L1251" s="32" t="s">
        <v>5</v>
      </c>
      <c r="M1251" s="32" t="s">
        <v>5</v>
      </c>
      <c r="N1251" s="32" t="s">
        <v>6</v>
      </c>
      <c r="O1251" s="76">
        <v>857.33</v>
      </c>
      <c r="P1251" s="77">
        <v>42341</v>
      </c>
      <c r="Q1251" s="76">
        <v>250000</v>
      </c>
      <c r="R1251" s="76">
        <v>50000</v>
      </c>
      <c r="S1251" s="78">
        <f t="shared" si="117"/>
        <v>20</v>
      </c>
      <c r="T1251" s="78">
        <f t="shared" si="116"/>
        <v>200000</v>
      </c>
      <c r="U1251" s="32" t="s">
        <v>6</v>
      </c>
      <c r="V1251" s="32" t="s">
        <v>6</v>
      </c>
      <c r="W1251" s="79">
        <v>1</v>
      </c>
      <c r="X1251" s="80">
        <v>0</v>
      </c>
      <c r="Y1251" s="81">
        <f>ROUND((S1251/INDICI!$B$2*10),2)</f>
        <v>2.2599999999999998</v>
      </c>
      <c r="Z1251" s="81">
        <f>ROUND((O1251/INDICI!$B$1*25),2)</f>
        <v>2.29</v>
      </c>
      <c r="AA1251" s="82">
        <f t="shared" si="118"/>
        <v>6</v>
      </c>
      <c r="AB1251" s="83">
        <f t="shared" si="119"/>
        <v>10.55</v>
      </c>
      <c r="AC1251" s="84"/>
      <c r="AD1251" s="81" t="str">
        <f>VLOOKUP(C1251, 'NORD SUD'!A:B, 2, FALSE)</f>
        <v>S</v>
      </c>
      <c r="AE1251" s="85"/>
      <c r="AF1251" s="85"/>
      <c r="AG1251" s="84"/>
      <c r="AH1251" s="174"/>
      <c r="AI1251" s="175"/>
      <c r="AJ1251" s="175"/>
      <c r="AK1251" s="199"/>
      <c r="AL1251" s="158"/>
    </row>
    <row r="1252" spans="1:998" s="13" customFormat="1">
      <c r="A1252" s="16">
        <v>1247</v>
      </c>
      <c r="B1252" s="32" t="s">
        <v>236</v>
      </c>
      <c r="C1252" s="32" t="s">
        <v>24</v>
      </c>
      <c r="D1252" s="32" t="s">
        <v>24</v>
      </c>
      <c r="E1252" s="32" t="s">
        <v>1445</v>
      </c>
      <c r="F1252" s="32"/>
      <c r="G1252" s="74">
        <v>45833</v>
      </c>
      <c r="H1252" s="75">
        <v>0.76944444444444438</v>
      </c>
      <c r="I1252" s="32" t="s">
        <v>5</v>
      </c>
      <c r="J1252" s="32" t="s">
        <v>6</v>
      </c>
      <c r="K1252" s="32" t="s">
        <v>5</v>
      </c>
      <c r="L1252" s="32" t="s">
        <v>5</v>
      </c>
      <c r="M1252" s="76" t="s">
        <v>5</v>
      </c>
      <c r="N1252" s="32" t="s">
        <v>6</v>
      </c>
      <c r="O1252" s="76">
        <v>530.79</v>
      </c>
      <c r="P1252" s="77">
        <v>4710</v>
      </c>
      <c r="Q1252" s="76">
        <v>150000</v>
      </c>
      <c r="R1252" s="76">
        <v>15000</v>
      </c>
      <c r="S1252" s="85">
        <f t="shared" si="117"/>
        <v>10</v>
      </c>
      <c r="T1252" s="85">
        <f t="shared" si="116"/>
        <v>135000</v>
      </c>
      <c r="U1252" s="32" t="s">
        <v>6</v>
      </c>
      <c r="V1252" s="32" t="s">
        <v>6</v>
      </c>
      <c r="W1252" s="79">
        <v>1</v>
      </c>
      <c r="X1252" s="80">
        <v>0</v>
      </c>
      <c r="Y1252" s="81">
        <f>ROUND((S1252/INDICI!$B$2*10),2)</f>
        <v>1.1299999999999999</v>
      </c>
      <c r="Z1252" s="81">
        <f>ROUND((O1252/INDICI!$B$1*25),2)</f>
        <v>1.42</v>
      </c>
      <c r="AA1252" s="82">
        <f t="shared" si="118"/>
        <v>8</v>
      </c>
      <c r="AB1252" s="83">
        <f t="shared" si="119"/>
        <v>10.55</v>
      </c>
      <c r="AC1252" s="84"/>
      <c r="AD1252" s="81" t="str">
        <f>VLOOKUP(C1252, 'NORD SUD'!A:B, 2, FALSE)</f>
        <v>S</v>
      </c>
      <c r="AE1252" s="85"/>
      <c r="AF1252" s="85"/>
      <c r="AG1252" s="84"/>
      <c r="AH1252" s="81"/>
      <c r="AI1252" s="169"/>
      <c r="AJ1252" s="169"/>
      <c r="AK1252" s="194"/>
      <c r="AL1252" s="158"/>
    </row>
    <row r="1253" spans="1:998" s="13" customFormat="1">
      <c r="A1253" s="16">
        <v>1248</v>
      </c>
      <c r="B1253" s="32" t="s">
        <v>176</v>
      </c>
      <c r="C1253" s="32" t="s">
        <v>466</v>
      </c>
      <c r="D1253" s="32" t="s">
        <v>466</v>
      </c>
      <c r="E1253" s="32" t="s">
        <v>478</v>
      </c>
      <c r="F1253" s="32"/>
      <c r="G1253" s="74">
        <v>45833</v>
      </c>
      <c r="H1253" s="75">
        <v>0.61527777777777781</v>
      </c>
      <c r="I1253" s="32" t="s">
        <v>5</v>
      </c>
      <c r="J1253" s="32" t="s">
        <v>6</v>
      </c>
      <c r="K1253" s="32" t="s">
        <v>5</v>
      </c>
      <c r="L1253" s="32" t="s">
        <v>5</v>
      </c>
      <c r="M1253" s="32" t="s">
        <v>5</v>
      </c>
      <c r="N1253" s="32" t="s">
        <v>6</v>
      </c>
      <c r="O1253" s="76">
        <v>946.97</v>
      </c>
      <c r="P1253" s="77">
        <v>1056</v>
      </c>
      <c r="Q1253" s="76">
        <v>22621.48</v>
      </c>
      <c r="R1253" s="76">
        <v>0</v>
      </c>
      <c r="S1253" s="85">
        <f t="shared" si="117"/>
        <v>0</v>
      </c>
      <c r="T1253" s="85">
        <f t="shared" si="116"/>
        <v>22621.48</v>
      </c>
      <c r="U1253" s="32" t="s">
        <v>6</v>
      </c>
      <c r="V1253" s="32" t="s">
        <v>6</v>
      </c>
      <c r="W1253" s="32">
        <v>1</v>
      </c>
      <c r="X1253" s="80">
        <v>0</v>
      </c>
      <c r="Y1253" s="81">
        <f>ROUND((S1253/INDICI!$B$2*10),2)</f>
        <v>0</v>
      </c>
      <c r="Z1253" s="81">
        <f>ROUND((O1253/INDICI!$B$1*25),2)</f>
        <v>2.5299999999999998</v>
      </c>
      <c r="AA1253" s="82">
        <f t="shared" si="118"/>
        <v>8</v>
      </c>
      <c r="AB1253" s="83">
        <f t="shared" si="119"/>
        <v>10.53</v>
      </c>
      <c r="AC1253" s="84"/>
      <c r="AD1253" s="81" t="str">
        <f>VLOOKUP(C1253, 'NORD SUD'!A:B, 2, FALSE)</f>
        <v>N</v>
      </c>
      <c r="AE1253" s="85"/>
      <c r="AF1253" s="85"/>
      <c r="AG1253" s="84"/>
      <c r="AH1253" s="81"/>
      <c r="AI1253" s="169"/>
      <c r="AJ1253" s="169"/>
      <c r="AK1253" s="194"/>
      <c r="AL1253" s="158"/>
    </row>
    <row r="1254" spans="1:998" s="24" customFormat="1">
      <c r="A1254" s="16">
        <v>1249</v>
      </c>
      <c r="B1254" s="32" t="s">
        <v>556</v>
      </c>
      <c r="C1254" s="32" t="s">
        <v>70</v>
      </c>
      <c r="D1254" s="32" t="s">
        <v>70</v>
      </c>
      <c r="E1254" s="32" t="s">
        <v>565</v>
      </c>
      <c r="F1254" s="32"/>
      <c r="G1254" s="74">
        <v>45833</v>
      </c>
      <c r="H1254" s="75" t="s">
        <v>566</v>
      </c>
      <c r="I1254" s="32" t="s">
        <v>5</v>
      </c>
      <c r="J1254" s="32" t="s">
        <v>6</v>
      </c>
      <c r="K1254" s="32" t="s">
        <v>5</v>
      </c>
      <c r="L1254" s="32" t="s">
        <v>5</v>
      </c>
      <c r="M1254" s="32" t="s">
        <v>5</v>
      </c>
      <c r="N1254" s="32" t="s">
        <v>6</v>
      </c>
      <c r="O1254" s="76">
        <v>521.44000000000005</v>
      </c>
      <c r="P1254" s="77">
        <v>1726</v>
      </c>
      <c r="Q1254" s="76">
        <v>92000</v>
      </c>
      <c r="R1254" s="76">
        <v>9200</v>
      </c>
      <c r="S1254" s="85">
        <f t="shared" si="117"/>
        <v>10</v>
      </c>
      <c r="T1254" s="85">
        <f t="shared" si="116"/>
        <v>82800</v>
      </c>
      <c r="U1254" s="32" t="s">
        <v>6</v>
      </c>
      <c r="V1254" s="32" t="s">
        <v>6</v>
      </c>
      <c r="W1254" s="79">
        <v>2</v>
      </c>
      <c r="X1254" s="80">
        <v>0</v>
      </c>
      <c r="Y1254" s="81">
        <f>ROUND((S1254/INDICI!$B$2*10),2)</f>
        <v>1.1299999999999999</v>
      </c>
      <c r="Z1254" s="81">
        <f>ROUND((O1254/INDICI!$B$1*25),2)</f>
        <v>1.39</v>
      </c>
      <c r="AA1254" s="82">
        <f t="shared" si="118"/>
        <v>8</v>
      </c>
      <c r="AB1254" s="83">
        <f t="shared" si="119"/>
        <v>10.52</v>
      </c>
      <c r="AC1254" s="84"/>
      <c r="AD1254" s="81" t="str">
        <f>VLOOKUP(C1254, 'NORD SUD'!A:B, 2, FALSE)</f>
        <v>S</v>
      </c>
      <c r="AE1254" s="85"/>
      <c r="AF1254" s="85"/>
      <c r="AG1254" s="84"/>
      <c r="AH1254" s="81"/>
      <c r="AI1254" s="169"/>
      <c r="AJ1254" s="169"/>
      <c r="AK1254" s="194"/>
      <c r="AL1254" s="158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/>
      <c r="FL1254" s="13"/>
      <c r="FM1254" s="13"/>
      <c r="FN1254" s="13"/>
      <c r="FO1254" s="13"/>
      <c r="FP1254" s="13"/>
      <c r="FQ1254" s="13"/>
      <c r="FR1254" s="13"/>
      <c r="FS1254" s="13"/>
      <c r="FT1254" s="13"/>
      <c r="FU1254" s="13"/>
      <c r="FV1254" s="13"/>
      <c r="FW1254" s="13"/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/>
      <c r="GH1254" s="13"/>
      <c r="GI1254" s="13"/>
      <c r="GJ1254" s="13"/>
      <c r="GK1254" s="13"/>
      <c r="GL1254" s="13"/>
      <c r="GM1254" s="13"/>
      <c r="GN1254" s="13"/>
      <c r="GO1254" s="13"/>
      <c r="GP1254" s="13"/>
      <c r="GQ1254" s="13"/>
      <c r="GR1254" s="13"/>
      <c r="GS1254" s="13"/>
      <c r="GT1254" s="13"/>
      <c r="GU1254" s="13"/>
      <c r="GV1254" s="13"/>
      <c r="GW1254" s="13"/>
      <c r="GX1254" s="13"/>
      <c r="GY1254" s="13"/>
      <c r="GZ1254" s="13"/>
      <c r="HA1254" s="13"/>
      <c r="HB1254" s="13"/>
      <c r="HC1254" s="13"/>
      <c r="HD1254" s="13"/>
      <c r="HE1254" s="13"/>
      <c r="HF1254" s="13"/>
      <c r="HG1254" s="13"/>
      <c r="HH1254" s="13"/>
      <c r="HI1254" s="13"/>
      <c r="HJ1254" s="13"/>
      <c r="HK1254" s="13"/>
      <c r="HL1254" s="13"/>
      <c r="HM1254" s="13"/>
      <c r="HN1254" s="13"/>
      <c r="HO1254" s="13"/>
      <c r="HP1254" s="13"/>
      <c r="HQ1254" s="13"/>
      <c r="HR1254" s="13"/>
      <c r="HS1254" s="13"/>
      <c r="HT1254" s="13"/>
      <c r="HU1254" s="13"/>
      <c r="HV1254" s="13"/>
      <c r="HW1254" s="13"/>
      <c r="HX1254" s="13"/>
      <c r="HY1254" s="13"/>
      <c r="HZ1254" s="13"/>
      <c r="IA1254" s="13"/>
      <c r="IB1254" s="13"/>
      <c r="IC1254" s="13"/>
      <c r="ID1254" s="13"/>
      <c r="IE1254" s="13"/>
      <c r="IF1254" s="13"/>
      <c r="IG1254" s="13"/>
      <c r="IH1254" s="13"/>
      <c r="II1254" s="13"/>
      <c r="IJ1254" s="13"/>
      <c r="IK1254" s="13"/>
      <c r="IL1254" s="13"/>
      <c r="IM1254" s="13"/>
      <c r="IN1254" s="13"/>
      <c r="IO1254" s="13"/>
      <c r="IP1254" s="13"/>
      <c r="IQ1254" s="13"/>
      <c r="IR1254" s="13"/>
      <c r="IS1254" s="13"/>
      <c r="IT1254" s="13"/>
      <c r="IU1254" s="13"/>
      <c r="IV1254" s="13"/>
      <c r="IW1254" s="13"/>
      <c r="IX1254" s="13"/>
      <c r="IY1254" s="13"/>
      <c r="IZ1254" s="13"/>
      <c r="JA1254" s="13"/>
      <c r="JB1254" s="13"/>
      <c r="JC1254" s="13"/>
      <c r="JD1254" s="13"/>
      <c r="JE1254" s="13"/>
      <c r="JF1254" s="13"/>
      <c r="JG1254" s="13"/>
      <c r="JH1254" s="13"/>
      <c r="JI1254" s="13"/>
      <c r="JJ1254" s="13"/>
      <c r="JK1254" s="13"/>
      <c r="JL1254" s="13"/>
      <c r="JM1254" s="13"/>
      <c r="JN1254" s="13"/>
      <c r="JO1254" s="13"/>
      <c r="JP1254" s="13"/>
      <c r="JQ1254" s="13"/>
      <c r="JR1254" s="13"/>
      <c r="JS1254" s="13"/>
      <c r="JT1254" s="13"/>
      <c r="JU1254" s="13"/>
      <c r="JV1254" s="13"/>
      <c r="JW1254" s="13"/>
      <c r="JX1254" s="13"/>
      <c r="JY1254" s="13"/>
      <c r="JZ1254" s="13"/>
      <c r="KA1254" s="13"/>
      <c r="KB1254" s="13"/>
      <c r="KC1254" s="13"/>
      <c r="KD1254" s="13"/>
      <c r="KE1254" s="13"/>
      <c r="KF1254" s="13"/>
      <c r="KG1254" s="13"/>
      <c r="KH1254" s="13"/>
      <c r="KI1254" s="13"/>
      <c r="KJ1254" s="13"/>
      <c r="KK1254" s="13"/>
      <c r="KL1254" s="13"/>
      <c r="KM1254" s="13"/>
      <c r="KN1254" s="13"/>
      <c r="KO1254" s="13"/>
      <c r="KP1254" s="13"/>
      <c r="KQ1254" s="13"/>
      <c r="KR1254" s="13"/>
      <c r="KS1254" s="13"/>
      <c r="KT1254" s="13"/>
      <c r="KU1254" s="13"/>
      <c r="KV1254" s="13"/>
      <c r="KW1254" s="13"/>
      <c r="KX1254" s="13"/>
      <c r="KY1254" s="13"/>
      <c r="KZ1254" s="13"/>
      <c r="LA1254" s="13"/>
      <c r="LB1254" s="13"/>
      <c r="LC1254" s="13"/>
      <c r="LD1254" s="13"/>
      <c r="LE1254" s="13"/>
      <c r="LF1254" s="13"/>
      <c r="LG1254" s="13"/>
      <c r="LH1254" s="13"/>
      <c r="LI1254" s="13"/>
      <c r="LJ1254" s="13"/>
      <c r="LK1254" s="13"/>
      <c r="LL1254" s="13"/>
      <c r="LM1254" s="13"/>
      <c r="LN1254" s="13"/>
      <c r="LO1254" s="13"/>
      <c r="LP1254" s="13"/>
      <c r="LQ1254" s="13"/>
      <c r="LR1254" s="13"/>
      <c r="LS1254" s="13"/>
      <c r="LT1254" s="13"/>
      <c r="LU1254" s="13"/>
      <c r="LV1254" s="13"/>
      <c r="LW1254" s="13"/>
      <c r="LX1254" s="13"/>
      <c r="LY1254" s="13"/>
      <c r="LZ1254" s="13"/>
      <c r="MA1254" s="13"/>
      <c r="MB1254" s="13"/>
      <c r="MC1254" s="13"/>
      <c r="MD1254" s="13"/>
      <c r="ME1254" s="13"/>
      <c r="MF1254" s="13"/>
      <c r="MG1254" s="13"/>
      <c r="MH1254" s="13"/>
      <c r="MI1254" s="13"/>
      <c r="MJ1254" s="13"/>
      <c r="MK1254" s="13"/>
      <c r="ML1254" s="13"/>
      <c r="MM1254" s="13"/>
      <c r="MN1254" s="13"/>
      <c r="MO1254" s="13"/>
      <c r="MP1254" s="13"/>
      <c r="MQ1254" s="13"/>
      <c r="MR1254" s="13"/>
      <c r="MS1254" s="13"/>
      <c r="MT1254" s="13"/>
      <c r="MU1254" s="13"/>
      <c r="MV1254" s="13"/>
      <c r="MW1254" s="13"/>
      <c r="MX1254" s="13"/>
      <c r="MY1254" s="13"/>
      <c r="MZ1254" s="13"/>
      <c r="NA1254" s="13"/>
      <c r="NB1254" s="13"/>
      <c r="NC1254" s="13"/>
      <c r="ND1254" s="13"/>
      <c r="NE1254" s="13"/>
      <c r="NF1254" s="13"/>
      <c r="NG1254" s="13"/>
      <c r="NH1254" s="13"/>
      <c r="NI1254" s="13"/>
      <c r="NJ1254" s="13"/>
      <c r="NK1254" s="13"/>
      <c r="NL1254" s="13"/>
      <c r="NM1254" s="13"/>
      <c r="NN1254" s="13"/>
      <c r="NO1254" s="13"/>
      <c r="NP1254" s="13"/>
      <c r="NQ1254" s="13"/>
      <c r="NR1254" s="13"/>
      <c r="NS1254" s="13"/>
      <c r="NT1254" s="13"/>
      <c r="NU1254" s="13"/>
      <c r="NV1254" s="13"/>
      <c r="NW1254" s="13"/>
      <c r="NX1254" s="13"/>
      <c r="NY1254" s="13"/>
      <c r="NZ1254" s="13"/>
      <c r="OA1254" s="13"/>
      <c r="OB1254" s="13"/>
      <c r="OC1254" s="13"/>
      <c r="OD1254" s="13"/>
      <c r="OE1254" s="13"/>
      <c r="OF1254" s="13"/>
      <c r="OG1254" s="13"/>
      <c r="OH1254" s="13"/>
      <c r="OI1254" s="13"/>
      <c r="OJ1254" s="13"/>
      <c r="OK1254" s="13"/>
      <c r="OL1254" s="13"/>
      <c r="OM1254" s="13"/>
      <c r="ON1254" s="13"/>
      <c r="OO1254" s="13"/>
      <c r="OP1254" s="13"/>
      <c r="OQ1254" s="13"/>
      <c r="OR1254" s="13"/>
      <c r="OS1254" s="13"/>
      <c r="OT1254" s="13"/>
      <c r="OU1254" s="13"/>
      <c r="OV1254" s="13"/>
      <c r="OW1254" s="13"/>
      <c r="OX1254" s="13"/>
      <c r="OY1254" s="13"/>
      <c r="OZ1254" s="13"/>
      <c r="PA1254" s="13"/>
      <c r="PB1254" s="13"/>
      <c r="PC1254" s="13"/>
      <c r="PD1254" s="13"/>
      <c r="PE1254" s="13"/>
      <c r="PF1254" s="13"/>
      <c r="PG1254" s="13"/>
      <c r="PH1254" s="13"/>
      <c r="PI1254" s="13"/>
      <c r="PJ1254" s="13"/>
      <c r="PK1254" s="13"/>
      <c r="PL1254" s="13"/>
      <c r="PM1254" s="13"/>
      <c r="PN1254" s="13"/>
      <c r="PO1254" s="13"/>
      <c r="PP1254" s="13"/>
      <c r="PQ1254" s="13"/>
      <c r="PR1254" s="13"/>
      <c r="PS1254" s="13"/>
      <c r="PT1254" s="13"/>
      <c r="PU1254" s="13"/>
      <c r="PV1254" s="13"/>
      <c r="PW1254" s="13"/>
      <c r="PX1254" s="13"/>
      <c r="PY1254" s="13"/>
      <c r="PZ1254" s="13"/>
      <c r="QA1254" s="13"/>
      <c r="QB1254" s="13"/>
      <c r="QC1254" s="13"/>
      <c r="QD1254" s="13"/>
      <c r="QE1254" s="13"/>
      <c r="QF1254" s="13"/>
      <c r="QG1254" s="13"/>
      <c r="QH1254" s="13"/>
      <c r="QI1254" s="13"/>
      <c r="QJ1254" s="13"/>
      <c r="QK1254" s="13"/>
      <c r="QL1254" s="13"/>
      <c r="QM1254" s="13"/>
      <c r="QN1254" s="13"/>
      <c r="QO1254" s="13"/>
      <c r="QP1254" s="13"/>
      <c r="QQ1254" s="13"/>
      <c r="QR1254" s="13"/>
      <c r="QS1254" s="13"/>
      <c r="QT1254" s="13"/>
      <c r="QU1254" s="13"/>
      <c r="QV1254" s="13"/>
      <c r="QW1254" s="13"/>
      <c r="QX1254" s="13"/>
      <c r="QY1254" s="13"/>
      <c r="QZ1254" s="13"/>
      <c r="RA1254" s="13"/>
      <c r="RB1254" s="13"/>
      <c r="RC1254" s="13"/>
      <c r="RD1254" s="13"/>
      <c r="RE1254" s="13"/>
      <c r="RF1254" s="13"/>
      <c r="RG1254" s="13"/>
      <c r="RH1254" s="13"/>
      <c r="RI1254" s="13"/>
      <c r="RJ1254" s="13"/>
      <c r="RK1254" s="13"/>
      <c r="RL1254" s="13"/>
      <c r="RM1254" s="13"/>
      <c r="RN1254" s="13"/>
      <c r="RO1254" s="13"/>
      <c r="RP1254" s="13"/>
      <c r="RQ1254" s="13"/>
      <c r="RR1254" s="13"/>
      <c r="RS1254" s="13"/>
      <c r="RT1254" s="13"/>
      <c r="RU1254" s="13"/>
      <c r="RV1254" s="13"/>
      <c r="RW1254" s="13"/>
      <c r="RX1254" s="13"/>
      <c r="RY1254" s="13"/>
      <c r="RZ1254" s="13"/>
      <c r="SA1254" s="13"/>
      <c r="SB1254" s="13"/>
      <c r="SC1254" s="13"/>
      <c r="SD1254" s="13"/>
      <c r="SE1254" s="13"/>
      <c r="SF1254" s="13"/>
      <c r="SG1254" s="13"/>
      <c r="SH1254" s="13"/>
      <c r="SI1254" s="13"/>
      <c r="SJ1254" s="13"/>
      <c r="SK1254" s="13"/>
      <c r="SL1254" s="13"/>
      <c r="SM1254" s="13"/>
      <c r="SN1254" s="13"/>
      <c r="SO1254" s="13"/>
      <c r="SP1254" s="13"/>
      <c r="SQ1254" s="13"/>
      <c r="SR1254" s="13"/>
      <c r="SS1254" s="13"/>
      <c r="ST1254" s="13"/>
      <c r="SU1254" s="13"/>
      <c r="SV1254" s="13"/>
      <c r="SW1254" s="13"/>
      <c r="SX1254" s="13"/>
      <c r="SY1254" s="13"/>
      <c r="SZ1254" s="13"/>
      <c r="TA1254" s="13"/>
      <c r="TB1254" s="13"/>
      <c r="TC1254" s="13"/>
      <c r="TD1254" s="13"/>
      <c r="TE1254" s="13"/>
      <c r="TF1254" s="13"/>
      <c r="TG1254" s="13"/>
      <c r="TH1254" s="13"/>
      <c r="TI1254" s="13"/>
      <c r="TJ1254" s="13"/>
      <c r="TK1254" s="13"/>
      <c r="TL1254" s="13"/>
      <c r="TM1254" s="13"/>
      <c r="TN1254" s="13"/>
      <c r="TO1254" s="13"/>
      <c r="TP1254" s="13"/>
      <c r="TQ1254" s="13"/>
      <c r="TR1254" s="13"/>
      <c r="TS1254" s="13"/>
      <c r="TT1254" s="13"/>
      <c r="TU1254" s="13"/>
      <c r="TV1254" s="13"/>
      <c r="TW1254" s="13"/>
      <c r="TX1254" s="13"/>
      <c r="TY1254" s="13"/>
      <c r="TZ1254" s="13"/>
      <c r="UA1254" s="13"/>
      <c r="UB1254" s="13"/>
      <c r="UC1254" s="13"/>
      <c r="UD1254" s="13"/>
      <c r="UE1254" s="13"/>
      <c r="UF1254" s="13"/>
      <c r="UG1254" s="13"/>
      <c r="UH1254" s="13"/>
      <c r="UI1254" s="13"/>
      <c r="UJ1254" s="13"/>
      <c r="UK1254" s="13"/>
      <c r="UL1254" s="13"/>
      <c r="UM1254" s="13"/>
      <c r="UN1254" s="13"/>
      <c r="UO1254" s="13"/>
      <c r="UP1254" s="13"/>
      <c r="UQ1254" s="13"/>
      <c r="UR1254" s="13"/>
      <c r="US1254" s="13"/>
      <c r="UT1254" s="13"/>
      <c r="UU1254" s="13"/>
      <c r="UV1254" s="13"/>
      <c r="UW1254" s="13"/>
      <c r="UX1254" s="13"/>
      <c r="UY1254" s="13"/>
      <c r="UZ1254" s="13"/>
      <c r="VA1254" s="13"/>
      <c r="VB1254" s="13"/>
      <c r="VC1254" s="13"/>
      <c r="VD1254" s="13"/>
      <c r="VE1254" s="13"/>
      <c r="VF1254" s="13"/>
      <c r="VG1254" s="13"/>
      <c r="VH1254" s="13"/>
      <c r="VI1254" s="13"/>
      <c r="VJ1254" s="13"/>
      <c r="VK1254" s="13"/>
      <c r="VL1254" s="13"/>
      <c r="VM1254" s="13"/>
      <c r="VN1254" s="13"/>
      <c r="VO1254" s="13"/>
      <c r="VP1254" s="13"/>
      <c r="VQ1254" s="13"/>
      <c r="VR1254" s="13"/>
      <c r="VS1254" s="13"/>
      <c r="VT1254" s="13"/>
      <c r="VU1254" s="13"/>
      <c r="VV1254" s="13"/>
      <c r="VW1254" s="13"/>
      <c r="VX1254" s="13"/>
      <c r="VY1254" s="13"/>
      <c r="VZ1254" s="13"/>
      <c r="WA1254" s="13"/>
      <c r="WB1254" s="13"/>
      <c r="WC1254" s="13"/>
      <c r="WD1254" s="13"/>
      <c r="WE1254" s="13"/>
      <c r="WF1254" s="13"/>
      <c r="WG1254" s="13"/>
      <c r="WH1254" s="13"/>
      <c r="WI1254" s="13"/>
      <c r="WJ1254" s="13"/>
      <c r="WK1254" s="13"/>
      <c r="WL1254" s="13"/>
      <c r="WM1254" s="13"/>
      <c r="WN1254" s="13"/>
      <c r="WO1254" s="13"/>
      <c r="WP1254" s="13"/>
      <c r="WQ1254" s="13"/>
      <c r="WR1254" s="13"/>
      <c r="WS1254" s="13"/>
      <c r="WT1254" s="13"/>
      <c r="WU1254" s="13"/>
      <c r="WV1254" s="13"/>
      <c r="WW1254" s="13"/>
      <c r="WX1254" s="13"/>
      <c r="WY1254" s="13"/>
      <c r="WZ1254" s="13"/>
      <c r="XA1254" s="13"/>
      <c r="XB1254" s="13"/>
      <c r="XC1254" s="13"/>
      <c r="XD1254" s="13"/>
      <c r="XE1254" s="13"/>
      <c r="XF1254" s="13"/>
      <c r="XG1254" s="13"/>
      <c r="XH1254" s="13"/>
      <c r="XI1254" s="13"/>
      <c r="XJ1254" s="13"/>
      <c r="XK1254" s="13"/>
      <c r="XL1254" s="13"/>
      <c r="XM1254" s="13"/>
      <c r="XN1254" s="13"/>
      <c r="XO1254" s="13"/>
      <c r="XP1254" s="13"/>
      <c r="XQ1254" s="13"/>
      <c r="XR1254" s="13"/>
      <c r="XS1254" s="13"/>
      <c r="XT1254" s="13"/>
      <c r="XU1254" s="13"/>
      <c r="XV1254" s="13"/>
      <c r="XW1254" s="13"/>
      <c r="XX1254" s="13"/>
      <c r="XY1254" s="13"/>
      <c r="XZ1254" s="13"/>
      <c r="YA1254" s="13"/>
      <c r="YB1254" s="13"/>
      <c r="YC1254" s="13"/>
      <c r="YD1254" s="13"/>
      <c r="YE1254" s="13"/>
      <c r="YF1254" s="13"/>
      <c r="YG1254" s="13"/>
      <c r="YH1254" s="13"/>
      <c r="YI1254" s="13"/>
      <c r="YJ1254" s="13"/>
      <c r="YK1254" s="13"/>
      <c r="YL1254" s="13"/>
      <c r="YM1254" s="13"/>
      <c r="YN1254" s="13"/>
      <c r="YO1254" s="13"/>
      <c r="YP1254" s="13"/>
      <c r="YQ1254" s="13"/>
      <c r="YR1254" s="13"/>
      <c r="YS1254" s="13"/>
      <c r="YT1254" s="13"/>
      <c r="YU1254" s="13"/>
      <c r="YV1254" s="13"/>
      <c r="YW1254" s="13"/>
      <c r="YX1254" s="13"/>
      <c r="YY1254" s="13"/>
      <c r="YZ1254" s="13"/>
      <c r="ZA1254" s="13"/>
      <c r="ZB1254" s="13"/>
      <c r="ZC1254" s="13"/>
      <c r="ZD1254" s="13"/>
      <c r="ZE1254" s="13"/>
      <c r="ZF1254" s="13"/>
      <c r="ZG1254" s="13"/>
      <c r="ZH1254" s="13"/>
      <c r="ZI1254" s="13"/>
      <c r="ZJ1254" s="13"/>
      <c r="ZK1254" s="13"/>
      <c r="ZL1254" s="13"/>
      <c r="ZM1254" s="13"/>
      <c r="ZN1254" s="13"/>
      <c r="ZO1254" s="13"/>
      <c r="ZP1254" s="13"/>
      <c r="ZQ1254" s="13"/>
      <c r="ZR1254" s="13"/>
      <c r="ZS1254" s="13"/>
      <c r="ZT1254" s="13"/>
      <c r="ZU1254" s="13"/>
      <c r="ZV1254" s="13"/>
      <c r="ZW1254" s="13"/>
      <c r="ZX1254" s="13"/>
      <c r="ZY1254" s="13"/>
      <c r="ZZ1254" s="13"/>
      <c r="AAA1254" s="13"/>
      <c r="AAB1254" s="13"/>
      <c r="AAC1254" s="13"/>
      <c r="AAD1254" s="13"/>
      <c r="AAE1254" s="13"/>
      <c r="AAF1254" s="13"/>
      <c r="AAG1254" s="13"/>
      <c r="AAH1254" s="13"/>
      <c r="AAI1254" s="13"/>
      <c r="AAJ1254" s="13"/>
      <c r="AAK1254" s="13"/>
      <c r="AAL1254" s="13"/>
      <c r="AAM1254" s="13"/>
      <c r="AAN1254" s="13"/>
      <c r="AAO1254" s="13"/>
      <c r="AAP1254" s="13"/>
      <c r="AAQ1254" s="13"/>
      <c r="AAR1254" s="13"/>
      <c r="AAS1254" s="13"/>
      <c r="AAT1254" s="13"/>
      <c r="AAU1254" s="13"/>
      <c r="AAV1254" s="13"/>
      <c r="AAW1254" s="13"/>
      <c r="AAX1254" s="13"/>
      <c r="AAY1254" s="13"/>
      <c r="AAZ1254" s="13"/>
      <c r="ABA1254" s="13"/>
      <c r="ABB1254" s="13"/>
      <c r="ABC1254" s="13"/>
      <c r="ABD1254" s="13"/>
      <c r="ABE1254" s="13"/>
      <c r="ABF1254" s="13"/>
      <c r="ABG1254" s="13"/>
      <c r="ABH1254" s="13"/>
      <c r="ABI1254" s="13"/>
      <c r="ABJ1254" s="13"/>
      <c r="ABK1254" s="13"/>
      <c r="ABL1254" s="13"/>
      <c r="ABM1254" s="13"/>
      <c r="ABN1254" s="13"/>
      <c r="ABO1254" s="13"/>
      <c r="ABP1254" s="13"/>
      <c r="ABQ1254" s="13"/>
      <c r="ABR1254" s="13"/>
      <c r="ABS1254" s="13"/>
      <c r="ABT1254" s="13"/>
      <c r="ABU1254" s="13"/>
      <c r="ABV1254" s="13"/>
      <c r="ABW1254" s="13"/>
      <c r="ABX1254" s="13"/>
      <c r="ABY1254" s="13"/>
      <c r="ABZ1254" s="13"/>
      <c r="ACA1254" s="13"/>
      <c r="ACB1254" s="13"/>
      <c r="ACC1254" s="13"/>
      <c r="ACD1254" s="13"/>
      <c r="ACE1254" s="13"/>
      <c r="ACF1254" s="13"/>
      <c r="ACG1254" s="13"/>
      <c r="ACH1254" s="13"/>
      <c r="ACI1254" s="13"/>
      <c r="ACJ1254" s="13"/>
      <c r="ACK1254" s="13"/>
      <c r="ACL1254" s="13"/>
      <c r="ACM1254" s="13"/>
      <c r="ACN1254" s="13"/>
      <c r="ACO1254" s="13"/>
      <c r="ACP1254" s="13"/>
      <c r="ACQ1254" s="13"/>
      <c r="ACR1254" s="13"/>
      <c r="ACS1254" s="13"/>
      <c r="ACT1254" s="13"/>
      <c r="ACU1254" s="13"/>
      <c r="ACV1254" s="13"/>
      <c r="ACW1254" s="13"/>
      <c r="ACX1254" s="13"/>
      <c r="ACY1254" s="13"/>
      <c r="ACZ1254" s="13"/>
      <c r="ADA1254" s="13"/>
      <c r="ADB1254" s="13"/>
      <c r="ADC1254" s="13"/>
      <c r="ADD1254" s="13"/>
      <c r="ADE1254" s="13"/>
      <c r="ADF1254" s="13"/>
      <c r="ADG1254" s="13"/>
      <c r="ADH1254" s="13"/>
      <c r="ADI1254" s="13"/>
      <c r="ADJ1254" s="13"/>
      <c r="ADK1254" s="13"/>
      <c r="ADL1254" s="13"/>
      <c r="ADM1254" s="13"/>
      <c r="ADN1254" s="13"/>
      <c r="ADO1254" s="13"/>
      <c r="ADP1254" s="13"/>
      <c r="ADQ1254" s="13"/>
      <c r="ADR1254" s="13"/>
      <c r="ADS1254" s="13"/>
      <c r="ADT1254" s="13"/>
      <c r="ADU1254" s="13"/>
      <c r="ADV1254" s="13"/>
      <c r="ADW1254" s="13"/>
      <c r="ADX1254" s="13"/>
      <c r="ADY1254" s="13"/>
      <c r="ADZ1254" s="13"/>
      <c r="AEA1254" s="13"/>
      <c r="AEB1254" s="13"/>
      <c r="AEC1254" s="13"/>
      <c r="AED1254" s="13"/>
      <c r="AEE1254" s="13"/>
      <c r="AEF1254" s="13"/>
      <c r="AEG1254" s="13"/>
      <c r="AEH1254" s="13"/>
      <c r="AEI1254" s="13"/>
      <c r="AEJ1254" s="13"/>
      <c r="AEK1254" s="13"/>
      <c r="AEL1254" s="13"/>
      <c r="AEM1254" s="13"/>
      <c r="AEN1254" s="13"/>
      <c r="AEO1254" s="13"/>
      <c r="AEP1254" s="13"/>
      <c r="AEQ1254" s="13"/>
      <c r="AER1254" s="13"/>
      <c r="AES1254" s="13"/>
      <c r="AET1254" s="13"/>
      <c r="AEU1254" s="13"/>
      <c r="AEV1254" s="13"/>
      <c r="AEW1254" s="13"/>
      <c r="AEX1254" s="13"/>
      <c r="AEY1254" s="13"/>
      <c r="AEZ1254" s="13"/>
      <c r="AFA1254" s="13"/>
      <c r="AFB1254" s="13"/>
      <c r="AFC1254" s="13"/>
      <c r="AFD1254" s="13"/>
      <c r="AFE1254" s="13"/>
      <c r="AFF1254" s="13"/>
      <c r="AFG1254" s="13"/>
      <c r="AFH1254" s="13"/>
      <c r="AFI1254" s="13"/>
      <c r="AFJ1254" s="13"/>
      <c r="AFK1254" s="13"/>
      <c r="AFL1254" s="13"/>
      <c r="AFM1254" s="13"/>
      <c r="AFN1254" s="13"/>
      <c r="AFO1254" s="13"/>
      <c r="AFP1254" s="13"/>
      <c r="AFQ1254" s="13"/>
      <c r="AFR1254" s="13"/>
      <c r="AFS1254" s="13"/>
      <c r="AFT1254" s="13"/>
      <c r="AFU1254" s="13"/>
      <c r="AFV1254" s="13"/>
      <c r="AFW1254" s="13"/>
      <c r="AFX1254" s="13"/>
      <c r="AFY1254" s="13"/>
      <c r="AFZ1254" s="13"/>
      <c r="AGA1254" s="13"/>
      <c r="AGB1254" s="13"/>
      <c r="AGC1254" s="13"/>
      <c r="AGD1254" s="13"/>
      <c r="AGE1254" s="13"/>
      <c r="AGF1254" s="13"/>
      <c r="AGG1254" s="13"/>
      <c r="AGH1254" s="13"/>
      <c r="AGI1254" s="13"/>
      <c r="AGJ1254" s="13"/>
      <c r="AGK1254" s="13"/>
      <c r="AGL1254" s="13"/>
      <c r="AGM1254" s="13"/>
      <c r="AGN1254" s="13"/>
      <c r="AGO1254" s="13"/>
      <c r="AGP1254" s="13"/>
      <c r="AGQ1254" s="13"/>
      <c r="AGR1254" s="13"/>
      <c r="AGS1254" s="13"/>
      <c r="AGT1254" s="13"/>
      <c r="AGU1254" s="13"/>
      <c r="AGV1254" s="13"/>
      <c r="AGW1254" s="13"/>
      <c r="AGX1254" s="13"/>
      <c r="AGY1254" s="13"/>
      <c r="AGZ1254" s="13"/>
      <c r="AHA1254" s="13"/>
      <c r="AHB1254" s="13"/>
      <c r="AHC1254" s="13"/>
      <c r="AHD1254" s="13"/>
      <c r="AHE1254" s="13"/>
      <c r="AHF1254" s="13"/>
      <c r="AHG1254" s="13"/>
      <c r="AHH1254" s="13"/>
      <c r="AHI1254" s="13"/>
      <c r="AHJ1254" s="13"/>
      <c r="AHK1254" s="13"/>
      <c r="AHL1254" s="13"/>
      <c r="AHM1254" s="13"/>
      <c r="AHN1254" s="13"/>
      <c r="AHO1254" s="13"/>
      <c r="AHP1254" s="13"/>
      <c r="AHQ1254" s="13"/>
      <c r="AHR1254" s="13"/>
      <c r="AHS1254" s="13"/>
      <c r="AHT1254" s="13"/>
      <c r="AHU1254" s="13"/>
      <c r="AHV1254" s="13"/>
      <c r="AHW1254" s="13"/>
      <c r="AHX1254" s="13"/>
      <c r="AHY1254" s="13"/>
      <c r="AHZ1254" s="13"/>
      <c r="AIA1254" s="13"/>
      <c r="AIB1254" s="13"/>
      <c r="AIC1254" s="13"/>
      <c r="AID1254" s="13"/>
      <c r="AIE1254" s="13"/>
      <c r="AIF1254" s="13"/>
      <c r="AIG1254" s="13"/>
      <c r="AIH1254" s="13"/>
      <c r="AII1254" s="13"/>
      <c r="AIJ1254" s="13"/>
      <c r="AIK1254" s="13"/>
      <c r="AIL1254" s="13"/>
      <c r="AIM1254" s="13"/>
      <c r="AIN1254" s="13"/>
      <c r="AIO1254" s="13"/>
      <c r="AIP1254" s="13"/>
      <c r="AIQ1254" s="13"/>
      <c r="AIR1254" s="13"/>
      <c r="AIS1254" s="13"/>
      <c r="AIT1254" s="13"/>
      <c r="AIU1254" s="13"/>
      <c r="AIV1254" s="13"/>
      <c r="AIW1254" s="13"/>
      <c r="AIX1254" s="13"/>
      <c r="AIY1254" s="13"/>
      <c r="AIZ1254" s="13"/>
      <c r="AJA1254" s="13"/>
      <c r="AJB1254" s="13"/>
      <c r="AJC1254" s="13"/>
      <c r="AJD1254" s="13"/>
      <c r="AJE1254" s="13"/>
      <c r="AJF1254" s="13"/>
      <c r="AJG1254" s="13"/>
      <c r="AJH1254" s="13"/>
      <c r="AJI1254" s="13"/>
      <c r="AJJ1254" s="13"/>
      <c r="AJK1254" s="13"/>
      <c r="AJL1254" s="13"/>
      <c r="AJM1254" s="13"/>
      <c r="AJN1254" s="13"/>
      <c r="AJO1254" s="13"/>
      <c r="AJP1254" s="13"/>
      <c r="AJQ1254" s="13"/>
      <c r="AJR1254" s="13"/>
      <c r="AJS1254" s="13"/>
      <c r="AJT1254" s="13"/>
      <c r="AJU1254" s="13"/>
      <c r="AJV1254" s="13"/>
      <c r="AJW1254" s="13"/>
      <c r="AJX1254" s="13"/>
      <c r="AJY1254" s="13"/>
      <c r="AJZ1254" s="13"/>
      <c r="AKA1254" s="13"/>
      <c r="AKB1254" s="13"/>
      <c r="AKC1254" s="13"/>
      <c r="AKD1254" s="13"/>
      <c r="AKE1254" s="13"/>
      <c r="AKF1254" s="13"/>
      <c r="AKG1254" s="13"/>
      <c r="AKH1254" s="13"/>
      <c r="AKI1254" s="13"/>
      <c r="AKJ1254" s="13"/>
      <c r="AKK1254" s="13"/>
      <c r="AKL1254" s="13"/>
      <c r="AKM1254" s="13"/>
      <c r="AKN1254" s="13"/>
      <c r="AKO1254" s="13"/>
      <c r="AKP1254" s="13"/>
      <c r="AKQ1254" s="13"/>
      <c r="AKR1254" s="13"/>
      <c r="AKS1254" s="13"/>
      <c r="AKT1254" s="13"/>
      <c r="AKU1254" s="13"/>
      <c r="AKV1254" s="13"/>
      <c r="AKW1254" s="13"/>
      <c r="AKX1254" s="13"/>
      <c r="AKY1254" s="13"/>
      <c r="AKZ1254" s="13"/>
      <c r="ALA1254" s="13"/>
      <c r="ALB1254" s="13"/>
      <c r="ALC1254" s="13"/>
      <c r="ALD1254" s="13"/>
      <c r="ALE1254" s="13"/>
      <c r="ALF1254" s="13"/>
      <c r="ALG1254" s="13"/>
      <c r="ALH1254" s="13"/>
      <c r="ALI1254" s="13"/>
      <c r="ALJ1254" s="13"/>
    </row>
    <row r="1255" spans="1:998" s="24" customFormat="1">
      <c r="A1255" s="16">
        <v>1250</v>
      </c>
      <c r="B1255" s="32" t="s">
        <v>250</v>
      </c>
      <c r="C1255" s="32" t="s">
        <v>102</v>
      </c>
      <c r="D1255" s="32" t="s">
        <v>102</v>
      </c>
      <c r="E1255" s="32" t="s">
        <v>291</v>
      </c>
      <c r="F1255" s="32"/>
      <c r="G1255" s="74">
        <v>45834</v>
      </c>
      <c r="H1255" s="75">
        <v>0.72777777777777775</v>
      </c>
      <c r="I1255" s="32" t="s">
        <v>5</v>
      </c>
      <c r="J1255" s="32" t="s">
        <v>6</v>
      </c>
      <c r="K1255" s="32" t="s">
        <v>5</v>
      </c>
      <c r="L1255" s="32" t="s">
        <v>5</v>
      </c>
      <c r="M1255" s="32" t="s">
        <v>5</v>
      </c>
      <c r="N1255" s="32" t="s">
        <v>289</v>
      </c>
      <c r="O1255" s="76">
        <v>519.28</v>
      </c>
      <c r="P1255" s="77">
        <v>1348</v>
      </c>
      <c r="Q1255" s="76">
        <v>20000</v>
      </c>
      <c r="R1255" s="76">
        <v>2000</v>
      </c>
      <c r="S1255" s="78">
        <f t="shared" si="117"/>
        <v>10</v>
      </c>
      <c r="T1255" s="78">
        <f t="shared" si="116"/>
        <v>18000</v>
      </c>
      <c r="U1255" s="32" t="s">
        <v>6</v>
      </c>
      <c r="V1255" s="32" t="s">
        <v>6</v>
      </c>
      <c r="W1255" s="79">
        <v>2</v>
      </c>
      <c r="X1255" s="80">
        <v>0</v>
      </c>
      <c r="Y1255" s="81">
        <f>ROUND((S1255/INDICI!$B$2*10),2)</f>
        <v>1.1299999999999999</v>
      </c>
      <c r="Z1255" s="81">
        <f>ROUND((O1255/INDICI!$B$1*25),2)</f>
        <v>1.39</v>
      </c>
      <c r="AA1255" s="82">
        <f t="shared" si="118"/>
        <v>8</v>
      </c>
      <c r="AB1255" s="83">
        <f t="shared" si="119"/>
        <v>10.52</v>
      </c>
      <c r="AC1255" s="84"/>
      <c r="AD1255" s="81" t="str">
        <f>VLOOKUP(C1255, 'NORD SUD'!A:B, 2, FALSE)</f>
        <v>N</v>
      </c>
      <c r="AE1255" s="85"/>
      <c r="AF1255" s="85"/>
      <c r="AG1255" s="84"/>
      <c r="AH1255" s="81"/>
      <c r="AI1255" s="169"/>
      <c r="AJ1255" s="169"/>
      <c r="AK1255" s="194"/>
      <c r="AL1255" s="158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/>
      <c r="FL1255" s="13"/>
      <c r="FM1255" s="13"/>
      <c r="FN1255" s="13"/>
      <c r="FO1255" s="13"/>
      <c r="FP1255" s="13"/>
      <c r="FQ1255" s="13"/>
      <c r="FR1255" s="13"/>
      <c r="FS1255" s="13"/>
      <c r="FT1255" s="13"/>
      <c r="FU1255" s="13"/>
      <c r="FV1255" s="13"/>
      <c r="FW1255" s="13"/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/>
      <c r="GH1255" s="13"/>
      <c r="GI1255" s="13"/>
      <c r="GJ1255" s="13"/>
      <c r="GK1255" s="13"/>
      <c r="GL1255" s="13"/>
      <c r="GM1255" s="13"/>
      <c r="GN1255" s="13"/>
      <c r="GO1255" s="13"/>
      <c r="GP1255" s="13"/>
      <c r="GQ1255" s="13"/>
      <c r="GR1255" s="13"/>
      <c r="GS1255" s="13"/>
      <c r="GT1255" s="13"/>
      <c r="GU1255" s="13"/>
      <c r="GV1255" s="13"/>
      <c r="GW1255" s="13"/>
      <c r="GX1255" s="13"/>
      <c r="GY1255" s="13"/>
      <c r="GZ1255" s="13"/>
      <c r="HA1255" s="13"/>
      <c r="HB1255" s="13"/>
      <c r="HC1255" s="13"/>
      <c r="HD1255" s="13"/>
      <c r="HE1255" s="13"/>
      <c r="HF1255" s="13"/>
      <c r="HG1255" s="13"/>
      <c r="HH1255" s="13"/>
      <c r="HI1255" s="13"/>
      <c r="HJ1255" s="13"/>
      <c r="HK1255" s="13"/>
      <c r="HL1255" s="13"/>
      <c r="HM1255" s="13"/>
      <c r="HN1255" s="13"/>
      <c r="HO1255" s="13"/>
      <c r="HP1255" s="13"/>
      <c r="HQ1255" s="13"/>
      <c r="HR1255" s="13"/>
      <c r="HS1255" s="13"/>
      <c r="HT1255" s="13"/>
      <c r="HU1255" s="13"/>
      <c r="HV1255" s="13"/>
      <c r="HW1255" s="13"/>
      <c r="HX1255" s="13"/>
      <c r="HY1255" s="13"/>
      <c r="HZ1255" s="13"/>
      <c r="IA1255" s="13"/>
      <c r="IB1255" s="13"/>
      <c r="IC1255" s="13"/>
      <c r="ID1255" s="13"/>
      <c r="IE1255" s="13"/>
      <c r="IF1255" s="13"/>
      <c r="IG1255" s="13"/>
      <c r="IH1255" s="13"/>
      <c r="II1255" s="13"/>
      <c r="IJ1255" s="13"/>
      <c r="IK1255" s="13"/>
      <c r="IL1255" s="13"/>
      <c r="IM1255" s="13"/>
      <c r="IN1255" s="13"/>
      <c r="IO1255" s="13"/>
      <c r="IP1255" s="13"/>
      <c r="IQ1255" s="13"/>
      <c r="IR1255" s="13"/>
      <c r="IS1255" s="13"/>
      <c r="IT1255" s="13"/>
      <c r="IU1255" s="13"/>
      <c r="IV1255" s="13"/>
      <c r="IW1255" s="13"/>
      <c r="IX1255" s="13"/>
      <c r="IY1255" s="13"/>
      <c r="IZ1255" s="13"/>
      <c r="JA1255" s="13"/>
      <c r="JB1255" s="13"/>
      <c r="JC1255" s="13"/>
      <c r="JD1255" s="13"/>
      <c r="JE1255" s="13"/>
      <c r="JF1255" s="13"/>
      <c r="JG1255" s="13"/>
      <c r="JH1255" s="13"/>
      <c r="JI1255" s="13"/>
      <c r="JJ1255" s="13"/>
      <c r="JK1255" s="13"/>
      <c r="JL1255" s="13"/>
      <c r="JM1255" s="13"/>
      <c r="JN1255" s="13"/>
      <c r="JO1255" s="13"/>
      <c r="JP1255" s="13"/>
      <c r="JQ1255" s="13"/>
      <c r="JR1255" s="13"/>
      <c r="JS1255" s="13"/>
      <c r="JT1255" s="13"/>
      <c r="JU1255" s="13"/>
      <c r="JV1255" s="13"/>
      <c r="JW1255" s="13"/>
      <c r="JX1255" s="13"/>
      <c r="JY1255" s="13"/>
      <c r="JZ1255" s="13"/>
      <c r="KA1255" s="13"/>
      <c r="KB1255" s="13"/>
      <c r="KC1255" s="13"/>
      <c r="KD1255" s="13"/>
      <c r="KE1255" s="13"/>
      <c r="KF1255" s="13"/>
      <c r="KG1255" s="13"/>
      <c r="KH1255" s="13"/>
      <c r="KI1255" s="13"/>
      <c r="KJ1255" s="13"/>
      <c r="KK1255" s="13"/>
      <c r="KL1255" s="13"/>
      <c r="KM1255" s="13"/>
      <c r="KN1255" s="13"/>
      <c r="KO1255" s="13"/>
      <c r="KP1255" s="13"/>
      <c r="KQ1255" s="13"/>
      <c r="KR1255" s="13"/>
      <c r="KS1255" s="13"/>
      <c r="KT1255" s="13"/>
      <c r="KU1255" s="13"/>
      <c r="KV1255" s="13"/>
      <c r="KW1255" s="13"/>
      <c r="KX1255" s="13"/>
      <c r="KY1255" s="13"/>
      <c r="KZ1255" s="13"/>
      <c r="LA1255" s="13"/>
      <c r="LB1255" s="13"/>
      <c r="LC1255" s="13"/>
      <c r="LD1255" s="13"/>
      <c r="LE1255" s="13"/>
      <c r="LF1255" s="13"/>
      <c r="LG1255" s="13"/>
      <c r="LH1255" s="13"/>
      <c r="LI1255" s="13"/>
      <c r="LJ1255" s="13"/>
      <c r="LK1255" s="13"/>
      <c r="LL1255" s="13"/>
      <c r="LM1255" s="13"/>
      <c r="LN1255" s="13"/>
      <c r="LO1255" s="13"/>
      <c r="LP1255" s="13"/>
      <c r="LQ1255" s="13"/>
      <c r="LR1255" s="13"/>
      <c r="LS1255" s="13"/>
      <c r="LT1255" s="13"/>
      <c r="LU1255" s="13"/>
      <c r="LV1255" s="13"/>
      <c r="LW1255" s="13"/>
      <c r="LX1255" s="13"/>
      <c r="LY1255" s="13"/>
      <c r="LZ1255" s="13"/>
      <c r="MA1255" s="13"/>
      <c r="MB1255" s="13"/>
      <c r="MC1255" s="13"/>
      <c r="MD1255" s="13"/>
      <c r="ME1255" s="13"/>
      <c r="MF1255" s="13"/>
      <c r="MG1255" s="13"/>
      <c r="MH1255" s="13"/>
      <c r="MI1255" s="13"/>
      <c r="MJ1255" s="13"/>
      <c r="MK1255" s="13"/>
      <c r="ML1255" s="13"/>
      <c r="MM1255" s="13"/>
      <c r="MN1255" s="13"/>
      <c r="MO1255" s="13"/>
      <c r="MP1255" s="13"/>
      <c r="MQ1255" s="13"/>
      <c r="MR1255" s="13"/>
      <c r="MS1255" s="13"/>
      <c r="MT1255" s="13"/>
      <c r="MU1255" s="13"/>
      <c r="MV1255" s="13"/>
      <c r="MW1255" s="13"/>
      <c r="MX1255" s="13"/>
      <c r="MY1255" s="13"/>
      <c r="MZ1255" s="13"/>
      <c r="NA1255" s="13"/>
      <c r="NB1255" s="13"/>
      <c r="NC1255" s="13"/>
      <c r="ND1255" s="13"/>
      <c r="NE1255" s="13"/>
      <c r="NF1255" s="13"/>
      <c r="NG1255" s="13"/>
      <c r="NH1255" s="13"/>
      <c r="NI1255" s="13"/>
      <c r="NJ1255" s="13"/>
      <c r="NK1255" s="13"/>
      <c r="NL1255" s="13"/>
      <c r="NM1255" s="13"/>
      <c r="NN1255" s="13"/>
      <c r="NO1255" s="13"/>
      <c r="NP1255" s="13"/>
      <c r="NQ1255" s="13"/>
      <c r="NR1255" s="13"/>
      <c r="NS1255" s="13"/>
      <c r="NT1255" s="13"/>
      <c r="NU1255" s="13"/>
      <c r="NV1255" s="13"/>
      <c r="NW1255" s="13"/>
      <c r="NX1255" s="13"/>
      <c r="NY1255" s="13"/>
      <c r="NZ1255" s="13"/>
      <c r="OA1255" s="13"/>
      <c r="OB1255" s="13"/>
      <c r="OC1255" s="13"/>
      <c r="OD1255" s="13"/>
      <c r="OE1255" s="13"/>
      <c r="OF1255" s="13"/>
      <c r="OG1255" s="13"/>
      <c r="OH1255" s="13"/>
      <c r="OI1255" s="13"/>
      <c r="OJ1255" s="13"/>
      <c r="OK1255" s="13"/>
      <c r="OL1255" s="13"/>
      <c r="OM1255" s="13"/>
      <c r="ON1255" s="13"/>
      <c r="OO1255" s="13"/>
      <c r="OP1255" s="13"/>
      <c r="OQ1255" s="13"/>
      <c r="OR1255" s="13"/>
      <c r="OS1255" s="13"/>
      <c r="OT1255" s="13"/>
      <c r="OU1255" s="13"/>
      <c r="OV1255" s="13"/>
      <c r="OW1255" s="13"/>
      <c r="OX1255" s="13"/>
      <c r="OY1255" s="13"/>
      <c r="OZ1255" s="13"/>
      <c r="PA1255" s="13"/>
      <c r="PB1255" s="13"/>
      <c r="PC1255" s="13"/>
      <c r="PD1255" s="13"/>
      <c r="PE1255" s="13"/>
      <c r="PF1255" s="13"/>
      <c r="PG1255" s="13"/>
      <c r="PH1255" s="13"/>
      <c r="PI1255" s="13"/>
      <c r="PJ1255" s="13"/>
      <c r="PK1255" s="13"/>
      <c r="PL1255" s="13"/>
      <c r="PM1255" s="13"/>
      <c r="PN1255" s="13"/>
      <c r="PO1255" s="13"/>
      <c r="PP1255" s="13"/>
      <c r="PQ1255" s="13"/>
      <c r="PR1255" s="13"/>
      <c r="PS1255" s="13"/>
      <c r="PT1255" s="13"/>
      <c r="PU1255" s="13"/>
      <c r="PV1255" s="13"/>
      <c r="PW1255" s="13"/>
      <c r="PX1255" s="13"/>
      <c r="PY1255" s="13"/>
      <c r="PZ1255" s="13"/>
      <c r="QA1255" s="13"/>
      <c r="QB1255" s="13"/>
      <c r="QC1255" s="13"/>
      <c r="QD1255" s="13"/>
      <c r="QE1255" s="13"/>
      <c r="QF1255" s="13"/>
      <c r="QG1255" s="13"/>
      <c r="QH1255" s="13"/>
      <c r="QI1255" s="13"/>
      <c r="QJ1255" s="13"/>
      <c r="QK1255" s="13"/>
      <c r="QL1255" s="13"/>
      <c r="QM1255" s="13"/>
      <c r="QN1255" s="13"/>
      <c r="QO1255" s="13"/>
      <c r="QP1255" s="13"/>
      <c r="QQ1255" s="13"/>
      <c r="QR1255" s="13"/>
      <c r="QS1255" s="13"/>
      <c r="QT1255" s="13"/>
      <c r="QU1255" s="13"/>
      <c r="QV1255" s="13"/>
      <c r="QW1255" s="13"/>
      <c r="QX1255" s="13"/>
      <c r="QY1255" s="13"/>
      <c r="QZ1255" s="13"/>
      <c r="RA1255" s="13"/>
      <c r="RB1255" s="13"/>
      <c r="RC1255" s="13"/>
      <c r="RD1255" s="13"/>
      <c r="RE1255" s="13"/>
      <c r="RF1255" s="13"/>
      <c r="RG1255" s="13"/>
      <c r="RH1255" s="13"/>
      <c r="RI1255" s="13"/>
      <c r="RJ1255" s="13"/>
      <c r="RK1255" s="13"/>
      <c r="RL1255" s="13"/>
      <c r="RM1255" s="13"/>
      <c r="RN1255" s="13"/>
      <c r="RO1255" s="13"/>
      <c r="RP1255" s="13"/>
      <c r="RQ1255" s="13"/>
      <c r="RR1255" s="13"/>
      <c r="RS1255" s="13"/>
      <c r="RT1255" s="13"/>
      <c r="RU1255" s="13"/>
      <c r="RV1255" s="13"/>
      <c r="RW1255" s="13"/>
      <c r="RX1255" s="13"/>
      <c r="RY1255" s="13"/>
      <c r="RZ1255" s="13"/>
      <c r="SA1255" s="13"/>
      <c r="SB1255" s="13"/>
      <c r="SC1255" s="13"/>
      <c r="SD1255" s="13"/>
      <c r="SE1255" s="13"/>
      <c r="SF1255" s="13"/>
      <c r="SG1255" s="13"/>
      <c r="SH1255" s="13"/>
      <c r="SI1255" s="13"/>
      <c r="SJ1255" s="13"/>
      <c r="SK1255" s="13"/>
      <c r="SL1255" s="13"/>
      <c r="SM1255" s="13"/>
      <c r="SN1255" s="13"/>
      <c r="SO1255" s="13"/>
      <c r="SP1255" s="13"/>
      <c r="SQ1255" s="13"/>
      <c r="SR1255" s="13"/>
      <c r="SS1255" s="13"/>
      <c r="ST1255" s="13"/>
      <c r="SU1255" s="13"/>
      <c r="SV1255" s="13"/>
      <c r="SW1255" s="13"/>
      <c r="SX1255" s="13"/>
      <c r="SY1255" s="13"/>
      <c r="SZ1255" s="13"/>
      <c r="TA1255" s="13"/>
      <c r="TB1255" s="13"/>
      <c r="TC1255" s="13"/>
      <c r="TD1255" s="13"/>
      <c r="TE1255" s="13"/>
      <c r="TF1255" s="13"/>
      <c r="TG1255" s="13"/>
      <c r="TH1255" s="13"/>
      <c r="TI1255" s="13"/>
      <c r="TJ1255" s="13"/>
      <c r="TK1255" s="13"/>
      <c r="TL1255" s="13"/>
      <c r="TM1255" s="13"/>
      <c r="TN1255" s="13"/>
      <c r="TO1255" s="13"/>
      <c r="TP1255" s="13"/>
      <c r="TQ1255" s="13"/>
      <c r="TR1255" s="13"/>
      <c r="TS1255" s="13"/>
      <c r="TT1255" s="13"/>
      <c r="TU1255" s="13"/>
      <c r="TV1255" s="13"/>
      <c r="TW1255" s="13"/>
      <c r="TX1255" s="13"/>
      <c r="TY1255" s="13"/>
      <c r="TZ1255" s="13"/>
      <c r="UA1255" s="13"/>
      <c r="UB1255" s="13"/>
      <c r="UC1255" s="13"/>
      <c r="UD1255" s="13"/>
      <c r="UE1255" s="13"/>
      <c r="UF1255" s="13"/>
      <c r="UG1255" s="13"/>
      <c r="UH1255" s="13"/>
      <c r="UI1255" s="13"/>
      <c r="UJ1255" s="13"/>
      <c r="UK1255" s="13"/>
      <c r="UL1255" s="13"/>
      <c r="UM1255" s="13"/>
      <c r="UN1255" s="13"/>
      <c r="UO1255" s="13"/>
      <c r="UP1255" s="13"/>
      <c r="UQ1255" s="13"/>
      <c r="UR1255" s="13"/>
      <c r="US1255" s="13"/>
      <c r="UT1255" s="13"/>
      <c r="UU1255" s="13"/>
      <c r="UV1255" s="13"/>
      <c r="UW1255" s="13"/>
      <c r="UX1255" s="13"/>
      <c r="UY1255" s="13"/>
      <c r="UZ1255" s="13"/>
      <c r="VA1255" s="13"/>
      <c r="VB1255" s="13"/>
      <c r="VC1255" s="13"/>
      <c r="VD1255" s="13"/>
      <c r="VE1255" s="13"/>
      <c r="VF1255" s="13"/>
      <c r="VG1255" s="13"/>
      <c r="VH1255" s="13"/>
      <c r="VI1255" s="13"/>
      <c r="VJ1255" s="13"/>
      <c r="VK1255" s="13"/>
      <c r="VL1255" s="13"/>
      <c r="VM1255" s="13"/>
      <c r="VN1255" s="13"/>
      <c r="VO1255" s="13"/>
      <c r="VP1255" s="13"/>
      <c r="VQ1255" s="13"/>
      <c r="VR1255" s="13"/>
      <c r="VS1255" s="13"/>
      <c r="VT1255" s="13"/>
      <c r="VU1255" s="13"/>
      <c r="VV1255" s="13"/>
      <c r="VW1255" s="13"/>
      <c r="VX1255" s="13"/>
      <c r="VY1255" s="13"/>
      <c r="VZ1255" s="13"/>
      <c r="WA1255" s="13"/>
      <c r="WB1255" s="13"/>
      <c r="WC1255" s="13"/>
      <c r="WD1255" s="13"/>
      <c r="WE1255" s="13"/>
      <c r="WF1255" s="13"/>
      <c r="WG1255" s="13"/>
      <c r="WH1255" s="13"/>
      <c r="WI1255" s="13"/>
      <c r="WJ1255" s="13"/>
      <c r="WK1255" s="13"/>
      <c r="WL1255" s="13"/>
      <c r="WM1255" s="13"/>
      <c r="WN1255" s="13"/>
      <c r="WO1255" s="13"/>
      <c r="WP1255" s="13"/>
      <c r="WQ1255" s="13"/>
      <c r="WR1255" s="13"/>
      <c r="WS1255" s="13"/>
      <c r="WT1255" s="13"/>
      <c r="WU1255" s="13"/>
      <c r="WV1255" s="13"/>
      <c r="WW1255" s="13"/>
      <c r="WX1255" s="13"/>
      <c r="WY1255" s="13"/>
      <c r="WZ1255" s="13"/>
      <c r="XA1255" s="13"/>
      <c r="XB1255" s="13"/>
      <c r="XC1255" s="13"/>
      <c r="XD1255" s="13"/>
      <c r="XE1255" s="13"/>
      <c r="XF1255" s="13"/>
      <c r="XG1255" s="13"/>
      <c r="XH1255" s="13"/>
      <c r="XI1255" s="13"/>
      <c r="XJ1255" s="13"/>
      <c r="XK1255" s="13"/>
      <c r="XL1255" s="13"/>
      <c r="XM1255" s="13"/>
      <c r="XN1255" s="13"/>
      <c r="XO1255" s="13"/>
      <c r="XP1255" s="13"/>
      <c r="XQ1255" s="13"/>
      <c r="XR1255" s="13"/>
      <c r="XS1255" s="13"/>
      <c r="XT1255" s="13"/>
      <c r="XU1255" s="13"/>
      <c r="XV1255" s="13"/>
      <c r="XW1255" s="13"/>
      <c r="XX1255" s="13"/>
      <c r="XY1255" s="13"/>
      <c r="XZ1255" s="13"/>
      <c r="YA1255" s="13"/>
      <c r="YB1255" s="13"/>
      <c r="YC1255" s="13"/>
      <c r="YD1255" s="13"/>
      <c r="YE1255" s="13"/>
      <c r="YF1255" s="13"/>
      <c r="YG1255" s="13"/>
      <c r="YH1255" s="13"/>
      <c r="YI1255" s="13"/>
      <c r="YJ1255" s="13"/>
      <c r="YK1255" s="13"/>
      <c r="YL1255" s="13"/>
      <c r="YM1255" s="13"/>
      <c r="YN1255" s="13"/>
      <c r="YO1255" s="13"/>
      <c r="YP1255" s="13"/>
      <c r="YQ1255" s="13"/>
      <c r="YR1255" s="13"/>
      <c r="YS1255" s="13"/>
      <c r="YT1255" s="13"/>
      <c r="YU1255" s="13"/>
      <c r="YV1255" s="13"/>
      <c r="YW1255" s="13"/>
      <c r="YX1255" s="13"/>
      <c r="YY1255" s="13"/>
      <c r="YZ1255" s="13"/>
      <c r="ZA1255" s="13"/>
      <c r="ZB1255" s="13"/>
      <c r="ZC1255" s="13"/>
      <c r="ZD1255" s="13"/>
      <c r="ZE1255" s="13"/>
      <c r="ZF1255" s="13"/>
      <c r="ZG1255" s="13"/>
      <c r="ZH1255" s="13"/>
      <c r="ZI1255" s="13"/>
      <c r="ZJ1255" s="13"/>
      <c r="ZK1255" s="13"/>
      <c r="ZL1255" s="13"/>
      <c r="ZM1255" s="13"/>
      <c r="ZN1255" s="13"/>
      <c r="ZO1255" s="13"/>
      <c r="ZP1255" s="13"/>
      <c r="ZQ1255" s="13"/>
      <c r="ZR1255" s="13"/>
      <c r="ZS1255" s="13"/>
      <c r="ZT1255" s="13"/>
      <c r="ZU1255" s="13"/>
      <c r="ZV1255" s="13"/>
      <c r="ZW1255" s="13"/>
      <c r="ZX1255" s="13"/>
      <c r="ZY1255" s="13"/>
      <c r="ZZ1255" s="13"/>
      <c r="AAA1255" s="13"/>
      <c r="AAB1255" s="13"/>
      <c r="AAC1255" s="13"/>
      <c r="AAD1255" s="13"/>
      <c r="AAE1255" s="13"/>
      <c r="AAF1255" s="13"/>
      <c r="AAG1255" s="13"/>
      <c r="AAH1255" s="13"/>
      <c r="AAI1255" s="13"/>
      <c r="AAJ1255" s="13"/>
      <c r="AAK1255" s="13"/>
      <c r="AAL1255" s="13"/>
      <c r="AAM1255" s="13"/>
      <c r="AAN1255" s="13"/>
      <c r="AAO1255" s="13"/>
      <c r="AAP1255" s="13"/>
      <c r="AAQ1255" s="13"/>
      <c r="AAR1255" s="13"/>
      <c r="AAS1255" s="13"/>
      <c r="AAT1255" s="13"/>
      <c r="AAU1255" s="13"/>
      <c r="AAV1255" s="13"/>
      <c r="AAW1255" s="13"/>
      <c r="AAX1255" s="13"/>
      <c r="AAY1255" s="13"/>
      <c r="AAZ1255" s="13"/>
      <c r="ABA1255" s="13"/>
      <c r="ABB1255" s="13"/>
      <c r="ABC1255" s="13"/>
      <c r="ABD1255" s="13"/>
      <c r="ABE1255" s="13"/>
      <c r="ABF1255" s="13"/>
      <c r="ABG1255" s="13"/>
      <c r="ABH1255" s="13"/>
      <c r="ABI1255" s="13"/>
      <c r="ABJ1255" s="13"/>
      <c r="ABK1255" s="13"/>
      <c r="ABL1255" s="13"/>
      <c r="ABM1255" s="13"/>
      <c r="ABN1255" s="13"/>
      <c r="ABO1255" s="13"/>
      <c r="ABP1255" s="13"/>
      <c r="ABQ1255" s="13"/>
      <c r="ABR1255" s="13"/>
      <c r="ABS1255" s="13"/>
      <c r="ABT1255" s="13"/>
      <c r="ABU1255" s="13"/>
      <c r="ABV1255" s="13"/>
      <c r="ABW1255" s="13"/>
      <c r="ABX1255" s="13"/>
      <c r="ABY1255" s="13"/>
      <c r="ABZ1255" s="13"/>
      <c r="ACA1255" s="13"/>
      <c r="ACB1255" s="13"/>
      <c r="ACC1255" s="13"/>
      <c r="ACD1255" s="13"/>
      <c r="ACE1255" s="13"/>
      <c r="ACF1255" s="13"/>
      <c r="ACG1255" s="13"/>
      <c r="ACH1255" s="13"/>
      <c r="ACI1255" s="13"/>
      <c r="ACJ1255" s="13"/>
      <c r="ACK1255" s="13"/>
      <c r="ACL1255" s="13"/>
      <c r="ACM1255" s="13"/>
      <c r="ACN1255" s="13"/>
      <c r="ACO1255" s="13"/>
      <c r="ACP1255" s="13"/>
      <c r="ACQ1255" s="13"/>
      <c r="ACR1255" s="13"/>
      <c r="ACS1255" s="13"/>
      <c r="ACT1255" s="13"/>
      <c r="ACU1255" s="13"/>
      <c r="ACV1255" s="13"/>
      <c r="ACW1255" s="13"/>
      <c r="ACX1255" s="13"/>
      <c r="ACY1255" s="13"/>
      <c r="ACZ1255" s="13"/>
      <c r="ADA1255" s="13"/>
      <c r="ADB1255" s="13"/>
      <c r="ADC1255" s="13"/>
      <c r="ADD1255" s="13"/>
      <c r="ADE1255" s="13"/>
      <c r="ADF1255" s="13"/>
      <c r="ADG1255" s="13"/>
      <c r="ADH1255" s="13"/>
      <c r="ADI1255" s="13"/>
      <c r="ADJ1255" s="13"/>
      <c r="ADK1255" s="13"/>
      <c r="ADL1255" s="13"/>
      <c r="ADM1255" s="13"/>
      <c r="ADN1255" s="13"/>
      <c r="ADO1255" s="13"/>
      <c r="ADP1255" s="13"/>
      <c r="ADQ1255" s="13"/>
      <c r="ADR1255" s="13"/>
      <c r="ADS1255" s="13"/>
      <c r="ADT1255" s="13"/>
      <c r="ADU1255" s="13"/>
      <c r="ADV1255" s="13"/>
      <c r="ADW1255" s="13"/>
      <c r="ADX1255" s="13"/>
      <c r="ADY1255" s="13"/>
      <c r="ADZ1255" s="13"/>
      <c r="AEA1255" s="13"/>
      <c r="AEB1255" s="13"/>
      <c r="AEC1255" s="13"/>
      <c r="AED1255" s="13"/>
      <c r="AEE1255" s="13"/>
      <c r="AEF1255" s="13"/>
      <c r="AEG1255" s="13"/>
      <c r="AEH1255" s="13"/>
      <c r="AEI1255" s="13"/>
      <c r="AEJ1255" s="13"/>
      <c r="AEK1255" s="13"/>
      <c r="AEL1255" s="13"/>
      <c r="AEM1255" s="13"/>
      <c r="AEN1255" s="13"/>
      <c r="AEO1255" s="13"/>
      <c r="AEP1255" s="13"/>
      <c r="AEQ1255" s="13"/>
      <c r="AER1255" s="13"/>
      <c r="AES1255" s="13"/>
      <c r="AET1255" s="13"/>
      <c r="AEU1255" s="13"/>
      <c r="AEV1255" s="13"/>
      <c r="AEW1255" s="13"/>
      <c r="AEX1255" s="13"/>
      <c r="AEY1255" s="13"/>
      <c r="AEZ1255" s="13"/>
      <c r="AFA1255" s="13"/>
      <c r="AFB1255" s="13"/>
      <c r="AFC1255" s="13"/>
      <c r="AFD1255" s="13"/>
      <c r="AFE1255" s="13"/>
      <c r="AFF1255" s="13"/>
      <c r="AFG1255" s="13"/>
      <c r="AFH1255" s="13"/>
      <c r="AFI1255" s="13"/>
      <c r="AFJ1255" s="13"/>
      <c r="AFK1255" s="13"/>
      <c r="AFL1255" s="13"/>
      <c r="AFM1255" s="13"/>
      <c r="AFN1255" s="13"/>
      <c r="AFO1255" s="13"/>
      <c r="AFP1255" s="13"/>
      <c r="AFQ1255" s="13"/>
      <c r="AFR1255" s="13"/>
      <c r="AFS1255" s="13"/>
      <c r="AFT1255" s="13"/>
      <c r="AFU1255" s="13"/>
      <c r="AFV1255" s="13"/>
      <c r="AFW1255" s="13"/>
      <c r="AFX1255" s="13"/>
      <c r="AFY1255" s="13"/>
      <c r="AFZ1255" s="13"/>
      <c r="AGA1255" s="13"/>
      <c r="AGB1255" s="13"/>
      <c r="AGC1255" s="13"/>
      <c r="AGD1255" s="13"/>
      <c r="AGE1255" s="13"/>
      <c r="AGF1255" s="13"/>
      <c r="AGG1255" s="13"/>
      <c r="AGH1255" s="13"/>
      <c r="AGI1255" s="13"/>
      <c r="AGJ1255" s="13"/>
      <c r="AGK1255" s="13"/>
      <c r="AGL1255" s="13"/>
      <c r="AGM1255" s="13"/>
      <c r="AGN1255" s="13"/>
      <c r="AGO1255" s="13"/>
      <c r="AGP1255" s="13"/>
      <c r="AGQ1255" s="13"/>
      <c r="AGR1255" s="13"/>
      <c r="AGS1255" s="13"/>
      <c r="AGT1255" s="13"/>
      <c r="AGU1255" s="13"/>
      <c r="AGV1255" s="13"/>
      <c r="AGW1255" s="13"/>
      <c r="AGX1255" s="13"/>
      <c r="AGY1255" s="13"/>
      <c r="AGZ1255" s="13"/>
      <c r="AHA1255" s="13"/>
      <c r="AHB1255" s="13"/>
      <c r="AHC1255" s="13"/>
      <c r="AHD1255" s="13"/>
      <c r="AHE1255" s="13"/>
      <c r="AHF1255" s="13"/>
      <c r="AHG1255" s="13"/>
      <c r="AHH1255" s="13"/>
      <c r="AHI1255" s="13"/>
      <c r="AHJ1255" s="13"/>
      <c r="AHK1255" s="13"/>
      <c r="AHL1255" s="13"/>
      <c r="AHM1255" s="13"/>
      <c r="AHN1255" s="13"/>
      <c r="AHO1255" s="13"/>
      <c r="AHP1255" s="13"/>
      <c r="AHQ1255" s="13"/>
      <c r="AHR1255" s="13"/>
      <c r="AHS1255" s="13"/>
      <c r="AHT1255" s="13"/>
      <c r="AHU1255" s="13"/>
      <c r="AHV1255" s="13"/>
      <c r="AHW1255" s="13"/>
      <c r="AHX1255" s="13"/>
      <c r="AHY1255" s="13"/>
      <c r="AHZ1255" s="13"/>
      <c r="AIA1255" s="13"/>
      <c r="AIB1255" s="13"/>
      <c r="AIC1255" s="13"/>
      <c r="AID1255" s="13"/>
      <c r="AIE1255" s="13"/>
      <c r="AIF1255" s="13"/>
      <c r="AIG1255" s="13"/>
      <c r="AIH1255" s="13"/>
      <c r="AII1255" s="13"/>
      <c r="AIJ1255" s="13"/>
      <c r="AIK1255" s="13"/>
      <c r="AIL1255" s="13"/>
      <c r="AIM1255" s="13"/>
      <c r="AIN1255" s="13"/>
      <c r="AIO1255" s="13"/>
      <c r="AIP1255" s="13"/>
      <c r="AIQ1255" s="13"/>
      <c r="AIR1255" s="13"/>
      <c r="AIS1255" s="13"/>
      <c r="AIT1255" s="13"/>
      <c r="AIU1255" s="13"/>
      <c r="AIV1255" s="13"/>
      <c r="AIW1255" s="13"/>
      <c r="AIX1255" s="13"/>
      <c r="AIY1255" s="13"/>
      <c r="AIZ1255" s="13"/>
      <c r="AJA1255" s="13"/>
      <c r="AJB1255" s="13"/>
      <c r="AJC1255" s="13"/>
      <c r="AJD1255" s="13"/>
      <c r="AJE1255" s="13"/>
      <c r="AJF1255" s="13"/>
      <c r="AJG1255" s="13"/>
      <c r="AJH1255" s="13"/>
      <c r="AJI1255" s="13"/>
      <c r="AJJ1255" s="13"/>
      <c r="AJK1255" s="13"/>
      <c r="AJL1255" s="13"/>
      <c r="AJM1255" s="13"/>
      <c r="AJN1255" s="13"/>
      <c r="AJO1255" s="13"/>
      <c r="AJP1255" s="13"/>
      <c r="AJQ1255" s="13"/>
      <c r="AJR1255" s="13"/>
      <c r="AJS1255" s="13"/>
      <c r="AJT1255" s="13"/>
      <c r="AJU1255" s="13"/>
      <c r="AJV1255" s="13"/>
      <c r="AJW1255" s="13"/>
      <c r="AJX1255" s="13"/>
      <c r="AJY1255" s="13"/>
      <c r="AJZ1255" s="13"/>
      <c r="AKA1255" s="13"/>
      <c r="AKB1255" s="13"/>
      <c r="AKC1255" s="13"/>
      <c r="AKD1255" s="13"/>
      <c r="AKE1255" s="13"/>
      <c r="AKF1255" s="13"/>
      <c r="AKG1255" s="13"/>
      <c r="AKH1255" s="13"/>
      <c r="AKI1255" s="13"/>
      <c r="AKJ1255" s="13"/>
      <c r="AKK1255" s="13"/>
      <c r="AKL1255" s="13"/>
      <c r="AKM1255" s="13"/>
      <c r="AKN1255" s="13"/>
      <c r="AKO1255" s="13"/>
      <c r="AKP1255" s="13"/>
      <c r="AKQ1255" s="13"/>
      <c r="AKR1255" s="13"/>
      <c r="AKS1255" s="13"/>
      <c r="AKT1255" s="13"/>
      <c r="AKU1255" s="13"/>
      <c r="AKV1255" s="13"/>
      <c r="AKW1255" s="13"/>
      <c r="AKX1255" s="13"/>
      <c r="AKY1255" s="13"/>
      <c r="AKZ1255" s="13"/>
      <c r="ALA1255" s="13"/>
      <c r="ALB1255" s="13"/>
      <c r="ALC1255" s="13"/>
      <c r="ALD1255" s="13"/>
      <c r="ALE1255" s="13"/>
      <c r="ALF1255" s="13"/>
      <c r="ALG1255" s="13"/>
      <c r="ALH1255" s="13"/>
      <c r="ALI1255" s="13"/>
      <c r="ALJ1255" s="13"/>
    </row>
    <row r="1256" spans="1:998" s="24" customFormat="1">
      <c r="A1256" s="16">
        <v>1251</v>
      </c>
      <c r="B1256" s="32" t="s">
        <v>556</v>
      </c>
      <c r="C1256" s="32" t="s">
        <v>70</v>
      </c>
      <c r="D1256" s="32" t="s">
        <v>70</v>
      </c>
      <c r="E1256" s="32" t="s">
        <v>574</v>
      </c>
      <c r="F1256" s="32"/>
      <c r="G1256" s="74">
        <v>45833</v>
      </c>
      <c r="H1256" s="75" t="s">
        <v>575</v>
      </c>
      <c r="I1256" s="32" t="s">
        <v>5</v>
      </c>
      <c r="J1256" s="32" t="s">
        <v>6</v>
      </c>
      <c r="K1256" s="32" t="s">
        <v>5</v>
      </c>
      <c r="L1256" s="32" t="s">
        <v>5</v>
      </c>
      <c r="M1256" s="32" t="s">
        <v>5</v>
      </c>
      <c r="N1256" s="32" t="s">
        <v>6</v>
      </c>
      <c r="O1256" s="76">
        <v>743.49</v>
      </c>
      <c r="P1256" s="77">
        <v>807</v>
      </c>
      <c r="Q1256" s="76">
        <v>105000</v>
      </c>
      <c r="R1256" s="76">
        <v>5000</v>
      </c>
      <c r="S1256" s="85">
        <f t="shared" si="117"/>
        <v>4.7619047619047619</v>
      </c>
      <c r="T1256" s="85">
        <f t="shared" si="116"/>
        <v>100000</v>
      </c>
      <c r="U1256" s="32" t="s">
        <v>6</v>
      </c>
      <c r="V1256" s="32" t="s">
        <v>6</v>
      </c>
      <c r="W1256" s="79">
        <v>1</v>
      </c>
      <c r="X1256" s="80">
        <v>0</v>
      </c>
      <c r="Y1256" s="81">
        <f>ROUND((S1256/INDICI!$B$2*10),2)</f>
        <v>0.54</v>
      </c>
      <c r="Z1256" s="81">
        <f>ROUND((O1256/INDICI!$B$1*25),2)</f>
        <v>1.98</v>
      </c>
      <c r="AA1256" s="82">
        <f t="shared" si="118"/>
        <v>8</v>
      </c>
      <c r="AB1256" s="83">
        <f t="shared" si="119"/>
        <v>10.52</v>
      </c>
      <c r="AC1256" s="84"/>
      <c r="AD1256" s="81" t="str">
        <f>VLOOKUP(C1256, 'NORD SUD'!A:B, 2, FALSE)</f>
        <v>S</v>
      </c>
      <c r="AE1256" s="85"/>
      <c r="AF1256" s="85"/>
      <c r="AG1256" s="84"/>
      <c r="AH1256" s="81"/>
      <c r="AI1256" s="169"/>
      <c r="AJ1256" s="169"/>
      <c r="AK1256" s="194"/>
      <c r="AL1256" s="158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/>
      <c r="FL1256" s="13"/>
      <c r="FM1256" s="13"/>
      <c r="FN1256" s="13"/>
      <c r="FO1256" s="13"/>
      <c r="FP1256" s="13"/>
      <c r="FQ1256" s="13"/>
      <c r="FR1256" s="13"/>
      <c r="FS1256" s="13"/>
      <c r="FT1256" s="13"/>
      <c r="FU1256" s="13"/>
      <c r="FV1256" s="13"/>
      <c r="FW1256" s="13"/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/>
      <c r="GH1256" s="13"/>
      <c r="GI1256" s="13"/>
      <c r="GJ1256" s="13"/>
      <c r="GK1256" s="13"/>
      <c r="GL1256" s="13"/>
      <c r="GM1256" s="13"/>
      <c r="GN1256" s="13"/>
      <c r="GO1256" s="13"/>
      <c r="GP1256" s="13"/>
      <c r="GQ1256" s="13"/>
      <c r="GR1256" s="13"/>
      <c r="GS1256" s="13"/>
      <c r="GT1256" s="13"/>
      <c r="GU1256" s="13"/>
      <c r="GV1256" s="13"/>
      <c r="GW1256" s="13"/>
      <c r="GX1256" s="13"/>
      <c r="GY1256" s="13"/>
      <c r="GZ1256" s="13"/>
      <c r="HA1256" s="13"/>
      <c r="HB1256" s="13"/>
      <c r="HC1256" s="13"/>
      <c r="HD1256" s="13"/>
      <c r="HE1256" s="13"/>
      <c r="HF1256" s="13"/>
      <c r="HG1256" s="13"/>
      <c r="HH1256" s="13"/>
      <c r="HI1256" s="13"/>
      <c r="HJ1256" s="13"/>
      <c r="HK1256" s="13"/>
      <c r="HL1256" s="13"/>
      <c r="HM1256" s="13"/>
      <c r="HN1256" s="13"/>
      <c r="HO1256" s="13"/>
      <c r="HP1256" s="13"/>
      <c r="HQ1256" s="13"/>
      <c r="HR1256" s="13"/>
      <c r="HS1256" s="13"/>
      <c r="HT1256" s="13"/>
      <c r="HU1256" s="13"/>
      <c r="HV1256" s="13"/>
      <c r="HW1256" s="13"/>
      <c r="HX1256" s="13"/>
      <c r="HY1256" s="13"/>
      <c r="HZ1256" s="13"/>
      <c r="IA1256" s="13"/>
      <c r="IB1256" s="13"/>
      <c r="IC1256" s="13"/>
      <c r="ID1256" s="13"/>
      <c r="IE1256" s="13"/>
      <c r="IF1256" s="13"/>
      <c r="IG1256" s="13"/>
      <c r="IH1256" s="13"/>
      <c r="II1256" s="13"/>
      <c r="IJ1256" s="13"/>
      <c r="IK1256" s="13"/>
      <c r="IL1256" s="13"/>
      <c r="IM1256" s="13"/>
      <c r="IN1256" s="13"/>
      <c r="IO1256" s="13"/>
      <c r="IP1256" s="13"/>
      <c r="IQ1256" s="13"/>
      <c r="IR1256" s="13"/>
      <c r="IS1256" s="13"/>
      <c r="IT1256" s="13"/>
      <c r="IU1256" s="13"/>
      <c r="IV1256" s="13"/>
      <c r="IW1256" s="13"/>
      <c r="IX1256" s="13"/>
      <c r="IY1256" s="13"/>
      <c r="IZ1256" s="13"/>
      <c r="JA1256" s="13"/>
      <c r="JB1256" s="13"/>
      <c r="JC1256" s="13"/>
      <c r="JD1256" s="13"/>
      <c r="JE1256" s="13"/>
      <c r="JF1256" s="13"/>
      <c r="JG1256" s="13"/>
      <c r="JH1256" s="13"/>
      <c r="JI1256" s="13"/>
      <c r="JJ1256" s="13"/>
      <c r="JK1256" s="13"/>
      <c r="JL1256" s="13"/>
      <c r="JM1256" s="13"/>
      <c r="JN1256" s="13"/>
      <c r="JO1256" s="13"/>
      <c r="JP1256" s="13"/>
      <c r="JQ1256" s="13"/>
      <c r="JR1256" s="13"/>
      <c r="JS1256" s="13"/>
      <c r="JT1256" s="13"/>
      <c r="JU1256" s="13"/>
      <c r="JV1256" s="13"/>
      <c r="JW1256" s="13"/>
      <c r="JX1256" s="13"/>
      <c r="JY1256" s="13"/>
      <c r="JZ1256" s="13"/>
      <c r="KA1256" s="13"/>
      <c r="KB1256" s="13"/>
      <c r="KC1256" s="13"/>
      <c r="KD1256" s="13"/>
      <c r="KE1256" s="13"/>
      <c r="KF1256" s="13"/>
      <c r="KG1256" s="13"/>
      <c r="KH1256" s="13"/>
      <c r="KI1256" s="13"/>
      <c r="KJ1256" s="13"/>
      <c r="KK1256" s="13"/>
      <c r="KL1256" s="13"/>
      <c r="KM1256" s="13"/>
      <c r="KN1256" s="13"/>
      <c r="KO1256" s="13"/>
      <c r="KP1256" s="13"/>
      <c r="KQ1256" s="13"/>
      <c r="KR1256" s="13"/>
      <c r="KS1256" s="13"/>
      <c r="KT1256" s="13"/>
      <c r="KU1256" s="13"/>
      <c r="KV1256" s="13"/>
      <c r="KW1256" s="13"/>
      <c r="KX1256" s="13"/>
      <c r="KY1256" s="13"/>
      <c r="KZ1256" s="13"/>
      <c r="LA1256" s="13"/>
      <c r="LB1256" s="13"/>
      <c r="LC1256" s="13"/>
      <c r="LD1256" s="13"/>
      <c r="LE1256" s="13"/>
      <c r="LF1256" s="13"/>
      <c r="LG1256" s="13"/>
      <c r="LH1256" s="13"/>
      <c r="LI1256" s="13"/>
      <c r="LJ1256" s="13"/>
      <c r="LK1256" s="13"/>
      <c r="LL1256" s="13"/>
      <c r="LM1256" s="13"/>
      <c r="LN1256" s="13"/>
      <c r="LO1256" s="13"/>
      <c r="LP1256" s="13"/>
      <c r="LQ1256" s="13"/>
      <c r="LR1256" s="13"/>
      <c r="LS1256" s="13"/>
      <c r="LT1256" s="13"/>
      <c r="LU1256" s="13"/>
      <c r="LV1256" s="13"/>
      <c r="LW1256" s="13"/>
      <c r="LX1256" s="13"/>
      <c r="LY1256" s="13"/>
      <c r="LZ1256" s="13"/>
      <c r="MA1256" s="13"/>
      <c r="MB1256" s="13"/>
      <c r="MC1256" s="13"/>
      <c r="MD1256" s="13"/>
      <c r="ME1256" s="13"/>
      <c r="MF1256" s="13"/>
      <c r="MG1256" s="13"/>
      <c r="MH1256" s="13"/>
      <c r="MI1256" s="13"/>
      <c r="MJ1256" s="13"/>
      <c r="MK1256" s="13"/>
      <c r="ML1256" s="13"/>
      <c r="MM1256" s="13"/>
      <c r="MN1256" s="13"/>
      <c r="MO1256" s="13"/>
      <c r="MP1256" s="13"/>
      <c r="MQ1256" s="13"/>
      <c r="MR1256" s="13"/>
      <c r="MS1256" s="13"/>
      <c r="MT1256" s="13"/>
      <c r="MU1256" s="13"/>
      <c r="MV1256" s="13"/>
      <c r="MW1256" s="13"/>
      <c r="MX1256" s="13"/>
      <c r="MY1256" s="13"/>
      <c r="MZ1256" s="13"/>
      <c r="NA1256" s="13"/>
      <c r="NB1256" s="13"/>
      <c r="NC1256" s="13"/>
      <c r="ND1256" s="13"/>
      <c r="NE1256" s="13"/>
      <c r="NF1256" s="13"/>
      <c r="NG1256" s="13"/>
      <c r="NH1256" s="13"/>
      <c r="NI1256" s="13"/>
      <c r="NJ1256" s="13"/>
      <c r="NK1256" s="13"/>
      <c r="NL1256" s="13"/>
      <c r="NM1256" s="13"/>
      <c r="NN1256" s="13"/>
      <c r="NO1256" s="13"/>
      <c r="NP1256" s="13"/>
      <c r="NQ1256" s="13"/>
      <c r="NR1256" s="13"/>
      <c r="NS1256" s="13"/>
      <c r="NT1256" s="13"/>
      <c r="NU1256" s="13"/>
      <c r="NV1256" s="13"/>
      <c r="NW1256" s="13"/>
      <c r="NX1256" s="13"/>
      <c r="NY1256" s="13"/>
      <c r="NZ1256" s="13"/>
      <c r="OA1256" s="13"/>
      <c r="OB1256" s="13"/>
      <c r="OC1256" s="13"/>
      <c r="OD1256" s="13"/>
      <c r="OE1256" s="13"/>
      <c r="OF1256" s="13"/>
      <c r="OG1256" s="13"/>
      <c r="OH1256" s="13"/>
      <c r="OI1256" s="13"/>
      <c r="OJ1256" s="13"/>
      <c r="OK1256" s="13"/>
      <c r="OL1256" s="13"/>
      <c r="OM1256" s="13"/>
      <c r="ON1256" s="13"/>
      <c r="OO1256" s="13"/>
      <c r="OP1256" s="13"/>
      <c r="OQ1256" s="13"/>
      <c r="OR1256" s="13"/>
      <c r="OS1256" s="13"/>
      <c r="OT1256" s="13"/>
      <c r="OU1256" s="13"/>
      <c r="OV1256" s="13"/>
      <c r="OW1256" s="13"/>
      <c r="OX1256" s="13"/>
      <c r="OY1256" s="13"/>
      <c r="OZ1256" s="13"/>
      <c r="PA1256" s="13"/>
      <c r="PB1256" s="13"/>
      <c r="PC1256" s="13"/>
      <c r="PD1256" s="13"/>
      <c r="PE1256" s="13"/>
      <c r="PF1256" s="13"/>
      <c r="PG1256" s="13"/>
      <c r="PH1256" s="13"/>
      <c r="PI1256" s="13"/>
      <c r="PJ1256" s="13"/>
      <c r="PK1256" s="13"/>
      <c r="PL1256" s="13"/>
      <c r="PM1256" s="13"/>
      <c r="PN1256" s="13"/>
      <c r="PO1256" s="13"/>
      <c r="PP1256" s="13"/>
      <c r="PQ1256" s="13"/>
      <c r="PR1256" s="13"/>
      <c r="PS1256" s="13"/>
      <c r="PT1256" s="13"/>
      <c r="PU1256" s="13"/>
      <c r="PV1256" s="13"/>
      <c r="PW1256" s="13"/>
      <c r="PX1256" s="13"/>
      <c r="PY1256" s="13"/>
      <c r="PZ1256" s="13"/>
      <c r="QA1256" s="13"/>
      <c r="QB1256" s="13"/>
      <c r="QC1256" s="13"/>
      <c r="QD1256" s="13"/>
      <c r="QE1256" s="13"/>
      <c r="QF1256" s="13"/>
      <c r="QG1256" s="13"/>
      <c r="QH1256" s="13"/>
      <c r="QI1256" s="13"/>
      <c r="QJ1256" s="13"/>
      <c r="QK1256" s="13"/>
      <c r="QL1256" s="13"/>
      <c r="QM1256" s="13"/>
      <c r="QN1256" s="13"/>
      <c r="QO1256" s="13"/>
      <c r="QP1256" s="13"/>
      <c r="QQ1256" s="13"/>
      <c r="QR1256" s="13"/>
      <c r="QS1256" s="13"/>
      <c r="QT1256" s="13"/>
      <c r="QU1256" s="13"/>
      <c r="QV1256" s="13"/>
      <c r="QW1256" s="13"/>
      <c r="QX1256" s="13"/>
      <c r="QY1256" s="13"/>
      <c r="QZ1256" s="13"/>
      <c r="RA1256" s="13"/>
      <c r="RB1256" s="13"/>
      <c r="RC1256" s="13"/>
      <c r="RD1256" s="13"/>
      <c r="RE1256" s="13"/>
      <c r="RF1256" s="13"/>
      <c r="RG1256" s="13"/>
      <c r="RH1256" s="13"/>
      <c r="RI1256" s="13"/>
      <c r="RJ1256" s="13"/>
      <c r="RK1256" s="13"/>
      <c r="RL1256" s="13"/>
      <c r="RM1256" s="13"/>
      <c r="RN1256" s="13"/>
      <c r="RO1256" s="13"/>
      <c r="RP1256" s="13"/>
      <c r="RQ1256" s="13"/>
      <c r="RR1256" s="13"/>
      <c r="RS1256" s="13"/>
      <c r="RT1256" s="13"/>
      <c r="RU1256" s="13"/>
      <c r="RV1256" s="13"/>
      <c r="RW1256" s="13"/>
      <c r="RX1256" s="13"/>
      <c r="RY1256" s="13"/>
      <c r="RZ1256" s="13"/>
      <c r="SA1256" s="13"/>
      <c r="SB1256" s="13"/>
      <c r="SC1256" s="13"/>
      <c r="SD1256" s="13"/>
      <c r="SE1256" s="13"/>
      <c r="SF1256" s="13"/>
      <c r="SG1256" s="13"/>
      <c r="SH1256" s="13"/>
      <c r="SI1256" s="13"/>
      <c r="SJ1256" s="13"/>
      <c r="SK1256" s="13"/>
      <c r="SL1256" s="13"/>
      <c r="SM1256" s="13"/>
      <c r="SN1256" s="13"/>
      <c r="SO1256" s="13"/>
      <c r="SP1256" s="13"/>
      <c r="SQ1256" s="13"/>
      <c r="SR1256" s="13"/>
      <c r="SS1256" s="13"/>
      <c r="ST1256" s="13"/>
      <c r="SU1256" s="13"/>
      <c r="SV1256" s="13"/>
      <c r="SW1256" s="13"/>
      <c r="SX1256" s="13"/>
      <c r="SY1256" s="13"/>
      <c r="SZ1256" s="13"/>
      <c r="TA1256" s="13"/>
      <c r="TB1256" s="13"/>
      <c r="TC1256" s="13"/>
      <c r="TD1256" s="13"/>
      <c r="TE1256" s="13"/>
      <c r="TF1256" s="13"/>
      <c r="TG1256" s="13"/>
      <c r="TH1256" s="13"/>
      <c r="TI1256" s="13"/>
      <c r="TJ1256" s="13"/>
      <c r="TK1256" s="13"/>
      <c r="TL1256" s="13"/>
      <c r="TM1256" s="13"/>
      <c r="TN1256" s="13"/>
      <c r="TO1256" s="13"/>
      <c r="TP1256" s="13"/>
      <c r="TQ1256" s="13"/>
      <c r="TR1256" s="13"/>
      <c r="TS1256" s="13"/>
      <c r="TT1256" s="13"/>
      <c r="TU1256" s="13"/>
      <c r="TV1256" s="13"/>
      <c r="TW1256" s="13"/>
      <c r="TX1256" s="13"/>
      <c r="TY1256" s="13"/>
      <c r="TZ1256" s="13"/>
      <c r="UA1256" s="13"/>
      <c r="UB1256" s="13"/>
      <c r="UC1256" s="13"/>
      <c r="UD1256" s="13"/>
      <c r="UE1256" s="13"/>
      <c r="UF1256" s="13"/>
      <c r="UG1256" s="13"/>
      <c r="UH1256" s="13"/>
      <c r="UI1256" s="13"/>
      <c r="UJ1256" s="13"/>
      <c r="UK1256" s="13"/>
      <c r="UL1256" s="13"/>
      <c r="UM1256" s="13"/>
      <c r="UN1256" s="13"/>
      <c r="UO1256" s="13"/>
      <c r="UP1256" s="13"/>
      <c r="UQ1256" s="13"/>
      <c r="UR1256" s="13"/>
      <c r="US1256" s="13"/>
      <c r="UT1256" s="13"/>
      <c r="UU1256" s="13"/>
      <c r="UV1256" s="13"/>
      <c r="UW1256" s="13"/>
      <c r="UX1256" s="13"/>
      <c r="UY1256" s="13"/>
      <c r="UZ1256" s="13"/>
      <c r="VA1256" s="13"/>
      <c r="VB1256" s="13"/>
      <c r="VC1256" s="13"/>
      <c r="VD1256" s="13"/>
      <c r="VE1256" s="13"/>
      <c r="VF1256" s="13"/>
      <c r="VG1256" s="13"/>
      <c r="VH1256" s="13"/>
      <c r="VI1256" s="13"/>
      <c r="VJ1256" s="13"/>
      <c r="VK1256" s="13"/>
      <c r="VL1256" s="13"/>
      <c r="VM1256" s="13"/>
      <c r="VN1256" s="13"/>
      <c r="VO1256" s="13"/>
      <c r="VP1256" s="13"/>
      <c r="VQ1256" s="13"/>
      <c r="VR1256" s="13"/>
      <c r="VS1256" s="13"/>
      <c r="VT1256" s="13"/>
      <c r="VU1256" s="13"/>
      <c r="VV1256" s="13"/>
      <c r="VW1256" s="13"/>
      <c r="VX1256" s="13"/>
      <c r="VY1256" s="13"/>
      <c r="VZ1256" s="13"/>
      <c r="WA1256" s="13"/>
      <c r="WB1256" s="13"/>
      <c r="WC1256" s="13"/>
      <c r="WD1256" s="13"/>
      <c r="WE1256" s="13"/>
      <c r="WF1256" s="13"/>
      <c r="WG1256" s="13"/>
      <c r="WH1256" s="13"/>
      <c r="WI1256" s="13"/>
      <c r="WJ1256" s="13"/>
      <c r="WK1256" s="13"/>
      <c r="WL1256" s="13"/>
      <c r="WM1256" s="13"/>
      <c r="WN1256" s="13"/>
      <c r="WO1256" s="13"/>
      <c r="WP1256" s="13"/>
      <c r="WQ1256" s="13"/>
      <c r="WR1256" s="13"/>
      <c r="WS1256" s="13"/>
      <c r="WT1256" s="13"/>
      <c r="WU1256" s="13"/>
      <c r="WV1256" s="13"/>
      <c r="WW1256" s="13"/>
      <c r="WX1256" s="13"/>
      <c r="WY1256" s="13"/>
      <c r="WZ1256" s="13"/>
      <c r="XA1256" s="13"/>
      <c r="XB1256" s="13"/>
      <c r="XC1256" s="13"/>
      <c r="XD1256" s="13"/>
      <c r="XE1256" s="13"/>
      <c r="XF1256" s="13"/>
      <c r="XG1256" s="13"/>
      <c r="XH1256" s="13"/>
      <c r="XI1256" s="13"/>
      <c r="XJ1256" s="13"/>
      <c r="XK1256" s="13"/>
      <c r="XL1256" s="13"/>
      <c r="XM1256" s="13"/>
      <c r="XN1256" s="13"/>
      <c r="XO1256" s="13"/>
      <c r="XP1256" s="13"/>
      <c r="XQ1256" s="13"/>
      <c r="XR1256" s="13"/>
      <c r="XS1256" s="13"/>
      <c r="XT1256" s="13"/>
      <c r="XU1256" s="13"/>
      <c r="XV1256" s="13"/>
      <c r="XW1256" s="13"/>
      <c r="XX1256" s="13"/>
      <c r="XY1256" s="13"/>
      <c r="XZ1256" s="13"/>
      <c r="YA1256" s="13"/>
      <c r="YB1256" s="13"/>
      <c r="YC1256" s="13"/>
      <c r="YD1256" s="13"/>
      <c r="YE1256" s="13"/>
      <c r="YF1256" s="13"/>
      <c r="YG1256" s="13"/>
      <c r="YH1256" s="13"/>
      <c r="YI1256" s="13"/>
      <c r="YJ1256" s="13"/>
      <c r="YK1256" s="13"/>
      <c r="YL1256" s="13"/>
      <c r="YM1256" s="13"/>
      <c r="YN1256" s="13"/>
      <c r="YO1256" s="13"/>
      <c r="YP1256" s="13"/>
      <c r="YQ1256" s="13"/>
      <c r="YR1256" s="13"/>
      <c r="YS1256" s="13"/>
      <c r="YT1256" s="13"/>
      <c r="YU1256" s="13"/>
      <c r="YV1256" s="13"/>
      <c r="YW1256" s="13"/>
      <c r="YX1256" s="13"/>
      <c r="YY1256" s="13"/>
      <c r="YZ1256" s="13"/>
      <c r="ZA1256" s="13"/>
      <c r="ZB1256" s="13"/>
      <c r="ZC1256" s="13"/>
      <c r="ZD1256" s="13"/>
      <c r="ZE1256" s="13"/>
      <c r="ZF1256" s="13"/>
      <c r="ZG1256" s="13"/>
      <c r="ZH1256" s="13"/>
      <c r="ZI1256" s="13"/>
      <c r="ZJ1256" s="13"/>
      <c r="ZK1256" s="13"/>
      <c r="ZL1256" s="13"/>
      <c r="ZM1256" s="13"/>
      <c r="ZN1256" s="13"/>
      <c r="ZO1256" s="13"/>
      <c r="ZP1256" s="13"/>
      <c r="ZQ1256" s="13"/>
      <c r="ZR1256" s="13"/>
      <c r="ZS1256" s="13"/>
      <c r="ZT1256" s="13"/>
      <c r="ZU1256" s="13"/>
      <c r="ZV1256" s="13"/>
      <c r="ZW1256" s="13"/>
      <c r="ZX1256" s="13"/>
      <c r="ZY1256" s="13"/>
      <c r="ZZ1256" s="13"/>
      <c r="AAA1256" s="13"/>
      <c r="AAB1256" s="13"/>
      <c r="AAC1256" s="13"/>
      <c r="AAD1256" s="13"/>
      <c r="AAE1256" s="13"/>
      <c r="AAF1256" s="13"/>
      <c r="AAG1256" s="13"/>
      <c r="AAH1256" s="13"/>
      <c r="AAI1256" s="13"/>
      <c r="AAJ1256" s="13"/>
      <c r="AAK1256" s="13"/>
      <c r="AAL1256" s="13"/>
      <c r="AAM1256" s="13"/>
      <c r="AAN1256" s="13"/>
      <c r="AAO1256" s="13"/>
      <c r="AAP1256" s="13"/>
      <c r="AAQ1256" s="13"/>
      <c r="AAR1256" s="13"/>
      <c r="AAS1256" s="13"/>
      <c r="AAT1256" s="13"/>
      <c r="AAU1256" s="13"/>
      <c r="AAV1256" s="13"/>
      <c r="AAW1256" s="13"/>
      <c r="AAX1256" s="13"/>
      <c r="AAY1256" s="13"/>
      <c r="AAZ1256" s="13"/>
      <c r="ABA1256" s="13"/>
      <c r="ABB1256" s="13"/>
      <c r="ABC1256" s="13"/>
      <c r="ABD1256" s="13"/>
      <c r="ABE1256" s="13"/>
      <c r="ABF1256" s="13"/>
      <c r="ABG1256" s="13"/>
      <c r="ABH1256" s="13"/>
      <c r="ABI1256" s="13"/>
      <c r="ABJ1256" s="13"/>
      <c r="ABK1256" s="13"/>
      <c r="ABL1256" s="13"/>
      <c r="ABM1256" s="13"/>
      <c r="ABN1256" s="13"/>
      <c r="ABO1256" s="13"/>
      <c r="ABP1256" s="13"/>
      <c r="ABQ1256" s="13"/>
      <c r="ABR1256" s="13"/>
      <c r="ABS1256" s="13"/>
      <c r="ABT1256" s="13"/>
      <c r="ABU1256" s="13"/>
      <c r="ABV1256" s="13"/>
      <c r="ABW1256" s="13"/>
      <c r="ABX1256" s="13"/>
      <c r="ABY1256" s="13"/>
      <c r="ABZ1256" s="13"/>
      <c r="ACA1256" s="13"/>
      <c r="ACB1256" s="13"/>
      <c r="ACC1256" s="13"/>
      <c r="ACD1256" s="13"/>
      <c r="ACE1256" s="13"/>
      <c r="ACF1256" s="13"/>
      <c r="ACG1256" s="13"/>
      <c r="ACH1256" s="13"/>
      <c r="ACI1256" s="13"/>
      <c r="ACJ1256" s="13"/>
      <c r="ACK1256" s="13"/>
      <c r="ACL1256" s="13"/>
      <c r="ACM1256" s="13"/>
      <c r="ACN1256" s="13"/>
      <c r="ACO1256" s="13"/>
      <c r="ACP1256" s="13"/>
      <c r="ACQ1256" s="13"/>
      <c r="ACR1256" s="13"/>
      <c r="ACS1256" s="13"/>
      <c r="ACT1256" s="13"/>
      <c r="ACU1256" s="13"/>
      <c r="ACV1256" s="13"/>
      <c r="ACW1256" s="13"/>
      <c r="ACX1256" s="13"/>
      <c r="ACY1256" s="13"/>
      <c r="ACZ1256" s="13"/>
      <c r="ADA1256" s="13"/>
      <c r="ADB1256" s="13"/>
      <c r="ADC1256" s="13"/>
      <c r="ADD1256" s="13"/>
      <c r="ADE1256" s="13"/>
      <c r="ADF1256" s="13"/>
      <c r="ADG1256" s="13"/>
      <c r="ADH1256" s="13"/>
      <c r="ADI1256" s="13"/>
      <c r="ADJ1256" s="13"/>
      <c r="ADK1256" s="13"/>
      <c r="ADL1256" s="13"/>
      <c r="ADM1256" s="13"/>
      <c r="ADN1256" s="13"/>
      <c r="ADO1256" s="13"/>
      <c r="ADP1256" s="13"/>
      <c r="ADQ1256" s="13"/>
      <c r="ADR1256" s="13"/>
      <c r="ADS1256" s="13"/>
      <c r="ADT1256" s="13"/>
      <c r="ADU1256" s="13"/>
      <c r="ADV1256" s="13"/>
      <c r="ADW1256" s="13"/>
      <c r="ADX1256" s="13"/>
      <c r="ADY1256" s="13"/>
      <c r="ADZ1256" s="13"/>
      <c r="AEA1256" s="13"/>
      <c r="AEB1256" s="13"/>
      <c r="AEC1256" s="13"/>
      <c r="AED1256" s="13"/>
      <c r="AEE1256" s="13"/>
      <c r="AEF1256" s="13"/>
      <c r="AEG1256" s="13"/>
      <c r="AEH1256" s="13"/>
      <c r="AEI1256" s="13"/>
      <c r="AEJ1256" s="13"/>
      <c r="AEK1256" s="13"/>
      <c r="AEL1256" s="13"/>
      <c r="AEM1256" s="13"/>
      <c r="AEN1256" s="13"/>
      <c r="AEO1256" s="13"/>
      <c r="AEP1256" s="13"/>
      <c r="AEQ1256" s="13"/>
      <c r="AER1256" s="13"/>
      <c r="AES1256" s="13"/>
      <c r="AET1256" s="13"/>
      <c r="AEU1256" s="13"/>
      <c r="AEV1256" s="13"/>
      <c r="AEW1256" s="13"/>
      <c r="AEX1256" s="13"/>
      <c r="AEY1256" s="13"/>
      <c r="AEZ1256" s="13"/>
      <c r="AFA1256" s="13"/>
      <c r="AFB1256" s="13"/>
      <c r="AFC1256" s="13"/>
      <c r="AFD1256" s="13"/>
      <c r="AFE1256" s="13"/>
      <c r="AFF1256" s="13"/>
      <c r="AFG1256" s="13"/>
      <c r="AFH1256" s="13"/>
      <c r="AFI1256" s="13"/>
      <c r="AFJ1256" s="13"/>
      <c r="AFK1256" s="13"/>
      <c r="AFL1256" s="13"/>
      <c r="AFM1256" s="13"/>
      <c r="AFN1256" s="13"/>
      <c r="AFO1256" s="13"/>
      <c r="AFP1256" s="13"/>
      <c r="AFQ1256" s="13"/>
      <c r="AFR1256" s="13"/>
      <c r="AFS1256" s="13"/>
      <c r="AFT1256" s="13"/>
      <c r="AFU1256" s="13"/>
      <c r="AFV1256" s="13"/>
      <c r="AFW1256" s="13"/>
      <c r="AFX1256" s="13"/>
      <c r="AFY1256" s="13"/>
      <c r="AFZ1256" s="13"/>
      <c r="AGA1256" s="13"/>
      <c r="AGB1256" s="13"/>
      <c r="AGC1256" s="13"/>
      <c r="AGD1256" s="13"/>
      <c r="AGE1256" s="13"/>
      <c r="AGF1256" s="13"/>
      <c r="AGG1256" s="13"/>
      <c r="AGH1256" s="13"/>
      <c r="AGI1256" s="13"/>
      <c r="AGJ1256" s="13"/>
      <c r="AGK1256" s="13"/>
      <c r="AGL1256" s="13"/>
      <c r="AGM1256" s="13"/>
      <c r="AGN1256" s="13"/>
      <c r="AGO1256" s="13"/>
      <c r="AGP1256" s="13"/>
      <c r="AGQ1256" s="13"/>
      <c r="AGR1256" s="13"/>
      <c r="AGS1256" s="13"/>
      <c r="AGT1256" s="13"/>
      <c r="AGU1256" s="13"/>
      <c r="AGV1256" s="13"/>
      <c r="AGW1256" s="13"/>
      <c r="AGX1256" s="13"/>
      <c r="AGY1256" s="13"/>
      <c r="AGZ1256" s="13"/>
      <c r="AHA1256" s="13"/>
      <c r="AHB1256" s="13"/>
      <c r="AHC1256" s="13"/>
      <c r="AHD1256" s="13"/>
      <c r="AHE1256" s="13"/>
      <c r="AHF1256" s="13"/>
      <c r="AHG1256" s="13"/>
      <c r="AHH1256" s="13"/>
      <c r="AHI1256" s="13"/>
      <c r="AHJ1256" s="13"/>
      <c r="AHK1256" s="13"/>
      <c r="AHL1256" s="13"/>
      <c r="AHM1256" s="13"/>
      <c r="AHN1256" s="13"/>
      <c r="AHO1256" s="13"/>
      <c r="AHP1256" s="13"/>
      <c r="AHQ1256" s="13"/>
      <c r="AHR1256" s="13"/>
      <c r="AHS1256" s="13"/>
      <c r="AHT1256" s="13"/>
      <c r="AHU1256" s="13"/>
      <c r="AHV1256" s="13"/>
      <c r="AHW1256" s="13"/>
      <c r="AHX1256" s="13"/>
      <c r="AHY1256" s="13"/>
      <c r="AHZ1256" s="13"/>
      <c r="AIA1256" s="13"/>
      <c r="AIB1256" s="13"/>
      <c r="AIC1256" s="13"/>
      <c r="AID1256" s="13"/>
      <c r="AIE1256" s="13"/>
      <c r="AIF1256" s="13"/>
      <c r="AIG1256" s="13"/>
      <c r="AIH1256" s="13"/>
      <c r="AII1256" s="13"/>
      <c r="AIJ1256" s="13"/>
      <c r="AIK1256" s="13"/>
      <c r="AIL1256" s="13"/>
      <c r="AIM1256" s="13"/>
      <c r="AIN1256" s="13"/>
      <c r="AIO1256" s="13"/>
      <c r="AIP1256" s="13"/>
      <c r="AIQ1256" s="13"/>
      <c r="AIR1256" s="13"/>
      <c r="AIS1256" s="13"/>
      <c r="AIT1256" s="13"/>
      <c r="AIU1256" s="13"/>
      <c r="AIV1256" s="13"/>
      <c r="AIW1256" s="13"/>
      <c r="AIX1256" s="13"/>
      <c r="AIY1256" s="13"/>
      <c r="AIZ1256" s="13"/>
      <c r="AJA1256" s="13"/>
      <c r="AJB1256" s="13"/>
      <c r="AJC1256" s="13"/>
      <c r="AJD1256" s="13"/>
      <c r="AJE1256" s="13"/>
      <c r="AJF1256" s="13"/>
      <c r="AJG1256" s="13"/>
      <c r="AJH1256" s="13"/>
      <c r="AJI1256" s="13"/>
      <c r="AJJ1256" s="13"/>
      <c r="AJK1256" s="13"/>
      <c r="AJL1256" s="13"/>
      <c r="AJM1256" s="13"/>
      <c r="AJN1256" s="13"/>
      <c r="AJO1256" s="13"/>
      <c r="AJP1256" s="13"/>
      <c r="AJQ1256" s="13"/>
      <c r="AJR1256" s="13"/>
      <c r="AJS1256" s="13"/>
      <c r="AJT1256" s="13"/>
      <c r="AJU1256" s="13"/>
      <c r="AJV1256" s="13"/>
      <c r="AJW1256" s="13"/>
      <c r="AJX1256" s="13"/>
      <c r="AJY1256" s="13"/>
      <c r="AJZ1256" s="13"/>
      <c r="AKA1256" s="13"/>
      <c r="AKB1256" s="13"/>
      <c r="AKC1256" s="13"/>
      <c r="AKD1256" s="13"/>
      <c r="AKE1256" s="13"/>
      <c r="AKF1256" s="13"/>
      <c r="AKG1256" s="13"/>
      <c r="AKH1256" s="13"/>
      <c r="AKI1256" s="13"/>
      <c r="AKJ1256" s="13"/>
      <c r="AKK1256" s="13"/>
      <c r="AKL1256" s="13"/>
      <c r="AKM1256" s="13"/>
      <c r="AKN1256" s="13"/>
      <c r="AKO1256" s="13"/>
      <c r="AKP1256" s="13"/>
      <c r="AKQ1256" s="13"/>
      <c r="AKR1256" s="13"/>
      <c r="AKS1256" s="13"/>
      <c r="AKT1256" s="13"/>
      <c r="AKU1256" s="13"/>
      <c r="AKV1256" s="13"/>
      <c r="AKW1256" s="13"/>
      <c r="AKX1256" s="13"/>
      <c r="AKY1256" s="13"/>
      <c r="AKZ1256" s="13"/>
      <c r="ALA1256" s="13"/>
      <c r="ALB1256" s="13"/>
      <c r="ALC1256" s="13"/>
      <c r="ALD1256" s="13"/>
      <c r="ALE1256" s="13"/>
      <c r="ALF1256" s="13"/>
      <c r="ALG1256" s="13"/>
      <c r="ALH1256" s="13"/>
      <c r="ALI1256" s="13"/>
      <c r="ALJ1256" s="13"/>
    </row>
    <row r="1257" spans="1:998" s="24" customFormat="1">
      <c r="A1257" s="16">
        <v>1252</v>
      </c>
      <c r="B1257" s="32" t="s">
        <v>250</v>
      </c>
      <c r="C1257" s="32" t="s">
        <v>103</v>
      </c>
      <c r="D1257" s="32" t="s">
        <v>103</v>
      </c>
      <c r="E1257" s="32" t="s">
        <v>1773</v>
      </c>
      <c r="F1257" s="32"/>
      <c r="G1257" s="74">
        <v>45825</v>
      </c>
      <c r="H1257" s="75">
        <v>0.52777777777777779</v>
      </c>
      <c r="I1257" s="32" t="s">
        <v>5</v>
      </c>
      <c r="J1257" s="32" t="s">
        <v>289</v>
      </c>
      <c r="K1257" s="32" t="s">
        <v>5</v>
      </c>
      <c r="L1257" s="32" t="s">
        <v>5</v>
      </c>
      <c r="M1257" s="32" t="s">
        <v>5</v>
      </c>
      <c r="N1257" s="32" t="s">
        <v>1765</v>
      </c>
      <c r="O1257" s="76">
        <v>515.46</v>
      </c>
      <c r="P1257" s="77">
        <v>582</v>
      </c>
      <c r="Q1257" s="76">
        <v>60000</v>
      </c>
      <c r="R1257" s="76">
        <v>6000</v>
      </c>
      <c r="S1257" s="85">
        <f t="shared" si="117"/>
        <v>10</v>
      </c>
      <c r="T1257" s="85">
        <f t="shared" si="116"/>
        <v>54000</v>
      </c>
      <c r="U1257" s="32" t="s">
        <v>289</v>
      </c>
      <c r="V1257" s="32" t="s">
        <v>289</v>
      </c>
      <c r="W1257" s="79">
        <v>1</v>
      </c>
      <c r="X1257" s="80">
        <v>0</v>
      </c>
      <c r="Y1257" s="81">
        <f>ROUND((S1257/INDICI!$B$2*10),2)</f>
        <v>1.1299999999999999</v>
      </c>
      <c r="Z1257" s="81">
        <f>ROUND((O1257/INDICI!$B$1*25),2)</f>
        <v>1.38</v>
      </c>
      <c r="AA1257" s="82">
        <f t="shared" si="118"/>
        <v>8</v>
      </c>
      <c r="AB1257" s="83">
        <f t="shared" si="119"/>
        <v>10.51</v>
      </c>
      <c r="AC1257" s="84"/>
      <c r="AD1257" s="81" t="str">
        <f>VLOOKUP(C1257, 'NORD SUD'!A:B, 2, FALSE)</f>
        <v>N</v>
      </c>
      <c r="AE1257" s="85"/>
      <c r="AF1257" s="85"/>
      <c r="AG1257" s="84"/>
      <c r="AH1257" s="81"/>
      <c r="AI1257" s="169"/>
      <c r="AJ1257" s="169"/>
      <c r="AK1257" s="194"/>
      <c r="AL1257" s="161"/>
    </row>
    <row r="1258" spans="1:998" s="13" customFormat="1">
      <c r="A1258" s="16">
        <v>1253</v>
      </c>
      <c r="B1258" s="32" t="s">
        <v>250</v>
      </c>
      <c r="C1258" s="32" t="s">
        <v>103</v>
      </c>
      <c r="D1258" s="32" t="s">
        <v>103</v>
      </c>
      <c r="E1258" s="32" t="s">
        <v>1778</v>
      </c>
      <c r="F1258" s="32"/>
      <c r="G1258" s="74">
        <v>45834</v>
      </c>
      <c r="H1258" s="75">
        <v>0.79305555555555562</v>
      </c>
      <c r="I1258" s="32" t="s">
        <v>5</v>
      </c>
      <c r="J1258" s="32" t="s">
        <v>289</v>
      </c>
      <c r="K1258" s="32" t="s">
        <v>5</v>
      </c>
      <c r="L1258" s="32" t="s">
        <v>5</v>
      </c>
      <c r="M1258" s="32" t="s">
        <v>5</v>
      </c>
      <c r="N1258" s="32" t="s">
        <v>1765</v>
      </c>
      <c r="O1258" s="76">
        <v>1262.6199999999999</v>
      </c>
      <c r="P1258" s="77">
        <v>13860</v>
      </c>
      <c r="Q1258" s="76">
        <v>104310</v>
      </c>
      <c r="R1258" s="76">
        <v>10500</v>
      </c>
      <c r="S1258" s="85">
        <f t="shared" si="117"/>
        <v>10.06614897900489</v>
      </c>
      <c r="T1258" s="85">
        <f t="shared" si="116"/>
        <v>93810</v>
      </c>
      <c r="U1258" s="32" t="s">
        <v>289</v>
      </c>
      <c r="V1258" s="32" t="s">
        <v>289</v>
      </c>
      <c r="W1258" s="79">
        <v>1</v>
      </c>
      <c r="X1258" s="80">
        <v>0</v>
      </c>
      <c r="Y1258" s="81">
        <f>ROUND((S1258/INDICI!$B$2*10),2)</f>
        <v>1.1399999999999999</v>
      </c>
      <c r="Z1258" s="81">
        <f>ROUND((O1258/INDICI!$B$1*25),2)</f>
        <v>3.37</v>
      </c>
      <c r="AA1258" s="82">
        <f t="shared" si="118"/>
        <v>6</v>
      </c>
      <c r="AB1258" s="83">
        <f t="shared" si="119"/>
        <v>10.51</v>
      </c>
      <c r="AC1258" s="84"/>
      <c r="AD1258" s="81" t="str">
        <f>VLOOKUP(C1258, 'NORD SUD'!A:B, 2, FALSE)</f>
        <v>N</v>
      </c>
      <c r="AE1258" s="85"/>
      <c r="AF1258" s="85"/>
      <c r="AG1258" s="84"/>
      <c r="AH1258" s="90"/>
      <c r="AI1258" s="172"/>
      <c r="AJ1258" s="172"/>
      <c r="AK1258" s="197"/>
      <c r="AL1258" s="158"/>
    </row>
    <row r="1259" spans="1:998" s="13" customFormat="1">
      <c r="A1259" s="16">
        <v>1254</v>
      </c>
      <c r="B1259" s="32" t="s">
        <v>188</v>
      </c>
      <c r="C1259" s="32" t="s">
        <v>13</v>
      </c>
      <c r="D1259" s="32" t="s">
        <v>13</v>
      </c>
      <c r="E1259" s="32" t="s">
        <v>196</v>
      </c>
      <c r="F1259" s="32"/>
      <c r="G1259" s="74">
        <v>45814</v>
      </c>
      <c r="H1259" s="75">
        <v>0.68055555555555547</v>
      </c>
      <c r="I1259" s="32" t="s">
        <v>5</v>
      </c>
      <c r="J1259" s="32" t="s">
        <v>6</v>
      </c>
      <c r="K1259" s="32" t="s">
        <v>5</v>
      </c>
      <c r="L1259" s="32" t="s">
        <v>5</v>
      </c>
      <c r="M1259" s="32" t="s">
        <v>5</v>
      </c>
      <c r="N1259" s="32" t="s">
        <v>6</v>
      </c>
      <c r="O1259" s="76">
        <v>515.46</v>
      </c>
      <c r="P1259" s="77">
        <v>194</v>
      </c>
      <c r="Q1259" s="76">
        <v>60000</v>
      </c>
      <c r="R1259" s="76">
        <v>6000</v>
      </c>
      <c r="S1259" s="78">
        <f t="shared" si="117"/>
        <v>10</v>
      </c>
      <c r="T1259" s="78">
        <f t="shared" si="116"/>
        <v>54000</v>
      </c>
      <c r="U1259" s="32" t="s">
        <v>6</v>
      </c>
      <c r="V1259" s="32" t="s">
        <v>6</v>
      </c>
      <c r="W1259" s="79">
        <v>1</v>
      </c>
      <c r="X1259" s="80">
        <v>0</v>
      </c>
      <c r="Y1259" s="81">
        <f>ROUND((S1259/INDICI!$B$2*10),2)</f>
        <v>1.1299999999999999</v>
      </c>
      <c r="Z1259" s="81">
        <f>ROUND((O1259/INDICI!$B$1*25),2)</f>
        <v>1.38</v>
      </c>
      <c r="AA1259" s="82">
        <f t="shared" si="118"/>
        <v>8</v>
      </c>
      <c r="AB1259" s="83">
        <f t="shared" si="119"/>
        <v>10.51</v>
      </c>
      <c r="AC1259" s="84"/>
      <c r="AD1259" s="81" t="str">
        <f>VLOOKUP(C1259, 'NORD SUD'!A:B, 2, FALSE)</f>
        <v>N</v>
      </c>
      <c r="AE1259" s="85"/>
      <c r="AF1259" s="85"/>
      <c r="AG1259" s="84"/>
      <c r="AH1259" s="81"/>
      <c r="AI1259" s="169"/>
      <c r="AJ1259" s="169"/>
      <c r="AK1259" s="194"/>
      <c r="AL1259" s="158"/>
    </row>
    <row r="1260" spans="1:998" s="13" customFormat="1">
      <c r="A1260" s="16">
        <v>1255</v>
      </c>
      <c r="B1260" s="32" t="s">
        <v>1013</v>
      </c>
      <c r="C1260" s="32" t="s">
        <v>56</v>
      </c>
      <c r="D1260" s="32" t="s">
        <v>56</v>
      </c>
      <c r="E1260" s="32" t="s">
        <v>1022</v>
      </c>
      <c r="F1260" s="32"/>
      <c r="G1260" s="74">
        <v>45833</v>
      </c>
      <c r="H1260" s="75">
        <v>0.45902777777777781</v>
      </c>
      <c r="I1260" s="32" t="s">
        <v>5</v>
      </c>
      <c r="J1260" s="32" t="s">
        <v>6</v>
      </c>
      <c r="K1260" s="32" t="s">
        <v>5</v>
      </c>
      <c r="L1260" s="32" t="s">
        <v>5</v>
      </c>
      <c r="M1260" s="32" t="s">
        <v>5</v>
      </c>
      <c r="N1260" s="32" t="s">
        <v>6</v>
      </c>
      <c r="O1260" s="76">
        <v>1690.81</v>
      </c>
      <c r="P1260" s="77">
        <v>17743</v>
      </c>
      <c r="Q1260" s="76">
        <v>185000</v>
      </c>
      <c r="R1260" s="76">
        <v>0</v>
      </c>
      <c r="S1260" s="85">
        <f t="shared" si="117"/>
        <v>0</v>
      </c>
      <c r="T1260" s="85">
        <f t="shared" si="116"/>
        <v>185000</v>
      </c>
      <c r="U1260" s="32" t="s">
        <v>6</v>
      </c>
      <c r="V1260" s="32" t="s">
        <v>6</v>
      </c>
      <c r="W1260" s="79">
        <v>1</v>
      </c>
      <c r="X1260" s="80">
        <v>0</v>
      </c>
      <c r="Y1260" s="81">
        <f>ROUND((S1260/INDICI!$B$2*10),2)</f>
        <v>0</v>
      </c>
      <c r="Z1260" s="81">
        <f>ROUND((O1260/INDICI!$B$1*25),2)</f>
        <v>4.51</v>
      </c>
      <c r="AA1260" s="82">
        <f t="shared" si="118"/>
        <v>6</v>
      </c>
      <c r="AB1260" s="83">
        <f t="shared" si="119"/>
        <v>10.51</v>
      </c>
      <c r="AC1260" s="84"/>
      <c r="AD1260" s="81" t="str">
        <f>VLOOKUP(C1260, 'NORD SUD'!A:B, 2, FALSE)</f>
        <v>S</v>
      </c>
      <c r="AE1260" s="85"/>
      <c r="AF1260" s="85"/>
      <c r="AG1260" s="84"/>
      <c r="AH1260" s="81"/>
      <c r="AI1260" s="169"/>
      <c r="AJ1260" s="169"/>
      <c r="AK1260" s="194"/>
      <c r="AL1260" s="158"/>
    </row>
    <row r="1261" spans="1:998" s="13" customFormat="1">
      <c r="A1261" s="16">
        <v>1256</v>
      </c>
      <c r="B1261" s="32" t="s">
        <v>138</v>
      </c>
      <c r="C1261" s="32" t="s">
        <v>18</v>
      </c>
      <c r="D1261" s="32" t="s">
        <v>18</v>
      </c>
      <c r="E1261" s="32" t="s">
        <v>161</v>
      </c>
      <c r="F1261" s="32"/>
      <c r="G1261" s="74">
        <v>45834</v>
      </c>
      <c r="H1261" s="75">
        <v>0.54166666666666663</v>
      </c>
      <c r="I1261" s="32" t="s">
        <v>5</v>
      </c>
      <c r="J1261" s="32" t="s">
        <v>6</v>
      </c>
      <c r="K1261" s="32" t="s">
        <v>5</v>
      </c>
      <c r="L1261" s="32" t="s">
        <v>5</v>
      </c>
      <c r="M1261" s="32" t="s">
        <v>5</v>
      </c>
      <c r="N1261" s="32" t="s">
        <v>6</v>
      </c>
      <c r="O1261" s="76">
        <v>725.69</v>
      </c>
      <c r="P1261" s="77">
        <v>1378</v>
      </c>
      <c r="Q1261" s="76">
        <v>99787.1</v>
      </c>
      <c r="R1261" s="76">
        <v>4989.3599999999997</v>
      </c>
      <c r="S1261" s="85">
        <f t="shared" si="117"/>
        <v>5.000005010667711</v>
      </c>
      <c r="T1261" s="85">
        <f t="shared" si="116"/>
        <v>94797.74</v>
      </c>
      <c r="U1261" s="32" t="s">
        <v>6</v>
      </c>
      <c r="V1261" s="32" t="s">
        <v>6</v>
      </c>
      <c r="W1261" s="79">
        <v>1</v>
      </c>
      <c r="X1261" s="80">
        <v>0</v>
      </c>
      <c r="Y1261" s="81">
        <f>ROUND((S1261/INDICI!$B$2*10),2)</f>
        <v>0.56999999999999995</v>
      </c>
      <c r="Z1261" s="81">
        <f>ROUND((O1261/INDICI!$B$1*25),2)</f>
        <v>1.94</v>
      </c>
      <c r="AA1261" s="82">
        <f t="shared" si="118"/>
        <v>8</v>
      </c>
      <c r="AB1261" s="83">
        <f t="shared" si="119"/>
        <v>10.51</v>
      </c>
      <c r="AC1261" s="84"/>
      <c r="AD1261" s="81" t="str">
        <f>VLOOKUP(C1261, 'NORD SUD'!A:B, 2, FALSE)</f>
        <v>S</v>
      </c>
      <c r="AE1261" s="85"/>
      <c r="AF1261" s="85"/>
      <c r="AG1261" s="84"/>
      <c r="AH1261" s="81"/>
      <c r="AI1261" s="169"/>
      <c r="AJ1261" s="169"/>
      <c r="AK1261" s="194"/>
      <c r="AL1261" s="158"/>
    </row>
    <row r="1262" spans="1:998" s="13" customFormat="1">
      <c r="A1262" s="16">
        <v>1257</v>
      </c>
      <c r="B1262" s="32" t="s">
        <v>138</v>
      </c>
      <c r="C1262" s="32" t="s">
        <v>81</v>
      </c>
      <c r="D1262" s="32" t="s">
        <v>81</v>
      </c>
      <c r="E1262" s="32" t="s">
        <v>1871</v>
      </c>
      <c r="F1262" s="32"/>
      <c r="G1262" s="74">
        <v>45834</v>
      </c>
      <c r="H1262" s="75" t="s">
        <v>1872</v>
      </c>
      <c r="I1262" s="32" t="s">
        <v>5</v>
      </c>
      <c r="J1262" s="32" t="s">
        <v>6</v>
      </c>
      <c r="K1262" s="32" t="s">
        <v>5</v>
      </c>
      <c r="L1262" s="32" t="s">
        <v>5</v>
      </c>
      <c r="M1262" s="32" t="s">
        <v>5</v>
      </c>
      <c r="N1262" s="32" t="s">
        <v>6</v>
      </c>
      <c r="O1262" s="91">
        <v>713.01</v>
      </c>
      <c r="P1262" s="77">
        <v>561</v>
      </c>
      <c r="Q1262" s="76">
        <v>91955.45</v>
      </c>
      <c r="R1262" s="76">
        <v>5000</v>
      </c>
      <c r="S1262" s="85">
        <f t="shared" si="117"/>
        <v>5.4374156181063764</v>
      </c>
      <c r="T1262" s="85">
        <f t="shared" si="116"/>
        <v>86955.45</v>
      </c>
      <c r="U1262" s="32" t="s">
        <v>6</v>
      </c>
      <c r="V1262" s="32" t="s">
        <v>6</v>
      </c>
      <c r="W1262" s="79">
        <v>1</v>
      </c>
      <c r="X1262" s="80">
        <v>0</v>
      </c>
      <c r="Y1262" s="81">
        <f>ROUND((S1262/INDICI!$B$2*10),2)</f>
        <v>0.61</v>
      </c>
      <c r="Z1262" s="81">
        <f>ROUND((O1262/INDICI!$B$1*25),2)</f>
        <v>1.9</v>
      </c>
      <c r="AA1262" s="82">
        <f t="shared" si="118"/>
        <v>8</v>
      </c>
      <c r="AB1262" s="83">
        <f t="shared" si="119"/>
        <v>10.51</v>
      </c>
      <c r="AC1262" s="84"/>
      <c r="AD1262" s="81" t="str">
        <f>VLOOKUP(C1262, 'NORD SUD'!A:B, 2, FALSE)</f>
        <v>S</v>
      </c>
      <c r="AE1262" s="85"/>
      <c r="AF1262" s="85"/>
      <c r="AG1262" s="84"/>
      <c r="AH1262" s="81"/>
      <c r="AI1262" s="169"/>
      <c r="AJ1262" s="169"/>
      <c r="AK1262" s="194"/>
      <c r="AL1262" s="158"/>
    </row>
    <row r="1263" spans="1:998" s="13" customFormat="1">
      <c r="A1263" s="16">
        <v>1258</v>
      </c>
      <c r="B1263" s="32" t="s">
        <v>175</v>
      </c>
      <c r="C1263" s="32" t="s">
        <v>25</v>
      </c>
      <c r="D1263" s="32" t="s">
        <v>25</v>
      </c>
      <c r="E1263" s="32" t="s">
        <v>883</v>
      </c>
      <c r="F1263" s="32"/>
      <c r="G1263" s="74">
        <v>45832</v>
      </c>
      <c r="H1263" s="75">
        <v>0.57291666666666663</v>
      </c>
      <c r="I1263" s="32" t="s">
        <v>5</v>
      </c>
      <c r="J1263" s="32" t="s">
        <v>6</v>
      </c>
      <c r="K1263" s="32" t="s">
        <v>5</v>
      </c>
      <c r="L1263" s="32" t="s">
        <v>5</v>
      </c>
      <c r="M1263" s="32" t="s">
        <v>5</v>
      </c>
      <c r="N1263" s="32" t="s">
        <v>6</v>
      </c>
      <c r="O1263" s="76">
        <v>702.51030348445113</v>
      </c>
      <c r="P1263" s="77">
        <v>10676</v>
      </c>
      <c r="Q1263" s="76">
        <v>87974.99</v>
      </c>
      <c r="R1263" s="76">
        <v>20410.2</v>
      </c>
      <c r="S1263" s="85">
        <f t="shared" si="117"/>
        <v>23.200002637113116</v>
      </c>
      <c r="T1263" s="85">
        <f t="shared" si="116"/>
        <v>67564.790000000008</v>
      </c>
      <c r="U1263" s="32" t="s">
        <v>5</v>
      </c>
      <c r="V1263" s="32" t="s">
        <v>6</v>
      </c>
      <c r="W1263" s="79">
        <v>1</v>
      </c>
      <c r="X1263" s="80">
        <v>0</v>
      </c>
      <c r="Y1263" s="81">
        <f>ROUND((S1263/INDICI!$B$2*10),2)</f>
        <v>2.62</v>
      </c>
      <c r="Z1263" s="81">
        <f>ROUND((O1263/INDICI!$B$1*25),2)</f>
        <v>1.88</v>
      </c>
      <c r="AA1263" s="82">
        <f t="shared" si="118"/>
        <v>6</v>
      </c>
      <c r="AB1263" s="83">
        <f t="shared" si="119"/>
        <v>10.5</v>
      </c>
      <c r="AC1263" s="84"/>
      <c r="AD1263" s="81" t="str">
        <f>VLOOKUP(C1263, 'NORD SUD'!A:B, 2, FALSE)</f>
        <v>S</v>
      </c>
      <c r="AE1263" s="85"/>
      <c r="AF1263" s="85"/>
      <c r="AG1263" s="84"/>
      <c r="AH1263" s="81"/>
      <c r="AI1263" s="169"/>
      <c r="AJ1263" s="169"/>
      <c r="AK1263" s="194"/>
      <c r="AL1263" s="158"/>
    </row>
    <row r="1264" spans="1:998" s="13" customFormat="1">
      <c r="A1264" s="16">
        <v>1259</v>
      </c>
      <c r="B1264" s="32" t="s">
        <v>138</v>
      </c>
      <c r="C1264" s="32" t="s">
        <v>27</v>
      </c>
      <c r="D1264" s="32" t="s">
        <v>27</v>
      </c>
      <c r="E1264" s="32" t="s">
        <v>1355</v>
      </c>
      <c r="F1264" s="32"/>
      <c r="G1264" s="74">
        <v>45827</v>
      </c>
      <c r="H1264" s="75">
        <v>0.57152777777777775</v>
      </c>
      <c r="I1264" s="32" t="s">
        <v>5</v>
      </c>
      <c r="J1264" s="32" t="s">
        <v>6</v>
      </c>
      <c r="K1264" s="32" t="s">
        <v>5</v>
      </c>
      <c r="L1264" s="32" t="s">
        <v>5</v>
      </c>
      <c r="M1264" s="32" t="s">
        <v>5</v>
      </c>
      <c r="N1264" s="32" t="s">
        <v>6</v>
      </c>
      <c r="O1264" s="76">
        <v>839.23</v>
      </c>
      <c r="P1264" s="77">
        <v>5362</v>
      </c>
      <c r="Q1264" s="76">
        <v>212800</v>
      </c>
      <c r="R1264" s="76">
        <v>42560</v>
      </c>
      <c r="S1264" s="85">
        <f t="shared" si="117"/>
        <v>20</v>
      </c>
      <c r="T1264" s="85">
        <f t="shared" si="116"/>
        <v>170240</v>
      </c>
      <c r="U1264" s="32" t="s">
        <v>6</v>
      </c>
      <c r="V1264" s="32" t="s">
        <v>6</v>
      </c>
      <c r="W1264" s="79">
        <v>2</v>
      </c>
      <c r="X1264" s="80">
        <v>0</v>
      </c>
      <c r="Y1264" s="81">
        <f>ROUND((S1264/INDICI!$B$2*10),2)</f>
        <v>2.2599999999999998</v>
      </c>
      <c r="Z1264" s="81">
        <f>ROUND((O1264/INDICI!$B$1*25),2)</f>
        <v>2.2400000000000002</v>
      </c>
      <c r="AA1264" s="82">
        <f t="shared" si="118"/>
        <v>6</v>
      </c>
      <c r="AB1264" s="83">
        <f t="shared" si="119"/>
        <v>10.5</v>
      </c>
      <c r="AC1264" s="84"/>
      <c r="AD1264" s="81" t="str">
        <f>VLOOKUP(C1264, 'NORD SUD'!A:B, 2, FALSE)</f>
        <v>S</v>
      </c>
      <c r="AE1264" s="85"/>
      <c r="AF1264" s="85"/>
      <c r="AG1264" s="84"/>
      <c r="AH1264" s="81"/>
      <c r="AI1264" s="169"/>
      <c r="AJ1264" s="169"/>
      <c r="AK1264" s="194"/>
      <c r="AL1264" s="158"/>
    </row>
    <row r="1265" spans="1:38" s="13" customFormat="1">
      <c r="A1265" s="16">
        <v>1260</v>
      </c>
      <c r="B1265" s="32" t="s">
        <v>1013</v>
      </c>
      <c r="C1265" s="32" t="s">
        <v>74</v>
      </c>
      <c r="D1265" s="32" t="s">
        <v>1050</v>
      </c>
      <c r="E1265" s="32" t="s">
        <v>1062</v>
      </c>
      <c r="F1265" s="32"/>
      <c r="G1265" s="74">
        <v>45833</v>
      </c>
      <c r="H1265" s="75">
        <v>0.56597222222222221</v>
      </c>
      <c r="I1265" s="32" t="s">
        <v>5</v>
      </c>
      <c r="J1265" s="32" t="s">
        <v>6</v>
      </c>
      <c r="K1265" s="32" t="s">
        <v>5</v>
      </c>
      <c r="L1265" s="32" t="s">
        <v>5</v>
      </c>
      <c r="M1265" s="32" t="s">
        <v>5</v>
      </c>
      <c r="N1265" s="32" t="s">
        <v>6</v>
      </c>
      <c r="O1265" s="76">
        <v>727.46167835801509</v>
      </c>
      <c r="P1265" s="77">
        <v>3849</v>
      </c>
      <c r="Q1265" s="76">
        <v>220000</v>
      </c>
      <c r="R1265" s="76">
        <v>11000</v>
      </c>
      <c r="S1265" s="85">
        <f t="shared" si="117"/>
        <v>5</v>
      </c>
      <c r="T1265" s="85">
        <f t="shared" si="116"/>
        <v>209000</v>
      </c>
      <c r="U1265" s="32" t="s">
        <v>6</v>
      </c>
      <c r="V1265" s="32" t="s">
        <v>6</v>
      </c>
      <c r="W1265" s="79">
        <v>1</v>
      </c>
      <c r="X1265" s="80">
        <v>0</v>
      </c>
      <c r="Y1265" s="81">
        <f>ROUND((S1265/INDICI!$B$2*10),2)</f>
        <v>0.56000000000000005</v>
      </c>
      <c r="Z1265" s="81">
        <f>ROUND((O1265/INDICI!$B$1*25),2)</f>
        <v>1.94</v>
      </c>
      <c r="AA1265" s="82">
        <f t="shared" si="118"/>
        <v>8</v>
      </c>
      <c r="AB1265" s="83">
        <f t="shared" si="119"/>
        <v>10.5</v>
      </c>
      <c r="AC1265" s="84"/>
      <c r="AD1265" s="81" t="str">
        <f>VLOOKUP(C1265, 'NORD SUD'!A:B, 2, FALSE)</f>
        <v>S</v>
      </c>
      <c r="AE1265" s="85"/>
      <c r="AF1265" s="85"/>
      <c r="AG1265" s="84"/>
      <c r="AH1265" s="81"/>
      <c r="AI1265" s="169"/>
      <c r="AJ1265" s="169"/>
      <c r="AK1265" s="194"/>
      <c r="AL1265" s="158"/>
    </row>
    <row r="1266" spans="1:38" s="13" customFormat="1">
      <c r="A1266" s="16">
        <v>1261</v>
      </c>
      <c r="B1266" s="32" t="s">
        <v>857</v>
      </c>
      <c r="C1266" s="32" t="s">
        <v>100</v>
      </c>
      <c r="D1266" s="32" t="s">
        <v>100</v>
      </c>
      <c r="E1266" s="32" t="s">
        <v>867</v>
      </c>
      <c r="F1266" s="32"/>
      <c r="G1266" s="74">
        <v>45832</v>
      </c>
      <c r="H1266" s="75">
        <v>0.63541666666666663</v>
      </c>
      <c r="I1266" s="32" t="s">
        <v>5</v>
      </c>
      <c r="J1266" s="32" t="s">
        <v>6</v>
      </c>
      <c r="K1266" s="32" t="s">
        <v>5</v>
      </c>
      <c r="L1266" s="32" t="s">
        <v>5</v>
      </c>
      <c r="M1266" s="32" t="s">
        <v>5</v>
      </c>
      <c r="N1266" s="32" t="s">
        <v>6</v>
      </c>
      <c r="O1266" s="76">
        <v>933.99750933997507</v>
      </c>
      <c r="P1266" s="77">
        <v>3212</v>
      </c>
      <c r="Q1266" s="76">
        <v>250000</v>
      </c>
      <c r="R1266" s="76">
        <v>0</v>
      </c>
      <c r="S1266" s="85">
        <f t="shared" si="117"/>
        <v>0</v>
      </c>
      <c r="T1266" s="85">
        <f t="shared" si="116"/>
        <v>250000</v>
      </c>
      <c r="U1266" s="32" t="s">
        <v>6</v>
      </c>
      <c r="V1266" s="32" t="s">
        <v>5</v>
      </c>
      <c r="W1266" s="79">
        <v>1</v>
      </c>
      <c r="X1266" s="80">
        <v>0</v>
      </c>
      <c r="Y1266" s="81">
        <f>ROUND((S1266/INDICI!$B$2*10),2)</f>
        <v>0</v>
      </c>
      <c r="Z1266" s="81">
        <f>ROUND((O1266/INDICI!$B$1*25),2)</f>
        <v>2.4900000000000002</v>
      </c>
      <c r="AA1266" s="82">
        <f t="shared" si="118"/>
        <v>8</v>
      </c>
      <c r="AB1266" s="83">
        <f t="shared" si="119"/>
        <v>10.49</v>
      </c>
      <c r="AC1266" s="84"/>
      <c r="AD1266" s="81" t="str">
        <f>VLOOKUP(C1266, 'NORD SUD'!A:B, 2, FALSE)</f>
        <v>S</v>
      </c>
      <c r="AE1266" s="85"/>
      <c r="AF1266" s="85"/>
      <c r="AG1266" s="84"/>
      <c r="AH1266" s="81"/>
      <c r="AI1266" s="169"/>
      <c r="AJ1266" s="169"/>
      <c r="AK1266" s="194"/>
      <c r="AL1266" s="158"/>
    </row>
    <row r="1267" spans="1:38" s="13" customFormat="1">
      <c r="A1267" s="16">
        <v>1262</v>
      </c>
      <c r="B1267" s="32" t="s">
        <v>236</v>
      </c>
      <c r="C1267" s="32" t="s">
        <v>62</v>
      </c>
      <c r="D1267" s="32" t="s">
        <v>62</v>
      </c>
      <c r="E1267" s="32" t="s">
        <v>460</v>
      </c>
      <c r="F1267" s="32"/>
      <c r="G1267" s="74">
        <v>45831</v>
      </c>
      <c r="H1267" s="75">
        <v>0.71527777777777801</v>
      </c>
      <c r="I1267" s="32" t="s">
        <v>5</v>
      </c>
      <c r="J1267" s="32" t="s">
        <v>6</v>
      </c>
      <c r="K1267" s="32" t="s">
        <v>5</v>
      </c>
      <c r="L1267" s="32" t="s">
        <v>5</v>
      </c>
      <c r="M1267" s="32" t="s">
        <v>5</v>
      </c>
      <c r="N1267" s="32" t="s">
        <v>6</v>
      </c>
      <c r="O1267" s="76">
        <v>1258.97</v>
      </c>
      <c r="P1267" s="77">
        <v>6831</v>
      </c>
      <c r="Q1267" s="76">
        <v>275000</v>
      </c>
      <c r="R1267" s="76">
        <v>27500</v>
      </c>
      <c r="S1267" s="86">
        <f t="shared" si="117"/>
        <v>10</v>
      </c>
      <c r="T1267" s="86">
        <f t="shared" si="116"/>
        <v>247500</v>
      </c>
      <c r="U1267" s="32" t="s">
        <v>6</v>
      </c>
      <c r="V1267" s="32" t="s">
        <v>6</v>
      </c>
      <c r="W1267" s="32">
        <v>1</v>
      </c>
      <c r="X1267" s="80">
        <v>0</v>
      </c>
      <c r="Y1267" s="81">
        <f>ROUND((S1267/INDICI!$B$2*10),2)</f>
        <v>1.1299999999999999</v>
      </c>
      <c r="Z1267" s="81">
        <f>ROUND((O1267/INDICI!$B$1*25),2)</f>
        <v>3.36</v>
      </c>
      <c r="AA1267" s="82">
        <f t="shared" si="118"/>
        <v>6</v>
      </c>
      <c r="AB1267" s="83">
        <f t="shared" si="119"/>
        <v>10.49</v>
      </c>
      <c r="AC1267" s="84"/>
      <c r="AD1267" s="81" t="str">
        <f>VLOOKUP(C1267, 'NORD SUD'!A:B, 2, FALSE)</f>
        <v>S</v>
      </c>
      <c r="AE1267" s="85"/>
      <c r="AF1267" s="85"/>
      <c r="AG1267" s="84"/>
      <c r="AH1267" s="81"/>
      <c r="AI1267" s="169"/>
      <c r="AJ1267" s="169"/>
      <c r="AK1267" s="194"/>
      <c r="AL1267" s="158"/>
    </row>
    <row r="1268" spans="1:38" s="13" customFormat="1">
      <c r="A1268" s="16">
        <v>1263</v>
      </c>
      <c r="B1268" s="32" t="s">
        <v>138</v>
      </c>
      <c r="C1268" s="32" t="s">
        <v>60</v>
      </c>
      <c r="D1268" s="32" t="s">
        <v>60</v>
      </c>
      <c r="E1268" s="32" t="s">
        <v>738</v>
      </c>
      <c r="F1268" s="32"/>
      <c r="G1268" s="74">
        <v>45833</v>
      </c>
      <c r="H1268" s="75">
        <v>0.4513888888888889</v>
      </c>
      <c r="I1268" s="32" t="s">
        <v>5</v>
      </c>
      <c r="J1268" s="32" t="s">
        <v>6</v>
      </c>
      <c r="K1268" s="32" t="s">
        <v>5</v>
      </c>
      <c r="L1268" s="32" t="s">
        <v>5</v>
      </c>
      <c r="M1268" s="32" t="s">
        <v>5</v>
      </c>
      <c r="N1268" s="32" t="s">
        <v>6</v>
      </c>
      <c r="O1268" s="76">
        <v>1676.72</v>
      </c>
      <c r="P1268" s="77">
        <v>41748</v>
      </c>
      <c r="Q1268" s="76">
        <v>250000</v>
      </c>
      <c r="R1268" s="76">
        <v>0</v>
      </c>
      <c r="S1268" s="85">
        <f t="shared" si="117"/>
        <v>0</v>
      </c>
      <c r="T1268" s="85">
        <f t="shared" si="116"/>
        <v>250000</v>
      </c>
      <c r="U1268" s="32" t="s">
        <v>6</v>
      </c>
      <c r="V1268" s="32" t="s">
        <v>6</v>
      </c>
      <c r="W1268" s="32">
        <v>1</v>
      </c>
      <c r="X1268" s="80">
        <v>0</v>
      </c>
      <c r="Y1268" s="81">
        <f>ROUND((S1268/INDICI!$B$2*10),2)</f>
        <v>0</v>
      </c>
      <c r="Z1268" s="81">
        <f>ROUND((O1268/INDICI!$B$1*25),2)</f>
        <v>4.4800000000000004</v>
      </c>
      <c r="AA1268" s="82">
        <f t="shared" si="118"/>
        <v>6</v>
      </c>
      <c r="AB1268" s="83">
        <f t="shared" si="119"/>
        <v>10.48</v>
      </c>
      <c r="AC1268" s="84"/>
      <c r="AD1268" s="81" t="str">
        <f>VLOOKUP(C1268, 'NORD SUD'!A:B, 2, FALSE)</f>
        <v>S</v>
      </c>
      <c r="AE1268" s="85"/>
      <c r="AF1268" s="85"/>
      <c r="AG1268" s="84"/>
      <c r="AH1268" s="81"/>
      <c r="AI1268" s="169"/>
      <c r="AJ1268" s="169"/>
      <c r="AK1268" s="194"/>
      <c r="AL1268" s="158"/>
    </row>
    <row r="1269" spans="1:38" s="13" customFormat="1">
      <c r="A1269" s="16">
        <v>1264</v>
      </c>
      <c r="B1269" s="32" t="s">
        <v>174</v>
      </c>
      <c r="C1269" s="32" t="s">
        <v>42</v>
      </c>
      <c r="D1269" s="32" t="s">
        <v>42</v>
      </c>
      <c r="E1269" s="32" t="s">
        <v>980</v>
      </c>
      <c r="F1269" s="32"/>
      <c r="G1269" s="74">
        <v>45834</v>
      </c>
      <c r="H1269" s="75">
        <v>0.51527777777777783</v>
      </c>
      <c r="I1269" s="32" t="s">
        <v>5</v>
      </c>
      <c r="J1269" s="32" t="s">
        <v>6</v>
      </c>
      <c r="K1269" s="32" t="s">
        <v>5</v>
      </c>
      <c r="L1269" s="32" t="s">
        <v>5</v>
      </c>
      <c r="M1269" s="76" t="s">
        <v>5</v>
      </c>
      <c r="N1269" s="32" t="s">
        <v>6</v>
      </c>
      <c r="O1269" s="76">
        <v>830.18</v>
      </c>
      <c r="P1269" s="77">
        <v>5541</v>
      </c>
      <c r="Q1269" s="76">
        <v>100000</v>
      </c>
      <c r="R1269" s="76">
        <v>20000</v>
      </c>
      <c r="S1269" s="85">
        <f t="shared" si="117"/>
        <v>20</v>
      </c>
      <c r="T1269" s="85">
        <f t="shared" si="116"/>
        <v>80000</v>
      </c>
      <c r="U1269" s="32" t="s">
        <v>6</v>
      </c>
      <c r="V1269" s="32" t="s">
        <v>6</v>
      </c>
      <c r="W1269" s="79">
        <v>1</v>
      </c>
      <c r="X1269" s="80">
        <v>0</v>
      </c>
      <c r="Y1269" s="81">
        <f>ROUND((S1269/INDICI!$B$2*10),2)</f>
        <v>2.2599999999999998</v>
      </c>
      <c r="Z1269" s="81">
        <f>ROUND((O1269/INDICI!$B$1*25),2)</f>
        <v>2.2200000000000002</v>
      </c>
      <c r="AA1269" s="82">
        <f t="shared" si="118"/>
        <v>6</v>
      </c>
      <c r="AB1269" s="83">
        <f t="shared" si="119"/>
        <v>10.48</v>
      </c>
      <c r="AC1269" s="84"/>
      <c r="AD1269" s="81" t="str">
        <f>VLOOKUP(C1269, 'NORD SUD'!A:B, 2, FALSE)</f>
        <v>N</v>
      </c>
      <c r="AE1269" s="85"/>
      <c r="AF1269" s="85"/>
      <c r="AG1269" s="84"/>
      <c r="AH1269" s="81"/>
      <c r="AI1269" s="169"/>
      <c r="AJ1269" s="169"/>
      <c r="AK1269" s="194"/>
      <c r="AL1269" s="158"/>
    </row>
    <row r="1270" spans="1:38" s="13" customFormat="1">
      <c r="A1270" s="16">
        <v>1265</v>
      </c>
      <c r="B1270" s="32" t="s">
        <v>175</v>
      </c>
      <c r="C1270" s="32" t="s">
        <v>28</v>
      </c>
      <c r="D1270" s="32" t="s">
        <v>28</v>
      </c>
      <c r="E1270" s="32" t="s">
        <v>911</v>
      </c>
      <c r="F1270" s="32"/>
      <c r="G1270" s="74">
        <v>45833</v>
      </c>
      <c r="H1270" s="75">
        <v>0.76041666666666663</v>
      </c>
      <c r="I1270" s="32" t="s">
        <v>5</v>
      </c>
      <c r="J1270" s="32" t="s">
        <v>6</v>
      </c>
      <c r="K1270" s="32" t="s">
        <v>5</v>
      </c>
      <c r="L1270" s="32" t="s">
        <v>5</v>
      </c>
      <c r="M1270" s="32" t="s">
        <v>5</v>
      </c>
      <c r="N1270" s="32" t="s">
        <v>6</v>
      </c>
      <c r="O1270" s="76">
        <v>1674.21</v>
      </c>
      <c r="P1270" s="77">
        <v>26520</v>
      </c>
      <c r="Q1270" s="76">
        <v>176000</v>
      </c>
      <c r="R1270" s="76">
        <v>0</v>
      </c>
      <c r="S1270" s="85">
        <f t="shared" si="117"/>
        <v>0</v>
      </c>
      <c r="T1270" s="85">
        <f t="shared" si="116"/>
        <v>176000</v>
      </c>
      <c r="U1270" s="32" t="s">
        <v>5</v>
      </c>
      <c r="V1270" s="32" t="s">
        <v>6</v>
      </c>
      <c r="W1270" s="79">
        <v>2</v>
      </c>
      <c r="X1270" s="80">
        <v>0</v>
      </c>
      <c r="Y1270" s="81">
        <f>ROUND((S1270/INDICI!$B$2*10),2)</f>
        <v>0</v>
      </c>
      <c r="Z1270" s="81">
        <f>ROUND((O1270/INDICI!$B$1*25),2)</f>
        <v>4.47</v>
      </c>
      <c r="AA1270" s="82">
        <f t="shared" si="118"/>
        <v>6</v>
      </c>
      <c r="AB1270" s="83">
        <f t="shared" si="119"/>
        <v>10.469999999999999</v>
      </c>
      <c r="AC1270" s="84"/>
      <c r="AD1270" s="81" t="str">
        <f>VLOOKUP(C1270, 'NORD SUD'!A:B, 2, FALSE)</f>
        <v>S</v>
      </c>
      <c r="AE1270" s="85"/>
      <c r="AF1270" s="85"/>
      <c r="AG1270" s="84"/>
      <c r="AH1270" s="81"/>
      <c r="AI1270" s="169"/>
      <c r="AJ1270" s="169"/>
      <c r="AK1270" s="194"/>
      <c r="AL1270" s="158"/>
    </row>
    <row r="1271" spans="1:38" s="13" customFormat="1">
      <c r="A1271" s="16">
        <v>1266</v>
      </c>
      <c r="B1271" s="32" t="s">
        <v>1497</v>
      </c>
      <c r="C1271" s="32" t="s">
        <v>82</v>
      </c>
      <c r="D1271" s="32" t="s">
        <v>82</v>
      </c>
      <c r="E1271" s="32" t="s">
        <v>1498</v>
      </c>
      <c r="F1271" s="32"/>
      <c r="G1271" s="74">
        <v>45832</v>
      </c>
      <c r="H1271" s="75">
        <v>0.70277777777777795</v>
      </c>
      <c r="I1271" s="32" t="s">
        <v>5</v>
      </c>
      <c r="J1271" s="32" t="s">
        <v>6</v>
      </c>
      <c r="K1271" s="32" t="s">
        <v>5</v>
      </c>
      <c r="L1271" s="32" t="s">
        <v>5</v>
      </c>
      <c r="M1271" s="32" t="s">
        <v>5</v>
      </c>
      <c r="N1271" s="32" t="s">
        <v>6</v>
      </c>
      <c r="O1271" s="76">
        <v>1219.29</v>
      </c>
      <c r="P1271" s="77">
        <v>5577</v>
      </c>
      <c r="Q1271" s="76">
        <v>139900</v>
      </c>
      <c r="R1271" s="76">
        <v>15000</v>
      </c>
      <c r="S1271" s="86">
        <f t="shared" si="117"/>
        <v>10.721944245889921</v>
      </c>
      <c r="T1271" s="86">
        <f t="shared" si="116"/>
        <v>124900</v>
      </c>
      <c r="U1271" s="32" t="s">
        <v>6</v>
      </c>
      <c r="V1271" s="32" t="s">
        <v>6</v>
      </c>
      <c r="W1271" s="32">
        <v>2</v>
      </c>
      <c r="X1271" s="80">
        <v>0</v>
      </c>
      <c r="Y1271" s="81">
        <f>ROUND((S1271/INDICI!$B$2*10),2)</f>
        <v>1.21</v>
      </c>
      <c r="Z1271" s="81">
        <f>ROUND((O1271/INDICI!$B$1*25),2)</f>
        <v>3.26</v>
      </c>
      <c r="AA1271" s="82">
        <f t="shared" si="118"/>
        <v>6</v>
      </c>
      <c r="AB1271" s="83">
        <f t="shared" si="119"/>
        <v>10.469999999999999</v>
      </c>
      <c r="AC1271" s="84"/>
      <c r="AD1271" s="81" t="str">
        <f>VLOOKUP(C1271, 'NORD SUD'!A:B, 2, FALSE)</f>
        <v>S</v>
      </c>
      <c r="AE1271" s="85"/>
      <c r="AF1271" s="85"/>
      <c r="AG1271" s="84"/>
      <c r="AH1271" s="81"/>
      <c r="AI1271" s="169"/>
      <c r="AJ1271" s="169"/>
      <c r="AK1271" s="194"/>
      <c r="AL1271" s="158"/>
    </row>
    <row r="1272" spans="1:38" s="13" customFormat="1">
      <c r="A1272" s="16">
        <v>1267</v>
      </c>
      <c r="B1272" s="32" t="s">
        <v>248</v>
      </c>
      <c r="C1272" s="32" t="s">
        <v>94</v>
      </c>
      <c r="D1272" s="32" t="s">
        <v>94</v>
      </c>
      <c r="E1272" s="32" t="s">
        <v>249</v>
      </c>
      <c r="F1272" s="32"/>
      <c r="G1272" s="74">
        <v>45831</v>
      </c>
      <c r="H1272" s="75">
        <v>0.65208333333333335</v>
      </c>
      <c r="I1272" s="32" t="s">
        <v>5</v>
      </c>
      <c r="J1272" s="32" t="s">
        <v>6</v>
      </c>
      <c r="K1272" s="32" t="s">
        <v>5</v>
      </c>
      <c r="L1272" s="32" t="s">
        <v>5</v>
      </c>
      <c r="M1272" s="32" t="s">
        <v>5</v>
      </c>
      <c r="N1272" s="32" t="s">
        <v>6</v>
      </c>
      <c r="O1272" s="76">
        <v>1675.24</v>
      </c>
      <c r="P1272" s="77">
        <v>12834</v>
      </c>
      <c r="Q1272" s="76">
        <v>147418</v>
      </c>
      <c r="R1272" s="76">
        <v>0</v>
      </c>
      <c r="S1272" s="78">
        <f t="shared" si="117"/>
        <v>0</v>
      </c>
      <c r="T1272" s="78">
        <f t="shared" si="116"/>
        <v>147418</v>
      </c>
      <c r="U1272" s="32" t="s">
        <v>6</v>
      </c>
      <c r="V1272" s="32" t="s">
        <v>6</v>
      </c>
      <c r="W1272" s="89">
        <v>1</v>
      </c>
      <c r="X1272" s="80">
        <v>0</v>
      </c>
      <c r="Y1272" s="81">
        <f>ROUND((S1272/INDICI!$B$2*10),2)</f>
        <v>0</v>
      </c>
      <c r="Z1272" s="81">
        <f>ROUND((O1272/INDICI!$B$1*25),2)</f>
        <v>4.47</v>
      </c>
      <c r="AA1272" s="82">
        <f t="shared" si="118"/>
        <v>6</v>
      </c>
      <c r="AB1272" s="83">
        <f t="shared" si="119"/>
        <v>10.469999999999999</v>
      </c>
      <c r="AC1272" s="84"/>
      <c r="AD1272" s="81" t="str">
        <f>VLOOKUP(C1272, 'NORD SUD'!A:B, 2, FALSE)</f>
        <v>N</v>
      </c>
      <c r="AE1272" s="85"/>
      <c r="AF1272" s="85"/>
      <c r="AG1272" s="84"/>
      <c r="AH1272" s="81"/>
      <c r="AI1272" s="169"/>
      <c r="AJ1272" s="169"/>
      <c r="AK1272" s="194"/>
      <c r="AL1272" s="158"/>
    </row>
    <row r="1273" spans="1:38" s="13" customFormat="1">
      <c r="A1273" s="16">
        <v>1268</v>
      </c>
      <c r="B1273" s="32" t="s">
        <v>175</v>
      </c>
      <c r="C1273" s="32" t="s">
        <v>25</v>
      </c>
      <c r="D1273" s="32" t="s">
        <v>25</v>
      </c>
      <c r="E1273" s="32" t="s">
        <v>885</v>
      </c>
      <c r="F1273" s="32"/>
      <c r="G1273" s="74">
        <v>45827</v>
      </c>
      <c r="H1273" s="75">
        <v>0.85416666666666696</v>
      </c>
      <c r="I1273" s="32" t="s">
        <v>5</v>
      </c>
      <c r="J1273" s="32" t="s">
        <v>6</v>
      </c>
      <c r="K1273" s="32" t="s">
        <v>5</v>
      </c>
      <c r="L1273" s="32" t="s">
        <v>5</v>
      </c>
      <c r="M1273" s="32" t="s">
        <v>5</v>
      </c>
      <c r="N1273" s="32" t="s">
        <v>6</v>
      </c>
      <c r="O1273" s="76">
        <v>654.68047684189958</v>
      </c>
      <c r="P1273" s="77">
        <v>10234</v>
      </c>
      <c r="Q1273" s="76">
        <v>113157.32</v>
      </c>
      <c r="R1273" s="76">
        <v>27130</v>
      </c>
      <c r="S1273" s="85">
        <f t="shared" si="117"/>
        <v>23.975470610297236</v>
      </c>
      <c r="T1273" s="85">
        <f t="shared" si="116"/>
        <v>86027.32</v>
      </c>
      <c r="U1273" s="32" t="s">
        <v>265</v>
      </c>
      <c r="V1273" s="32" t="s">
        <v>6</v>
      </c>
      <c r="W1273" s="79">
        <v>1</v>
      </c>
      <c r="X1273" s="80">
        <v>0</v>
      </c>
      <c r="Y1273" s="81">
        <f>ROUND((S1273/INDICI!$B$2*10),2)</f>
        <v>2.71</v>
      </c>
      <c r="Z1273" s="81">
        <f>ROUND((O1273/INDICI!$B$1*25),2)</f>
        <v>1.75</v>
      </c>
      <c r="AA1273" s="82">
        <f t="shared" si="118"/>
        <v>6</v>
      </c>
      <c r="AB1273" s="83">
        <f t="shared" si="119"/>
        <v>10.46</v>
      </c>
      <c r="AC1273" s="84"/>
      <c r="AD1273" s="81" t="str">
        <f>VLOOKUP(C1273, 'NORD SUD'!A:B, 2, FALSE)</f>
        <v>S</v>
      </c>
      <c r="AE1273" s="85"/>
      <c r="AF1273" s="85"/>
      <c r="AG1273" s="84"/>
      <c r="AH1273" s="81"/>
      <c r="AI1273" s="169"/>
      <c r="AJ1273" s="169"/>
      <c r="AK1273" s="194"/>
      <c r="AL1273" s="158"/>
    </row>
    <row r="1274" spans="1:38" s="13" customFormat="1">
      <c r="A1274" s="16">
        <v>1269</v>
      </c>
      <c r="B1274" s="32" t="s">
        <v>274</v>
      </c>
      <c r="C1274" s="32" t="s">
        <v>1606</v>
      </c>
      <c r="D1274" s="32" t="s">
        <v>1606</v>
      </c>
      <c r="E1274" s="32" t="s">
        <v>1623</v>
      </c>
      <c r="F1274" s="32"/>
      <c r="G1274" s="74">
        <v>45826</v>
      </c>
      <c r="H1274" s="75">
        <v>0.65208333333333335</v>
      </c>
      <c r="I1274" s="32" t="s">
        <v>5</v>
      </c>
      <c r="J1274" s="32" t="s">
        <v>6</v>
      </c>
      <c r="K1274" s="32" t="s">
        <v>265</v>
      </c>
      <c r="L1274" s="32" t="s">
        <v>5</v>
      </c>
      <c r="M1274" s="32" t="s">
        <v>5</v>
      </c>
      <c r="N1274" s="32" t="s">
        <v>6</v>
      </c>
      <c r="O1274" s="76">
        <v>747.96</v>
      </c>
      <c r="P1274" s="77">
        <v>13236</v>
      </c>
      <c r="Q1274" s="76">
        <v>230000</v>
      </c>
      <c r="R1274" s="76">
        <v>50000</v>
      </c>
      <c r="S1274" s="85">
        <f t="shared" si="117"/>
        <v>21.739130434782609</v>
      </c>
      <c r="T1274" s="85">
        <f t="shared" si="116"/>
        <v>180000</v>
      </c>
      <c r="U1274" s="32" t="s">
        <v>6</v>
      </c>
      <c r="V1274" s="32" t="s">
        <v>6</v>
      </c>
      <c r="W1274" s="32">
        <v>1</v>
      </c>
      <c r="X1274" s="80">
        <v>0</v>
      </c>
      <c r="Y1274" s="81">
        <f>ROUND((S1274/INDICI!$B$2*10),2)</f>
        <v>2.46</v>
      </c>
      <c r="Z1274" s="81">
        <f>ROUND((O1274/INDICI!$B$1*25),2)</f>
        <v>2</v>
      </c>
      <c r="AA1274" s="82">
        <f t="shared" si="118"/>
        <v>6</v>
      </c>
      <c r="AB1274" s="83">
        <f t="shared" si="119"/>
        <v>10.46</v>
      </c>
      <c r="AC1274" s="84"/>
      <c r="AD1274" s="81" t="str">
        <f>VLOOKUP(C1274, 'NORD SUD'!A:B, 2, FALSE)</f>
        <v>S</v>
      </c>
      <c r="AE1274" s="85"/>
      <c r="AF1274" s="85"/>
      <c r="AG1274" s="84"/>
      <c r="AH1274" s="81"/>
      <c r="AI1274" s="169"/>
      <c r="AJ1274" s="169"/>
      <c r="AK1274" s="194"/>
      <c r="AL1274" s="158"/>
    </row>
    <row r="1275" spans="1:38" s="13" customFormat="1">
      <c r="A1275" s="16">
        <v>1270</v>
      </c>
      <c r="B1275" s="32" t="s">
        <v>857</v>
      </c>
      <c r="C1275" s="32" t="s">
        <v>32</v>
      </c>
      <c r="D1275" s="32" t="s">
        <v>32</v>
      </c>
      <c r="E1275" s="32" t="s">
        <v>1230</v>
      </c>
      <c r="F1275" s="32"/>
      <c r="G1275" s="74">
        <v>45834</v>
      </c>
      <c r="H1275" s="75">
        <v>0.65208333333333335</v>
      </c>
      <c r="I1275" s="32" t="s">
        <v>5</v>
      </c>
      <c r="J1275" s="32" t="s">
        <v>6</v>
      </c>
      <c r="K1275" s="32" t="s">
        <v>5</v>
      </c>
      <c r="L1275" s="32" t="s">
        <v>5</v>
      </c>
      <c r="M1275" s="32" t="s">
        <v>5</v>
      </c>
      <c r="N1275" s="32" t="s">
        <v>6</v>
      </c>
      <c r="O1275" s="76">
        <v>476.19</v>
      </c>
      <c r="P1275" s="77">
        <v>210</v>
      </c>
      <c r="Q1275" s="76">
        <v>115097.25</v>
      </c>
      <c r="R1275" s="76">
        <v>12085.21</v>
      </c>
      <c r="S1275" s="85">
        <f t="shared" si="117"/>
        <v>10.499998913961887</v>
      </c>
      <c r="T1275" s="85">
        <f t="shared" si="116"/>
        <v>103012.04000000001</v>
      </c>
      <c r="U1275" s="32" t="s">
        <v>6</v>
      </c>
      <c r="V1275" s="32" t="s">
        <v>6</v>
      </c>
      <c r="W1275" s="79">
        <v>1</v>
      </c>
      <c r="X1275" s="80">
        <v>0</v>
      </c>
      <c r="Y1275" s="81">
        <f>ROUND((S1275/INDICI!$B$2*10),2)</f>
        <v>1.19</v>
      </c>
      <c r="Z1275" s="81">
        <f>ROUND((O1275/INDICI!$B$1*25),2)</f>
        <v>1.27</v>
      </c>
      <c r="AA1275" s="82">
        <f t="shared" si="118"/>
        <v>8</v>
      </c>
      <c r="AB1275" s="83">
        <f t="shared" si="119"/>
        <v>10.46</v>
      </c>
      <c r="AC1275" s="84"/>
      <c r="AD1275" s="81" t="str">
        <f>VLOOKUP(C1275, 'NORD SUD'!A:B, 2, FALSE)</f>
        <v>S</v>
      </c>
      <c r="AE1275" s="85"/>
      <c r="AF1275" s="85"/>
      <c r="AG1275" s="84"/>
      <c r="AH1275" s="81"/>
      <c r="AI1275" s="169"/>
      <c r="AJ1275" s="169"/>
      <c r="AK1275" s="194"/>
      <c r="AL1275" s="158"/>
    </row>
    <row r="1276" spans="1:38" s="13" customFormat="1">
      <c r="A1276" s="16">
        <v>1271</v>
      </c>
      <c r="B1276" s="32" t="s">
        <v>857</v>
      </c>
      <c r="C1276" s="32" t="s">
        <v>100</v>
      </c>
      <c r="D1276" s="32" t="s">
        <v>100</v>
      </c>
      <c r="E1276" s="32" t="s">
        <v>862</v>
      </c>
      <c r="F1276" s="32"/>
      <c r="G1276" s="74">
        <v>45819</v>
      </c>
      <c r="H1276" s="75">
        <v>0.72916666666666663</v>
      </c>
      <c r="I1276" s="32" t="s">
        <v>5</v>
      </c>
      <c r="J1276" s="32" t="s">
        <v>6</v>
      </c>
      <c r="K1276" s="32" t="s">
        <v>5</v>
      </c>
      <c r="L1276" s="32" t="s">
        <v>5</v>
      </c>
      <c r="M1276" s="32" t="s">
        <v>5</v>
      </c>
      <c r="N1276" s="32" t="s">
        <v>6</v>
      </c>
      <c r="O1276" s="76">
        <v>831.84789067142003</v>
      </c>
      <c r="P1276" s="77">
        <v>1683</v>
      </c>
      <c r="Q1276" s="76">
        <v>255000</v>
      </c>
      <c r="R1276" s="76">
        <v>5000</v>
      </c>
      <c r="S1276" s="85">
        <f t="shared" si="117"/>
        <v>1.9607843137254901</v>
      </c>
      <c r="T1276" s="85">
        <f t="shared" si="116"/>
        <v>250000</v>
      </c>
      <c r="U1276" s="32" t="s">
        <v>5</v>
      </c>
      <c r="V1276" s="32" t="s">
        <v>6</v>
      </c>
      <c r="W1276" s="79">
        <v>1</v>
      </c>
      <c r="X1276" s="80">
        <v>0</v>
      </c>
      <c r="Y1276" s="81">
        <f>ROUND((S1276/INDICI!$B$2*10),2)</f>
        <v>0.22</v>
      </c>
      <c r="Z1276" s="81">
        <f>ROUND((O1276/INDICI!$B$1*25),2)</f>
        <v>2.2200000000000002</v>
      </c>
      <c r="AA1276" s="82">
        <f t="shared" si="118"/>
        <v>8</v>
      </c>
      <c r="AB1276" s="83">
        <f t="shared" si="119"/>
        <v>10.440000000000001</v>
      </c>
      <c r="AC1276" s="84"/>
      <c r="AD1276" s="81" t="str">
        <f>VLOOKUP(C1276, 'NORD SUD'!A:B, 2, FALSE)</f>
        <v>S</v>
      </c>
      <c r="AE1276" s="85"/>
      <c r="AF1276" s="85"/>
      <c r="AG1276" s="84"/>
      <c r="AH1276" s="81"/>
      <c r="AI1276" s="169"/>
      <c r="AJ1276" s="169"/>
      <c r="AK1276" s="194"/>
      <c r="AL1276" s="158"/>
    </row>
    <row r="1277" spans="1:38" s="13" customFormat="1">
      <c r="A1277" s="16">
        <v>1272</v>
      </c>
      <c r="B1277" s="32" t="s">
        <v>857</v>
      </c>
      <c r="C1277" s="32" t="s">
        <v>100</v>
      </c>
      <c r="D1277" s="32" t="s">
        <v>100</v>
      </c>
      <c r="E1277" s="32" t="s">
        <v>877</v>
      </c>
      <c r="F1277" s="32"/>
      <c r="G1277" s="74">
        <v>45834</v>
      </c>
      <c r="H1277" s="75">
        <v>0.50208333333333333</v>
      </c>
      <c r="I1277" s="32" t="s">
        <v>5</v>
      </c>
      <c r="J1277" s="32" t="s">
        <v>6</v>
      </c>
      <c r="K1277" s="32" t="s">
        <v>5</v>
      </c>
      <c r="L1277" s="32" t="s">
        <v>5</v>
      </c>
      <c r="M1277" s="32" t="s">
        <v>5</v>
      </c>
      <c r="N1277" s="32" t="s">
        <v>6</v>
      </c>
      <c r="O1277" s="76">
        <v>705.79494799405643</v>
      </c>
      <c r="P1277" s="77">
        <v>2692</v>
      </c>
      <c r="Q1277" s="76">
        <v>185235.65</v>
      </c>
      <c r="R1277" s="76">
        <v>9261.7800000000007</v>
      </c>
      <c r="S1277" s="85">
        <f t="shared" si="117"/>
        <v>4.9999986503677887</v>
      </c>
      <c r="T1277" s="85">
        <f t="shared" si="116"/>
        <v>175973.87</v>
      </c>
      <c r="U1277" s="32" t="s">
        <v>6</v>
      </c>
      <c r="V1277" s="32" t="s">
        <v>6</v>
      </c>
      <c r="W1277" s="79">
        <v>2</v>
      </c>
      <c r="X1277" s="80">
        <v>0</v>
      </c>
      <c r="Y1277" s="81">
        <f>ROUND((S1277/INDICI!$B$2*10),2)</f>
        <v>0.56000000000000005</v>
      </c>
      <c r="Z1277" s="81">
        <f>ROUND((O1277/INDICI!$B$1*25),2)</f>
        <v>1.88</v>
      </c>
      <c r="AA1277" s="82">
        <f t="shared" si="118"/>
        <v>8</v>
      </c>
      <c r="AB1277" s="83">
        <f t="shared" si="119"/>
        <v>10.44</v>
      </c>
      <c r="AC1277" s="84"/>
      <c r="AD1277" s="81" t="str">
        <f>VLOOKUP(C1277, 'NORD SUD'!A:B, 2, FALSE)</f>
        <v>S</v>
      </c>
      <c r="AE1277" s="85"/>
      <c r="AF1277" s="85"/>
      <c r="AG1277" s="84"/>
      <c r="AH1277" s="81"/>
      <c r="AI1277" s="169"/>
      <c r="AJ1277" s="169"/>
      <c r="AK1277" s="194"/>
      <c r="AL1277" s="158"/>
    </row>
    <row r="1278" spans="1:38" s="13" customFormat="1">
      <c r="A1278" s="16">
        <v>1273</v>
      </c>
      <c r="B1278" s="32" t="s">
        <v>857</v>
      </c>
      <c r="C1278" s="32" t="s">
        <v>32</v>
      </c>
      <c r="D1278" s="32" t="s">
        <v>32</v>
      </c>
      <c r="E1278" s="32" t="s">
        <v>1228</v>
      </c>
      <c r="F1278" s="32"/>
      <c r="G1278" s="74">
        <v>45831</v>
      </c>
      <c r="H1278" s="75">
        <v>0.55069444444444449</v>
      </c>
      <c r="I1278" s="32" t="s">
        <v>5</v>
      </c>
      <c r="J1278" s="32" t="s">
        <v>6</v>
      </c>
      <c r="K1278" s="32" t="s">
        <v>5</v>
      </c>
      <c r="L1278" s="32" t="s">
        <v>5</v>
      </c>
      <c r="M1278" s="32" t="s">
        <v>5</v>
      </c>
      <c r="N1278" s="32" t="s">
        <v>6</v>
      </c>
      <c r="O1278" s="76">
        <v>553.5</v>
      </c>
      <c r="P1278" s="77">
        <v>2710</v>
      </c>
      <c r="Q1278" s="76">
        <v>187242.68</v>
      </c>
      <c r="R1278" s="76">
        <v>15860</v>
      </c>
      <c r="S1278" s="85">
        <f t="shared" si="117"/>
        <v>8.470291068254312</v>
      </c>
      <c r="T1278" s="85">
        <f t="shared" si="116"/>
        <v>171382.68</v>
      </c>
      <c r="U1278" s="32" t="s">
        <v>6</v>
      </c>
      <c r="V1278" s="32" t="s">
        <v>6</v>
      </c>
      <c r="W1278" s="79">
        <v>1</v>
      </c>
      <c r="X1278" s="80">
        <v>0</v>
      </c>
      <c r="Y1278" s="81">
        <f>ROUND((S1278/INDICI!$B$2*10),2)</f>
        <v>0.96</v>
      </c>
      <c r="Z1278" s="81">
        <f>ROUND((O1278/INDICI!$B$1*25),2)</f>
        <v>1.48</v>
      </c>
      <c r="AA1278" s="82">
        <f t="shared" si="118"/>
        <v>8</v>
      </c>
      <c r="AB1278" s="83">
        <f t="shared" si="119"/>
        <v>10.44</v>
      </c>
      <c r="AC1278" s="84"/>
      <c r="AD1278" s="81" t="str">
        <f>VLOOKUP(C1278, 'NORD SUD'!A:B, 2, FALSE)</f>
        <v>S</v>
      </c>
      <c r="AE1278" s="85"/>
      <c r="AF1278" s="85"/>
      <c r="AG1278" s="84"/>
      <c r="AH1278" s="81"/>
      <c r="AI1278" s="169"/>
      <c r="AJ1278" s="169"/>
      <c r="AK1278" s="194"/>
      <c r="AL1278" s="158"/>
    </row>
    <row r="1279" spans="1:38" s="13" customFormat="1">
      <c r="A1279" s="16">
        <v>1274</v>
      </c>
      <c r="B1279" s="32" t="s">
        <v>857</v>
      </c>
      <c r="C1279" s="32" t="s">
        <v>32</v>
      </c>
      <c r="D1279" s="32" t="s">
        <v>32</v>
      </c>
      <c r="E1279" s="32" t="s">
        <v>1226</v>
      </c>
      <c r="F1279" s="32"/>
      <c r="G1279" s="74">
        <v>45764</v>
      </c>
      <c r="H1279" s="75">
        <v>0.72569444444444453</v>
      </c>
      <c r="I1279" s="32" t="s">
        <v>5</v>
      </c>
      <c r="J1279" s="32" t="s">
        <v>6</v>
      </c>
      <c r="K1279" s="32" t="s">
        <v>5</v>
      </c>
      <c r="L1279" s="32" t="s">
        <v>5</v>
      </c>
      <c r="M1279" s="32" t="s">
        <v>5</v>
      </c>
      <c r="N1279" s="32" t="s">
        <v>6</v>
      </c>
      <c r="O1279" s="76">
        <v>370.71</v>
      </c>
      <c r="P1279" s="77">
        <v>1079</v>
      </c>
      <c r="Q1279" s="76">
        <v>146346.64000000001</v>
      </c>
      <c r="R1279" s="76">
        <v>18660</v>
      </c>
      <c r="S1279" s="85">
        <f t="shared" si="117"/>
        <v>12.750548970581081</v>
      </c>
      <c r="T1279" s="85">
        <f t="shared" si="116"/>
        <v>127686.64000000001</v>
      </c>
      <c r="U1279" s="32" t="s">
        <v>6</v>
      </c>
      <c r="V1279" s="32" t="s">
        <v>6</v>
      </c>
      <c r="W1279" s="79">
        <v>1</v>
      </c>
      <c r="X1279" s="80">
        <v>0</v>
      </c>
      <c r="Y1279" s="80">
        <f>ROUND((S1279/INDICI!$B$2*10),2)</f>
        <v>1.44</v>
      </c>
      <c r="Z1279" s="80">
        <f>ROUND((O1279/INDICI!$B$1*25),2)</f>
        <v>0.99</v>
      </c>
      <c r="AA1279" s="119">
        <f t="shared" si="118"/>
        <v>8</v>
      </c>
      <c r="AB1279" s="120">
        <f t="shared" si="119"/>
        <v>10.43</v>
      </c>
      <c r="AC1279" s="84"/>
      <c r="AD1279" s="81" t="str">
        <f>VLOOKUP(C1279, 'NORD SUD'!A:B, 2, FALSE)</f>
        <v>S</v>
      </c>
      <c r="AE1279" s="85"/>
      <c r="AF1279" s="85"/>
      <c r="AG1279" s="84"/>
      <c r="AH1279" s="81"/>
      <c r="AI1279" s="169"/>
      <c r="AJ1279" s="169"/>
      <c r="AK1279" s="194"/>
      <c r="AL1279" s="158"/>
    </row>
    <row r="1280" spans="1:38" s="13" customFormat="1">
      <c r="A1280" s="16">
        <v>1275</v>
      </c>
      <c r="B1280" s="32" t="s">
        <v>138</v>
      </c>
      <c r="C1280" s="32" t="s">
        <v>81</v>
      </c>
      <c r="D1280" s="32" t="s">
        <v>81</v>
      </c>
      <c r="E1280" s="32" t="s">
        <v>1928</v>
      </c>
      <c r="F1280" s="32"/>
      <c r="G1280" s="96">
        <v>45838</v>
      </c>
      <c r="H1280" s="75" t="s">
        <v>1929</v>
      </c>
      <c r="I1280" s="32" t="s">
        <v>5</v>
      </c>
      <c r="J1280" s="32" t="s">
        <v>6</v>
      </c>
      <c r="K1280" s="32" t="s">
        <v>5</v>
      </c>
      <c r="L1280" s="32" t="s">
        <v>5</v>
      </c>
      <c r="M1280" s="32" t="s">
        <v>5</v>
      </c>
      <c r="N1280" s="32" t="s">
        <v>6</v>
      </c>
      <c r="O1280" s="76">
        <v>1300.8399999999999</v>
      </c>
      <c r="P1280" s="77">
        <v>13299</v>
      </c>
      <c r="Q1280" s="76">
        <v>162000</v>
      </c>
      <c r="R1280" s="76">
        <v>13700</v>
      </c>
      <c r="S1280" s="85">
        <f t="shared" si="117"/>
        <v>8.4567901234567913</v>
      </c>
      <c r="T1280" s="85">
        <f t="shared" si="116"/>
        <v>148300</v>
      </c>
      <c r="U1280" s="32" t="s">
        <v>6</v>
      </c>
      <c r="V1280" s="32" t="s">
        <v>6</v>
      </c>
      <c r="W1280" s="79">
        <v>1</v>
      </c>
      <c r="X1280" s="80">
        <v>0</v>
      </c>
      <c r="Y1280" s="81">
        <f>ROUND((S1280/INDICI!$B$2*10),2)</f>
        <v>0.96</v>
      </c>
      <c r="Z1280" s="81">
        <f>ROUND((O1280/INDICI!$B$1*25),2)</f>
        <v>3.47</v>
      </c>
      <c r="AA1280" s="82">
        <f t="shared" si="118"/>
        <v>6</v>
      </c>
      <c r="AB1280" s="83">
        <f t="shared" si="119"/>
        <v>10.43</v>
      </c>
      <c r="AC1280" s="84"/>
      <c r="AD1280" s="81" t="str">
        <f>VLOOKUP(C1280, 'NORD SUD'!A:B, 2, FALSE)</f>
        <v>S</v>
      </c>
      <c r="AE1280" s="85"/>
      <c r="AF1280" s="85"/>
      <c r="AG1280" s="84"/>
      <c r="AH1280" s="81"/>
      <c r="AI1280" s="169"/>
      <c r="AJ1280" s="169"/>
      <c r="AK1280" s="194"/>
      <c r="AL1280" s="158"/>
    </row>
    <row r="1281" spans="1:998" s="13" customFormat="1">
      <c r="A1281" s="16">
        <v>1276</v>
      </c>
      <c r="B1281" s="32" t="s">
        <v>218</v>
      </c>
      <c r="C1281" s="32" t="s">
        <v>106</v>
      </c>
      <c r="D1281" s="32" t="s">
        <v>106</v>
      </c>
      <c r="E1281" s="32" t="s">
        <v>230</v>
      </c>
      <c r="F1281" s="32"/>
      <c r="G1281" s="74">
        <v>45832</v>
      </c>
      <c r="H1281" s="75">
        <v>0.75138888888888888</v>
      </c>
      <c r="I1281" s="32" t="s">
        <v>5</v>
      </c>
      <c r="J1281" s="32" t="s">
        <v>6</v>
      </c>
      <c r="K1281" s="32" t="s">
        <v>5</v>
      </c>
      <c r="L1281" s="32" t="s">
        <v>5</v>
      </c>
      <c r="M1281" s="32" t="s">
        <v>5</v>
      </c>
      <c r="N1281" s="32" t="s">
        <v>6</v>
      </c>
      <c r="O1281" s="76">
        <v>907.82</v>
      </c>
      <c r="P1281" s="77">
        <v>1432</v>
      </c>
      <c r="Q1281" s="76">
        <v>152000</v>
      </c>
      <c r="R1281" s="76">
        <v>0</v>
      </c>
      <c r="S1281" s="85">
        <f t="shared" si="117"/>
        <v>0</v>
      </c>
      <c r="T1281" s="85">
        <f t="shared" si="116"/>
        <v>152000</v>
      </c>
      <c r="U1281" s="32" t="s">
        <v>6</v>
      </c>
      <c r="V1281" s="32" t="s">
        <v>6</v>
      </c>
      <c r="W1281" s="79">
        <v>2</v>
      </c>
      <c r="X1281" s="80">
        <v>0</v>
      </c>
      <c r="Y1281" s="81">
        <f>ROUND((S1281/INDICI!$B$2*10),2)</f>
        <v>0</v>
      </c>
      <c r="Z1281" s="81">
        <f>ROUND((O1281/INDICI!$B$1*25),2)</f>
        <v>2.42</v>
      </c>
      <c r="AA1281" s="82">
        <f t="shared" si="118"/>
        <v>8</v>
      </c>
      <c r="AB1281" s="83">
        <f t="shared" si="119"/>
        <v>10.42</v>
      </c>
      <c r="AC1281" s="84"/>
      <c r="AD1281" s="81" t="str">
        <f>VLOOKUP(C1281, 'NORD SUD'!A:B, 2, FALSE)</f>
        <v>S</v>
      </c>
      <c r="AE1281" s="85"/>
      <c r="AF1281" s="85"/>
      <c r="AG1281" s="84"/>
      <c r="AH1281" s="81"/>
      <c r="AI1281" s="169"/>
      <c r="AJ1281" s="169"/>
      <c r="AK1281" s="194"/>
      <c r="AL1281" s="161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4"/>
      <c r="DB1281" s="24"/>
      <c r="DC1281" s="24"/>
      <c r="DD1281" s="24"/>
      <c r="DE1281" s="24"/>
      <c r="DF1281" s="24"/>
      <c r="DG1281" s="24"/>
      <c r="DH1281" s="24"/>
      <c r="DI1281" s="24"/>
      <c r="DJ1281" s="24"/>
      <c r="DK1281" s="24"/>
      <c r="DL1281" s="24"/>
      <c r="DM1281" s="24"/>
      <c r="DN1281" s="24"/>
      <c r="DO1281" s="24"/>
      <c r="DP1281" s="24"/>
      <c r="DQ1281" s="24"/>
      <c r="DR1281" s="24"/>
      <c r="DS1281" s="24"/>
      <c r="DT1281" s="24"/>
      <c r="DU1281" s="24"/>
      <c r="DV1281" s="24"/>
      <c r="DW1281" s="24"/>
      <c r="DX1281" s="24"/>
      <c r="DY1281" s="24"/>
      <c r="DZ1281" s="24"/>
      <c r="EA1281" s="24"/>
      <c r="EB1281" s="24"/>
      <c r="EC1281" s="24"/>
      <c r="ED1281" s="24"/>
      <c r="EE1281" s="24"/>
      <c r="EF1281" s="24"/>
      <c r="EG1281" s="24"/>
      <c r="EH1281" s="24"/>
      <c r="EI1281" s="24"/>
      <c r="EJ1281" s="24"/>
      <c r="EK1281" s="24"/>
      <c r="EL1281" s="24"/>
      <c r="EM1281" s="24"/>
      <c r="EN1281" s="24"/>
      <c r="EO1281" s="24"/>
      <c r="EP1281" s="24"/>
      <c r="EQ1281" s="24"/>
      <c r="ER1281" s="24"/>
      <c r="ES1281" s="24"/>
      <c r="ET1281" s="24"/>
      <c r="EU1281" s="24"/>
      <c r="EV1281" s="24"/>
      <c r="EW1281" s="24"/>
      <c r="EX1281" s="24"/>
      <c r="EY1281" s="24"/>
      <c r="EZ1281" s="24"/>
      <c r="FA1281" s="24"/>
      <c r="FB1281" s="24"/>
      <c r="FC1281" s="24"/>
      <c r="FD1281" s="24"/>
      <c r="FE1281" s="24"/>
      <c r="FF1281" s="24"/>
      <c r="FG1281" s="24"/>
      <c r="FH1281" s="24"/>
      <c r="FI1281" s="24"/>
      <c r="FJ1281" s="24"/>
      <c r="FK1281" s="24"/>
      <c r="FL1281" s="24"/>
      <c r="FM1281" s="24"/>
      <c r="FN1281" s="24"/>
      <c r="FO1281" s="24"/>
      <c r="FP1281" s="24"/>
      <c r="FQ1281" s="24"/>
      <c r="FR1281" s="24"/>
      <c r="FS1281" s="24"/>
      <c r="FT1281" s="24"/>
      <c r="FU1281" s="24"/>
      <c r="FV1281" s="24"/>
      <c r="FW1281" s="24"/>
      <c r="FX1281" s="24"/>
      <c r="FY1281" s="24"/>
      <c r="FZ1281" s="24"/>
      <c r="GA1281" s="24"/>
      <c r="GB1281" s="24"/>
      <c r="GC1281" s="24"/>
      <c r="GD1281" s="24"/>
      <c r="GE1281" s="24"/>
      <c r="GF1281" s="24"/>
      <c r="GG1281" s="24"/>
      <c r="GH1281" s="24"/>
      <c r="GI1281" s="24"/>
      <c r="GJ1281" s="24"/>
      <c r="GK1281" s="24"/>
      <c r="GL1281" s="24"/>
      <c r="GM1281" s="24"/>
      <c r="GN1281" s="24"/>
      <c r="GO1281" s="24"/>
      <c r="GP1281" s="24"/>
      <c r="GQ1281" s="24"/>
      <c r="GR1281" s="24"/>
      <c r="GS1281" s="24"/>
      <c r="GT1281" s="24"/>
      <c r="GU1281" s="24"/>
      <c r="GV1281" s="24"/>
      <c r="GW1281" s="24"/>
      <c r="GX1281" s="24"/>
      <c r="GY1281" s="24"/>
      <c r="GZ1281" s="24"/>
      <c r="HA1281" s="24"/>
      <c r="HB1281" s="24"/>
      <c r="HC1281" s="24"/>
      <c r="HD1281" s="24"/>
      <c r="HE1281" s="24"/>
      <c r="HF1281" s="24"/>
      <c r="HG1281" s="24"/>
      <c r="HH1281" s="24"/>
      <c r="HI1281" s="24"/>
      <c r="HJ1281" s="24"/>
      <c r="HK1281" s="24"/>
      <c r="HL1281" s="24"/>
      <c r="HM1281" s="24"/>
      <c r="HN1281" s="24"/>
      <c r="HO1281" s="24"/>
      <c r="HP1281" s="24"/>
      <c r="HQ1281" s="24"/>
      <c r="HR1281" s="24"/>
      <c r="HS1281" s="24"/>
      <c r="HT1281" s="24"/>
      <c r="HU1281" s="24"/>
      <c r="HV1281" s="24"/>
      <c r="HW1281" s="24"/>
      <c r="HX1281" s="24"/>
      <c r="HY1281" s="24"/>
      <c r="HZ1281" s="24"/>
      <c r="IA1281" s="24"/>
      <c r="IB1281" s="24"/>
      <c r="IC1281" s="24"/>
      <c r="ID1281" s="24"/>
      <c r="IE1281" s="24"/>
      <c r="IF1281" s="24"/>
      <c r="IG1281" s="24"/>
      <c r="IH1281" s="24"/>
      <c r="II1281" s="24"/>
      <c r="IJ1281" s="24"/>
      <c r="IK1281" s="24"/>
      <c r="IL1281" s="24"/>
      <c r="IM1281" s="24"/>
      <c r="IN1281" s="24"/>
      <c r="IO1281" s="24"/>
      <c r="IP1281" s="24"/>
      <c r="IQ1281" s="24"/>
      <c r="IR1281" s="24"/>
      <c r="IS1281" s="24"/>
      <c r="IT1281" s="24"/>
      <c r="IU1281" s="24"/>
      <c r="IV1281" s="24"/>
      <c r="IW1281" s="24"/>
      <c r="IX1281" s="24"/>
      <c r="IY1281" s="24"/>
      <c r="IZ1281" s="24"/>
      <c r="JA1281" s="24"/>
      <c r="JB1281" s="24"/>
      <c r="JC1281" s="24"/>
      <c r="JD1281" s="24"/>
      <c r="JE1281" s="24"/>
      <c r="JF1281" s="24"/>
      <c r="JG1281" s="24"/>
      <c r="JH1281" s="24"/>
      <c r="JI1281" s="24"/>
      <c r="JJ1281" s="24"/>
      <c r="JK1281" s="24"/>
      <c r="JL1281" s="24"/>
      <c r="JM1281" s="24"/>
      <c r="JN1281" s="24"/>
      <c r="JO1281" s="24"/>
      <c r="JP1281" s="24"/>
      <c r="JQ1281" s="24"/>
      <c r="JR1281" s="24"/>
      <c r="JS1281" s="24"/>
      <c r="JT1281" s="24"/>
      <c r="JU1281" s="24"/>
      <c r="JV1281" s="24"/>
      <c r="JW1281" s="24"/>
      <c r="JX1281" s="24"/>
      <c r="JY1281" s="24"/>
      <c r="JZ1281" s="24"/>
      <c r="KA1281" s="24"/>
      <c r="KB1281" s="24"/>
      <c r="KC1281" s="24"/>
      <c r="KD1281" s="24"/>
      <c r="KE1281" s="24"/>
      <c r="KF1281" s="24"/>
      <c r="KG1281" s="24"/>
      <c r="KH1281" s="24"/>
      <c r="KI1281" s="24"/>
      <c r="KJ1281" s="24"/>
      <c r="KK1281" s="24"/>
      <c r="KL1281" s="24"/>
      <c r="KM1281" s="24"/>
      <c r="KN1281" s="24"/>
      <c r="KO1281" s="24"/>
      <c r="KP1281" s="24"/>
      <c r="KQ1281" s="24"/>
      <c r="KR1281" s="24"/>
      <c r="KS1281" s="24"/>
      <c r="KT1281" s="24"/>
      <c r="KU1281" s="24"/>
      <c r="KV1281" s="24"/>
      <c r="KW1281" s="24"/>
      <c r="KX1281" s="24"/>
      <c r="KY1281" s="24"/>
      <c r="KZ1281" s="24"/>
      <c r="LA1281" s="24"/>
      <c r="LB1281" s="24"/>
      <c r="LC1281" s="24"/>
      <c r="LD1281" s="24"/>
      <c r="LE1281" s="24"/>
      <c r="LF1281" s="24"/>
      <c r="LG1281" s="24"/>
      <c r="LH1281" s="24"/>
      <c r="LI1281" s="24"/>
      <c r="LJ1281" s="24"/>
      <c r="LK1281" s="24"/>
      <c r="LL1281" s="24"/>
      <c r="LM1281" s="24"/>
      <c r="LN1281" s="24"/>
      <c r="LO1281" s="24"/>
      <c r="LP1281" s="24"/>
      <c r="LQ1281" s="24"/>
      <c r="LR1281" s="24"/>
      <c r="LS1281" s="24"/>
      <c r="LT1281" s="24"/>
      <c r="LU1281" s="24"/>
      <c r="LV1281" s="24"/>
      <c r="LW1281" s="24"/>
      <c r="LX1281" s="24"/>
      <c r="LY1281" s="24"/>
      <c r="LZ1281" s="24"/>
      <c r="MA1281" s="24"/>
      <c r="MB1281" s="24"/>
      <c r="MC1281" s="24"/>
      <c r="MD1281" s="24"/>
      <c r="ME1281" s="24"/>
      <c r="MF1281" s="24"/>
      <c r="MG1281" s="24"/>
      <c r="MH1281" s="24"/>
      <c r="MI1281" s="24"/>
      <c r="MJ1281" s="24"/>
      <c r="MK1281" s="24"/>
      <c r="ML1281" s="24"/>
      <c r="MM1281" s="24"/>
      <c r="MN1281" s="24"/>
      <c r="MO1281" s="24"/>
      <c r="MP1281" s="24"/>
      <c r="MQ1281" s="24"/>
      <c r="MR1281" s="24"/>
      <c r="MS1281" s="24"/>
      <c r="MT1281" s="24"/>
      <c r="MU1281" s="24"/>
      <c r="MV1281" s="24"/>
      <c r="MW1281" s="24"/>
      <c r="MX1281" s="24"/>
      <c r="MY1281" s="24"/>
      <c r="MZ1281" s="24"/>
      <c r="NA1281" s="24"/>
      <c r="NB1281" s="24"/>
      <c r="NC1281" s="24"/>
      <c r="ND1281" s="24"/>
      <c r="NE1281" s="24"/>
      <c r="NF1281" s="24"/>
      <c r="NG1281" s="24"/>
      <c r="NH1281" s="24"/>
      <c r="NI1281" s="24"/>
      <c r="NJ1281" s="24"/>
      <c r="NK1281" s="24"/>
      <c r="NL1281" s="24"/>
      <c r="NM1281" s="24"/>
      <c r="NN1281" s="24"/>
      <c r="NO1281" s="24"/>
      <c r="NP1281" s="24"/>
      <c r="NQ1281" s="24"/>
      <c r="NR1281" s="24"/>
      <c r="NS1281" s="24"/>
      <c r="NT1281" s="24"/>
      <c r="NU1281" s="24"/>
      <c r="NV1281" s="24"/>
      <c r="NW1281" s="24"/>
      <c r="NX1281" s="24"/>
      <c r="NY1281" s="24"/>
      <c r="NZ1281" s="24"/>
      <c r="OA1281" s="24"/>
      <c r="OB1281" s="24"/>
      <c r="OC1281" s="24"/>
      <c r="OD1281" s="24"/>
      <c r="OE1281" s="24"/>
      <c r="OF1281" s="24"/>
      <c r="OG1281" s="24"/>
      <c r="OH1281" s="24"/>
      <c r="OI1281" s="24"/>
      <c r="OJ1281" s="24"/>
      <c r="OK1281" s="24"/>
      <c r="OL1281" s="24"/>
      <c r="OM1281" s="24"/>
      <c r="ON1281" s="24"/>
      <c r="OO1281" s="24"/>
      <c r="OP1281" s="24"/>
      <c r="OQ1281" s="24"/>
      <c r="OR1281" s="24"/>
      <c r="OS1281" s="24"/>
      <c r="OT1281" s="24"/>
      <c r="OU1281" s="24"/>
      <c r="OV1281" s="24"/>
      <c r="OW1281" s="24"/>
      <c r="OX1281" s="24"/>
      <c r="OY1281" s="24"/>
      <c r="OZ1281" s="24"/>
      <c r="PA1281" s="24"/>
      <c r="PB1281" s="24"/>
      <c r="PC1281" s="24"/>
      <c r="PD1281" s="24"/>
      <c r="PE1281" s="24"/>
      <c r="PF1281" s="24"/>
      <c r="PG1281" s="24"/>
      <c r="PH1281" s="24"/>
      <c r="PI1281" s="24"/>
      <c r="PJ1281" s="24"/>
      <c r="PK1281" s="24"/>
      <c r="PL1281" s="24"/>
      <c r="PM1281" s="24"/>
      <c r="PN1281" s="24"/>
      <c r="PO1281" s="24"/>
      <c r="PP1281" s="24"/>
      <c r="PQ1281" s="24"/>
      <c r="PR1281" s="24"/>
      <c r="PS1281" s="24"/>
      <c r="PT1281" s="24"/>
      <c r="PU1281" s="24"/>
      <c r="PV1281" s="24"/>
      <c r="PW1281" s="24"/>
      <c r="PX1281" s="24"/>
      <c r="PY1281" s="24"/>
      <c r="PZ1281" s="24"/>
      <c r="QA1281" s="24"/>
      <c r="QB1281" s="24"/>
      <c r="QC1281" s="24"/>
      <c r="QD1281" s="24"/>
      <c r="QE1281" s="24"/>
      <c r="QF1281" s="24"/>
      <c r="QG1281" s="24"/>
      <c r="QH1281" s="24"/>
      <c r="QI1281" s="24"/>
      <c r="QJ1281" s="24"/>
      <c r="QK1281" s="24"/>
      <c r="QL1281" s="24"/>
      <c r="QM1281" s="24"/>
      <c r="QN1281" s="24"/>
      <c r="QO1281" s="24"/>
      <c r="QP1281" s="24"/>
      <c r="QQ1281" s="24"/>
      <c r="QR1281" s="24"/>
      <c r="QS1281" s="24"/>
      <c r="QT1281" s="24"/>
      <c r="QU1281" s="24"/>
      <c r="QV1281" s="24"/>
      <c r="QW1281" s="24"/>
      <c r="QX1281" s="24"/>
      <c r="QY1281" s="24"/>
      <c r="QZ1281" s="24"/>
      <c r="RA1281" s="24"/>
      <c r="RB1281" s="24"/>
      <c r="RC1281" s="24"/>
      <c r="RD1281" s="24"/>
      <c r="RE1281" s="24"/>
      <c r="RF1281" s="24"/>
      <c r="RG1281" s="24"/>
      <c r="RH1281" s="24"/>
      <c r="RI1281" s="24"/>
      <c r="RJ1281" s="24"/>
      <c r="RK1281" s="24"/>
      <c r="RL1281" s="24"/>
      <c r="RM1281" s="24"/>
      <c r="RN1281" s="24"/>
      <c r="RO1281" s="24"/>
      <c r="RP1281" s="24"/>
      <c r="RQ1281" s="24"/>
      <c r="RR1281" s="24"/>
      <c r="RS1281" s="24"/>
      <c r="RT1281" s="24"/>
      <c r="RU1281" s="24"/>
      <c r="RV1281" s="24"/>
      <c r="RW1281" s="24"/>
      <c r="RX1281" s="24"/>
      <c r="RY1281" s="24"/>
      <c r="RZ1281" s="24"/>
      <c r="SA1281" s="24"/>
      <c r="SB1281" s="24"/>
      <c r="SC1281" s="24"/>
      <c r="SD1281" s="24"/>
      <c r="SE1281" s="24"/>
      <c r="SF1281" s="24"/>
      <c r="SG1281" s="24"/>
      <c r="SH1281" s="24"/>
      <c r="SI1281" s="24"/>
      <c r="SJ1281" s="24"/>
      <c r="SK1281" s="24"/>
      <c r="SL1281" s="24"/>
      <c r="SM1281" s="24"/>
      <c r="SN1281" s="24"/>
      <c r="SO1281" s="24"/>
      <c r="SP1281" s="24"/>
      <c r="SQ1281" s="24"/>
      <c r="SR1281" s="24"/>
      <c r="SS1281" s="24"/>
      <c r="ST1281" s="24"/>
      <c r="SU1281" s="24"/>
      <c r="SV1281" s="24"/>
      <c r="SW1281" s="24"/>
      <c r="SX1281" s="24"/>
      <c r="SY1281" s="24"/>
      <c r="SZ1281" s="24"/>
      <c r="TA1281" s="24"/>
      <c r="TB1281" s="24"/>
      <c r="TC1281" s="24"/>
      <c r="TD1281" s="24"/>
      <c r="TE1281" s="24"/>
      <c r="TF1281" s="24"/>
      <c r="TG1281" s="24"/>
      <c r="TH1281" s="24"/>
      <c r="TI1281" s="24"/>
      <c r="TJ1281" s="24"/>
      <c r="TK1281" s="24"/>
      <c r="TL1281" s="24"/>
      <c r="TM1281" s="24"/>
      <c r="TN1281" s="24"/>
      <c r="TO1281" s="24"/>
      <c r="TP1281" s="24"/>
      <c r="TQ1281" s="24"/>
      <c r="TR1281" s="24"/>
      <c r="TS1281" s="24"/>
      <c r="TT1281" s="24"/>
      <c r="TU1281" s="24"/>
      <c r="TV1281" s="24"/>
      <c r="TW1281" s="24"/>
      <c r="TX1281" s="24"/>
      <c r="TY1281" s="24"/>
      <c r="TZ1281" s="24"/>
      <c r="UA1281" s="24"/>
      <c r="UB1281" s="24"/>
      <c r="UC1281" s="24"/>
      <c r="UD1281" s="24"/>
      <c r="UE1281" s="24"/>
      <c r="UF1281" s="24"/>
      <c r="UG1281" s="24"/>
      <c r="UH1281" s="24"/>
      <c r="UI1281" s="24"/>
      <c r="UJ1281" s="24"/>
      <c r="UK1281" s="24"/>
      <c r="UL1281" s="24"/>
      <c r="UM1281" s="24"/>
      <c r="UN1281" s="24"/>
      <c r="UO1281" s="24"/>
      <c r="UP1281" s="24"/>
      <c r="UQ1281" s="24"/>
      <c r="UR1281" s="24"/>
      <c r="US1281" s="24"/>
      <c r="UT1281" s="24"/>
      <c r="UU1281" s="24"/>
      <c r="UV1281" s="24"/>
      <c r="UW1281" s="24"/>
      <c r="UX1281" s="24"/>
      <c r="UY1281" s="24"/>
      <c r="UZ1281" s="24"/>
      <c r="VA1281" s="24"/>
      <c r="VB1281" s="24"/>
      <c r="VC1281" s="24"/>
      <c r="VD1281" s="24"/>
      <c r="VE1281" s="24"/>
      <c r="VF1281" s="24"/>
      <c r="VG1281" s="24"/>
      <c r="VH1281" s="24"/>
      <c r="VI1281" s="24"/>
      <c r="VJ1281" s="24"/>
      <c r="VK1281" s="24"/>
      <c r="VL1281" s="24"/>
      <c r="VM1281" s="24"/>
      <c r="VN1281" s="24"/>
      <c r="VO1281" s="24"/>
      <c r="VP1281" s="24"/>
      <c r="VQ1281" s="24"/>
      <c r="VR1281" s="24"/>
      <c r="VS1281" s="24"/>
      <c r="VT1281" s="24"/>
      <c r="VU1281" s="24"/>
      <c r="VV1281" s="24"/>
      <c r="VW1281" s="24"/>
      <c r="VX1281" s="24"/>
      <c r="VY1281" s="24"/>
      <c r="VZ1281" s="24"/>
      <c r="WA1281" s="24"/>
      <c r="WB1281" s="24"/>
      <c r="WC1281" s="24"/>
      <c r="WD1281" s="24"/>
      <c r="WE1281" s="24"/>
      <c r="WF1281" s="24"/>
      <c r="WG1281" s="24"/>
      <c r="WH1281" s="24"/>
      <c r="WI1281" s="24"/>
      <c r="WJ1281" s="24"/>
      <c r="WK1281" s="24"/>
      <c r="WL1281" s="24"/>
      <c r="WM1281" s="24"/>
      <c r="WN1281" s="24"/>
      <c r="WO1281" s="24"/>
      <c r="WP1281" s="24"/>
      <c r="WQ1281" s="24"/>
      <c r="WR1281" s="24"/>
      <c r="WS1281" s="24"/>
      <c r="WT1281" s="24"/>
      <c r="WU1281" s="24"/>
      <c r="WV1281" s="24"/>
      <c r="WW1281" s="24"/>
      <c r="WX1281" s="24"/>
      <c r="WY1281" s="24"/>
      <c r="WZ1281" s="24"/>
      <c r="XA1281" s="24"/>
      <c r="XB1281" s="24"/>
      <c r="XC1281" s="24"/>
      <c r="XD1281" s="24"/>
      <c r="XE1281" s="24"/>
      <c r="XF1281" s="24"/>
      <c r="XG1281" s="24"/>
      <c r="XH1281" s="24"/>
      <c r="XI1281" s="24"/>
      <c r="XJ1281" s="24"/>
      <c r="XK1281" s="24"/>
      <c r="XL1281" s="24"/>
      <c r="XM1281" s="24"/>
      <c r="XN1281" s="24"/>
      <c r="XO1281" s="24"/>
      <c r="XP1281" s="24"/>
      <c r="XQ1281" s="24"/>
      <c r="XR1281" s="24"/>
      <c r="XS1281" s="24"/>
      <c r="XT1281" s="24"/>
      <c r="XU1281" s="24"/>
      <c r="XV1281" s="24"/>
      <c r="XW1281" s="24"/>
      <c r="XX1281" s="24"/>
      <c r="XY1281" s="24"/>
      <c r="XZ1281" s="24"/>
      <c r="YA1281" s="24"/>
      <c r="YB1281" s="24"/>
      <c r="YC1281" s="24"/>
      <c r="YD1281" s="24"/>
      <c r="YE1281" s="24"/>
      <c r="YF1281" s="24"/>
      <c r="YG1281" s="24"/>
      <c r="YH1281" s="24"/>
      <c r="YI1281" s="24"/>
      <c r="YJ1281" s="24"/>
      <c r="YK1281" s="24"/>
      <c r="YL1281" s="24"/>
      <c r="YM1281" s="24"/>
      <c r="YN1281" s="24"/>
      <c r="YO1281" s="24"/>
      <c r="YP1281" s="24"/>
      <c r="YQ1281" s="24"/>
      <c r="YR1281" s="24"/>
      <c r="YS1281" s="24"/>
      <c r="YT1281" s="24"/>
      <c r="YU1281" s="24"/>
      <c r="YV1281" s="24"/>
      <c r="YW1281" s="24"/>
      <c r="YX1281" s="24"/>
      <c r="YY1281" s="24"/>
      <c r="YZ1281" s="24"/>
      <c r="ZA1281" s="24"/>
      <c r="ZB1281" s="24"/>
      <c r="ZC1281" s="24"/>
      <c r="ZD1281" s="24"/>
      <c r="ZE1281" s="24"/>
      <c r="ZF1281" s="24"/>
      <c r="ZG1281" s="24"/>
      <c r="ZH1281" s="24"/>
      <c r="ZI1281" s="24"/>
      <c r="ZJ1281" s="24"/>
      <c r="ZK1281" s="24"/>
      <c r="ZL1281" s="24"/>
      <c r="ZM1281" s="24"/>
      <c r="ZN1281" s="24"/>
      <c r="ZO1281" s="24"/>
      <c r="ZP1281" s="24"/>
      <c r="ZQ1281" s="24"/>
      <c r="ZR1281" s="24"/>
      <c r="ZS1281" s="24"/>
      <c r="ZT1281" s="24"/>
      <c r="ZU1281" s="24"/>
      <c r="ZV1281" s="24"/>
      <c r="ZW1281" s="24"/>
      <c r="ZX1281" s="24"/>
      <c r="ZY1281" s="24"/>
      <c r="ZZ1281" s="24"/>
      <c r="AAA1281" s="24"/>
      <c r="AAB1281" s="24"/>
      <c r="AAC1281" s="24"/>
      <c r="AAD1281" s="24"/>
      <c r="AAE1281" s="24"/>
      <c r="AAF1281" s="24"/>
      <c r="AAG1281" s="24"/>
      <c r="AAH1281" s="24"/>
      <c r="AAI1281" s="24"/>
      <c r="AAJ1281" s="24"/>
      <c r="AAK1281" s="24"/>
      <c r="AAL1281" s="24"/>
      <c r="AAM1281" s="24"/>
      <c r="AAN1281" s="24"/>
      <c r="AAO1281" s="24"/>
      <c r="AAP1281" s="24"/>
      <c r="AAQ1281" s="24"/>
      <c r="AAR1281" s="24"/>
      <c r="AAS1281" s="24"/>
      <c r="AAT1281" s="24"/>
      <c r="AAU1281" s="24"/>
      <c r="AAV1281" s="24"/>
      <c r="AAW1281" s="24"/>
      <c r="AAX1281" s="24"/>
      <c r="AAY1281" s="24"/>
      <c r="AAZ1281" s="24"/>
      <c r="ABA1281" s="24"/>
      <c r="ABB1281" s="24"/>
      <c r="ABC1281" s="24"/>
      <c r="ABD1281" s="24"/>
      <c r="ABE1281" s="24"/>
      <c r="ABF1281" s="24"/>
      <c r="ABG1281" s="24"/>
      <c r="ABH1281" s="24"/>
      <c r="ABI1281" s="24"/>
      <c r="ABJ1281" s="24"/>
      <c r="ABK1281" s="24"/>
      <c r="ABL1281" s="24"/>
      <c r="ABM1281" s="24"/>
      <c r="ABN1281" s="24"/>
      <c r="ABO1281" s="24"/>
      <c r="ABP1281" s="24"/>
      <c r="ABQ1281" s="24"/>
      <c r="ABR1281" s="24"/>
      <c r="ABS1281" s="24"/>
      <c r="ABT1281" s="24"/>
      <c r="ABU1281" s="24"/>
      <c r="ABV1281" s="24"/>
      <c r="ABW1281" s="24"/>
      <c r="ABX1281" s="24"/>
      <c r="ABY1281" s="24"/>
      <c r="ABZ1281" s="24"/>
      <c r="ACA1281" s="24"/>
      <c r="ACB1281" s="24"/>
      <c r="ACC1281" s="24"/>
      <c r="ACD1281" s="24"/>
      <c r="ACE1281" s="24"/>
      <c r="ACF1281" s="24"/>
      <c r="ACG1281" s="24"/>
      <c r="ACH1281" s="24"/>
      <c r="ACI1281" s="24"/>
      <c r="ACJ1281" s="24"/>
      <c r="ACK1281" s="24"/>
      <c r="ACL1281" s="24"/>
      <c r="ACM1281" s="24"/>
      <c r="ACN1281" s="24"/>
      <c r="ACO1281" s="24"/>
      <c r="ACP1281" s="24"/>
      <c r="ACQ1281" s="24"/>
      <c r="ACR1281" s="24"/>
      <c r="ACS1281" s="24"/>
      <c r="ACT1281" s="24"/>
      <c r="ACU1281" s="24"/>
      <c r="ACV1281" s="24"/>
      <c r="ACW1281" s="24"/>
      <c r="ACX1281" s="24"/>
      <c r="ACY1281" s="24"/>
      <c r="ACZ1281" s="24"/>
      <c r="ADA1281" s="24"/>
      <c r="ADB1281" s="24"/>
      <c r="ADC1281" s="24"/>
      <c r="ADD1281" s="24"/>
      <c r="ADE1281" s="24"/>
      <c r="ADF1281" s="24"/>
      <c r="ADG1281" s="24"/>
      <c r="ADH1281" s="24"/>
      <c r="ADI1281" s="24"/>
      <c r="ADJ1281" s="24"/>
      <c r="ADK1281" s="24"/>
      <c r="ADL1281" s="24"/>
      <c r="ADM1281" s="24"/>
      <c r="ADN1281" s="24"/>
      <c r="ADO1281" s="24"/>
      <c r="ADP1281" s="24"/>
      <c r="ADQ1281" s="24"/>
      <c r="ADR1281" s="24"/>
      <c r="ADS1281" s="24"/>
      <c r="ADT1281" s="24"/>
      <c r="ADU1281" s="24"/>
      <c r="ADV1281" s="24"/>
      <c r="ADW1281" s="24"/>
      <c r="ADX1281" s="24"/>
      <c r="ADY1281" s="24"/>
      <c r="ADZ1281" s="24"/>
      <c r="AEA1281" s="24"/>
      <c r="AEB1281" s="24"/>
      <c r="AEC1281" s="24"/>
      <c r="AED1281" s="24"/>
      <c r="AEE1281" s="24"/>
      <c r="AEF1281" s="24"/>
      <c r="AEG1281" s="24"/>
      <c r="AEH1281" s="24"/>
      <c r="AEI1281" s="24"/>
      <c r="AEJ1281" s="24"/>
      <c r="AEK1281" s="24"/>
      <c r="AEL1281" s="24"/>
      <c r="AEM1281" s="24"/>
      <c r="AEN1281" s="24"/>
      <c r="AEO1281" s="24"/>
      <c r="AEP1281" s="24"/>
      <c r="AEQ1281" s="24"/>
      <c r="AER1281" s="24"/>
      <c r="AES1281" s="24"/>
      <c r="AET1281" s="24"/>
      <c r="AEU1281" s="24"/>
      <c r="AEV1281" s="24"/>
      <c r="AEW1281" s="24"/>
      <c r="AEX1281" s="24"/>
      <c r="AEY1281" s="24"/>
      <c r="AEZ1281" s="24"/>
      <c r="AFA1281" s="24"/>
      <c r="AFB1281" s="24"/>
      <c r="AFC1281" s="24"/>
      <c r="AFD1281" s="24"/>
      <c r="AFE1281" s="24"/>
      <c r="AFF1281" s="24"/>
      <c r="AFG1281" s="24"/>
      <c r="AFH1281" s="24"/>
      <c r="AFI1281" s="24"/>
      <c r="AFJ1281" s="24"/>
      <c r="AFK1281" s="24"/>
      <c r="AFL1281" s="24"/>
      <c r="AFM1281" s="24"/>
      <c r="AFN1281" s="24"/>
      <c r="AFO1281" s="24"/>
      <c r="AFP1281" s="24"/>
      <c r="AFQ1281" s="24"/>
      <c r="AFR1281" s="24"/>
      <c r="AFS1281" s="24"/>
      <c r="AFT1281" s="24"/>
      <c r="AFU1281" s="24"/>
      <c r="AFV1281" s="24"/>
      <c r="AFW1281" s="24"/>
      <c r="AFX1281" s="24"/>
      <c r="AFY1281" s="24"/>
      <c r="AFZ1281" s="24"/>
      <c r="AGA1281" s="24"/>
      <c r="AGB1281" s="24"/>
      <c r="AGC1281" s="24"/>
      <c r="AGD1281" s="24"/>
      <c r="AGE1281" s="24"/>
      <c r="AGF1281" s="24"/>
      <c r="AGG1281" s="24"/>
      <c r="AGH1281" s="24"/>
      <c r="AGI1281" s="24"/>
      <c r="AGJ1281" s="24"/>
      <c r="AGK1281" s="24"/>
      <c r="AGL1281" s="24"/>
      <c r="AGM1281" s="24"/>
      <c r="AGN1281" s="24"/>
      <c r="AGO1281" s="24"/>
      <c r="AGP1281" s="24"/>
      <c r="AGQ1281" s="24"/>
      <c r="AGR1281" s="24"/>
      <c r="AGS1281" s="24"/>
      <c r="AGT1281" s="24"/>
      <c r="AGU1281" s="24"/>
      <c r="AGV1281" s="24"/>
      <c r="AGW1281" s="24"/>
      <c r="AGX1281" s="24"/>
      <c r="AGY1281" s="24"/>
      <c r="AGZ1281" s="24"/>
      <c r="AHA1281" s="24"/>
      <c r="AHB1281" s="24"/>
      <c r="AHC1281" s="24"/>
      <c r="AHD1281" s="24"/>
      <c r="AHE1281" s="24"/>
      <c r="AHF1281" s="24"/>
      <c r="AHG1281" s="24"/>
      <c r="AHH1281" s="24"/>
      <c r="AHI1281" s="24"/>
      <c r="AHJ1281" s="24"/>
      <c r="AHK1281" s="24"/>
      <c r="AHL1281" s="24"/>
      <c r="AHM1281" s="24"/>
      <c r="AHN1281" s="24"/>
      <c r="AHO1281" s="24"/>
      <c r="AHP1281" s="24"/>
      <c r="AHQ1281" s="24"/>
      <c r="AHR1281" s="24"/>
      <c r="AHS1281" s="24"/>
      <c r="AHT1281" s="24"/>
      <c r="AHU1281" s="24"/>
      <c r="AHV1281" s="24"/>
      <c r="AHW1281" s="24"/>
      <c r="AHX1281" s="24"/>
      <c r="AHY1281" s="24"/>
      <c r="AHZ1281" s="24"/>
      <c r="AIA1281" s="24"/>
      <c r="AIB1281" s="24"/>
      <c r="AIC1281" s="24"/>
      <c r="AID1281" s="24"/>
      <c r="AIE1281" s="24"/>
      <c r="AIF1281" s="24"/>
      <c r="AIG1281" s="24"/>
      <c r="AIH1281" s="24"/>
      <c r="AII1281" s="24"/>
      <c r="AIJ1281" s="24"/>
      <c r="AIK1281" s="24"/>
      <c r="AIL1281" s="24"/>
      <c r="AIM1281" s="24"/>
      <c r="AIN1281" s="24"/>
      <c r="AIO1281" s="24"/>
      <c r="AIP1281" s="24"/>
      <c r="AIQ1281" s="24"/>
      <c r="AIR1281" s="24"/>
      <c r="AIS1281" s="24"/>
      <c r="AIT1281" s="24"/>
      <c r="AIU1281" s="24"/>
      <c r="AIV1281" s="24"/>
      <c r="AIW1281" s="24"/>
      <c r="AIX1281" s="24"/>
      <c r="AIY1281" s="24"/>
      <c r="AIZ1281" s="24"/>
      <c r="AJA1281" s="24"/>
      <c r="AJB1281" s="24"/>
      <c r="AJC1281" s="24"/>
      <c r="AJD1281" s="24"/>
      <c r="AJE1281" s="24"/>
      <c r="AJF1281" s="24"/>
      <c r="AJG1281" s="24"/>
      <c r="AJH1281" s="24"/>
      <c r="AJI1281" s="24"/>
      <c r="AJJ1281" s="24"/>
      <c r="AJK1281" s="24"/>
      <c r="AJL1281" s="24"/>
      <c r="AJM1281" s="24"/>
      <c r="AJN1281" s="24"/>
      <c r="AJO1281" s="24"/>
      <c r="AJP1281" s="24"/>
      <c r="AJQ1281" s="24"/>
      <c r="AJR1281" s="24"/>
      <c r="AJS1281" s="24"/>
      <c r="AJT1281" s="24"/>
      <c r="AJU1281" s="24"/>
      <c r="AJV1281" s="24"/>
      <c r="AJW1281" s="24"/>
      <c r="AJX1281" s="24"/>
      <c r="AJY1281" s="24"/>
      <c r="AJZ1281" s="24"/>
      <c r="AKA1281" s="24"/>
      <c r="AKB1281" s="24"/>
      <c r="AKC1281" s="24"/>
      <c r="AKD1281" s="24"/>
      <c r="AKE1281" s="24"/>
      <c r="AKF1281" s="24"/>
      <c r="AKG1281" s="24"/>
      <c r="AKH1281" s="24"/>
      <c r="AKI1281" s="24"/>
      <c r="AKJ1281" s="24"/>
      <c r="AKK1281" s="24"/>
      <c r="AKL1281" s="24"/>
      <c r="AKM1281" s="24"/>
      <c r="AKN1281" s="24"/>
      <c r="AKO1281" s="24"/>
      <c r="AKP1281" s="24"/>
      <c r="AKQ1281" s="24"/>
      <c r="AKR1281" s="24"/>
      <c r="AKS1281" s="24"/>
      <c r="AKT1281" s="24"/>
      <c r="AKU1281" s="24"/>
      <c r="AKV1281" s="24"/>
      <c r="AKW1281" s="24"/>
      <c r="AKX1281" s="24"/>
      <c r="AKY1281" s="24"/>
      <c r="AKZ1281" s="24"/>
      <c r="ALA1281" s="24"/>
      <c r="ALB1281" s="24"/>
      <c r="ALC1281" s="24"/>
      <c r="ALD1281" s="24"/>
      <c r="ALE1281" s="24"/>
      <c r="ALF1281" s="24"/>
      <c r="ALG1281" s="24"/>
      <c r="ALH1281" s="24"/>
      <c r="ALI1281" s="24"/>
      <c r="ALJ1281" s="24"/>
    </row>
    <row r="1282" spans="1:998" s="13" customFormat="1">
      <c r="A1282" s="16">
        <v>1277</v>
      </c>
      <c r="B1282" s="32" t="s">
        <v>138</v>
      </c>
      <c r="C1282" s="32" t="s">
        <v>60</v>
      </c>
      <c r="D1282" s="32" t="s">
        <v>60</v>
      </c>
      <c r="E1282" s="32" t="s">
        <v>745</v>
      </c>
      <c r="F1282" s="32"/>
      <c r="G1282" s="74">
        <v>45834</v>
      </c>
      <c r="H1282" s="75">
        <v>0.57916666666666672</v>
      </c>
      <c r="I1282" s="32" t="s">
        <v>5</v>
      </c>
      <c r="J1282" s="32" t="s">
        <v>6</v>
      </c>
      <c r="K1282" s="32" t="s">
        <v>5</v>
      </c>
      <c r="L1282" s="32" t="s">
        <v>5</v>
      </c>
      <c r="M1282" s="32" t="s">
        <v>5</v>
      </c>
      <c r="N1282" s="32" t="s">
        <v>6</v>
      </c>
      <c r="O1282" s="76">
        <v>483.67</v>
      </c>
      <c r="P1282" s="77">
        <v>4135</v>
      </c>
      <c r="Q1282" s="76">
        <v>100000</v>
      </c>
      <c r="R1282" s="76">
        <v>10000</v>
      </c>
      <c r="S1282" s="85">
        <f t="shared" si="117"/>
        <v>10</v>
      </c>
      <c r="T1282" s="85">
        <f t="shared" si="116"/>
        <v>90000</v>
      </c>
      <c r="U1282" s="32" t="s">
        <v>6</v>
      </c>
      <c r="V1282" s="32" t="s">
        <v>6</v>
      </c>
      <c r="W1282" s="32">
        <v>1</v>
      </c>
      <c r="X1282" s="80">
        <v>0</v>
      </c>
      <c r="Y1282" s="81">
        <f>ROUND((S1282/INDICI!$B$2*10),2)</f>
        <v>1.1299999999999999</v>
      </c>
      <c r="Z1282" s="81">
        <f>ROUND((O1282/INDICI!$B$1*25),2)</f>
        <v>1.29</v>
      </c>
      <c r="AA1282" s="82">
        <f t="shared" si="118"/>
        <v>8</v>
      </c>
      <c r="AB1282" s="83">
        <f t="shared" si="119"/>
        <v>10.42</v>
      </c>
      <c r="AC1282" s="84"/>
      <c r="AD1282" s="81" t="str">
        <f>VLOOKUP(C1282, 'NORD SUD'!A:B, 2, FALSE)</f>
        <v>S</v>
      </c>
      <c r="AE1282" s="85"/>
      <c r="AF1282" s="85"/>
      <c r="AG1282" s="84"/>
      <c r="AH1282" s="90"/>
      <c r="AI1282" s="172"/>
      <c r="AJ1282" s="172"/>
      <c r="AK1282" s="197"/>
      <c r="AL1282" s="158"/>
    </row>
    <row r="1283" spans="1:998" s="13" customFormat="1">
      <c r="A1283" s="16">
        <v>1278</v>
      </c>
      <c r="B1283" s="32" t="s">
        <v>556</v>
      </c>
      <c r="C1283" s="32" t="s">
        <v>1454</v>
      </c>
      <c r="D1283" s="32" t="s">
        <v>1454</v>
      </c>
      <c r="E1283" s="32" t="s">
        <v>1484</v>
      </c>
      <c r="F1283" s="32"/>
      <c r="G1283" s="74">
        <v>45796</v>
      </c>
      <c r="H1283" s="75">
        <v>0.51041666666666663</v>
      </c>
      <c r="I1283" s="32" t="s">
        <v>5</v>
      </c>
      <c r="J1283" s="32" t="s">
        <v>6</v>
      </c>
      <c r="K1283" s="32" t="s">
        <v>5</v>
      </c>
      <c r="L1283" s="32" t="s">
        <v>5</v>
      </c>
      <c r="M1283" s="32" t="s">
        <v>5</v>
      </c>
      <c r="N1283" s="32" t="s">
        <v>6</v>
      </c>
      <c r="O1283" s="76">
        <v>823.72</v>
      </c>
      <c r="P1283" s="77">
        <v>607</v>
      </c>
      <c r="Q1283" s="76">
        <v>53000</v>
      </c>
      <c r="R1283" s="76">
        <v>1000</v>
      </c>
      <c r="S1283" s="85">
        <f t="shared" si="117"/>
        <v>1.8867924528301887</v>
      </c>
      <c r="T1283" s="85">
        <f t="shared" si="116"/>
        <v>52000</v>
      </c>
      <c r="U1283" s="32" t="s">
        <v>6</v>
      </c>
      <c r="V1283" s="32" t="s">
        <v>6</v>
      </c>
      <c r="W1283" s="79">
        <v>1</v>
      </c>
      <c r="X1283" s="80">
        <v>0</v>
      </c>
      <c r="Y1283" s="81">
        <f>ROUND((S1283/INDICI!$B$2*10),2)</f>
        <v>0.21</v>
      </c>
      <c r="Z1283" s="81">
        <f>ROUND((O1283/INDICI!$B$1*25),2)</f>
        <v>2.2000000000000002</v>
      </c>
      <c r="AA1283" s="82">
        <f t="shared" si="118"/>
        <v>8</v>
      </c>
      <c r="AB1283" s="83">
        <f t="shared" si="119"/>
        <v>10.41</v>
      </c>
      <c r="AC1283" s="84"/>
      <c r="AD1283" s="81" t="str">
        <f>VLOOKUP(C1283, 'NORD SUD'!A:B, 2, FALSE)</f>
        <v>S</v>
      </c>
      <c r="AE1283" s="85"/>
      <c r="AF1283" s="85"/>
      <c r="AG1283" s="84"/>
      <c r="AH1283" s="81"/>
      <c r="AI1283" s="169"/>
      <c r="AJ1283" s="169"/>
      <c r="AK1283" s="194"/>
      <c r="AL1283" s="158"/>
    </row>
    <row r="1284" spans="1:998" s="13" customFormat="1">
      <c r="A1284" s="16">
        <v>1279</v>
      </c>
      <c r="B1284" s="32" t="s">
        <v>250</v>
      </c>
      <c r="C1284" s="32" t="s">
        <v>41</v>
      </c>
      <c r="D1284" s="32" t="s">
        <v>41</v>
      </c>
      <c r="E1284" s="32" t="s">
        <v>1296</v>
      </c>
      <c r="F1284" s="32"/>
      <c r="G1284" s="74">
        <v>45821</v>
      </c>
      <c r="H1284" s="75">
        <v>0.56527777777777777</v>
      </c>
      <c r="I1284" s="32" t="s">
        <v>265</v>
      </c>
      <c r="J1284" s="32" t="s">
        <v>6</v>
      </c>
      <c r="K1284" s="32" t="s">
        <v>5</v>
      </c>
      <c r="L1284" s="32" t="s">
        <v>5</v>
      </c>
      <c r="M1284" s="76" t="s">
        <v>5</v>
      </c>
      <c r="N1284" s="32" t="s">
        <v>6</v>
      </c>
      <c r="O1284" s="76">
        <v>799.8</v>
      </c>
      <c r="P1284" s="77">
        <v>11878</v>
      </c>
      <c r="Q1284" s="76">
        <v>61311.1</v>
      </c>
      <c r="R1284" s="76">
        <v>12262.22</v>
      </c>
      <c r="S1284" s="85">
        <f t="shared" si="117"/>
        <v>20</v>
      </c>
      <c r="T1284" s="85">
        <f t="shared" si="116"/>
        <v>49048.88</v>
      </c>
      <c r="U1284" s="32" t="s">
        <v>6</v>
      </c>
      <c r="V1284" s="32" t="s">
        <v>6</v>
      </c>
      <c r="W1284" s="79">
        <v>1</v>
      </c>
      <c r="X1284" s="80">
        <v>0</v>
      </c>
      <c r="Y1284" s="81">
        <f>ROUND((S1284/INDICI!$B$2*10),2)</f>
        <v>2.2599999999999998</v>
      </c>
      <c r="Z1284" s="81">
        <f>ROUND((O1284/INDICI!$B$1*25),2)</f>
        <v>2.14</v>
      </c>
      <c r="AA1284" s="82">
        <f t="shared" si="118"/>
        <v>6</v>
      </c>
      <c r="AB1284" s="83">
        <f t="shared" si="119"/>
        <v>10.4</v>
      </c>
      <c r="AC1284" s="84"/>
      <c r="AD1284" s="81" t="str">
        <f>VLOOKUP(C1284, 'NORD SUD'!A:B, 2, FALSE)</f>
        <v>N</v>
      </c>
      <c r="AE1284" s="85"/>
      <c r="AF1284" s="85"/>
      <c r="AG1284" s="84"/>
      <c r="AH1284" s="81"/>
      <c r="AI1284" s="169"/>
      <c r="AJ1284" s="169"/>
      <c r="AK1284" s="194"/>
      <c r="AL1284" s="158"/>
    </row>
    <row r="1285" spans="1:998" s="13" customFormat="1">
      <c r="A1285" s="16">
        <v>1280</v>
      </c>
      <c r="B1285" s="32" t="s">
        <v>188</v>
      </c>
      <c r="C1285" s="32" t="s">
        <v>1804</v>
      </c>
      <c r="D1285" s="32" t="s">
        <v>1804</v>
      </c>
      <c r="E1285" s="32" t="s">
        <v>1857</v>
      </c>
      <c r="F1285" s="32"/>
      <c r="G1285" s="74">
        <v>45828</v>
      </c>
      <c r="H1285" s="75">
        <v>0.4375</v>
      </c>
      <c r="I1285" s="32" t="s">
        <v>5</v>
      </c>
      <c r="J1285" s="32" t="s">
        <v>6</v>
      </c>
      <c r="K1285" s="32" t="s">
        <v>5</v>
      </c>
      <c r="L1285" s="32" t="s">
        <v>5</v>
      </c>
      <c r="M1285" s="32" t="s">
        <v>5</v>
      </c>
      <c r="N1285" s="32" t="s">
        <v>6</v>
      </c>
      <c r="O1285" s="76">
        <v>898.63</v>
      </c>
      <c r="P1285" s="77">
        <v>2782</v>
      </c>
      <c r="Q1285" s="76">
        <v>190000</v>
      </c>
      <c r="R1285" s="76">
        <v>0</v>
      </c>
      <c r="S1285" s="85">
        <f t="shared" si="117"/>
        <v>0</v>
      </c>
      <c r="T1285" s="85">
        <f t="shared" si="116"/>
        <v>190000</v>
      </c>
      <c r="U1285" s="32" t="s">
        <v>6</v>
      </c>
      <c r="V1285" s="32" t="s">
        <v>6</v>
      </c>
      <c r="W1285" s="79">
        <v>1</v>
      </c>
      <c r="X1285" s="80">
        <v>0</v>
      </c>
      <c r="Y1285" s="81">
        <f>ROUND((S1285/INDICI!$B$2*10),2)</f>
        <v>0</v>
      </c>
      <c r="Z1285" s="81">
        <f>ROUND((O1285/INDICI!$B$1*25),2)</f>
        <v>2.4</v>
      </c>
      <c r="AA1285" s="82">
        <f t="shared" si="118"/>
        <v>8</v>
      </c>
      <c r="AB1285" s="83">
        <f t="shared" si="119"/>
        <v>10.4</v>
      </c>
      <c r="AC1285" s="84"/>
      <c r="AD1285" s="81" t="str">
        <f>VLOOKUP(C1285, 'NORD SUD'!A:B, 2, FALSE)</f>
        <v>N</v>
      </c>
      <c r="AE1285" s="85"/>
      <c r="AF1285" s="85"/>
      <c r="AG1285" s="84"/>
      <c r="AH1285" s="81"/>
      <c r="AI1285" s="169"/>
      <c r="AJ1285" s="169"/>
      <c r="AK1285" s="194"/>
      <c r="AL1285" s="158"/>
    </row>
    <row r="1286" spans="1:998" s="13" customFormat="1">
      <c r="A1286" s="16">
        <v>1281</v>
      </c>
      <c r="B1286" s="32" t="s">
        <v>857</v>
      </c>
      <c r="C1286" s="32" t="s">
        <v>100</v>
      </c>
      <c r="D1286" s="32" t="s">
        <v>100</v>
      </c>
      <c r="E1286" s="32" t="s">
        <v>876</v>
      </c>
      <c r="F1286" s="32"/>
      <c r="G1286" s="74">
        <v>45833</v>
      </c>
      <c r="H1286" s="75">
        <v>0.44861111111111113</v>
      </c>
      <c r="I1286" s="32" t="s">
        <v>5</v>
      </c>
      <c r="J1286" s="32" t="s">
        <v>6</v>
      </c>
      <c r="K1286" s="32" t="s">
        <v>5</v>
      </c>
      <c r="L1286" s="32" t="s">
        <v>5</v>
      </c>
      <c r="M1286" s="32" t="s">
        <v>5</v>
      </c>
      <c r="N1286" s="32" t="s">
        <v>6</v>
      </c>
      <c r="O1286" s="76">
        <v>1263.823064770932</v>
      </c>
      <c r="P1286" s="77">
        <v>5064</v>
      </c>
      <c r="Q1286" s="76">
        <v>274994.24</v>
      </c>
      <c r="R1286" s="76">
        <v>25000</v>
      </c>
      <c r="S1286" s="85">
        <f t="shared" si="117"/>
        <v>9.0910995081206067</v>
      </c>
      <c r="T1286" s="85">
        <f t="shared" si="116"/>
        <v>249994.23999999999</v>
      </c>
      <c r="U1286" s="32" t="s">
        <v>6</v>
      </c>
      <c r="V1286" s="32" t="s">
        <v>6</v>
      </c>
      <c r="W1286" s="79">
        <v>1</v>
      </c>
      <c r="X1286" s="80">
        <v>0</v>
      </c>
      <c r="Y1286" s="81">
        <f>ROUND((S1286/INDICI!$B$2*10),2)</f>
        <v>1.03</v>
      </c>
      <c r="Z1286" s="81">
        <f>ROUND((O1286/INDICI!$B$1*25),2)</f>
        <v>3.37</v>
      </c>
      <c r="AA1286" s="82">
        <f t="shared" si="118"/>
        <v>6</v>
      </c>
      <c r="AB1286" s="83">
        <f t="shared" si="119"/>
        <v>10.4</v>
      </c>
      <c r="AC1286" s="84"/>
      <c r="AD1286" s="81" t="str">
        <f>VLOOKUP(C1286, 'NORD SUD'!A:B, 2, FALSE)</f>
        <v>S</v>
      </c>
      <c r="AE1286" s="85"/>
      <c r="AF1286" s="85"/>
      <c r="AG1286" s="84"/>
      <c r="AH1286" s="81"/>
      <c r="AI1286" s="169"/>
      <c r="AJ1286" s="169"/>
      <c r="AK1286" s="194"/>
      <c r="AL1286" s="158"/>
    </row>
    <row r="1287" spans="1:998" s="13" customFormat="1">
      <c r="A1287" s="16">
        <v>1282</v>
      </c>
      <c r="B1287" s="32" t="s">
        <v>556</v>
      </c>
      <c r="C1287" s="32" t="s">
        <v>47</v>
      </c>
      <c r="D1287" s="32" t="s">
        <v>47</v>
      </c>
      <c r="E1287" s="32" t="s">
        <v>950</v>
      </c>
      <c r="F1287" s="32"/>
      <c r="G1287" s="74">
        <v>45797</v>
      </c>
      <c r="H1287" s="75">
        <v>0.52986111111111112</v>
      </c>
      <c r="I1287" s="32" t="s">
        <v>5</v>
      </c>
      <c r="J1287" s="32" t="s">
        <v>6</v>
      </c>
      <c r="K1287" s="32" t="s">
        <v>5</v>
      </c>
      <c r="L1287" s="32" t="s">
        <v>5</v>
      </c>
      <c r="M1287" s="32" t="s">
        <v>5</v>
      </c>
      <c r="N1287" s="32" t="s">
        <v>6</v>
      </c>
      <c r="O1287" s="76">
        <v>472.5897920604915</v>
      </c>
      <c r="P1287" s="77">
        <v>1058</v>
      </c>
      <c r="Q1287" s="76">
        <v>26596</v>
      </c>
      <c r="R1287" s="76">
        <v>2659.6</v>
      </c>
      <c r="S1287" s="85">
        <f t="shared" si="117"/>
        <v>10</v>
      </c>
      <c r="T1287" s="85">
        <f t="shared" si="116"/>
        <v>23936.400000000001</v>
      </c>
      <c r="U1287" s="32" t="s">
        <v>6</v>
      </c>
      <c r="V1287" s="32" t="s">
        <v>6</v>
      </c>
      <c r="W1287" s="79">
        <v>2</v>
      </c>
      <c r="X1287" s="80">
        <v>0</v>
      </c>
      <c r="Y1287" s="81">
        <f>ROUND((S1287/INDICI!$B$2*10),2)</f>
        <v>1.1299999999999999</v>
      </c>
      <c r="Z1287" s="81">
        <f>ROUND((O1287/INDICI!$B$1*25),2)</f>
        <v>1.26</v>
      </c>
      <c r="AA1287" s="82">
        <f t="shared" si="118"/>
        <v>8</v>
      </c>
      <c r="AB1287" s="83">
        <f t="shared" si="119"/>
        <v>10.39</v>
      </c>
      <c r="AC1287" s="84"/>
      <c r="AD1287" s="81" t="str">
        <f>VLOOKUP(C1287, 'NORD SUD'!A:B, 2, FALSE)</f>
        <v>S</v>
      </c>
      <c r="AE1287" s="85"/>
      <c r="AF1287" s="85"/>
      <c r="AG1287" s="84"/>
      <c r="AH1287" s="81"/>
      <c r="AI1287" s="169"/>
      <c r="AJ1287" s="169"/>
      <c r="AK1287" s="194"/>
      <c r="AL1287" s="158"/>
    </row>
    <row r="1288" spans="1:998" s="13" customFormat="1">
      <c r="A1288" s="16">
        <v>1283</v>
      </c>
      <c r="B1288" s="32" t="s">
        <v>1013</v>
      </c>
      <c r="C1288" s="32" t="s">
        <v>74</v>
      </c>
      <c r="D1288" s="32" t="s">
        <v>1050</v>
      </c>
      <c r="E1288" s="32" t="s">
        <v>1073</v>
      </c>
      <c r="F1288" s="32"/>
      <c r="G1288" s="74">
        <v>45834</v>
      </c>
      <c r="H1288" s="75">
        <v>0.58888888888888891</v>
      </c>
      <c r="I1288" s="32" t="s">
        <v>5</v>
      </c>
      <c r="J1288" s="32" t="s">
        <v>6</v>
      </c>
      <c r="K1288" s="32" t="s">
        <v>5</v>
      </c>
      <c r="L1288" s="32" t="s">
        <v>5</v>
      </c>
      <c r="M1288" s="32" t="s">
        <v>5</v>
      </c>
      <c r="N1288" s="32" t="s">
        <v>6</v>
      </c>
      <c r="O1288" s="76">
        <v>507.61421319796955</v>
      </c>
      <c r="P1288" s="77">
        <v>591</v>
      </c>
      <c r="Q1288" s="76">
        <v>97618.31</v>
      </c>
      <c r="R1288" s="76">
        <v>8896.74</v>
      </c>
      <c r="S1288" s="85">
        <f t="shared" si="117"/>
        <v>9.1138025233176023</v>
      </c>
      <c r="T1288" s="85">
        <f t="shared" si="116"/>
        <v>88721.569999999992</v>
      </c>
      <c r="U1288" s="32" t="s">
        <v>6</v>
      </c>
      <c r="V1288" s="32" t="s">
        <v>6</v>
      </c>
      <c r="W1288" s="79">
        <v>2</v>
      </c>
      <c r="X1288" s="80">
        <v>0</v>
      </c>
      <c r="Y1288" s="81">
        <f>ROUND((S1288/INDICI!$B$2*10),2)</f>
        <v>1.03</v>
      </c>
      <c r="Z1288" s="81">
        <f>ROUND((O1288/INDICI!$B$1*25),2)</f>
        <v>1.36</v>
      </c>
      <c r="AA1288" s="82">
        <f t="shared" si="118"/>
        <v>8</v>
      </c>
      <c r="AB1288" s="83">
        <f t="shared" si="119"/>
        <v>10.39</v>
      </c>
      <c r="AC1288" s="84"/>
      <c r="AD1288" s="81" t="str">
        <f>VLOOKUP(C1288, 'NORD SUD'!A:B, 2, FALSE)</f>
        <v>S</v>
      </c>
      <c r="AE1288" s="85"/>
      <c r="AF1288" s="85"/>
      <c r="AG1288" s="84"/>
      <c r="AH1288" s="81"/>
      <c r="AI1288" s="169"/>
      <c r="AJ1288" s="169"/>
      <c r="AK1288" s="194"/>
      <c r="AL1288" s="158"/>
    </row>
    <row r="1289" spans="1:998" s="13" customFormat="1">
      <c r="A1289" s="16">
        <v>1284</v>
      </c>
      <c r="B1289" s="32" t="s">
        <v>274</v>
      </c>
      <c r="C1289" s="32" t="s">
        <v>39</v>
      </c>
      <c r="D1289" s="32" t="s">
        <v>39</v>
      </c>
      <c r="E1289" s="32" t="s">
        <v>1530</v>
      </c>
      <c r="F1289" s="32"/>
      <c r="G1289" s="74">
        <v>45833</v>
      </c>
      <c r="H1289" s="75">
        <v>0.56041666666666667</v>
      </c>
      <c r="I1289" s="32" t="s">
        <v>5</v>
      </c>
      <c r="J1289" s="32" t="s">
        <v>6</v>
      </c>
      <c r="K1289" s="32" t="s">
        <v>5</v>
      </c>
      <c r="L1289" s="32" t="s">
        <v>5</v>
      </c>
      <c r="M1289" s="32" t="s">
        <v>5</v>
      </c>
      <c r="N1289" s="32" t="s">
        <v>6</v>
      </c>
      <c r="O1289" s="76">
        <v>1643.94</v>
      </c>
      <c r="P1289" s="77">
        <v>12470</v>
      </c>
      <c r="Q1289" s="76">
        <v>250000</v>
      </c>
      <c r="R1289" s="76">
        <v>0</v>
      </c>
      <c r="S1289" s="85">
        <f t="shared" si="117"/>
        <v>0</v>
      </c>
      <c r="T1289" s="85">
        <f t="shared" ref="T1289:T1352" si="120">SUM(Q1289-R1289)</f>
        <v>250000</v>
      </c>
      <c r="U1289" s="32" t="s">
        <v>6</v>
      </c>
      <c r="V1289" s="32" t="s">
        <v>6</v>
      </c>
      <c r="W1289" s="79">
        <v>1</v>
      </c>
      <c r="X1289" s="80">
        <v>0</v>
      </c>
      <c r="Y1289" s="81">
        <f>ROUND((S1289/INDICI!$B$2*10),2)</f>
        <v>0</v>
      </c>
      <c r="Z1289" s="81">
        <f>ROUND((O1289/INDICI!$B$1*25),2)</f>
        <v>4.3899999999999997</v>
      </c>
      <c r="AA1289" s="82">
        <f t="shared" si="118"/>
        <v>6</v>
      </c>
      <c r="AB1289" s="83">
        <f t="shared" si="119"/>
        <v>10.39</v>
      </c>
      <c r="AC1289" s="84"/>
      <c r="AD1289" s="81" t="str">
        <f>VLOOKUP(C1289, 'NORD SUD'!A:B, 2, FALSE)</f>
        <v>S</v>
      </c>
      <c r="AE1289" s="85"/>
      <c r="AF1289" s="85"/>
      <c r="AG1289" s="84"/>
      <c r="AH1289" s="81"/>
      <c r="AI1289" s="169"/>
      <c r="AJ1289" s="169"/>
      <c r="AK1289" s="194"/>
      <c r="AL1289" s="158"/>
    </row>
    <row r="1290" spans="1:998" s="13" customFormat="1">
      <c r="A1290" s="16">
        <v>1285</v>
      </c>
      <c r="B1290" s="32" t="s">
        <v>366</v>
      </c>
      <c r="C1290" s="32" t="s">
        <v>108</v>
      </c>
      <c r="D1290" s="32" t="s">
        <v>108</v>
      </c>
      <c r="E1290" s="32" t="s">
        <v>369</v>
      </c>
      <c r="F1290" s="32"/>
      <c r="G1290" s="74">
        <v>45834</v>
      </c>
      <c r="H1290" s="75">
        <v>0.54305555555555551</v>
      </c>
      <c r="I1290" s="32" t="s">
        <v>5</v>
      </c>
      <c r="J1290" s="32" t="s">
        <v>6</v>
      </c>
      <c r="K1290" s="32" t="s">
        <v>5</v>
      </c>
      <c r="L1290" s="32" t="s">
        <v>5</v>
      </c>
      <c r="M1290" s="32" t="s">
        <v>5</v>
      </c>
      <c r="N1290" s="32" t="s">
        <v>6</v>
      </c>
      <c r="O1290" s="76">
        <v>762.68</v>
      </c>
      <c r="P1290" s="77">
        <v>3409</v>
      </c>
      <c r="Q1290" s="76">
        <v>159726.43</v>
      </c>
      <c r="R1290" s="76">
        <v>5000</v>
      </c>
      <c r="S1290" s="78">
        <f t="shared" si="117"/>
        <v>3.1303523155184774</v>
      </c>
      <c r="T1290" s="78">
        <f t="shared" si="120"/>
        <v>154726.43</v>
      </c>
      <c r="U1290" s="32" t="s">
        <v>6</v>
      </c>
      <c r="V1290" s="32" t="s">
        <v>6</v>
      </c>
      <c r="W1290" s="79">
        <v>1</v>
      </c>
      <c r="X1290" s="80">
        <v>0</v>
      </c>
      <c r="Y1290" s="81">
        <f>ROUND((S1290/INDICI!$B$2*10),2)</f>
        <v>0.35</v>
      </c>
      <c r="Z1290" s="81">
        <f>ROUND((O1290/INDICI!$B$1*25),2)</f>
        <v>2.04</v>
      </c>
      <c r="AA1290" s="82">
        <f t="shared" si="118"/>
        <v>8</v>
      </c>
      <c r="AB1290" s="83">
        <f t="shared" si="119"/>
        <v>10.39</v>
      </c>
      <c r="AC1290" s="84"/>
      <c r="AD1290" s="81" t="str">
        <f>VLOOKUP(C1290, 'NORD SUD'!A:B, 2, FALSE)</f>
        <v>N</v>
      </c>
      <c r="AE1290" s="85"/>
      <c r="AF1290" s="85"/>
      <c r="AG1290" s="84"/>
      <c r="AH1290" s="81"/>
      <c r="AI1290" s="169"/>
      <c r="AJ1290" s="169"/>
      <c r="AK1290" s="194"/>
      <c r="AL1290" s="158"/>
    </row>
    <row r="1291" spans="1:998" s="13" customFormat="1">
      <c r="A1291" s="16">
        <v>1286</v>
      </c>
      <c r="B1291" s="32" t="s">
        <v>175</v>
      </c>
      <c r="C1291" s="32" t="s">
        <v>8</v>
      </c>
      <c r="D1291" s="32" t="s">
        <v>8</v>
      </c>
      <c r="E1291" s="32" t="s">
        <v>703</v>
      </c>
      <c r="F1291" s="32"/>
      <c r="G1291" s="74">
        <v>45820</v>
      </c>
      <c r="H1291" s="75">
        <v>0.88541666666666663</v>
      </c>
      <c r="I1291" s="32" t="s">
        <v>5</v>
      </c>
      <c r="J1291" s="32" t="s">
        <v>6</v>
      </c>
      <c r="K1291" s="32" t="s">
        <v>5</v>
      </c>
      <c r="L1291" s="32" t="s">
        <v>5</v>
      </c>
      <c r="M1291" s="32" t="s">
        <v>5</v>
      </c>
      <c r="N1291" s="32" t="s">
        <v>6</v>
      </c>
      <c r="O1291" s="76">
        <v>294.88799999999998</v>
      </c>
      <c r="P1291" s="77">
        <v>3052</v>
      </c>
      <c r="Q1291" s="76">
        <v>157514.94</v>
      </c>
      <c r="R1291" s="76">
        <v>22130</v>
      </c>
      <c r="S1291" s="85">
        <f t="shared" si="117"/>
        <v>14.049460959068391</v>
      </c>
      <c r="T1291" s="85">
        <f t="shared" si="120"/>
        <v>135384.94</v>
      </c>
      <c r="U1291" s="32" t="s">
        <v>6</v>
      </c>
      <c r="V1291" s="32" t="s">
        <v>6</v>
      </c>
      <c r="W1291" s="32">
        <v>1</v>
      </c>
      <c r="X1291" s="80">
        <v>0</v>
      </c>
      <c r="Y1291" s="81">
        <f>ROUND((S1291/INDICI!$B$2*10),2)</f>
        <v>1.59</v>
      </c>
      <c r="Z1291" s="81">
        <f>ROUND((O1291/INDICI!$B$1*25),2)</f>
        <v>0.79</v>
      </c>
      <c r="AA1291" s="82">
        <f t="shared" si="118"/>
        <v>8</v>
      </c>
      <c r="AB1291" s="83">
        <f t="shared" si="119"/>
        <v>10.379999999999999</v>
      </c>
      <c r="AC1291" s="84"/>
      <c r="AD1291" s="81" t="str">
        <f>VLOOKUP(C1291, 'NORD SUD'!A:B, 2, FALSE)</f>
        <v>S</v>
      </c>
      <c r="AE1291" s="85"/>
      <c r="AF1291" s="85"/>
      <c r="AG1291" s="84"/>
      <c r="AH1291" s="81"/>
      <c r="AI1291" s="169"/>
      <c r="AJ1291" s="169"/>
      <c r="AK1291" s="194"/>
      <c r="AL1291" s="158"/>
    </row>
    <row r="1292" spans="1:998" s="13" customFormat="1">
      <c r="A1292" s="16">
        <v>1287</v>
      </c>
      <c r="B1292" s="32" t="s">
        <v>1013</v>
      </c>
      <c r="C1292" s="32" t="s">
        <v>74</v>
      </c>
      <c r="D1292" s="32" t="s">
        <v>1050</v>
      </c>
      <c r="E1292" s="32" t="s">
        <v>1057</v>
      </c>
      <c r="F1292" s="32"/>
      <c r="G1292" s="74">
        <v>45834</v>
      </c>
      <c r="H1292" s="75">
        <v>0.3888888888888889</v>
      </c>
      <c r="I1292" s="32" t="s">
        <v>5</v>
      </c>
      <c r="J1292" s="32" t="s">
        <v>6</v>
      </c>
      <c r="K1292" s="32" t="s">
        <v>5</v>
      </c>
      <c r="L1292" s="32" t="s">
        <v>5</v>
      </c>
      <c r="M1292" s="32" t="s">
        <v>5</v>
      </c>
      <c r="N1292" s="32" t="s">
        <v>6</v>
      </c>
      <c r="O1292" s="76">
        <v>467.28971962616822</v>
      </c>
      <c r="P1292" s="77">
        <v>856</v>
      </c>
      <c r="Q1292" s="76">
        <v>140000</v>
      </c>
      <c r="R1292" s="76">
        <v>14000</v>
      </c>
      <c r="S1292" s="85">
        <f t="shared" si="117"/>
        <v>10</v>
      </c>
      <c r="T1292" s="85">
        <f t="shared" si="120"/>
        <v>126000</v>
      </c>
      <c r="U1292" s="32" t="s">
        <v>6</v>
      </c>
      <c r="V1292" s="32" t="s">
        <v>6</v>
      </c>
      <c r="W1292" s="79">
        <v>1</v>
      </c>
      <c r="X1292" s="80">
        <v>0</v>
      </c>
      <c r="Y1292" s="81">
        <f>ROUND((S1292/INDICI!$B$2*10),2)</f>
        <v>1.1299999999999999</v>
      </c>
      <c r="Z1292" s="81">
        <f>ROUND((O1292/INDICI!$B$1*25),2)</f>
        <v>1.25</v>
      </c>
      <c r="AA1292" s="82">
        <f t="shared" si="118"/>
        <v>8</v>
      </c>
      <c r="AB1292" s="83">
        <f t="shared" si="119"/>
        <v>10.379999999999999</v>
      </c>
      <c r="AC1292" s="84"/>
      <c r="AD1292" s="81" t="str">
        <f>VLOOKUP(C1292, 'NORD SUD'!A:B, 2, FALSE)</f>
        <v>S</v>
      </c>
      <c r="AE1292" s="85"/>
      <c r="AF1292" s="85"/>
      <c r="AG1292" s="84"/>
      <c r="AH1292" s="81"/>
      <c r="AI1292" s="169"/>
      <c r="AJ1292" s="169"/>
      <c r="AK1292" s="194"/>
      <c r="AL1292" s="158"/>
    </row>
    <row r="1293" spans="1:998" s="13" customFormat="1">
      <c r="A1293" s="16">
        <v>1288</v>
      </c>
      <c r="B1293" s="32" t="s">
        <v>857</v>
      </c>
      <c r="C1293" s="32" t="s">
        <v>32</v>
      </c>
      <c r="D1293" s="32" t="s">
        <v>32</v>
      </c>
      <c r="E1293" s="32" t="s">
        <v>1250</v>
      </c>
      <c r="F1293" s="32"/>
      <c r="G1293" s="74">
        <v>45834</v>
      </c>
      <c r="H1293" s="75">
        <v>0.56180555555555556</v>
      </c>
      <c r="I1293" s="32" t="s">
        <v>5</v>
      </c>
      <c r="J1293" s="32" t="s">
        <v>6</v>
      </c>
      <c r="K1293" s="32" t="s">
        <v>5</v>
      </c>
      <c r="L1293" s="32" t="s">
        <v>5</v>
      </c>
      <c r="M1293" s="32" t="s">
        <v>5</v>
      </c>
      <c r="N1293" s="32" t="s">
        <v>6</v>
      </c>
      <c r="O1293" s="76">
        <v>673.4</v>
      </c>
      <c r="P1293" s="77">
        <v>297</v>
      </c>
      <c r="Q1293" s="76">
        <v>79779.03</v>
      </c>
      <c r="R1293" s="76">
        <v>3988.95</v>
      </c>
      <c r="S1293" s="85">
        <f t="shared" si="117"/>
        <v>4.999998119806671</v>
      </c>
      <c r="T1293" s="85">
        <f t="shared" si="120"/>
        <v>75790.080000000002</v>
      </c>
      <c r="U1293" s="32" t="s">
        <v>6</v>
      </c>
      <c r="V1293" s="32" t="s">
        <v>6</v>
      </c>
      <c r="W1293" s="79">
        <v>1</v>
      </c>
      <c r="X1293" s="80">
        <v>0</v>
      </c>
      <c r="Y1293" s="81">
        <f>ROUND((S1293/INDICI!$B$2*10),2)</f>
        <v>0.56000000000000005</v>
      </c>
      <c r="Z1293" s="81">
        <f>ROUND((O1293/INDICI!$B$1*25),2)</f>
        <v>1.8</v>
      </c>
      <c r="AA1293" s="82">
        <f t="shared" si="118"/>
        <v>8</v>
      </c>
      <c r="AB1293" s="83">
        <f t="shared" si="119"/>
        <v>10.36</v>
      </c>
      <c r="AC1293" s="84"/>
      <c r="AD1293" s="81" t="str">
        <f>VLOOKUP(C1293, 'NORD SUD'!A:B, 2, FALSE)</f>
        <v>S</v>
      </c>
      <c r="AE1293" s="85"/>
      <c r="AF1293" s="85"/>
      <c r="AG1293" s="84"/>
      <c r="AH1293" s="81"/>
      <c r="AI1293" s="169"/>
      <c r="AJ1293" s="169"/>
      <c r="AK1293" s="194"/>
      <c r="AL1293" s="158"/>
    </row>
    <row r="1294" spans="1:998" s="13" customFormat="1">
      <c r="A1294" s="16">
        <v>1289</v>
      </c>
      <c r="B1294" s="32" t="s">
        <v>138</v>
      </c>
      <c r="C1294" s="32" t="s">
        <v>27</v>
      </c>
      <c r="D1294" s="32" t="s">
        <v>27</v>
      </c>
      <c r="E1294" s="32" t="s">
        <v>1368</v>
      </c>
      <c r="F1294" s="32"/>
      <c r="G1294" s="74">
        <v>45834</v>
      </c>
      <c r="H1294" s="75">
        <v>0.55347222222222225</v>
      </c>
      <c r="I1294" s="32" t="s">
        <v>5</v>
      </c>
      <c r="J1294" s="32" t="s">
        <v>6</v>
      </c>
      <c r="K1294" s="32" t="s">
        <v>5</v>
      </c>
      <c r="L1294" s="32" t="s">
        <v>5</v>
      </c>
      <c r="M1294" s="32" t="s">
        <v>5</v>
      </c>
      <c r="N1294" s="32" t="s">
        <v>6</v>
      </c>
      <c r="O1294" s="76">
        <v>881.28</v>
      </c>
      <c r="P1294" s="77">
        <v>1929</v>
      </c>
      <c r="Q1294" s="76">
        <v>247763.08</v>
      </c>
      <c r="R1294" s="76">
        <v>0</v>
      </c>
      <c r="S1294" s="85">
        <f t="shared" si="117"/>
        <v>0</v>
      </c>
      <c r="T1294" s="85">
        <f t="shared" si="120"/>
        <v>247763.08</v>
      </c>
      <c r="U1294" s="32" t="s">
        <v>5</v>
      </c>
      <c r="V1294" s="32" t="s">
        <v>6</v>
      </c>
      <c r="W1294" s="79">
        <v>1</v>
      </c>
      <c r="X1294" s="80">
        <v>0</v>
      </c>
      <c r="Y1294" s="81">
        <f>ROUND((S1294/INDICI!$B$2*10),2)</f>
        <v>0</v>
      </c>
      <c r="Z1294" s="81">
        <f>ROUND((O1294/INDICI!$B$1*25),2)</f>
        <v>2.35</v>
      </c>
      <c r="AA1294" s="82">
        <f t="shared" si="118"/>
        <v>8</v>
      </c>
      <c r="AB1294" s="83">
        <f t="shared" si="119"/>
        <v>10.35</v>
      </c>
      <c r="AC1294" s="84"/>
      <c r="AD1294" s="81" t="str">
        <f>VLOOKUP(C1294, 'NORD SUD'!A:B, 2, FALSE)</f>
        <v>S</v>
      </c>
      <c r="AE1294" s="85"/>
      <c r="AF1294" s="85"/>
      <c r="AG1294" s="84"/>
      <c r="AH1294" s="81"/>
      <c r="AI1294" s="169"/>
      <c r="AJ1294" s="169"/>
      <c r="AK1294" s="194"/>
      <c r="AL1294" s="159"/>
      <c r="AM1294" s="23"/>
      <c r="AN1294" s="23"/>
      <c r="AO1294" s="23"/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  <c r="BC1294" s="23"/>
      <c r="BD1294" s="23"/>
      <c r="BE1294" s="23"/>
      <c r="BF1294" s="23"/>
      <c r="BG1294" s="23"/>
      <c r="BH1294" s="23"/>
      <c r="BI1294" s="23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3"/>
      <c r="CG1294" s="23"/>
      <c r="CH1294" s="23"/>
      <c r="CI1294" s="23"/>
      <c r="CJ1294" s="23"/>
      <c r="CK1294" s="23"/>
      <c r="CL1294" s="23"/>
      <c r="CM1294" s="23"/>
      <c r="CN1294" s="23"/>
      <c r="CO1294" s="23"/>
      <c r="CP1294" s="23"/>
      <c r="CQ1294" s="23"/>
      <c r="CR1294" s="23"/>
      <c r="CS1294" s="23"/>
      <c r="CT1294" s="23"/>
      <c r="CU1294" s="23"/>
      <c r="CV1294" s="23"/>
      <c r="CW1294" s="23"/>
      <c r="CX1294" s="23"/>
      <c r="CY1294" s="23"/>
      <c r="CZ1294" s="23"/>
      <c r="DA1294" s="23"/>
      <c r="DB1294" s="23"/>
      <c r="DC1294" s="23"/>
      <c r="DD1294" s="23"/>
      <c r="DE1294" s="23"/>
      <c r="DF1294" s="23"/>
      <c r="DG1294" s="23"/>
      <c r="DH1294" s="23"/>
      <c r="DI1294" s="23"/>
      <c r="DJ1294" s="23"/>
      <c r="DK1294" s="23"/>
      <c r="DL1294" s="23"/>
      <c r="DM1294" s="23"/>
      <c r="DN1294" s="23"/>
      <c r="DO1294" s="23"/>
      <c r="DP1294" s="23"/>
      <c r="DQ1294" s="23"/>
      <c r="DR1294" s="23"/>
      <c r="DS1294" s="23"/>
      <c r="DT1294" s="23"/>
      <c r="DU1294" s="23"/>
      <c r="DV1294" s="23"/>
      <c r="DW1294" s="23"/>
      <c r="DX1294" s="23"/>
      <c r="DY1294" s="23"/>
      <c r="DZ1294" s="23"/>
      <c r="EA1294" s="23"/>
      <c r="EB1294" s="23"/>
      <c r="EC1294" s="23"/>
      <c r="ED1294" s="23"/>
      <c r="EE1294" s="23"/>
      <c r="EF1294" s="23"/>
      <c r="EG1294" s="23"/>
      <c r="EH1294" s="23"/>
      <c r="EI1294" s="23"/>
      <c r="EJ1294" s="23"/>
      <c r="EK1294" s="23"/>
      <c r="EL1294" s="23"/>
      <c r="EM1294" s="23"/>
      <c r="EN1294" s="23"/>
      <c r="EO1294" s="23"/>
      <c r="EP1294" s="23"/>
      <c r="EQ1294" s="23"/>
      <c r="ER1294" s="23"/>
      <c r="ES1294" s="23"/>
      <c r="ET1294" s="23"/>
      <c r="EU1294" s="23"/>
      <c r="EV1294" s="23"/>
      <c r="EW1294" s="23"/>
      <c r="EX1294" s="23"/>
      <c r="EY1294" s="23"/>
      <c r="EZ1294" s="23"/>
      <c r="FA1294" s="23"/>
      <c r="FB1294" s="23"/>
      <c r="FC1294" s="23"/>
      <c r="FD1294" s="23"/>
      <c r="FE1294" s="23"/>
      <c r="FF1294" s="23"/>
      <c r="FG1294" s="23"/>
      <c r="FH1294" s="23"/>
      <c r="FI1294" s="23"/>
      <c r="FJ1294" s="23"/>
      <c r="FK1294" s="23"/>
      <c r="FL1294" s="23"/>
      <c r="FM1294" s="23"/>
      <c r="FN1294" s="23"/>
      <c r="FO1294" s="23"/>
      <c r="FP1294" s="23"/>
      <c r="FQ1294" s="23"/>
      <c r="FR1294" s="23"/>
      <c r="FS1294" s="23"/>
      <c r="FT1294" s="23"/>
      <c r="FU1294" s="23"/>
      <c r="FV1294" s="23"/>
      <c r="FW1294" s="23"/>
      <c r="FX1294" s="23"/>
      <c r="FY1294" s="23"/>
      <c r="FZ1294" s="23"/>
      <c r="GA1294" s="23"/>
      <c r="GB1294" s="23"/>
      <c r="GC1294" s="23"/>
      <c r="GD1294" s="23"/>
      <c r="GE1294" s="23"/>
      <c r="GF1294" s="23"/>
      <c r="GG1294" s="23"/>
      <c r="GH1294" s="23"/>
      <c r="GI1294" s="23"/>
      <c r="GJ1294" s="23"/>
      <c r="GK1294" s="23"/>
      <c r="GL1294" s="23"/>
      <c r="GM1294" s="23"/>
      <c r="GN1294" s="23"/>
      <c r="GO1294" s="23"/>
      <c r="GP1294" s="23"/>
      <c r="GQ1294" s="23"/>
      <c r="GR1294" s="23"/>
      <c r="GS1294" s="23"/>
      <c r="GT1294" s="23"/>
      <c r="GU1294" s="23"/>
      <c r="GV1294" s="23"/>
      <c r="GW1294" s="23"/>
      <c r="GX1294" s="23"/>
      <c r="GY1294" s="23"/>
      <c r="GZ1294" s="23"/>
      <c r="HA1294" s="23"/>
      <c r="HB1294" s="23"/>
      <c r="HC1294" s="23"/>
      <c r="HD1294" s="23"/>
      <c r="HE1294" s="23"/>
      <c r="HF1294" s="23"/>
      <c r="HG1294" s="23"/>
      <c r="HH1294" s="23"/>
      <c r="HI1294" s="23"/>
      <c r="HJ1294" s="23"/>
      <c r="HK1294" s="23"/>
      <c r="HL1294" s="23"/>
      <c r="HM1294" s="23"/>
      <c r="HN1294" s="23"/>
      <c r="HO1294" s="23"/>
      <c r="HP1294" s="23"/>
      <c r="HQ1294" s="23"/>
      <c r="HR1294" s="23"/>
      <c r="HS1294" s="23"/>
      <c r="HT1294" s="23"/>
      <c r="HU1294" s="23"/>
      <c r="HV1294" s="23"/>
      <c r="HW1294" s="23"/>
      <c r="HX1294" s="23"/>
      <c r="HY1294" s="23"/>
      <c r="HZ1294" s="23"/>
      <c r="IA1294" s="23"/>
      <c r="IB1294" s="23"/>
      <c r="IC1294" s="23"/>
      <c r="ID1294" s="23"/>
      <c r="IE1294" s="23"/>
      <c r="IF1294" s="23"/>
      <c r="IG1294" s="23"/>
      <c r="IH1294" s="23"/>
      <c r="II1294" s="23"/>
      <c r="IJ1294" s="23"/>
      <c r="IK1294" s="23"/>
      <c r="IL1294" s="23"/>
      <c r="IM1294" s="23"/>
      <c r="IN1294" s="23"/>
      <c r="IO1294" s="23"/>
      <c r="IP1294" s="23"/>
      <c r="IQ1294" s="23"/>
      <c r="IR1294" s="23"/>
      <c r="IS1294" s="23"/>
      <c r="IT1294" s="23"/>
      <c r="IU1294" s="23"/>
      <c r="IV1294" s="23"/>
      <c r="IW1294" s="23"/>
      <c r="IX1294" s="23"/>
      <c r="IY1294" s="23"/>
      <c r="IZ1294" s="23"/>
      <c r="JA1294" s="23"/>
      <c r="JB1294" s="23"/>
      <c r="JC1294" s="23"/>
      <c r="JD1294" s="23"/>
      <c r="JE1294" s="23"/>
      <c r="JF1294" s="23"/>
      <c r="JG1294" s="23"/>
      <c r="JH1294" s="23"/>
      <c r="JI1294" s="23"/>
      <c r="JJ1294" s="23"/>
      <c r="JK1294" s="23"/>
      <c r="JL1294" s="23"/>
      <c r="JM1294" s="23"/>
      <c r="JN1294" s="23"/>
      <c r="JO1294" s="23"/>
      <c r="JP1294" s="23"/>
      <c r="JQ1294" s="23"/>
      <c r="JR1294" s="23"/>
      <c r="JS1294" s="23"/>
      <c r="JT1294" s="23"/>
      <c r="JU1294" s="23"/>
      <c r="JV1294" s="23"/>
      <c r="JW1294" s="23"/>
      <c r="JX1294" s="23"/>
      <c r="JY1294" s="23"/>
      <c r="JZ1294" s="23"/>
      <c r="KA1294" s="23"/>
      <c r="KB1294" s="23"/>
      <c r="KC1294" s="23"/>
      <c r="KD1294" s="23"/>
      <c r="KE1294" s="23"/>
      <c r="KF1294" s="23"/>
      <c r="KG1294" s="23"/>
      <c r="KH1294" s="23"/>
      <c r="KI1294" s="23"/>
      <c r="KJ1294" s="23"/>
      <c r="KK1294" s="23"/>
      <c r="KL1294" s="23"/>
      <c r="KM1294" s="23"/>
      <c r="KN1294" s="23"/>
      <c r="KO1294" s="23"/>
      <c r="KP1294" s="23"/>
      <c r="KQ1294" s="23"/>
      <c r="KR1294" s="23"/>
      <c r="KS1294" s="23"/>
      <c r="KT1294" s="23"/>
      <c r="KU1294" s="23"/>
      <c r="KV1294" s="23"/>
      <c r="KW1294" s="23"/>
      <c r="KX1294" s="23"/>
      <c r="KY1294" s="23"/>
      <c r="KZ1294" s="23"/>
      <c r="LA1294" s="23"/>
      <c r="LB1294" s="23"/>
      <c r="LC1294" s="23"/>
      <c r="LD1294" s="23"/>
      <c r="LE1294" s="23"/>
      <c r="LF1294" s="23"/>
      <c r="LG1294" s="23"/>
      <c r="LH1294" s="23"/>
      <c r="LI1294" s="23"/>
      <c r="LJ1294" s="23"/>
      <c r="LK1294" s="23"/>
      <c r="LL1294" s="23"/>
      <c r="LM1294" s="23"/>
      <c r="LN1294" s="23"/>
      <c r="LO1294" s="23"/>
      <c r="LP1294" s="23"/>
      <c r="LQ1294" s="23"/>
      <c r="LR1294" s="23"/>
      <c r="LS1294" s="23"/>
      <c r="LT1294" s="23"/>
      <c r="LU1294" s="23"/>
      <c r="LV1294" s="23"/>
      <c r="LW1294" s="23"/>
      <c r="LX1294" s="23"/>
      <c r="LY1294" s="23"/>
      <c r="LZ1294" s="23"/>
      <c r="MA1294" s="23"/>
      <c r="MB1294" s="23"/>
      <c r="MC1294" s="23"/>
      <c r="MD1294" s="23"/>
      <c r="ME1294" s="23"/>
      <c r="MF1294" s="23"/>
      <c r="MG1294" s="23"/>
      <c r="MH1294" s="23"/>
      <c r="MI1294" s="23"/>
      <c r="MJ1294" s="23"/>
      <c r="MK1294" s="23"/>
      <c r="ML1294" s="23"/>
      <c r="MM1294" s="23"/>
      <c r="MN1294" s="23"/>
      <c r="MO1294" s="23"/>
      <c r="MP1294" s="23"/>
      <c r="MQ1294" s="23"/>
      <c r="MR1294" s="23"/>
      <c r="MS1294" s="23"/>
      <c r="MT1294" s="23"/>
      <c r="MU1294" s="23"/>
      <c r="MV1294" s="23"/>
      <c r="MW1294" s="23"/>
      <c r="MX1294" s="23"/>
      <c r="MY1294" s="23"/>
      <c r="MZ1294" s="23"/>
      <c r="NA1294" s="23"/>
      <c r="NB1294" s="23"/>
      <c r="NC1294" s="23"/>
      <c r="ND1294" s="23"/>
      <c r="NE1294" s="23"/>
      <c r="NF1294" s="23"/>
      <c r="NG1294" s="23"/>
      <c r="NH1294" s="23"/>
      <c r="NI1294" s="23"/>
      <c r="NJ1294" s="23"/>
      <c r="NK1294" s="23"/>
      <c r="NL1294" s="23"/>
      <c r="NM1294" s="23"/>
      <c r="NN1294" s="23"/>
      <c r="NO1294" s="23"/>
      <c r="NP1294" s="23"/>
      <c r="NQ1294" s="23"/>
      <c r="NR1294" s="23"/>
      <c r="NS1294" s="23"/>
      <c r="NT1294" s="23"/>
      <c r="NU1294" s="23"/>
      <c r="NV1294" s="23"/>
      <c r="NW1294" s="23"/>
      <c r="NX1294" s="23"/>
      <c r="NY1294" s="23"/>
      <c r="NZ1294" s="23"/>
      <c r="OA1294" s="23"/>
      <c r="OB1294" s="23"/>
      <c r="OC1294" s="23"/>
      <c r="OD1294" s="23"/>
      <c r="OE1294" s="23"/>
      <c r="OF1294" s="23"/>
      <c r="OG1294" s="23"/>
      <c r="OH1294" s="23"/>
      <c r="OI1294" s="23"/>
      <c r="OJ1294" s="23"/>
      <c r="OK1294" s="23"/>
      <c r="OL1294" s="23"/>
      <c r="OM1294" s="23"/>
      <c r="ON1294" s="23"/>
      <c r="OO1294" s="23"/>
      <c r="OP1294" s="23"/>
      <c r="OQ1294" s="23"/>
      <c r="OR1294" s="23"/>
      <c r="OS1294" s="23"/>
      <c r="OT1294" s="23"/>
      <c r="OU1294" s="23"/>
      <c r="OV1294" s="23"/>
      <c r="OW1294" s="23"/>
      <c r="OX1294" s="23"/>
      <c r="OY1294" s="23"/>
      <c r="OZ1294" s="23"/>
      <c r="PA1294" s="23"/>
      <c r="PB1294" s="23"/>
      <c r="PC1294" s="23"/>
      <c r="PD1294" s="23"/>
      <c r="PE1294" s="23"/>
      <c r="PF1294" s="23"/>
      <c r="PG1294" s="23"/>
      <c r="PH1294" s="23"/>
      <c r="PI1294" s="23"/>
      <c r="PJ1294" s="23"/>
      <c r="PK1294" s="23"/>
      <c r="PL1294" s="23"/>
      <c r="PM1294" s="23"/>
      <c r="PN1294" s="23"/>
      <c r="PO1294" s="23"/>
      <c r="PP1294" s="23"/>
      <c r="PQ1294" s="23"/>
      <c r="PR1294" s="23"/>
      <c r="PS1294" s="23"/>
      <c r="PT1294" s="23"/>
      <c r="PU1294" s="23"/>
      <c r="PV1294" s="23"/>
      <c r="PW1294" s="23"/>
      <c r="PX1294" s="23"/>
      <c r="PY1294" s="23"/>
      <c r="PZ1294" s="23"/>
      <c r="QA1294" s="23"/>
      <c r="QB1294" s="23"/>
      <c r="QC1294" s="23"/>
      <c r="QD1294" s="23"/>
      <c r="QE1294" s="23"/>
      <c r="QF1294" s="23"/>
      <c r="QG1294" s="23"/>
      <c r="QH1294" s="23"/>
      <c r="QI1294" s="23"/>
      <c r="QJ1294" s="23"/>
      <c r="QK1294" s="23"/>
      <c r="QL1294" s="23"/>
      <c r="QM1294" s="23"/>
      <c r="QN1294" s="23"/>
      <c r="QO1294" s="23"/>
      <c r="QP1294" s="23"/>
      <c r="QQ1294" s="23"/>
      <c r="QR1294" s="23"/>
      <c r="QS1294" s="23"/>
      <c r="QT1294" s="23"/>
      <c r="QU1294" s="23"/>
      <c r="QV1294" s="23"/>
      <c r="QW1294" s="23"/>
      <c r="QX1294" s="23"/>
      <c r="QY1294" s="23"/>
      <c r="QZ1294" s="23"/>
      <c r="RA1294" s="23"/>
      <c r="RB1294" s="23"/>
      <c r="RC1294" s="23"/>
      <c r="RD1294" s="23"/>
      <c r="RE1294" s="23"/>
      <c r="RF1294" s="23"/>
      <c r="RG1294" s="23"/>
      <c r="RH1294" s="23"/>
      <c r="RI1294" s="23"/>
      <c r="RJ1294" s="23"/>
      <c r="RK1294" s="23"/>
      <c r="RL1294" s="23"/>
      <c r="RM1294" s="23"/>
      <c r="RN1294" s="23"/>
      <c r="RO1294" s="23"/>
      <c r="RP1294" s="23"/>
      <c r="RQ1294" s="23"/>
      <c r="RR1294" s="23"/>
      <c r="RS1294" s="23"/>
      <c r="RT1294" s="23"/>
      <c r="RU1294" s="23"/>
      <c r="RV1294" s="23"/>
      <c r="RW1294" s="23"/>
      <c r="RX1294" s="23"/>
      <c r="RY1294" s="23"/>
      <c r="RZ1294" s="23"/>
      <c r="SA1294" s="23"/>
      <c r="SB1294" s="23"/>
      <c r="SC1294" s="23"/>
      <c r="SD1294" s="23"/>
      <c r="SE1294" s="23"/>
      <c r="SF1294" s="23"/>
      <c r="SG1294" s="23"/>
      <c r="SH1294" s="23"/>
      <c r="SI1294" s="23"/>
      <c r="SJ1294" s="23"/>
      <c r="SK1294" s="23"/>
      <c r="SL1294" s="23"/>
      <c r="SM1294" s="23"/>
      <c r="SN1294" s="23"/>
      <c r="SO1294" s="23"/>
      <c r="SP1294" s="23"/>
      <c r="SQ1294" s="23"/>
      <c r="SR1294" s="23"/>
      <c r="SS1294" s="23"/>
      <c r="ST1294" s="23"/>
      <c r="SU1294" s="23"/>
      <c r="SV1294" s="23"/>
      <c r="SW1294" s="23"/>
      <c r="SX1294" s="23"/>
      <c r="SY1294" s="23"/>
      <c r="SZ1294" s="23"/>
      <c r="TA1294" s="23"/>
      <c r="TB1294" s="23"/>
      <c r="TC1294" s="23"/>
      <c r="TD1294" s="23"/>
      <c r="TE1294" s="23"/>
      <c r="TF1294" s="23"/>
      <c r="TG1294" s="23"/>
      <c r="TH1294" s="23"/>
      <c r="TI1294" s="23"/>
      <c r="TJ1294" s="23"/>
      <c r="TK1294" s="23"/>
      <c r="TL1294" s="23"/>
      <c r="TM1294" s="23"/>
      <c r="TN1294" s="23"/>
      <c r="TO1294" s="23"/>
      <c r="TP1294" s="23"/>
      <c r="TQ1294" s="23"/>
      <c r="TR1294" s="23"/>
      <c r="TS1294" s="23"/>
      <c r="TT1294" s="23"/>
      <c r="TU1294" s="23"/>
      <c r="TV1294" s="23"/>
      <c r="TW1294" s="23"/>
      <c r="TX1294" s="23"/>
      <c r="TY1294" s="23"/>
      <c r="TZ1294" s="23"/>
      <c r="UA1294" s="23"/>
      <c r="UB1294" s="23"/>
      <c r="UC1294" s="23"/>
      <c r="UD1294" s="23"/>
      <c r="UE1294" s="23"/>
      <c r="UF1294" s="23"/>
      <c r="UG1294" s="23"/>
      <c r="UH1294" s="23"/>
      <c r="UI1294" s="23"/>
      <c r="UJ1294" s="23"/>
      <c r="UK1294" s="23"/>
      <c r="UL1294" s="23"/>
      <c r="UM1294" s="23"/>
      <c r="UN1294" s="23"/>
      <c r="UO1294" s="23"/>
      <c r="UP1294" s="23"/>
      <c r="UQ1294" s="23"/>
      <c r="UR1294" s="23"/>
      <c r="US1294" s="23"/>
      <c r="UT1294" s="23"/>
      <c r="UU1294" s="23"/>
      <c r="UV1294" s="23"/>
      <c r="UW1294" s="23"/>
      <c r="UX1294" s="23"/>
      <c r="UY1294" s="23"/>
      <c r="UZ1294" s="23"/>
      <c r="VA1294" s="23"/>
      <c r="VB1294" s="23"/>
      <c r="VC1294" s="23"/>
      <c r="VD1294" s="23"/>
      <c r="VE1294" s="23"/>
      <c r="VF1294" s="23"/>
      <c r="VG1294" s="23"/>
      <c r="VH1294" s="23"/>
      <c r="VI1294" s="23"/>
      <c r="VJ1294" s="23"/>
      <c r="VK1294" s="23"/>
      <c r="VL1294" s="23"/>
      <c r="VM1294" s="23"/>
      <c r="VN1294" s="23"/>
      <c r="VO1294" s="23"/>
      <c r="VP1294" s="23"/>
      <c r="VQ1294" s="23"/>
      <c r="VR1294" s="23"/>
      <c r="VS1294" s="23"/>
      <c r="VT1294" s="23"/>
      <c r="VU1294" s="23"/>
      <c r="VV1294" s="23"/>
      <c r="VW1294" s="23"/>
      <c r="VX1294" s="23"/>
      <c r="VY1294" s="23"/>
      <c r="VZ1294" s="23"/>
      <c r="WA1294" s="23"/>
      <c r="WB1294" s="23"/>
      <c r="WC1294" s="23"/>
      <c r="WD1294" s="23"/>
      <c r="WE1294" s="23"/>
      <c r="WF1294" s="23"/>
      <c r="WG1294" s="23"/>
      <c r="WH1294" s="23"/>
      <c r="WI1294" s="23"/>
      <c r="WJ1294" s="23"/>
      <c r="WK1294" s="23"/>
      <c r="WL1294" s="23"/>
      <c r="WM1294" s="23"/>
      <c r="WN1294" s="23"/>
      <c r="WO1294" s="23"/>
      <c r="WP1294" s="23"/>
      <c r="WQ1294" s="23"/>
      <c r="WR1294" s="23"/>
      <c r="WS1294" s="23"/>
      <c r="WT1294" s="23"/>
      <c r="WU1294" s="23"/>
      <c r="WV1294" s="23"/>
      <c r="WW1294" s="23"/>
      <c r="WX1294" s="23"/>
      <c r="WY1294" s="23"/>
      <c r="WZ1294" s="23"/>
      <c r="XA1294" s="23"/>
      <c r="XB1294" s="23"/>
      <c r="XC1294" s="23"/>
      <c r="XD1294" s="23"/>
      <c r="XE1294" s="23"/>
      <c r="XF1294" s="23"/>
      <c r="XG1294" s="23"/>
      <c r="XH1294" s="23"/>
      <c r="XI1294" s="23"/>
      <c r="XJ1294" s="23"/>
      <c r="XK1294" s="23"/>
      <c r="XL1294" s="23"/>
      <c r="XM1294" s="23"/>
      <c r="XN1294" s="23"/>
      <c r="XO1294" s="23"/>
      <c r="XP1294" s="23"/>
      <c r="XQ1294" s="23"/>
      <c r="XR1294" s="23"/>
      <c r="XS1294" s="23"/>
      <c r="XT1294" s="23"/>
      <c r="XU1294" s="23"/>
      <c r="XV1294" s="23"/>
      <c r="XW1294" s="23"/>
      <c r="XX1294" s="23"/>
      <c r="XY1294" s="23"/>
      <c r="XZ1294" s="23"/>
      <c r="YA1294" s="23"/>
      <c r="YB1294" s="23"/>
      <c r="YC1294" s="23"/>
      <c r="YD1294" s="23"/>
      <c r="YE1294" s="23"/>
      <c r="YF1294" s="23"/>
      <c r="YG1294" s="23"/>
      <c r="YH1294" s="23"/>
      <c r="YI1294" s="23"/>
      <c r="YJ1294" s="23"/>
      <c r="YK1294" s="23"/>
      <c r="YL1294" s="23"/>
      <c r="YM1294" s="23"/>
      <c r="YN1294" s="23"/>
      <c r="YO1294" s="23"/>
      <c r="YP1294" s="23"/>
      <c r="YQ1294" s="23"/>
      <c r="YR1294" s="23"/>
      <c r="YS1294" s="23"/>
      <c r="YT1294" s="23"/>
      <c r="YU1294" s="23"/>
      <c r="YV1294" s="23"/>
      <c r="YW1294" s="23"/>
      <c r="YX1294" s="23"/>
      <c r="YY1294" s="23"/>
      <c r="YZ1294" s="23"/>
      <c r="ZA1294" s="23"/>
      <c r="ZB1294" s="23"/>
      <c r="ZC1294" s="23"/>
      <c r="ZD1294" s="23"/>
      <c r="ZE1294" s="23"/>
      <c r="ZF1294" s="23"/>
      <c r="ZG1294" s="23"/>
      <c r="ZH1294" s="23"/>
      <c r="ZI1294" s="23"/>
      <c r="ZJ1294" s="23"/>
      <c r="ZK1294" s="23"/>
      <c r="ZL1294" s="23"/>
      <c r="ZM1294" s="23"/>
      <c r="ZN1294" s="23"/>
      <c r="ZO1294" s="23"/>
      <c r="ZP1294" s="23"/>
      <c r="ZQ1294" s="23"/>
      <c r="ZR1294" s="23"/>
      <c r="ZS1294" s="23"/>
      <c r="ZT1294" s="23"/>
      <c r="ZU1294" s="23"/>
      <c r="ZV1294" s="23"/>
      <c r="ZW1294" s="23"/>
      <c r="ZX1294" s="23"/>
      <c r="ZY1294" s="23"/>
      <c r="ZZ1294" s="23"/>
      <c r="AAA1294" s="23"/>
      <c r="AAB1294" s="23"/>
      <c r="AAC1294" s="23"/>
      <c r="AAD1294" s="23"/>
      <c r="AAE1294" s="23"/>
      <c r="AAF1294" s="23"/>
      <c r="AAG1294" s="23"/>
      <c r="AAH1294" s="23"/>
      <c r="AAI1294" s="23"/>
      <c r="AAJ1294" s="23"/>
      <c r="AAK1294" s="23"/>
      <c r="AAL1294" s="23"/>
      <c r="AAM1294" s="23"/>
      <c r="AAN1294" s="23"/>
      <c r="AAO1294" s="23"/>
      <c r="AAP1294" s="23"/>
      <c r="AAQ1294" s="23"/>
      <c r="AAR1294" s="23"/>
      <c r="AAS1294" s="23"/>
      <c r="AAT1294" s="23"/>
      <c r="AAU1294" s="23"/>
      <c r="AAV1294" s="23"/>
      <c r="AAW1294" s="23"/>
      <c r="AAX1294" s="23"/>
      <c r="AAY1294" s="23"/>
      <c r="AAZ1294" s="23"/>
      <c r="ABA1294" s="23"/>
      <c r="ABB1294" s="23"/>
      <c r="ABC1294" s="23"/>
      <c r="ABD1294" s="23"/>
      <c r="ABE1294" s="23"/>
      <c r="ABF1294" s="23"/>
      <c r="ABG1294" s="23"/>
      <c r="ABH1294" s="23"/>
      <c r="ABI1294" s="23"/>
      <c r="ABJ1294" s="23"/>
      <c r="ABK1294" s="23"/>
      <c r="ABL1294" s="23"/>
      <c r="ABM1294" s="23"/>
      <c r="ABN1294" s="23"/>
      <c r="ABO1294" s="23"/>
      <c r="ABP1294" s="23"/>
      <c r="ABQ1294" s="23"/>
      <c r="ABR1294" s="23"/>
      <c r="ABS1294" s="23"/>
      <c r="ABT1294" s="23"/>
      <c r="ABU1294" s="23"/>
      <c r="ABV1294" s="23"/>
      <c r="ABW1294" s="23"/>
      <c r="ABX1294" s="23"/>
      <c r="ABY1294" s="23"/>
      <c r="ABZ1294" s="23"/>
      <c r="ACA1294" s="23"/>
      <c r="ACB1294" s="23"/>
      <c r="ACC1294" s="23"/>
      <c r="ACD1294" s="23"/>
      <c r="ACE1294" s="23"/>
      <c r="ACF1294" s="23"/>
      <c r="ACG1294" s="23"/>
      <c r="ACH1294" s="23"/>
      <c r="ACI1294" s="23"/>
      <c r="ACJ1294" s="23"/>
      <c r="ACK1294" s="23"/>
      <c r="ACL1294" s="23"/>
      <c r="ACM1294" s="23"/>
      <c r="ACN1294" s="23"/>
      <c r="ACO1294" s="23"/>
      <c r="ACP1294" s="23"/>
      <c r="ACQ1294" s="23"/>
      <c r="ACR1294" s="23"/>
      <c r="ACS1294" s="23"/>
      <c r="ACT1294" s="23"/>
      <c r="ACU1294" s="23"/>
      <c r="ACV1294" s="23"/>
      <c r="ACW1294" s="23"/>
      <c r="ACX1294" s="23"/>
      <c r="ACY1294" s="23"/>
      <c r="ACZ1294" s="23"/>
      <c r="ADA1294" s="23"/>
      <c r="ADB1294" s="23"/>
      <c r="ADC1294" s="23"/>
      <c r="ADD1294" s="23"/>
      <c r="ADE1294" s="23"/>
      <c r="ADF1294" s="23"/>
      <c r="ADG1294" s="23"/>
      <c r="ADH1294" s="23"/>
      <c r="ADI1294" s="23"/>
      <c r="ADJ1294" s="23"/>
      <c r="ADK1294" s="23"/>
      <c r="ADL1294" s="23"/>
      <c r="ADM1294" s="23"/>
      <c r="ADN1294" s="23"/>
      <c r="ADO1294" s="23"/>
      <c r="ADP1294" s="23"/>
      <c r="ADQ1294" s="23"/>
      <c r="ADR1294" s="23"/>
      <c r="ADS1294" s="23"/>
      <c r="ADT1294" s="23"/>
      <c r="ADU1294" s="23"/>
      <c r="ADV1294" s="23"/>
      <c r="ADW1294" s="23"/>
      <c r="ADX1294" s="23"/>
      <c r="ADY1294" s="23"/>
      <c r="ADZ1294" s="23"/>
      <c r="AEA1294" s="23"/>
      <c r="AEB1294" s="23"/>
      <c r="AEC1294" s="23"/>
      <c r="AED1294" s="23"/>
      <c r="AEE1294" s="23"/>
      <c r="AEF1294" s="23"/>
      <c r="AEG1294" s="23"/>
      <c r="AEH1294" s="23"/>
      <c r="AEI1294" s="23"/>
      <c r="AEJ1294" s="23"/>
      <c r="AEK1294" s="23"/>
      <c r="AEL1294" s="23"/>
      <c r="AEM1294" s="23"/>
      <c r="AEN1294" s="23"/>
      <c r="AEO1294" s="23"/>
      <c r="AEP1294" s="23"/>
      <c r="AEQ1294" s="23"/>
      <c r="AER1294" s="23"/>
      <c r="AES1294" s="23"/>
      <c r="AET1294" s="23"/>
      <c r="AEU1294" s="23"/>
      <c r="AEV1294" s="23"/>
      <c r="AEW1294" s="23"/>
      <c r="AEX1294" s="23"/>
      <c r="AEY1294" s="23"/>
      <c r="AEZ1294" s="23"/>
      <c r="AFA1294" s="23"/>
      <c r="AFB1294" s="23"/>
      <c r="AFC1294" s="23"/>
      <c r="AFD1294" s="23"/>
      <c r="AFE1294" s="23"/>
      <c r="AFF1294" s="23"/>
      <c r="AFG1294" s="23"/>
      <c r="AFH1294" s="23"/>
      <c r="AFI1294" s="23"/>
      <c r="AFJ1294" s="23"/>
      <c r="AFK1294" s="23"/>
      <c r="AFL1294" s="23"/>
      <c r="AFM1294" s="23"/>
      <c r="AFN1294" s="23"/>
      <c r="AFO1294" s="23"/>
      <c r="AFP1294" s="23"/>
      <c r="AFQ1294" s="23"/>
      <c r="AFR1294" s="23"/>
      <c r="AFS1294" s="23"/>
      <c r="AFT1294" s="23"/>
      <c r="AFU1294" s="23"/>
      <c r="AFV1294" s="23"/>
      <c r="AFW1294" s="23"/>
      <c r="AFX1294" s="23"/>
      <c r="AFY1294" s="23"/>
      <c r="AFZ1294" s="23"/>
      <c r="AGA1294" s="23"/>
      <c r="AGB1294" s="23"/>
      <c r="AGC1294" s="23"/>
      <c r="AGD1294" s="23"/>
      <c r="AGE1294" s="23"/>
      <c r="AGF1294" s="23"/>
      <c r="AGG1294" s="23"/>
      <c r="AGH1294" s="23"/>
      <c r="AGI1294" s="23"/>
      <c r="AGJ1294" s="23"/>
      <c r="AGK1294" s="23"/>
      <c r="AGL1294" s="23"/>
      <c r="AGM1294" s="23"/>
      <c r="AGN1294" s="23"/>
      <c r="AGO1294" s="23"/>
      <c r="AGP1294" s="23"/>
      <c r="AGQ1294" s="23"/>
      <c r="AGR1294" s="23"/>
      <c r="AGS1294" s="23"/>
      <c r="AGT1294" s="23"/>
      <c r="AGU1294" s="23"/>
      <c r="AGV1294" s="23"/>
      <c r="AGW1294" s="23"/>
      <c r="AGX1294" s="23"/>
      <c r="AGY1294" s="23"/>
      <c r="AGZ1294" s="23"/>
      <c r="AHA1294" s="23"/>
      <c r="AHB1294" s="23"/>
      <c r="AHC1294" s="23"/>
      <c r="AHD1294" s="23"/>
      <c r="AHE1294" s="23"/>
      <c r="AHF1294" s="23"/>
      <c r="AHG1294" s="23"/>
      <c r="AHH1294" s="23"/>
      <c r="AHI1294" s="23"/>
      <c r="AHJ1294" s="23"/>
      <c r="AHK1294" s="23"/>
      <c r="AHL1294" s="23"/>
      <c r="AHM1294" s="23"/>
      <c r="AHN1294" s="23"/>
      <c r="AHO1294" s="23"/>
      <c r="AHP1294" s="23"/>
      <c r="AHQ1294" s="23"/>
      <c r="AHR1294" s="23"/>
      <c r="AHS1294" s="23"/>
      <c r="AHT1294" s="23"/>
      <c r="AHU1294" s="23"/>
      <c r="AHV1294" s="23"/>
      <c r="AHW1294" s="23"/>
      <c r="AHX1294" s="23"/>
      <c r="AHY1294" s="23"/>
      <c r="AHZ1294" s="23"/>
      <c r="AIA1294" s="23"/>
      <c r="AIB1294" s="23"/>
      <c r="AIC1294" s="23"/>
      <c r="AID1294" s="23"/>
      <c r="AIE1294" s="23"/>
      <c r="AIF1294" s="23"/>
      <c r="AIG1294" s="23"/>
      <c r="AIH1294" s="23"/>
      <c r="AII1294" s="23"/>
      <c r="AIJ1294" s="23"/>
      <c r="AIK1294" s="23"/>
      <c r="AIL1294" s="23"/>
      <c r="AIM1294" s="23"/>
      <c r="AIN1294" s="23"/>
      <c r="AIO1294" s="23"/>
      <c r="AIP1294" s="23"/>
      <c r="AIQ1294" s="23"/>
      <c r="AIR1294" s="23"/>
      <c r="AIS1294" s="23"/>
      <c r="AIT1294" s="23"/>
      <c r="AIU1294" s="23"/>
      <c r="AIV1294" s="23"/>
      <c r="AIW1294" s="23"/>
      <c r="AIX1294" s="23"/>
      <c r="AIY1294" s="23"/>
      <c r="AIZ1294" s="23"/>
      <c r="AJA1294" s="23"/>
      <c r="AJB1294" s="23"/>
      <c r="AJC1294" s="23"/>
      <c r="AJD1294" s="23"/>
      <c r="AJE1294" s="23"/>
      <c r="AJF1294" s="23"/>
      <c r="AJG1294" s="23"/>
      <c r="AJH1294" s="23"/>
      <c r="AJI1294" s="23"/>
      <c r="AJJ1294" s="23"/>
      <c r="AJK1294" s="23"/>
      <c r="AJL1294" s="23"/>
      <c r="AJM1294" s="23"/>
      <c r="AJN1294" s="23"/>
      <c r="AJO1294" s="23"/>
      <c r="AJP1294" s="23"/>
      <c r="AJQ1294" s="23"/>
      <c r="AJR1294" s="23"/>
      <c r="AJS1294" s="23"/>
      <c r="AJT1294" s="23"/>
      <c r="AJU1294" s="23"/>
      <c r="AJV1294" s="23"/>
      <c r="AJW1294" s="23"/>
      <c r="AJX1294" s="23"/>
      <c r="AJY1294" s="23"/>
      <c r="AJZ1294" s="23"/>
      <c r="AKA1294" s="23"/>
      <c r="AKB1294" s="23"/>
      <c r="AKC1294" s="23"/>
      <c r="AKD1294" s="23"/>
      <c r="AKE1294" s="23"/>
      <c r="AKF1294" s="23"/>
      <c r="AKG1294" s="23"/>
      <c r="AKH1294" s="23"/>
      <c r="AKI1294" s="23"/>
      <c r="AKJ1294" s="23"/>
      <c r="AKK1294" s="23"/>
      <c r="AKL1294" s="23"/>
      <c r="AKM1294" s="23"/>
      <c r="AKN1294" s="23"/>
      <c r="AKO1294" s="23"/>
      <c r="AKP1294" s="23"/>
      <c r="AKQ1294" s="23"/>
      <c r="AKR1294" s="23"/>
      <c r="AKS1294" s="23"/>
      <c r="AKT1294" s="23"/>
      <c r="AKU1294" s="23"/>
      <c r="AKV1294" s="23"/>
      <c r="AKW1294" s="23"/>
      <c r="AKX1294" s="23"/>
      <c r="AKY1294" s="23"/>
      <c r="AKZ1294" s="23"/>
      <c r="ALA1294" s="23"/>
      <c r="ALB1294" s="23"/>
      <c r="ALC1294" s="23"/>
      <c r="ALD1294" s="23"/>
      <c r="ALE1294" s="23"/>
      <c r="ALF1294" s="23"/>
      <c r="ALG1294" s="23"/>
      <c r="ALH1294" s="23"/>
      <c r="ALI1294" s="23"/>
      <c r="ALJ1294" s="23"/>
    </row>
    <row r="1295" spans="1:998" s="13" customFormat="1">
      <c r="A1295" s="16">
        <v>1290</v>
      </c>
      <c r="B1295" s="32" t="s">
        <v>188</v>
      </c>
      <c r="C1295" s="32" t="s">
        <v>61</v>
      </c>
      <c r="D1295" s="32" t="s">
        <v>61</v>
      </c>
      <c r="E1295" s="32" t="s">
        <v>61</v>
      </c>
      <c r="F1295" s="32"/>
      <c r="G1295" s="74">
        <v>45832</v>
      </c>
      <c r="H1295" s="75">
        <v>0.47500000000000003</v>
      </c>
      <c r="I1295" s="32" t="s">
        <v>5</v>
      </c>
      <c r="J1295" s="32" t="s">
        <v>6</v>
      </c>
      <c r="K1295" s="32" t="s">
        <v>5</v>
      </c>
      <c r="L1295" s="32" t="s">
        <v>5</v>
      </c>
      <c r="M1295" s="87" t="s">
        <v>5</v>
      </c>
      <c r="N1295" s="32" t="s">
        <v>6</v>
      </c>
      <c r="O1295" s="76">
        <v>2673.22</v>
      </c>
      <c r="P1295" s="77">
        <v>102573</v>
      </c>
      <c r="Q1295" s="76">
        <v>280000</v>
      </c>
      <c r="R1295" s="76">
        <v>30000</v>
      </c>
      <c r="S1295" s="85">
        <f t="shared" si="117"/>
        <v>10.714285714285714</v>
      </c>
      <c r="T1295" s="85">
        <f t="shared" si="120"/>
        <v>250000</v>
      </c>
      <c r="U1295" s="32" t="s">
        <v>6</v>
      </c>
      <c r="V1295" s="32" t="s">
        <v>6</v>
      </c>
      <c r="W1295" s="79">
        <v>1</v>
      </c>
      <c r="X1295" s="80">
        <v>0</v>
      </c>
      <c r="Y1295" s="81">
        <f>ROUND((S1295/INDICI!$B$2*10),2)</f>
        <v>1.21</v>
      </c>
      <c r="Z1295" s="81">
        <f>ROUND((O1295/INDICI!$B$1*25),2)</f>
        <v>7.14</v>
      </c>
      <c r="AA1295" s="82">
        <f t="shared" si="118"/>
        <v>2</v>
      </c>
      <c r="AB1295" s="83">
        <f t="shared" si="119"/>
        <v>10.35</v>
      </c>
      <c r="AC1295" s="84"/>
      <c r="AD1295" s="81" t="str">
        <f>VLOOKUP(C1295, 'NORD SUD'!A:B, 2, FALSE)</f>
        <v>N</v>
      </c>
      <c r="AE1295" s="85"/>
      <c r="AF1295" s="85"/>
      <c r="AG1295" s="84"/>
      <c r="AH1295" s="119"/>
      <c r="AI1295" s="170"/>
      <c r="AJ1295" s="170"/>
      <c r="AK1295" s="195"/>
      <c r="AL1295" s="158"/>
    </row>
    <row r="1296" spans="1:998" s="13" customFormat="1">
      <c r="A1296" s="16">
        <v>1291</v>
      </c>
      <c r="B1296" s="32" t="s">
        <v>556</v>
      </c>
      <c r="C1296" s="32" t="s">
        <v>70</v>
      </c>
      <c r="D1296" s="32" t="s">
        <v>70</v>
      </c>
      <c r="E1296" s="32" t="s">
        <v>573</v>
      </c>
      <c r="F1296" s="32"/>
      <c r="G1296" s="74">
        <v>45834</v>
      </c>
      <c r="H1296" s="75" t="s">
        <v>277</v>
      </c>
      <c r="I1296" s="32" t="s">
        <v>5</v>
      </c>
      <c r="J1296" s="32" t="s">
        <v>6</v>
      </c>
      <c r="K1296" s="32" t="s">
        <v>5</v>
      </c>
      <c r="L1296" s="32" t="s">
        <v>5</v>
      </c>
      <c r="M1296" s="32" t="s">
        <v>5</v>
      </c>
      <c r="N1296" s="32" t="s">
        <v>6</v>
      </c>
      <c r="O1296" s="76">
        <v>880.9</v>
      </c>
      <c r="P1296" s="77">
        <v>2838</v>
      </c>
      <c r="Q1296" s="76">
        <v>228000</v>
      </c>
      <c r="R1296" s="76">
        <v>0</v>
      </c>
      <c r="S1296" s="85">
        <f t="shared" si="117"/>
        <v>0</v>
      </c>
      <c r="T1296" s="85">
        <f t="shared" si="120"/>
        <v>228000</v>
      </c>
      <c r="U1296" s="32" t="s">
        <v>6</v>
      </c>
      <c r="V1296" s="32" t="s">
        <v>6</v>
      </c>
      <c r="W1296" s="79">
        <v>1</v>
      </c>
      <c r="X1296" s="80">
        <v>0</v>
      </c>
      <c r="Y1296" s="81">
        <f>ROUND((S1296/INDICI!$B$2*10),2)</f>
        <v>0</v>
      </c>
      <c r="Z1296" s="81">
        <f>ROUND((O1296/INDICI!$B$1*25),2)</f>
        <v>2.35</v>
      </c>
      <c r="AA1296" s="82">
        <f t="shared" si="118"/>
        <v>8</v>
      </c>
      <c r="AB1296" s="83">
        <f t="shared" si="119"/>
        <v>10.35</v>
      </c>
      <c r="AC1296" s="84"/>
      <c r="AD1296" s="81" t="str">
        <f>VLOOKUP(C1296, 'NORD SUD'!A:B, 2, FALSE)</f>
        <v>S</v>
      </c>
      <c r="AE1296" s="85"/>
      <c r="AF1296" s="85"/>
      <c r="AG1296" s="84"/>
      <c r="AH1296" s="81"/>
      <c r="AI1296" s="169"/>
      <c r="AJ1296" s="169"/>
      <c r="AK1296" s="194"/>
      <c r="AL1296" s="158"/>
    </row>
    <row r="1297" spans="1:998" s="13" customFormat="1">
      <c r="A1297" s="16">
        <v>1292</v>
      </c>
      <c r="B1297" s="32" t="s">
        <v>188</v>
      </c>
      <c r="C1297" s="32" t="s">
        <v>35</v>
      </c>
      <c r="D1297" s="32" t="s">
        <v>35</v>
      </c>
      <c r="E1297" s="32" t="s">
        <v>850</v>
      </c>
      <c r="F1297" s="32"/>
      <c r="G1297" s="74">
        <v>45826</v>
      </c>
      <c r="H1297" s="75">
        <v>0.5083333333333333</v>
      </c>
      <c r="I1297" s="32" t="s">
        <v>5</v>
      </c>
      <c r="J1297" s="32" t="s">
        <v>6</v>
      </c>
      <c r="K1297" s="32" t="s">
        <v>5</v>
      </c>
      <c r="L1297" s="32" t="s">
        <v>5</v>
      </c>
      <c r="M1297" s="32" t="s">
        <v>5</v>
      </c>
      <c r="N1297" s="32" t="s">
        <v>6</v>
      </c>
      <c r="O1297" s="76">
        <v>134.59</v>
      </c>
      <c r="P1297" s="77">
        <v>743</v>
      </c>
      <c r="Q1297" s="76">
        <v>200000</v>
      </c>
      <c r="R1297" s="76">
        <v>35000</v>
      </c>
      <c r="S1297" s="85">
        <f t="shared" si="117"/>
        <v>17.5</v>
      </c>
      <c r="T1297" s="85">
        <f t="shared" si="120"/>
        <v>165000</v>
      </c>
      <c r="U1297" s="32" t="s">
        <v>6</v>
      </c>
      <c r="V1297" s="32" t="s">
        <v>6</v>
      </c>
      <c r="W1297" s="79">
        <v>1</v>
      </c>
      <c r="X1297" s="80">
        <v>0</v>
      </c>
      <c r="Y1297" s="81">
        <f>ROUND((S1297/INDICI!$B$2*10),2)</f>
        <v>1.98</v>
      </c>
      <c r="Z1297" s="81">
        <f>ROUND((O1297/INDICI!$B$1*25),2)</f>
        <v>0.36</v>
      </c>
      <c r="AA1297" s="82">
        <f t="shared" si="118"/>
        <v>8</v>
      </c>
      <c r="AB1297" s="83">
        <f t="shared" si="119"/>
        <v>10.34</v>
      </c>
      <c r="AC1297" s="84"/>
      <c r="AD1297" s="81" t="str">
        <f>VLOOKUP(C1297, 'NORD SUD'!A:B, 2, FALSE)</f>
        <v>N</v>
      </c>
      <c r="AE1297" s="85"/>
      <c r="AF1297" s="85"/>
      <c r="AG1297" s="84"/>
      <c r="AH1297" s="81"/>
      <c r="AI1297" s="169"/>
      <c r="AJ1297" s="169"/>
      <c r="AK1297" s="194"/>
      <c r="AL1297" s="158"/>
    </row>
    <row r="1298" spans="1:998" s="13" customFormat="1">
      <c r="A1298" s="16">
        <v>1293</v>
      </c>
      <c r="B1298" s="32" t="s">
        <v>344</v>
      </c>
      <c r="C1298" s="32" t="s">
        <v>19</v>
      </c>
      <c r="D1298" s="32" t="s">
        <v>19</v>
      </c>
      <c r="E1298" s="32" t="s">
        <v>1561</v>
      </c>
      <c r="F1298" s="32"/>
      <c r="G1298" s="74">
        <v>45833</v>
      </c>
      <c r="H1298" s="75">
        <v>0.51041666666666663</v>
      </c>
      <c r="I1298" s="32" t="s">
        <v>5</v>
      </c>
      <c r="J1298" s="32" t="s">
        <v>6</v>
      </c>
      <c r="K1298" s="32" t="s">
        <v>5</v>
      </c>
      <c r="L1298" s="32" t="s">
        <v>5</v>
      </c>
      <c r="M1298" s="32" t="s">
        <v>5</v>
      </c>
      <c r="N1298" s="32" t="s">
        <v>6</v>
      </c>
      <c r="O1298" s="76">
        <v>876.68</v>
      </c>
      <c r="P1298" s="77">
        <v>1711</v>
      </c>
      <c r="Q1298" s="76">
        <v>97844</v>
      </c>
      <c r="R1298" s="76">
        <v>0</v>
      </c>
      <c r="S1298" s="85">
        <f t="shared" si="117"/>
        <v>0</v>
      </c>
      <c r="T1298" s="85">
        <f t="shared" si="120"/>
        <v>97844</v>
      </c>
      <c r="U1298" s="32" t="s">
        <v>6</v>
      </c>
      <c r="V1298" s="32" t="s">
        <v>6</v>
      </c>
      <c r="W1298" s="79">
        <v>1</v>
      </c>
      <c r="X1298" s="80">
        <v>0</v>
      </c>
      <c r="Y1298" s="81">
        <f>ROUND((S1298/INDICI!$B$2*10),2)</f>
        <v>0</v>
      </c>
      <c r="Z1298" s="81">
        <f>ROUND((O1298/INDICI!$B$1*25),2)</f>
        <v>2.34</v>
      </c>
      <c r="AA1298" s="82">
        <f t="shared" si="118"/>
        <v>8</v>
      </c>
      <c r="AB1298" s="83">
        <f t="shared" si="119"/>
        <v>10.34</v>
      </c>
      <c r="AC1298" s="84"/>
      <c r="AD1298" s="81" t="str">
        <f>VLOOKUP(C1298, 'NORD SUD'!A:B, 2, FALSE)</f>
        <v>N</v>
      </c>
      <c r="AE1298" s="85"/>
      <c r="AF1298" s="85"/>
      <c r="AG1298" s="84"/>
      <c r="AH1298" s="81"/>
      <c r="AI1298" s="169"/>
      <c r="AJ1298" s="169"/>
      <c r="AK1298" s="194"/>
      <c r="AL1298" s="158"/>
    </row>
    <row r="1299" spans="1:998" s="13" customFormat="1">
      <c r="A1299" s="16">
        <v>1294</v>
      </c>
      <c r="B1299" s="32" t="s">
        <v>218</v>
      </c>
      <c r="C1299" s="32" t="s">
        <v>1494</v>
      </c>
      <c r="D1299" s="32" t="s">
        <v>1494</v>
      </c>
      <c r="E1299" s="32" t="s">
        <v>431</v>
      </c>
      <c r="F1299" s="32"/>
      <c r="G1299" s="74">
        <v>45834</v>
      </c>
      <c r="H1299" s="75">
        <v>0.43194444444444446</v>
      </c>
      <c r="I1299" s="32" t="s">
        <v>5</v>
      </c>
      <c r="J1299" s="32" t="s">
        <v>6</v>
      </c>
      <c r="K1299" s="32" t="s">
        <v>5</v>
      </c>
      <c r="L1299" s="32" t="s">
        <v>5</v>
      </c>
      <c r="M1299" s="32" t="s">
        <v>5</v>
      </c>
      <c r="N1299" s="32" t="s">
        <v>6</v>
      </c>
      <c r="O1299" s="76">
        <v>575.24</v>
      </c>
      <c r="P1299" s="77">
        <v>4346</v>
      </c>
      <c r="Q1299" s="76">
        <v>215000</v>
      </c>
      <c r="R1299" s="76">
        <v>15000</v>
      </c>
      <c r="S1299" s="85">
        <f t="shared" si="117"/>
        <v>6.9767441860465116</v>
      </c>
      <c r="T1299" s="85">
        <f t="shared" si="120"/>
        <v>200000</v>
      </c>
      <c r="U1299" s="32" t="s">
        <v>289</v>
      </c>
      <c r="V1299" s="32" t="s">
        <v>6</v>
      </c>
      <c r="W1299" s="79">
        <v>1</v>
      </c>
      <c r="X1299" s="80">
        <v>0</v>
      </c>
      <c r="Y1299" s="81">
        <f>ROUND((S1299/INDICI!$B$2*10),2)</f>
        <v>0.79</v>
      </c>
      <c r="Z1299" s="81">
        <f>ROUND((O1299/INDICI!$B$1*25),2)</f>
        <v>1.54</v>
      </c>
      <c r="AA1299" s="82">
        <f t="shared" si="118"/>
        <v>8</v>
      </c>
      <c r="AB1299" s="83">
        <f t="shared" si="119"/>
        <v>10.33</v>
      </c>
      <c r="AC1299" s="84"/>
      <c r="AD1299" s="81" t="str">
        <f>VLOOKUP(C1299, 'NORD SUD'!A:B, 2, FALSE)</f>
        <v>S</v>
      </c>
      <c r="AE1299" s="85"/>
      <c r="AF1299" s="85"/>
      <c r="AG1299" s="84"/>
      <c r="AH1299" s="81"/>
      <c r="AI1299" s="169"/>
      <c r="AJ1299" s="169"/>
      <c r="AK1299" s="194"/>
      <c r="AL1299" s="161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4"/>
      <c r="DD1299" s="24"/>
      <c r="DE1299" s="24"/>
      <c r="DF1299" s="24"/>
      <c r="DG1299" s="24"/>
      <c r="DH1299" s="24"/>
      <c r="DI1299" s="24"/>
      <c r="DJ1299" s="24"/>
      <c r="DK1299" s="24"/>
      <c r="DL1299" s="24"/>
      <c r="DM1299" s="24"/>
      <c r="DN1299" s="24"/>
      <c r="DO1299" s="24"/>
      <c r="DP1299" s="24"/>
      <c r="DQ1299" s="24"/>
      <c r="DR1299" s="24"/>
      <c r="DS1299" s="24"/>
      <c r="DT1299" s="24"/>
      <c r="DU1299" s="24"/>
      <c r="DV1299" s="24"/>
      <c r="DW1299" s="24"/>
      <c r="DX1299" s="24"/>
      <c r="DY1299" s="24"/>
      <c r="DZ1299" s="24"/>
      <c r="EA1299" s="24"/>
      <c r="EB1299" s="24"/>
      <c r="EC1299" s="24"/>
      <c r="ED1299" s="24"/>
      <c r="EE1299" s="24"/>
      <c r="EF1299" s="24"/>
      <c r="EG1299" s="24"/>
      <c r="EH1299" s="24"/>
      <c r="EI1299" s="24"/>
      <c r="EJ1299" s="24"/>
      <c r="EK1299" s="24"/>
      <c r="EL1299" s="24"/>
      <c r="EM1299" s="24"/>
      <c r="EN1299" s="24"/>
      <c r="EO1299" s="24"/>
      <c r="EP1299" s="24"/>
      <c r="EQ1299" s="24"/>
      <c r="ER1299" s="24"/>
      <c r="ES1299" s="24"/>
      <c r="ET1299" s="24"/>
      <c r="EU1299" s="24"/>
      <c r="EV1299" s="24"/>
      <c r="EW1299" s="24"/>
      <c r="EX1299" s="24"/>
      <c r="EY1299" s="24"/>
      <c r="EZ1299" s="24"/>
      <c r="FA1299" s="24"/>
      <c r="FB1299" s="24"/>
      <c r="FC1299" s="24"/>
      <c r="FD1299" s="24"/>
      <c r="FE1299" s="24"/>
      <c r="FF1299" s="24"/>
      <c r="FG1299" s="24"/>
      <c r="FH1299" s="24"/>
      <c r="FI1299" s="24"/>
      <c r="FJ1299" s="24"/>
      <c r="FK1299" s="24"/>
      <c r="FL1299" s="24"/>
      <c r="FM1299" s="24"/>
      <c r="FN1299" s="24"/>
      <c r="FO1299" s="24"/>
      <c r="FP1299" s="24"/>
      <c r="FQ1299" s="24"/>
      <c r="FR1299" s="24"/>
      <c r="FS1299" s="24"/>
      <c r="FT1299" s="24"/>
      <c r="FU1299" s="24"/>
      <c r="FV1299" s="24"/>
      <c r="FW1299" s="24"/>
      <c r="FX1299" s="24"/>
      <c r="FY1299" s="24"/>
      <c r="FZ1299" s="24"/>
      <c r="GA1299" s="24"/>
      <c r="GB1299" s="24"/>
      <c r="GC1299" s="24"/>
      <c r="GD1299" s="24"/>
      <c r="GE1299" s="24"/>
      <c r="GF1299" s="24"/>
      <c r="GG1299" s="24"/>
      <c r="GH1299" s="24"/>
      <c r="GI1299" s="24"/>
      <c r="GJ1299" s="24"/>
      <c r="GK1299" s="24"/>
      <c r="GL1299" s="24"/>
      <c r="GM1299" s="24"/>
      <c r="GN1299" s="24"/>
      <c r="GO1299" s="24"/>
      <c r="GP1299" s="24"/>
      <c r="GQ1299" s="24"/>
      <c r="GR1299" s="24"/>
      <c r="GS1299" s="24"/>
      <c r="GT1299" s="24"/>
      <c r="GU1299" s="24"/>
      <c r="GV1299" s="24"/>
      <c r="GW1299" s="24"/>
      <c r="GX1299" s="24"/>
      <c r="GY1299" s="24"/>
      <c r="GZ1299" s="24"/>
      <c r="HA1299" s="24"/>
      <c r="HB1299" s="24"/>
      <c r="HC1299" s="24"/>
      <c r="HD1299" s="24"/>
      <c r="HE1299" s="24"/>
      <c r="HF1299" s="24"/>
      <c r="HG1299" s="24"/>
      <c r="HH1299" s="24"/>
      <c r="HI1299" s="24"/>
      <c r="HJ1299" s="24"/>
      <c r="HK1299" s="24"/>
      <c r="HL1299" s="24"/>
      <c r="HM1299" s="24"/>
      <c r="HN1299" s="24"/>
      <c r="HO1299" s="24"/>
      <c r="HP1299" s="24"/>
      <c r="HQ1299" s="24"/>
      <c r="HR1299" s="24"/>
      <c r="HS1299" s="24"/>
      <c r="HT1299" s="24"/>
      <c r="HU1299" s="24"/>
      <c r="HV1299" s="24"/>
      <c r="HW1299" s="24"/>
      <c r="HX1299" s="24"/>
      <c r="HY1299" s="24"/>
      <c r="HZ1299" s="24"/>
      <c r="IA1299" s="24"/>
      <c r="IB1299" s="24"/>
      <c r="IC1299" s="24"/>
      <c r="ID1299" s="24"/>
      <c r="IE1299" s="24"/>
      <c r="IF1299" s="24"/>
      <c r="IG1299" s="24"/>
      <c r="IH1299" s="24"/>
      <c r="II1299" s="24"/>
      <c r="IJ1299" s="24"/>
      <c r="IK1299" s="24"/>
      <c r="IL1299" s="24"/>
      <c r="IM1299" s="24"/>
      <c r="IN1299" s="24"/>
      <c r="IO1299" s="24"/>
      <c r="IP1299" s="24"/>
      <c r="IQ1299" s="24"/>
      <c r="IR1299" s="24"/>
      <c r="IS1299" s="24"/>
      <c r="IT1299" s="24"/>
      <c r="IU1299" s="24"/>
      <c r="IV1299" s="24"/>
      <c r="IW1299" s="24"/>
      <c r="IX1299" s="24"/>
      <c r="IY1299" s="24"/>
      <c r="IZ1299" s="24"/>
      <c r="JA1299" s="24"/>
      <c r="JB1299" s="24"/>
      <c r="JC1299" s="24"/>
      <c r="JD1299" s="24"/>
      <c r="JE1299" s="24"/>
      <c r="JF1299" s="24"/>
      <c r="JG1299" s="24"/>
      <c r="JH1299" s="24"/>
      <c r="JI1299" s="24"/>
      <c r="JJ1299" s="24"/>
      <c r="JK1299" s="24"/>
      <c r="JL1299" s="24"/>
      <c r="JM1299" s="24"/>
      <c r="JN1299" s="24"/>
      <c r="JO1299" s="24"/>
      <c r="JP1299" s="24"/>
      <c r="JQ1299" s="24"/>
      <c r="JR1299" s="24"/>
      <c r="JS1299" s="24"/>
      <c r="JT1299" s="24"/>
      <c r="JU1299" s="24"/>
      <c r="JV1299" s="24"/>
      <c r="JW1299" s="24"/>
      <c r="JX1299" s="24"/>
      <c r="JY1299" s="24"/>
      <c r="JZ1299" s="24"/>
      <c r="KA1299" s="24"/>
      <c r="KB1299" s="24"/>
      <c r="KC1299" s="24"/>
      <c r="KD1299" s="24"/>
      <c r="KE1299" s="24"/>
      <c r="KF1299" s="24"/>
      <c r="KG1299" s="24"/>
      <c r="KH1299" s="24"/>
      <c r="KI1299" s="24"/>
      <c r="KJ1299" s="24"/>
      <c r="KK1299" s="24"/>
      <c r="KL1299" s="24"/>
      <c r="KM1299" s="24"/>
      <c r="KN1299" s="24"/>
      <c r="KO1299" s="24"/>
      <c r="KP1299" s="24"/>
      <c r="KQ1299" s="24"/>
      <c r="KR1299" s="24"/>
      <c r="KS1299" s="24"/>
      <c r="KT1299" s="24"/>
      <c r="KU1299" s="24"/>
      <c r="KV1299" s="24"/>
      <c r="KW1299" s="24"/>
      <c r="KX1299" s="24"/>
      <c r="KY1299" s="24"/>
      <c r="KZ1299" s="24"/>
      <c r="LA1299" s="24"/>
      <c r="LB1299" s="24"/>
      <c r="LC1299" s="24"/>
      <c r="LD1299" s="24"/>
      <c r="LE1299" s="24"/>
      <c r="LF1299" s="24"/>
      <c r="LG1299" s="24"/>
      <c r="LH1299" s="24"/>
      <c r="LI1299" s="24"/>
      <c r="LJ1299" s="24"/>
      <c r="LK1299" s="24"/>
      <c r="LL1299" s="24"/>
      <c r="LM1299" s="24"/>
      <c r="LN1299" s="24"/>
      <c r="LO1299" s="24"/>
      <c r="LP1299" s="24"/>
      <c r="LQ1299" s="24"/>
      <c r="LR1299" s="24"/>
      <c r="LS1299" s="24"/>
      <c r="LT1299" s="24"/>
      <c r="LU1299" s="24"/>
      <c r="LV1299" s="24"/>
      <c r="LW1299" s="24"/>
      <c r="LX1299" s="24"/>
      <c r="LY1299" s="24"/>
      <c r="LZ1299" s="24"/>
      <c r="MA1299" s="24"/>
      <c r="MB1299" s="24"/>
      <c r="MC1299" s="24"/>
      <c r="MD1299" s="24"/>
      <c r="ME1299" s="24"/>
      <c r="MF1299" s="24"/>
      <c r="MG1299" s="24"/>
      <c r="MH1299" s="24"/>
      <c r="MI1299" s="24"/>
      <c r="MJ1299" s="24"/>
      <c r="MK1299" s="24"/>
      <c r="ML1299" s="24"/>
      <c r="MM1299" s="24"/>
      <c r="MN1299" s="24"/>
      <c r="MO1299" s="24"/>
      <c r="MP1299" s="24"/>
      <c r="MQ1299" s="24"/>
      <c r="MR1299" s="24"/>
      <c r="MS1299" s="24"/>
      <c r="MT1299" s="24"/>
      <c r="MU1299" s="24"/>
      <c r="MV1299" s="24"/>
      <c r="MW1299" s="24"/>
      <c r="MX1299" s="24"/>
      <c r="MY1299" s="24"/>
      <c r="MZ1299" s="24"/>
      <c r="NA1299" s="24"/>
      <c r="NB1299" s="24"/>
      <c r="NC1299" s="24"/>
      <c r="ND1299" s="24"/>
      <c r="NE1299" s="24"/>
      <c r="NF1299" s="24"/>
      <c r="NG1299" s="24"/>
      <c r="NH1299" s="24"/>
      <c r="NI1299" s="24"/>
      <c r="NJ1299" s="24"/>
      <c r="NK1299" s="24"/>
      <c r="NL1299" s="24"/>
      <c r="NM1299" s="24"/>
      <c r="NN1299" s="24"/>
      <c r="NO1299" s="24"/>
      <c r="NP1299" s="24"/>
      <c r="NQ1299" s="24"/>
      <c r="NR1299" s="24"/>
      <c r="NS1299" s="24"/>
      <c r="NT1299" s="24"/>
      <c r="NU1299" s="24"/>
      <c r="NV1299" s="24"/>
      <c r="NW1299" s="24"/>
      <c r="NX1299" s="24"/>
      <c r="NY1299" s="24"/>
      <c r="NZ1299" s="24"/>
      <c r="OA1299" s="24"/>
      <c r="OB1299" s="24"/>
      <c r="OC1299" s="24"/>
      <c r="OD1299" s="24"/>
      <c r="OE1299" s="24"/>
      <c r="OF1299" s="24"/>
      <c r="OG1299" s="24"/>
      <c r="OH1299" s="24"/>
      <c r="OI1299" s="24"/>
      <c r="OJ1299" s="24"/>
      <c r="OK1299" s="24"/>
      <c r="OL1299" s="24"/>
      <c r="OM1299" s="24"/>
      <c r="ON1299" s="24"/>
      <c r="OO1299" s="24"/>
      <c r="OP1299" s="24"/>
      <c r="OQ1299" s="24"/>
      <c r="OR1299" s="24"/>
      <c r="OS1299" s="24"/>
      <c r="OT1299" s="24"/>
      <c r="OU1299" s="24"/>
      <c r="OV1299" s="24"/>
      <c r="OW1299" s="24"/>
      <c r="OX1299" s="24"/>
      <c r="OY1299" s="24"/>
      <c r="OZ1299" s="24"/>
      <c r="PA1299" s="24"/>
      <c r="PB1299" s="24"/>
      <c r="PC1299" s="24"/>
      <c r="PD1299" s="24"/>
      <c r="PE1299" s="24"/>
      <c r="PF1299" s="24"/>
      <c r="PG1299" s="24"/>
      <c r="PH1299" s="24"/>
      <c r="PI1299" s="24"/>
      <c r="PJ1299" s="24"/>
      <c r="PK1299" s="24"/>
      <c r="PL1299" s="24"/>
      <c r="PM1299" s="24"/>
      <c r="PN1299" s="24"/>
      <c r="PO1299" s="24"/>
      <c r="PP1299" s="24"/>
      <c r="PQ1299" s="24"/>
      <c r="PR1299" s="24"/>
      <c r="PS1299" s="24"/>
      <c r="PT1299" s="24"/>
      <c r="PU1299" s="24"/>
      <c r="PV1299" s="24"/>
      <c r="PW1299" s="24"/>
      <c r="PX1299" s="24"/>
      <c r="PY1299" s="24"/>
      <c r="PZ1299" s="24"/>
      <c r="QA1299" s="24"/>
      <c r="QB1299" s="24"/>
      <c r="QC1299" s="24"/>
      <c r="QD1299" s="24"/>
      <c r="QE1299" s="24"/>
      <c r="QF1299" s="24"/>
      <c r="QG1299" s="24"/>
      <c r="QH1299" s="24"/>
      <c r="QI1299" s="24"/>
      <c r="QJ1299" s="24"/>
      <c r="QK1299" s="24"/>
      <c r="QL1299" s="24"/>
      <c r="QM1299" s="24"/>
      <c r="QN1299" s="24"/>
      <c r="QO1299" s="24"/>
      <c r="QP1299" s="24"/>
      <c r="QQ1299" s="24"/>
      <c r="QR1299" s="24"/>
      <c r="QS1299" s="24"/>
      <c r="QT1299" s="24"/>
      <c r="QU1299" s="24"/>
      <c r="QV1299" s="24"/>
      <c r="QW1299" s="24"/>
      <c r="QX1299" s="24"/>
      <c r="QY1299" s="24"/>
      <c r="QZ1299" s="24"/>
      <c r="RA1299" s="24"/>
      <c r="RB1299" s="24"/>
      <c r="RC1299" s="24"/>
      <c r="RD1299" s="24"/>
      <c r="RE1299" s="24"/>
      <c r="RF1299" s="24"/>
      <c r="RG1299" s="24"/>
      <c r="RH1299" s="24"/>
      <c r="RI1299" s="24"/>
      <c r="RJ1299" s="24"/>
      <c r="RK1299" s="24"/>
      <c r="RL1299" s="24"/>
      <c r="RM1299" s="24"/>
      <c r="RN1299" s="24"/>
      <c r="RO1299" s="24"/>
      <c r="RP1299" s="24"/>
      <c r="RQ1299" s="24"/>
      <c r="RR1299" s="24"/>
      <c r="RS1299" s="24"/>
      <c r="RT1299" s="24"/>
      <c r="RU1299" s="24"/>
      <c r="RV1299" s="24"/>
      <c r="RW1299" s="24"/>
      <c r="RX1299" s="24"/>
      <c r="RY1299" s="24"/>
      <c r="RZ1299" s="24"/>
      <c r="SA1299" s="24"/>
      <c r="SB1299" s="24"/>
      <c r="SC1299" s="24"/>
      <c r="SD1299" s="24"/>
      <c r="SE1299" s="24"/>
      <c r="SF1299" s="24"/>
      <c r="SG1299" s="24"/>
      <c r="SH1299" s="24"/>
      <c r="SI1299" s="24"/>
      <c r="SJ1299" s="24"/>
      <c r="SK1299" s="24"/>
      <c r="SL1299" s="24"/>
      <c r="SM1299" s="24"/>
      <c r="SN1299" s="24"/>
      <c r="SO1299" s="24"/>
      <c r="SP1299" s="24"/>
      <c r="SQ1299" s="24"/>
      <c r="SR1299" s="24"/>
      <c r="SS1299" s="24"/>
      <c r="ST1299" s="24"/>
      <c r="SU1299" s="24"/>
      <c r="SV1299" s="24"/>
      <c r="SW1299" s="24"/>
      <c r="SX1299" s="24"/>
      <c r="SY1299" s="24"/>
      <c r="SZ1299" s="24"/>
      <c r="TA1299" s="24"/>
      <c r="TB1299" s="24"/>
      <c r="TC1299" s="24"/>
      <c r="TD1299" s="24"/>
      <c r="TE1299" s="24"/>
      <c r="TF1299" s="24"/>
      <c r="TG1299" s="24"/>
      <c r="TH1299" s="24"/>
      <c r="TI1299" s="24"/>
      <c r="TJ1299" s="24"/>
      <c r="TK1299" s="24"/>
      <c r="TL1299" s="24"/>
      <c r="TM1299" s="24"/>
      <c r="TN1299" s="24"/>
      <c r="TO1299" s="24"/>
      <c r="TP1299" s="24"/>
      <c r="TQ1299" s="24"/>
      <c r="TR1299" s="24"/>
      <c r="TS1299" s="24"/>
      <c r="TT1299" s="24"/>
      <c r="TU1299" s="24"/>
      <c r="TV1299" s="24"/>
      <c r="TW1299" s="24"/>
      <c r="TX1299" s="24"/>
      <c r="TY1299" s="24"/>
      <c r="TZ1299" s="24"/>
      <c r="UA1299" s="24"/>
      <c r="UB1299" s="24"/>
      <c r="UC1299" s="24"/>
      <c r="UD1299" s="24"/>
      <c r="UE1299" s="24"/>
      <c r="UF1299" s="24"/>
      <c r="UG1299" s="24"/>
      <c r="UH1299" s="24"/>
      <c r="UI1299" s="24"/>
      <c r="UJ1299" s="24"/>
      <c r="UK1299" s="24"/>
      <c r="UL1299" s="24"/>
      <c r="UM1299" s="24"/>
      <c r="UN1299" s="24"/>
      <c r="UO1299" s="24"/>
      <c r="UP1299" s="24"/>
      <c r="UQ1299" s="24"/>
      <c r="UR1299" s="24"/>
      <c r="US1299" s="24"/>
      <c r="UT1299" s="24"/>
      <c r="UU1299" s="24"/>
      <c r="UV1299" s="24"/>
      <c r="UW1299" s="24"/>
      <c r="UX1299" s="24"/>
      <c r="UY1299" s="24"/>
      <c r="UZ1299" s="24"/>
      <c r="VA1299" s="24"/>
      <c r="VB1299" s="24"/>
      <c r="VC1299" s="24"/>
      <c r="VD1299" s="24"/>
      <c r="VE1299" s="24"/>
      <c r="VF1299" s="24"/>
      <c r="VG1299" s="24"/>
      <c r="VH1299" s="24"/>
      <c r="VI1299" s="24"/>
      <c r="VJ1299" s="24"/>
      <c r="VK1299" s="24"/>
      <c r="VL1299" s="24"/>
      <c r="VM1299" s="24"/>
      <c r="VN1299" s="24"/>
      <c r="VO1299" s="24"/>
      <c r="VP1299" s="24"/>
      <c r="VQ1299" s="24"/>
      <c r="VR1299" s="24"/>
      <c r="VS1299" s="24"/>
      <c r="VT1299" s="24"/>
      <c r="VU1299" s="24"/>
      <c r="VV1299" s="24"/>
      <c r="VW1299" s="24"/>
      <c r="VX1299" s="24"/>
      <c r="VY1299" s="24"/>
      <c r="VZ1299" s="24"/>
      <c r="WA1299" s="24"/>
      <c r="WB1299" s="24"/>
      <c r="WC1299" s="24"/>
      <c r="WD1299" s="24"/>
      <c r="WE1299" s="24"/>
      <c r="WF1299" s="24"/>
      <c r="WG1299" s="24"/>
      <c r="WH1299" s="24"/>
      <c r="WI1299" s="24"/>
      <c r="WJ1299" s="24"/>
      <c r="WK1299" s="24"/>
      <c r="WL1299" s="24"/>
      <c r="WM1299" s="24"/>
      <c r="WN1299" s="24"/>
      <c r="WO1299" s="24"/>
      <c r="WP1299" s="24"/>
      <c r="WQ1299" s="24"/>
      <c r="WR1299" s="24"/>
      <c r="WS1299" s="24"/>
      <c r="WT1299" s="24"/>
      <c r="WU1299" s="24"/>
      <c r="WV1299" s="24"/>
      <c r="WW1299" s="24"/>
      <c r="WX1299" s="24"/>
      <c r="WY1299" s="24"/>
      <c r="WZ1299" s="24"/>
      <c r="XA1299" s="24"/>
      <c r="XB1299" s="24"/>
      <c r="XC1299" s="24"/>
      <c r="XD1299" s="24"/>
      <c r="XE1299" s="24"/>
      <c r="XF1299" s="24"/>
      <c r="XG1299" s="24"/>
      <c r="XH1299" s="24"/>
      <c r="XI1299" s="24"/>
      <c r="XJ1299" s="24"/>
      <c r="XK1299" s="24"/>
      <c r="XL1299" s="24"/>
      <c r="XM1299" s="24"/>
      <c r="XN1299" s="24"/>
      <c r="XO1299" s="24"/>
      <c r="XP1299" s="24"/>
      <c r="XQ1299" s="24"/>
      <c r="XR1299" s="24"/>
      <c r="XS1299" s="24"/>
      <c r="XT1299" s="24"/>
      <c r="XU1299" s="24"/>
      <c r="XV1299" s="24"/>
      <c r="XW1299" s="24"/>
      <c r="XX1299" s="24"/>
      <c r="XY1299" s="24"/>
      <c r="XZ1299" s="24"/>
      <c r="YA1299" s="24"/>
      <c r="YB1299" s="24"/>
      <c r="YC1299" s="24"/>
      <c r="YD1299" s="24"/>
      <c r="YE1299" s="24"/>
      <c r="YF1299" s="24"/>
      <c r="YG1299" s="24"/>
      <c r="YH1299" s="24"/>
      <c r="YI1299" s="24"/>
      <c r="YJ1299" s="24"/>
      <c r="YK1299" s="24"/>
      <c r="YL1299" s="24"/>
      <c r="YM1299" s="24"/>
      <c r="YN1299" s="24"/>
      <c r="YO1299" s="24"/>
      <c r="YP1299" s="24"/>
      <c r="YQ1299" s="24"/>
      <c r="YR1299" s="24"/>
      <c r="YS1299" s="24"/>
      <c r="YT1299" s="24"/>
      <c r="YU1299" s="24"/>
      <c r="YV1299" s="24"/>
      <c r="YW1299" s="24"/>
      <c r="YX1299" s="24"/>
      <c r="YY1299" s="24"/>
      <c r="YZ1299" s="24"/>
      <c r="ZA1299" s="24"/>
      <c r="ZB1299" s="24"/>
      <c r="ZC1299" s="24"/>
      <c r="ZD1299" s="24"/>
      <c r="ZE1299" s="24"/>
      <c r="ZF1299" s="24"/>
      <c r="ZG1299" s="24"/>
      <c r="ZH1299" s="24"/>
      <c r="ZI1299" s="24"/>
      <c r="ZJ1299" s="24"/>
      <c r="ZK1299" s="24"/>
      <c r="ZL1299" s="24"/>
      <c r="ZM1299" s="24"/>
      <c r="ZN1299" s="24"/>
      <c r="ZO1299" s="24"/>
      <c r="ZP1299" s="24"/>
      <c r="ZQ1299" s="24"/>
      <c r="ZR1299" s="24"/>
      <c r="ZS1299" s="24"/>
      <c r="ZT1299" s="24"/>
      <c r="ZU1299" s="24"/>
      <c r="ZV1299" s="24"/>
      <c r="ZW1299" s="24"/>
      <c r="ZX1299" s="24"/>
      <c r="ZY1299" s="24"/>
      <c r="ZZ1299" s="24"/>
      <c r="AAA1299" s="24"/>
      <c r="AAB1299" s="24"/>
      <c r="AAC1299" s="24"/>
      <c r="AAD1299" s="24"/>
      <c r="AAE1299" s="24"/>
      <c r="AAF1299" s="24"/>
      <c r="AAG1299" s="24"/>
      <c r="AAH1299" s="24"/>
      <c r="AAI1299" s="24"/>
      <c r="AAJ1299" s="24"/>
      <c r="AAK1299" s="24"/>
      <c r="AAL1299" s="24"/>
      <c r="AAM1299" s="24"/>
      <c r="AAN1299" s="24"/>
      <c r="AAO1299" s="24"/>
      <c r="AAP1299" s="24"/>
      <c r="AAQ1299" s="24"/>
      <c r="AAR1299" s="24"/>
      <c r="AAS1299" s="24"/>
      <c r="AAT1299" s="24"/>
      <c r="AAU1299" s="24"/>
      <c r="AAV1299" s="24"/>
      <c r="AAW1299" s="24"/>
      <c r="AAX1299" s="24"/>
      <c r="AAY1299" s="24"/>
      <c r="AAZ1299" s="24"/>
      <c r="ABA1299" s="24"/>
      <c r="ABB1299" s="24"/>
      <c r="ABC1299" s="24"/>
      <c r="ABD1299" s="24"/>
      <c r="ABE1299" s="24"/>
      <c r="ABF1299" s="24"/>
      <c r="ABG1299" s="24"/>
      <c r="ABH1299" s="24"/>
      <c r="ABI1299" s="24"/>
      <c r="ABJ1299" s="24"/>
      <c r="ABK1299" s="24"/>
      <c r="ABL1299" s="24"/>
      <c r="ABM1299" s="24"/>
      <c r="ABN1299" s="24"/>
      <c r="ABO1299" s="24"/>
      <c r="ABP1299" s="24"/>
      <c r="ABQ1299" s="24"/>
      <c r="ABR1299" s="24"/>
      <c r="ABS1299" s="24"/>
      <c r="ABT1299" s="24"/>
      <c r="ABU1299" s="24"/>
      <c r="ABV1299" s="24"/>
      <c r="ABW1299" s="24"/>
      <c r="ABX1299" s="24"/>
      <c r="ABY1299" s="24"/>
      <c r="ABZ1299" s="24"/>
      <c r="ACA1299" s="24"/>
      <c r="ACB1299" s="24"/>
      <c r="ACC1299" s="24"/>
      <c r="ACD1299" s="24"/>
      <c r="ACE1299" s="24"/>
      <c r="ACF1299" s="24"/>
      <c r="ACG1299" s="24"/>
      <c r="ACH1299" s="24"/>
      <c r="ACI1299" s="24"/>
      <c r="ACJ1299" s="24"/>
      <c r="ACK1299" s="24"/>
      <c r="ACL1299" s="24"/>
      <c r="ACM1299" s="24"/>
      <c r="ACN1299" s="24"/>
      <c r="ACO1299" s="24"/>
      <c r="ACP1299" s="24"/>
      <c r="ACQ1299" s="24"/>
      <c r="ACR1299" s="24"/>
      <c r="ACS1299" s="24"/>
      <c r="ACT1299" s="24"/>
      <c r="ACU1299" s="24"/>
      <c r="ACV1299" s="24"/>
      <c r="ACW1299" s="24"/>
      <c r="ACX1299" s="24"/>
      <c r="ACY1299" s="24"/>
      <c r="ACZ1299" s="24"/>
      <c r="ADA1299" s="24"/>
      <c r="ADB1299" s="24"/>
      <c r="ADC1299" s="24"/>
      <c r="ADD1299" s="24"/>
      <c r="ADE1299" s="24"/>
      <c r="ADF1299" s="24"/>
      <c r="ADG1299" s="24"/>
      <c r="ADH1299" s="24"/>
      <c r="ADI1299" s="24"/>
      <c r="ADJ1299" s="24"/>
      <c r="ADK1299" s="24"/>
      <c r="ADL1299" s="24"/>
      <c r="ADM1299" s="24"/>
      <c r="ADN1299" s="24"/>
      <c r="ADO1299" s="24"/>
      <c r="ADP1299" s="24"/>
      <c r="ADQ1299" s="24"/>
      <c r="ADR1299" s="24"/>
      <c r="ADS1299" s="24"/>
      <c r="ADT1299" s="24"/>
      <c r="ADU1299" s="24"/>
      <c r="ADV1299" s="24"/>
      <c r="ADW1299" s="24"/>
      <c r="ADX1299" s="24"/>
      <c r="ADY1299" s="24"/>
      <c r="ADZ1299" s="24"/>
      <c r="AEA1299" s="24"/>
      <c r="AEB1299" s="24"/>
      <c r="AEC1299" s="24"/>
      <c r="AED1299" s="24"/>
      <c r="AEE1299" s="24"/>
      <c r="AEF1299" s="24"/>
      <c r="AEG1299" s="24"/>
      <c r="AEH1299" s="24"/>
      <c r="AEI1299" s="24"/>
      <c r="AEJ1299" s="24"/>
      <c r="AEK1299" s="24"/>
      <c r="AEL1299" s="24"/>
      <c r="AEM1299" s="24"/>
      <c r="AEN1299" s="24"/>
      <c r="AEO1299" s="24"/>
      <c r="AEP1299" s="24"/>
      <c r="AEQ1299" s="24"/>
      <c r="AER1299" s="24"/>
      <c r="AES1299" s="24"/>
      <c r="AET1299" s="24"/>
      <c r="AEU1299" s="24"/>
      <c r="AEV1299" s="24"/>
      <c r="AEW1299" s="24"/>
      <c r="AEX1299" s="24"/>
      <c r="AEY1299" s="24"/>
      <c r="AEZ1299" s="24"/>
      <c r="AFA1299" s="24"/>
      <c r="AFB1299" s="24"/>
      <c r="AFC1299" s="24"/>
      <c r="AFD1299" s="24"/>
      <c r="AFE1299" s="24"/>
      <c r="AFF1299" s="24"/>
      <c r="AFG1299" s="24"/>
      <c r="AFH1299" s="24"/>
      <c r="AFI1299" s="24"/>
      <c r="AFJ1299" s="24"/>
      <c r="AFK1299" s="24"/>
      <c r="AFL1299" s="24"/>
      <c r="AFM1299" s="24"/>
      <c r="AFN1299" s="24"/>
      <c r="AFO1299" s="24"/>
      <c r="AFP1299" s="24"/>
      <c r="AFQ1299" s="24"/>
      <c r="AFR1299" s="24"/>
      <c r="AFS1299" s="24"/>
      <c r="AFT1299" s="24"/>
      <c r="AFU1299" s="24"/>
      <c r="AFV1299" s="24"/>
      <c r="AFW1299" s="24"/>
      <c r="AFX1299" s="24"/>
      <c r="AFY1299" s="24"/>
      <c r="AFZ1299" s="24"/>
      <c r="AGA1299" s="24"/>
      <c r="AGB1299" s="24"/>
      <c r="AGC1299" s="24"/>
      <c r="AGD1299" s="24"/>
      <c r="AGE1299" s="24"/>
      <c r="AGF1299" s="24"/>
      <c r="AGG1299" s="24"/>
      <c r="AGH1299" s="24"/>
      <c r="AGI1299" s="24"/>
      <c r="AGJ1299" s="24"/>
      <c r="AGK1299" s="24"/>
      <c r="AGL1299" s="24"/>
      <c r="AGM1299" s="24"/>
      <c r="AGN1299" s="24"/>
      <c r="AGO1299" s="24"/>
      <c r="AGP1299" s="24"/>
      <c r="AGQ1299" s="24"/>
      <c r="AGR1299" s="24"/>
      <c r="AGS1299" s="24"/>
      <c r="AGT1299" s="24"/>
      <c r="AGU1299" s="24"/>
      <c r="AGV1299" s="24"/>
      <c r="AGW1299" s="24"/>
      <c r="AGX1299" s="24"/>
      <c r="AGY1299" s="24"/>
      <c r="AGZ1299" s="24"/>
      <c r="AHA1299" s="24"/>
      <c r="AHB1299" s="24"/>
      <c r="AHC1299" s="24"/>
      <c r="AHD1299" s="24"/>
      <c r="AHE1299" s="24"/>
      <c r="AHF1299" s="24"/>
      <c r="AHG1299" s="24"/>
      <c r="AHH1299" s="24"/>
      <c r="AHI1299" s="24"/>
      <c r="AHJ1299" s="24"/>
      <c r="AHK1299" s="24"/>
      <c r="AHL1299" s="24"/>
      <c r="AHM1299" s="24"/>
      <c r="AHN1299" s="24"/>
      <c r="AHO1299" s="24"/>
      <c r="AHP1299" s="24"/>
      <c r="AHQ1299" s="24"/>
      <c r="AHR1299" s="24"/>
      <c r="AHS1299" s="24"/>
      <c r="AHT1299" s="24"/>
      <c r="AHU1299" s="24"/>
      <c r="AHV1299" s="24"/>
      <c r="AHW1299" s="24"/>
      <c r="AHX1299" s="24"/>
      <c r="AHY1299" s="24"/>
      <c r="AHZ1299" s="24"/>
      <c r="AIA1299" s="24"/>
      <c r="AIB1299" s="24"/>
      <c r="AIC1299" s="24"/>
      <c r="AID1299" s="24"/>
      <c r="AIE1299" s="24"/>
      <c r="AIF1299" s="24"/>
      <c r="AIG1299" s="24"/>
      <c r="AIH1299" s="24"/>
      <c r="AII1299" s="24"/>
      <c r="AIJ1299" s="24"/>
      <c r="AIK1299" s="24"/>
      <c r="AIL1299" s="24"/>
      <c r="AIM1299" s="24"/>
      <c r="AIN1299" s="24"/>
      <c r="AIO1299" s="24"/>
      <c r="AIP1299" s="24"/>
      <c r="AIQ1299" s="24"/>
      <c r="AIR1299" s="24"/>
      <c r="AIS1299" s="24"/>
      <c r="AIT1299" s="24"/>
      <c r="AIU1299" s="24"/>
      <c r="AIV1299" s="24"/>
      <c r="AIW1299" s="24"/>
      <c r="AIX1299" s="24"/>
      <c r="AIY1299" s="24"/>
      <c r="AIZ1299" s="24"/>
      <c r="AJA1299" s="24"/>
      <c r="AJB1299" s="24"/>
      <c r="AJC1299" s="24"/>
      <c r="AJD1299" s="24"/>
      <c r="AJE1299" s="24"/>
      <c r="AJF1299" s="24"/>
      <c r="AJG1299" s="24"/>
      <c r="AJH1299" s="24"/>
      <c r="AJI1299" s="24"/>
      <c r="AJJ1299" s="24"/>
      <c r="AJK1299" s="24"/>
      <c r="AJL1299" s="24"/>
      <c r="AJM1299" s="24"/>
      <c r="AJN1299" s="24"/>
      <c r="AJO1299" s="24"/>
      <c r="AJP1299" s="24"/>
      <c r="AJQ1299" s="24"/>
      <c r="AJR1299" s="24"/>
      <c r="AJS1299" s="24"/>
      <c r="AJT1299" s="24"/>
      <c r="AJU1299" s="24"/>
      <c r="AJV1299" s="24"/>
      <c r="AJW1299" s="24"/>
      <c r="AJX1299" s="24"/>
      <c r="AJY1299" s="24"/>
      <c r="AJZ1299" s="24"/>
      <c r="AKA1299" s="24"/>
      <c r="AKB1299" s="24"/>
      <c r="AKC1299" s="24"/>
      <c r="AKD1299" s="24"/>
      <c r="AKE1299" s="24"/>
      <c r="AKF1299" s="24"/>
      <c r="AKG1299" s="24"/>
      <c r="AKH1299" s="24"/>
      <c r="AKI1299" s="24"/>
      <c r="AKJ1299" s="24"/>
      <c r="AKK1299" s="24"/>
      <c r="AKL1299" s="24"/>
      <c r="AKM1299" s="24"/>
      <c r="AKN1299" s="24"/>
      <c r="AKO1299" s="24"/>
      <c r="AKP1299" s="24"/>
      <c r="AKQ1299" s="24"/>
      <c r="AKR1299" s="24"/>
      <c r="AKS1299" s="24"/>
      <c r="AKT1299" s="24"/>
      <c r="AKU1299" s="24"/>
      <c r="AKV1299" s="24"/>
      <c r="AKW1299" s="24"/>
      <c r="AKX1299" s="24"/>
      <c r="AKY1299" s="24"/>
      <c r="AKZ1299" s="24"/>
      <c r="ALA1299" s="24"/>
      <c r="ALB1299" s="24"/>
      <c r="ALC1299" s="24"/>
      <c r="ALD1299" s="24"/>
      <c r="ALE1299" s="24"/>
      <c r="ALF1299" s="24"/>
      <c r="ALG1299" s="24"/>
      <c r="ALH1299" s="24"/>
      <c r="ALI1299" s="24"/>
      <c r="ALJ1299" s="24"/>
    </row>
    <row r="1300" spans="1:998" s="13" customFormat="1">
      <c r="A1300" s="16">
        <v>1295</v>
      </c>
      <c r="B1300" s="32" t="s">
        <v>857</v>
      </c>
      <c r="C1300" s="32" t="s">
        <v>29</v>
      </c>
      <c r="D1300" s="32" t="s">
        <v>29</v>
      </c>
      <c r="E1300" s="32" t="s">
        <v>1581</v>
      </c>
      <c r="F1300" s="32"/>
      <c r="G1300" s="74">
        <v>45828</v>
      </c>
      <c r="H1300" s="75">
        <v>0.49305555555555602</v>
      </c>
      <c r="I1300" s="32" t="s">
        <v>5</v>
      </c>
      <c r="J1300" s="32" t="s">
        <v>6</v>
      </c>
      <c r="K1300" s="32" t="s">
        <v>5</v>
      </c>
      <c r="L1300" s="32" t="s">
        <v>5</v>
      </c>
      <c r="M1300" s="32" t="s">
        <v>5</v>
      </c>
      <c r="N1300" s="32" t="s">
        <v>6</v>
      </c>
      <c r="O1300" s="76">
        <v>712.58</v>
      </c>
      <c r="P1300" s="77">
        <v>3789</v>
      </c>
      <c r="Q1300" s="76">
        <v>260000</v>
      </c>
      <c r="R1300" s="76">
        <v>10000</v>
      </c>
      <c r="S1300" s="86">
        <f t="shared" si="117"/>
        <v>3.8461538461538463</v>
      </c>
      <c r="T1300" s="86">
        <f t="shared" si="120"/>
        <v>250000</v>
      </c>
      <c r="U1300" s="32" t="s">
        <v>6</v>
      </c>
      <c r="V1300" s="32" t="s">
        <v>6</v>
      </c>
      <c r="W1300" s="32">
        <v>1</v>
      </c>
      <c r="X1300" s="80">
        <v>0</v>
      </c>
      <c r="Y1300" s="81">
        <f>ROUND((S1300/INDICI!$B$2*10),2)</f>
        <v>0.43</v>
      </c>
      <c r="Z1300" s="81">
        <f>ROUND((O1300/INDICI!$B$1*25),2)</f>
        <v>1.9</v>
      </c>
      <c r="AA1300" s="82">
        <f t="shared" si="118"/>
        <v>8</v>
      </c>
      <c r="AB1300" s="83">
        <f t="shared" si="119"/>
        <v>10.33</v>
      </c>
      <c r="AC1300" s="84"/>
      <c r="AD1300" s="81" t="str">
        <f>VLOOKUP(C1300, 'NORD SUD'!A:B, 2, FALSE)</f>
        <v>S</v>
      </c>
      <c r="AE1300" s="85"/>
      <c r="AF1300" s="85"/>
      <c r="AG1300" s="84"/>
      <c r="AH1300" s="90"/>
      <c r="AI1300" s="172"/>
      <c r="AJ1300" s="172"/>
      <c r="AK1300" s="197"/>
      <c r="AL1300" s="158"/>
    </row>
    <row r="1301" spans="1:998" s="13" customFormat="1">
      <c r="A1301" s="16">
        <v>1296</v>
      </c>
      <c r="B1301" s="32" t="s">
        <v>274</v>
      </c>
      <c r="C1301" s="32" t="s">
        <v>87</v>
      </c>
      <c r="D1301" s="32" t="s">
        <v>87</v>
      </c>
      <c r="E1301" s="32" t="s">
        <v>1416</v>
      </c>
      <c r="F1301" s="32"/>
      <c r="G1301" s="74">
        <v>45833</v>
      </c>
      <c r="H1301" s="75">
        <v>0.58402777777777781</v>
      </c>
      <c r="I1301" s="32" t="s">
        <v>5</v>
      </c>
      <c r="J1301" s="32" t="s">
        <v>6</v>
      </c>
      <c r="K1301" s="32" t="s">
        <v>5</v>
      </c>
      <c r="L1301" s="32" t="s">
        <v>5</v>
      </c>
      <c r="M1301" s="32" t="s">
        <v>5</v>
      </c>
      <c r="N1301" s="32" t="s">
        <v>6</v>
      </c>
      <c r="O1301" s="76">
        <v>873.45</v>
      </c>
      <c r="P1301" s="77">
        <v>4923</v>
      </c>
      <c r="Q1301" s="76">
        <v>237537.05</v>
      </c>
      <c r="R1301" s="76">
        <v>0</v>
      </c>
      <c r="S1301" s="85">
        <f t="shared" ref="S1301:S1364" si="121">IFERROR(R1301/Q1301*100,0)</f>
        <v>0</v>
      </c>
      <c r="T1301" s="85">
        <f t="shared" si="120"/>
        <v>237537.05</v>
      </c>
      <c r="U1301" s="32" t="s">
        <v>6</v>
      </c>
      <c r="V1301" s="32" t="s">
        <v>6</v>
      </c>
      <c r="W1301" s="79">
        <v>1</v>
      </c>
      <c r="X1301" s="80">
        <v>0</v>
      </c>
      <c r="Y1301" s="81">
        <f>ROUND((S1301/INDICI!$B$2*10),2)</f>
        <v>0</v>
      </c>
      <c r="Z1301" s="81">
        <f>ROUND((O1301/INDICI!$B$1*25),2)</f>
        <v>2.33</v>
      </c>
      <c r="AA1301" s="82">
        <f t="shared" ref="AA1301:AA1364" si="122">IF(X1301&gt;1, 0, IF(P1301&lt;=5000, 8, IF(P1301&lt;=50000, 6, IF(P1301&lt;=100000, 4, 2))))</f>
        <v>8</v>
      </c>
      <c r="AB1301" s="83">
        <f t="shared" ref="AB1301:AB1364" si="123">SUM(X1301:AA1301)</f>
        <v>10.33</v>
      </c>
      <c r="AC1301" s="84"/>
      <c r="AD1301" s="81" t="str">
        <f>VLOOKUP(C1301, 'NORD SUD'!A:B, 2, FALSE)</f>
        <v>S</v>
      </c>
      <c r="AE1301" s="85"/>
      <c r="AF1301" s="85"/>
      <c r="AG1301" s="84"/>
      <c r="AH1301" s="81"/>
      <c r="AI1301" s="169"/>
      <c r="AJ1301" s="169"/>
      <c r="AK1301" s="194"/>
      <c r="AL1301" s="158"/>
    </row>
    <row r="1302" spans="1:998" s="13" customFormat="1">
      <c r="A1302" s="16">
        <v>1297</v>
      </c>
      <c r="B1302" s="32" t="s">
        <v>857</v>
      </c>
      <c r="C1302" s="32" t="s">
        <v>100</v>
      </c>
      <c r="D1302" s="32" t="s">
        <v>100</v>
      </c>
      <c r="E1302" s="32" t="s">
        <v>866</v>
      </c>
      <c r="F1302" s="32"/>
      <c r="G1302" s="74">
        <v>45834</v>
      </c>
      <c r="H1302" s="75">
        <v>0.64583333333333337</v>
      </c>
      <c r="I1302" s="32" t="s">
        <v>5</v>
      </c>
      <c r="J1302" s="32" t="s">
        <v>6</v>
      </c>
      <c r="K1302" s="32" t="s">
        <v>5</v>
      </c>
      <c r="L1302" s="32" t="s">
        <v>5</v>
      </c>
      <c r="M1302" s="32" t="s">
        <v>5</v>
      </c>
      <c r="N1302" s="32" t="s">
        <v>6</v>
      </c>
      <c r="O1302" s="76">
        <v>663.24347454000861</v>
      </c>
      <c r="P1302" s="77">
        <v>4674</v>
      </c>
      <c r="Q1302" s="76">
        <v>142105.26</v>
      </c>
      <c r="R1302" s="76">
        <v>7105.26</v>
      </c>
      <c r="S1302" s="85">
        <f t="shared" si="121"/>
        <v>4.9999978888888412</v>
      </c>
      <c r="T1302" s="85">
        <f t="shared" si="120"/>
        <v>135000</v>
      </c>
      <c r="U1302" s="32" t="s">
        <v>6</v>
      </c>
      <c r="V1302" s="32" t="s">
        <v>6</v>
      </c>
      <c r="W1302" s="79">
        <v>1</v>
      </c>
      <c r="X1302" s="80">
        <v>0</v>
      </c>
      <c r="Y1302" s="81">
        <f>ROUND((S1302/INDICI!$B$2*10),2)</f>
        <v>0.56000000000000005</v>
      </c>
      <c r="Z1302" s="81">
        <f>ROUND((O1302/INDICI!$B$1*25),2)</f>
        <v>1.77</v>
      </c>
      <c r="AA1302" s="82">
        <f t="shared" si="122"/>
        <v>8</v>
      </c>
      <c r="AB1302" s="83">
        <f t="shared" si="123"/>
        <v>10.33</v>
      </c>
      <c r="AC1302" s="84"/>
      <c r="AD1302" s="81" t="str">
        <f>VLOOKUP(C1302, 'NORD SUD'!A:B, 2, FALSE)</f>
        <v>S</v>
      </c>
      <c r="AE1302" s="85"/>
      <c r="AF1302" s="85"/>
      <c r="AG1302" s="84"/>
      <c r="AH1302" s="81"/>
      <c r="AI1302" s="169"/>
      <c r="AJ1302" s="169"/>
      <c r="AK1302" s="194"/>
      <c r="AL1302" s="158"/>
    </row>
    <row r="1303" spans="1:998" s="13" customFormat="1">
      <c r="A1303" s="16">
        <v>1298</v>
      </c>
      <c r="B1303" s="32" t="s">
        <v>857</v>
      </c>
      <c r="C1303" s="32" t="s">
        <v>32</v>
      </c>
      <c r="D1303" s="32" t="s">
        <v>32</v>
      </c>
      <c r="E1303" s="32" t="s">
        <v>1268</v>
      </c>
      <c r="F1303" s="32"/>
      <c r="G1303" s="74">
        <v>45833</v>
      </c>
      <c r="H1303" s="75">
        <v>0.54166666666666663</v>
      </c>
      <c r="I1303" s="32" t="s">
        <v>5</v>
      </c>
      <c r="J1303" s="32" t="s">
        <v>6</v>
      </c>
      <c r="K1303" s="32" t="s">
        <v>5</v>
      </c>
      <c r="L1303" s="32" t="s">
        <v>5</v>
      </c>
      <c r="M1303" s="32" t="s">
        <v>5</v>
      </c>
      <c r="N1303" s="32" t="s">
        <v>6</v>
      </c>
      <c r="O1303" s="76">
        <v>713.33</v>
      </c>
      <c r="P1303" s="77">
        <v>4486</v>
      </c>
      <c r="Q1303" s="76">
        <v>225838.95</v>
      </c>
      <c r="R1303" s="76">
        <v>8000</v>
      </c>
      <c r="S1303" s="85">
        <f t="shared" si="121"/>
        <v>3.5423473231698956</v>
      </c>
      <c r="T1303" s="85">
        <f t="shared" si="120"/>
        <v>217838.95</v>
      </c>
      <c r="U1303" s="32" t="s">
        <v>6</v>
      </c>
      <c r="V1303" s="32" t="s">
        <v>6</v>
      </c>
      <c r="W1303" s="79">
        <v>1</v>
      </c>
      <c r="X1303" s="80">
        <v>0</v>
      </c>
      <c r="Y1303" s="81">
        <f>ROUND((S1303/INDICI!$B$2*10),2)</f>
        <v>0.4</v>
      </c>
      <c r="Z1303" s="81">
        <f>ROUND((O1303/INDICI!$B$1*25),2)</f>
        <v>1.9</v>
      </c>
      <c r="AA1303" s="82">
        <f t="shared" si="122"/>
        <v>8</v>
      </c>
      <c r="AB1303" s="83">
        <f t="shared" si="123"/>
        <v>10.3</v>
      </c>
      <c r="AC1303" s="84"/>
      <c r="AD1303" s="81" t="str">
        <f>VLOOKUP(C1303, 'NORD SUD'!A:B, 2, FALSE)</f>
        <v>S</v>
      </c>
      <c r="AE1303" s="85"/>
      <c r="AF1303" s="85"/>
      <c r="AG1303" s="84"/>
      <c r="AH1303" s="81"/>
      <c r="AI1303" s="169"/>
      <c r="AJ1303" s="169"/>
      <c r="AK1303" s="194"/>
      <c r="AL1303" s="158"/>
    </row>
    <row r="1304" spans="1:998" s="13" customFormat="1">
      <c r="A1304" s="16">
        <v>1299</v>
      </c>
      <c r="B1304" s="32" t="s">
        <v>344</v>
      </c>
      <c r="C1304" s="32" t="s">
        <v>96</v>
      </c>
      <c r="D1304" s="32" t="s">
        <v>96</v>
      </c>
      <c r="E1304" s="32" t="s">
        <v>1389</v>
      </c>
      <c r="F1304" s="32"/>
      <c r="G1304" s="74">
        <v>45832</v>
      </c>
      <c r="H1304" s="75">
        <v>0.60625000000000007</v>
      </c>
      <c r="I1304" s="32" t="s">
        <v>5</v>
      </c>
      <c r="J1304" s="32" t="s">
        <v>6</v>
      </c>
      <c r="K1304" s="32" t="s">
        <v>5</v>
      </c>
      <c r="L1304" s="32" t="s">
        <v>5</v>
      </c>
      <c r="M1304" s="32" t="s">
        <v>5</v>
      </c>
      <c r="N1304" s="32" t="s">
        <v>6</v>
      </c>
      <c r="O1304" s="76">
        <v>587.74</v>
      </c>
      <c r="P1304" s="77">
        <v>3573</v>
      </c>
      <c r="Q1304" s="76">
        <v>135812.72</v>
      </c>
      <c r="R1304" s="76">
        <v>8700</v>
      </c>
      <c r="S1304" s="85">
        <f t="shared" si="121"/>
        <v>6.4058800972397867</v>
      </c>
      <c r="T1304" s="85">
        <f t="shared" si="120"/>
        <v>127112.72</v>
      </c>
      <c r="U1304" s="32" t="s">
        <v>6</v>
      </c>
      <c r="V1304" s="32" t="s">
        <v>6</v>
      </c>
      <c r="W1304" s="79">
        <v>1</v>
      </c>
      <c r="X1304" s="80">
        <v>0</v>
      </c>
      <c r="Y1304" s="81">
        <f>ROUND((S1304/INDICI!$B$2*10),2)</f>
        <v>0.72</v>
      </c>
      <c r="Z1304" s="81">
        <f>ROUND((O1304/INDICI!$B$1*25),2)</f>
        <v>1.57</v>
      </c>
      <c r="AA1304" s="82">
        <f t="shared" si="122"/>
        <v>8</v>
      </c>
      <c r="AB1304" s="83">
        <f t="shared" si="123"/>
        <v>10.29</v>
      </c>
      <c r="AC1304" s="84"/>
      <c r="AD1304" s="81" t="str">
        <f>VLOOKUP(C1304, 'NORD SUD'!A:B, 2, FALSE)</f>
        <v>N</v>
      </c>
      <c r="AE1304" s="85"/>
      <c r="AF1304" s="85"/>
      <c r="AG1304" s="84"/>
      <c r="AH1304" s="81"/>
      <c r="AI1304" s="169"/>
      <c r="AJ1304" s="169"/>
      <c r="AK1304" s="194"/>
      <c r="AL1304" s="158"/>
    </row>
    <row r="1305" spans="1:998" s="13" customFormat="1">
      <c r="A1305" s="16">
        <v>1300</v>
      </c>
      <c r="B1305" s="32" t="s">
        <v>175</v>
      </c>
      <c r="C1305" s="32" t="s">
        <v>57</v>
      </c>
      <c r="D1305" s="32" t="s">
        <v>57</v>
      </c>
      <c r="E1305" s="32" t="s">
        <v>625</v>
      </c>
      <c r="F1305" s="32"/>
      <c r="G1305" s="74">
        <v>45834</v>
      </c>
      <c r="H1305" s="75" t="s">
        <v>626</v>
      </c>
      <c r="I1305" s="32" t="s">
        <v>5</v>
      </c>
      <c r="J1305" s="32" t="s">
        <v>6</v>
      </c>
      <c r="K1305" s="32" t="s">
        <v>5</v>
      </c>
      <c r="L1305" s="32" t="s">
        <v>5</v>
      </c>
      <c r="M1305" s="32" t="s">
        <v>5</v>
      </c>
      <c r="N1305" s="32" t="s">
        <v>6</v>
      </c>
      <c r="O1305" s="76">
        <v>287.36</v>
      </c>
      <c r="P1305" s="77">
        <v>2436</v>
      </c>
      <c r="Q1305" s="76">
        <v>187000</v>
      </c>
      <c r="R1305" s="76">
        <v>25000</v>
      </c>
      <c r="S1305" s="85">
        <f t="shared" si="121"/>
        <v>13.368983957219251</v>
      </c>
      <c r="T1305" s="85">
        <f t="shared" si="120"/>
        <v>162000</v>
      </c>
      <c r="U1305" s="32" t="s">
        <v>6</v>
      </c>
      <c r="V1305" s="32" t="s">
        <v>6</v>
      </c>
      <c r="W1305" s="79">
        <v>1</v>
      </c>
      <c r="X1305" s="80">
        <v>0</v>
      </c>
      <c r="Y1305" s="81">
        <f>ROUND((S1305/INDICI!$B$2*10),2)</f>
        <v>1.51</v>
      </c>
      <c r="Z1305" s="81">
        <f>ROUND((O1305/INDICI!$B$1*25),2)</f>
        <v>0.77</v>
      </c>
      <c r="AA1305" s="82">
        <f t="shared" si="122"/>
        <v>8</v>
      </c>
      <c r="AB1305" s="83">
        <f t="shared" si="123"/>
        <v>10.280000000000001</v>
      </c>
      <c r="AC1305" s="84"/>
      <c r="AD1305" s="81" t="str">
        <f>VLOOKUP(C1305, 'NORD SUD'!A:B, 2, FALSE)</f>
        <v>S</v>
      </c>
      <c r="AE1305" s="85"/>
      <c r="AF1305" s="85"/>
      <c r="AG1305" s="84"/>
      <c r="AH1305" s="81"/>
      <c r="AI1305" s="169"/>
      <c r="AJ1305" s="169"/>
      <c r="AK1305" s="194"/>
      <c r="AL1305" s="158"/>
    </row>
    <row r="1306" spans="1:998" s="13" customFormat="1">
      <c r="A1306" s="16">
        <v>1301</v>
      </c>
      <c r="B1306" s="32" t="s">
        <v>138</v>
      </c>
      <c r="C1306" s="32" t="s">
        <v>27</v>
      </c>
      <c r="D1306" s="32" t="s">
        <v>27</v>
      </c>
      <c r="E1306" s="32" t="s">
        <v>1360</v>
      </c>
      <c r="F1306" s="32"/>
      <c r="G1306" s="74">
        <v>45833</v>
      </c>
      <c r="H1306" s="75" t="s">
        <v>1361</v>
      </c>
      <c r="I1306" s="32" t="s">
        <v>5</v>
      </c>
      <c r="J1306" s="32" t="s">
        <v>6</v>
      </c>
      <c r="K1306" s="32" t="s">
        <v>5</v>
      </c>
      <c r="L1306" s="32" t="s">
        <v>5</v>
      </c>
      <c r="M1306" s="32" t="s">
        <v>5</v>
      </c>
      <c r="N1306" s="32" t="s">
        <v>6</v>
      </c>
      <c r="O1306" s="76">
        <v>852.59</v>
      </c>
      <c r="P1306" s="77">
        <v>4457</v>
      </c>
      <c r="Q1306" s="76">
        <v>247763.08</v>
      </c>
      <c r="R1306" s="76">
        <v>0</v>
      </c>
      <c r="S1306" s="85">
        <f t="shared" si="121"/>
        <v>0</v>
      </c>
      <c r="T1306" s="85">
        <f t="shared" si="120"/>
        <v>247763.08</v>
      </c>
      <c r="U1306" s="32" t="s">
        <v>6</v>
      </c>
      <c r="V1306" s="32" t="s">
        <v>6</v>
      </c>
      <c r="W1306" s="79">
        <v>1</v>
      </c>
      <c r="X1306" s="80">
        <v>0</v>
      </c>
      <c r="Y1306" s="81">
        <f>ROUND((S1306/INDICI!$B$2*10),2)</f>
        <v>0</v>
      </c>
      <c r="Z1306" s="81">
        <f>ROUND((O1306/INDICI!$B$1*25),2)</f>
        <v>2.2799999999999998</v>
      </c>
      <c r="AA1306" s="82">
        <f t="shared" si="122"/>
        <v>8</v>
      </c>
      <c r="AB1306" s="83">
        <f t="shared" si="123"/>
        <v>10.28</v>
      </c>
      <c r="AC1306" s="84"/>
      <c r="AD1306" s="81" t="str">
        <f>VLOOKUP(C1306, 'NORD SUD'!A:B, 2, FALSE)</f>
        <v>S</v>
      </c>
      <c r="AE1306" s="85"/>
      <c r="AF1306" s="85"/>
      <c r="AG1306" s="84"/>
      <c r="AH1306" s="81"/>
      <c r="AI1306" s="169"/>
      <c r="AJ1306" s="169"/>
      <c r="AK1306" s="194"/>
      <c r="AL1306" s="158"/>
    </row>
    <row r="1307" spans="1:998" s="13" customFormat="1">
      <c r="A1307" s="16">
        <v>1302</v>
      </c>
      <c r="B1307" s="32" t="s">
        <v>138</v>
      </c>
      <c r="C1307" s="32" t="s">
        <v>81</v>
      </c>
      <c r="D1307" s="32" t="s">
        <v>81</v>
      </c>
      <c r="E1307" s="32" t="s">
        <v>1891</v>
      </c>
      <c r="F1307" s="32"/>
      <c r="G1307" s="74">
        <v>45825</v>
      </c>
      <c r="H1307" s="75" t="s">
        <v>1892</v>
      </c>
      <c r="I1307" s="32" t="s">
        <v>5</v>
      </c>
      <c r="J1307" s="32" t="s">
        <v>6</v>
      </c>
      <c r="K1307" s="32" t="s">
        <v>5</v>
      </c>
      <c r="L1307" s="32" t="s">
        <v>5</v>
      </c>
      <c r="M1307" s="32" t="s">
        <v>5</v>
      </c>
      <c r="N1307" s="32" t="s">
        <v>6</v>
      </c>
      <c r="O1307" s="91">
        <v>1157.69</v>
      </c>
      <c r="P1307" s="77">
        <v>23495</v>
      </c>
      <c r="Q1307" s="76">
        <v>144000</v>
      </c>
      <c r="R1307" s="76">
        <v>15000</v>
      </c>
      <c r="S1307" s="85">
        <f t="shared" si="121"/>
        <v>10.416666666666668</v>
      </c>
      <c r="T1307" s="85">
        <f t="shared" si="120"/>
        <v>129000</v>
      </c>
      <c r="U1307" s="32" t="s">
        <v>6</v>
      </c>
      <c r="V1307" s="32" t="s">
        <v>6</v>
      </c>
      <c r="W1307" s="79">
        <v>1</v>
      </c>
      <c r="X1307" s="80">
        <v>0</v>
      </c>
      <c r="Y1307" s="81">
        <f>ROUND((S1307/INDICI!$B$2*10),2)</f>
        <v>1.18</v>
      </c>
      <c r="Z1307" s="81">
        <f>ROUND((O1307/INDICI!$B$1*25),2)</f>
        <v>3.09</v>
      </c>
      <c r="AA1307" s="82">
        <f t="shared" si="122"/>
        <v>6</v>
      </c>
      <c r="AB1307" s="83">
        <f t="shared" si="123"/>
        <v>10.27</v>
      </c>
      <c r="AC1307" s="84"/>
      <c r="AD1307" s="81" t="str">
        <f>VLOOKUP(C1307, 'NORD SUD'!A:B, 2, FALSE)</f>
        <v>S</v>
      </c>
      <c r="AE1307" s="85"/>
      <c r="AF1307" s="85"/>
      <c r="AG1307" s="84"/>
      <c r="AH1307" s="81"/>
      <c r="AI1307" s="169"/>
      <c r="AJ1307" s="169"/>
      <c r="AK1307" s="194"/>
      <c r="AL1307" s="158"/>
      <c r="ALJ1307" s="24"/>
    </row>
    <row r="1308" spans="1:998" s="13" customFormat="1">
      <c r="A1308" s="16">
        <v>1303</v>
      </c>
      <c r="B1308" s="32" t="s">
        <v>857</v>
      </c>
      <c r="C1308" s="32" t="s">
        <v>100</v>
      </c>
      <c r="D1308" s="32" t="s">
        <v>100</v>
      </c>
      <c r="E1308" s="32" t="s">
        <v>870</v>
      </c>
      <c r="F1308" s="32"/>
      <c r="G1308" s="74">
        <v>45831</v>
      </c>
      <c r="H1308" s="75">
        <v>0.75</v>
      </c>
      <c r="I1308" s="32" t="s">
        <v>5</v>
      </c>
      <c r="J1308" s="32" t="s">
        <v>6</v>
      </c>
      <c r="K1308" s="32" t="s">
        <v>5</v>
      </c>
      <c r="L1308" s="32" t="s">
        <v>5</v>
      </c>
      <c r="M1308" s="32" t="s">
        <v>5</v>
      </c>
      <c r="N1308" s="32" t="s">
        <v>6</v>
      </c>
      <c r="O1308" s="76">
        <v>335.57046979865771</v>
      </c>
      <c r="P1308" s="77">
        <v>596</v>
      </c>
      <c r="Q1308" s="76">
        <v>165000</v>
      </c>
      <c r="R1308" s="76">
        <v>20000</v>
      </c>
      <c r="S1308" s="85">
        <f t="shared" si="121"/>
        <v>12.121212121212121</v>
      </c>
      <c r="T1308" s="85">
        <f t="shared" si="120"/>
        <v>145000</v>
      </c>
      <c r="U1308" s="32" t="s">
        <v>6</v>
      </c>
      <c r="V1308" s="32" t="s">
        <v>6</v>
      </c>
      <c r="W1308" s="79">
        <v>1</v>
      </c>
      <c r="X1308" s="80">
        <v>0</v>
      </c>
      <c r="Y1308" s="81">
        <f>ROUND((S1308/INDICI!$B$2*10),2)</f>
        <v>1.37</v>
      </c>
      <c r="Z1308" s="81">
        <f>ROUND((O1308/INDICI!$B$1*25),2)</f>
        <v>0.9</v>
      </c>
      <c r="AA1308" s="82">
        <f t="shared" si="122"/>
        <v>8</v>
      </c>
      <c r="AB1308" s="83">
        <f t="shared" si="123"/>
        <v>10.27</v>
      </c>
      <c r="AC1308" s="84"/>
      <c r="AD1308" s="81" t="str">
        <f>VLOOKUP(C1308, 'NORD SUD'!A:B, 2, FALSE)</f>
        <v>S</v>
      </c>
      <c r="AE1308" s="85"/>
      <c r="AF1308" s="85"/>
      <c r="AG1308" s="84"/>
      <c r="AH1308" s="81"/>
      <c r="AI1308" s="169"/>
      <c r="AJ1308" s="169"/>
      <c r="AK1308" s="194"/>
      <c r="AL1308" s="158"/>
    </row>
    <row r="1309" spans="1:998" s="13" customFormat="1">
      <c r="A1309" s="16">
        <v>1304</v>
      </c>
      <c r="B1309" s="32" t="s">
        <v>274</v>
      </c>
      <c r="C1309" s="32" t="s">
        <v>23</v>
      </c>
      <c r="D1309" s="32" t="s">
        <v>23</v>
      </c>
      <c r="E1309" s="32" t="s">
        <v>280</v>
      </c>
      <c r="F1309" s="32"/>
      <c r="G1309" s="74">
        <v>45832</v>
      </c>
      <c r="H1309" s="75">
        <v>0.48541666666666666</v>
      </c>
      <c r="I1309" s="32" t="s">
        <v>5</v>
      </c>
      <c r="J1309" s="32" t="s">
        <v>6</v>
      </c>
      <c r="K1309" s="32" t="s">
        <v>5</v>
      </c>
      <c r="L1309" s="32" t="s">
        <v>5</v>
      </c>
      <c r="M1309" s="32" t="s">
        <v>5</v>
      </c>
      <c r="N1309" s="32" t="s">
        <v>6</v>
      </c>
      <c r="O1309" s="76">
        <v>1040.57</v>
      </c>
      <c r="P1309" s="77">
        <v>13358</v>
      </c>
      <c r="Q1309" s="76">
        <v>172752</v>
      </c>
      <c r="R1309" s="76">
        <v>22752</v>
      </c>
      <c r="S1309" s="78">
        <f t="shared" si="121"/>
        <v>13.170325090302862</v>
      </c>
      <c r="T1309" s="78">
        <f t="shared" si="120"/>
        <v>150000</v>
      </c>
      <c r="U1309" s="32" t="s">
        <v>6</v>
      </c>
      <c r="V1309" s="32" t="s">
        <v>6</v>
      </c>
      <c r="W1309" s="81">
        <v>1</v>
      </c>
      <c r="X1309" s="80">
        <v>0</v>
      </c>
      <c r="Y1309" s="81">
        <f>ROUND((S1309/INDICI!$B$2*10),2)</f>
        <v>1.49</v>
      </c>
      <c r="Z1309" s="81">
        <f>ROUND((O1309/INDICI!$B$1*25),2)</f>
        <v>2.78</v>
      </c>
      <c r="AA1309" s="82">
        <f t="shared" si="122"/>
        <v>6</v>
      </c>
      <c r="AB1309" s="83">
        <f t="shared" si="123"/>
        <v>10.27</v>
      </c>
      <c r="AC1309" s="84"/>
      <c r="AD1309" s="81" t="str">
        <f>VLOOKUP(C1309, 'NORD SUD'!A:B, 2, FALSE)</f>
        <v>S</v>
      </c>
      <c r="AE1309" s="85"/>
      <c r="AF1309" s="85"/>
      <c r="AG1309" s="84"/>
      <c r="AH1309" s="81"/>
      <c r="AI1309" s="169"/>
      <c r="AJ1309" s="169"/>
      <c r="AK1309" s="194"/>
      <c r="AL1309" s="161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4"/>
      <c r="DD1309" s="24"/>
      <c r="DE1309" s="24"/>
      <c r="DF1309" s="24"/>
      <c r="DG1309" s="24"/>
      <c r="DH1309" s="24"/>
      <c r="DI1309" s="24"/>
      <c r="DJ1309" s="24"/>
      <c r="DK1309" s="24"/>
      <c r="DL1309" s="24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4"/>
      <c r="EG1309" s="24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4"/>
      <c r="ES1309" s="24"/>
      <c r="ET1309" s="24"/>
      <c r="EU1309" s="24"/>
      <c r="EV1309" s="24"/>
      <c r="EW1309" s="24"/>
      <c r="EX1309" s="24"/>
      <c r="EY1309" s="24"/>
      <c r="EZ1309" s="24"/>
      <c r="FA1309" s="24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24"/>
      <c r="FM1309" s="24"/>
      <c r="FN1309" s="24"/>
      <c r="FO1309" s="24"/>
      <c r="FP1309" s="24"/>
      <c r="FQ1309" s="24"/>
      <c r="FR1309" s="24"/>
      <c r="FS1309" s="24"/>
      <c r="FT1309" s="24"/>
      <c r="FU1309" s="24"/>
      <c r="FV1309" s="24"/>
      <c r="FW1309" s="24"/>
      <c r="FX1309" s="24"/>
      <c r="FY1309" s="24"/>
      <c r="FZ1309" s="24"/>
      <c r="GA1309" s="24"/>
      <c r="GB1309" s="24"/>
      <c r="GC1309" s="24"/>
      <c r="GD1309" s="24"/>
      <c r="GE1309" s="24"/>
      <c r="GF1309" s="24"/>
      <c r="GG1309" s="24"/>
      <c r="GH1309" s="24"/>
      <c r="GI1309" s="24"/>
      <c r="GJ1309" s="24"/>
      <c r="GK1309" s="24"/>
      <c r="GL1309" s="24"/>
      <c r="GM1309" s="24"/>
      <c r="GN1309" s="24"/>
      <c r="GO1309" s="24"/>
      <c r="GP1309" s="24"/>
      <c r="GQ1309" s="24"/>
      <c r="GR1309" s="24"/>
      <c r="GS1309" s="24"/>
      <c r="GT1309" s="24"/>
      <c r="GU1309" s="24"/>
      <c r="GV1309" s="24"/>
      <c r="GW1309" s="24"/>
      <c r="GX1309" s="24"/>
      <c r="GY1309" s="24"/>
      <c r="GZ1309" s="24"/>
      <c r="HA1309" s="24"/>
      <c r="HB1309" s="24"/>
      <c r="HC1309" s="24"/>
      <c r="HD1309" s="24"/>
      <c r="HE1309" s="24"/>
      <c r="HF1309" s="24"/>
      <c r="HG1309" s="24"/>
      <c r="HH1309" s="24"/>
      <c r="HI1309" s="24"/>
      <c r="HJ1309" s="24"/>
      <c r="HK1309" s="24"/>
      <c r="HL1309" s="24"/>
      <c r="HM1309" s="24"/>
      <c r="HN1309" s="24"/>
      <c r="HO1309" s="24"/>
      <c r="HP1309" s="24"/>
      <c r="HQ1309" s="24"/>
      <c r="HR1309" s="24"/>
      <c r="HS1309" s="24"/>
      <c r="HT1309" s="24"/>
      <c r="HU1309" s="24"/>
      <c r="HV1309" s="24"/>
      <c r="HW1309" s="24"/>
      <c r="HX1309" s="24"/>
      <c r="HY1309" s="24"/>
      <c r="HZ1309" s="24"/>
      <c r="IA1309" s="24"/>
      <c r="IB1309" s="24"/>
      <c r="IC1309" s="24"/>
      <c r="ID1309" s="24"/>
      <c r="IE1309" s="24"/>
      <c r="IF1309" s="24"/>
      <c r="IG1309" s="24"/>
      <c r="IH1309" s="24"/>
      <c r="II1309" s="24"/>
      <c r="IJ1309" s="24"/>
      <c r="IK1309" s="24"/>
      <c r="IL1309" s="24"/>
      <c r="IM1309" s="24"/>
      <c r="IN1309" s="24"/>
      <c r="IO1309" s="24"/>
      <c r="IP1309" s="24"/>
      <c r="IQ1309" s="24"/>
      <c r="IR1309" s="24"/>
      <c r="IS1309" s="24"/>
      <c r="IT1309" s="24"/>
      <c r="IU1309" s="24"/>
      <c r="IV1309" s="24"/>
      <c r="IW1309" s="24"/>
      <c r="IX1309" s="24"/>
      <c r="IY1309" s="24"/>
      <c r="IZ1309" s="24"/>
      <c r="JA1309" s="24"/>
      <c r="JB1309" s="24"/>
      <c r="JC1309" s="24"/>
      <c r="JD1309" s="24"/>
      <c r="JE1309" s="24"/>
      <c r="JF1309" s="24"/>
      <c r="JG1309" s="24"/>
      <c r="JH1309" s="24"/>
      <c r="JI1309" s="24"/>
      <c r="JJ1309" s="24"/>
      <c r="JK1309" s="24"/>
      <c r="JL1309" s="24"/>
      <c r="JM1309" s="24"/>
      <c r="JN1309" s="24"/>
      <c r="JO1309" s="24"/>
      <c r="JP1309" s="24"/>
      <c r="JQ1309" s="24"/>
      <c r="JR1309" s="24"/>
      <c r="JS1309" s="24"/>
      <c r="JT1309" s="24"/>
      <c r="JU1309" s="24"/>
      <c r="JV1309" s="24"/>
      <c r="JW1309" s="24"/>
      <c r="JX1309" s="24"/>
      <c r="JY1309" s="24"/>
      <c r="JZ1309" s="24"/>
      <c r="KA1309" s="24"/>
      <c r="KB1309" s="24"/>
      <c r="KC1309" s="24"/>
      <c r="KD1309" s="24"/>
      <c r="KE1309" s="24"/>
      <c r="KF1309" s="24"/>
      <c r="KG1309" s="24"/>
      <c r="KH1309" s="24"/>
      <c r="KI1309" s="24"/>
      <c r="KJ1309" s="24"/>
      <c r="KK1309" s="24"/>
      <c r="KL1309" s="24"/>
      <c r="KM1309" s="24"/>
      <c r="KN1309" s="24"/>
      <c r="KO1309" s="24"/>
      <c r="KP1309" s="24"/>
      <c r="KQ1309" s="24"/>
      <c r="KR1309" s="24"/>
      <c r="KS1309" s="24"/>
      <c r="KT1309" s="24"/>
      <c r="KU1309" s="24"/>
      <c r="KV1309" s="24"/>
      <c r="KW1309" s="24"/>
      <c r="KX1309" s="24"/>
      <c r="KY1309" s="24"/>
      <c r="KZ1309" s="24"/>
      <c r="LA1309" s="24"/>
      <c r="LB1309" s="24"/>
      <c r="LC1309" s="24"/>
      <c r="LD1309" s="24"/>
      <c r="LE1309" s="24"/>
      <c r="LF1309" s="24"/>
      <c r="LG1309" s="24"/>
      <c r="LH1309" s="24"/>
      <c r="LI1309" s="24"/>
      <c r="LJ1309" s="24"/>
      <c r="LK1309" s="24"/>
      <c r="LL1309" s="24"/>
      <c r="LM1309" s="24"/>
      <c r="LN1309" s="24"/>
      <c r="LO1309" s="24"/>
      <c r="LP1309" s="24"/>
      <c r="LQ1309" s="24"/>
      <c r="LR1309" s="24"/>
      <c r="LS1309" s="24"/>
      <c r="LT1309" s="24"/>
      <c r="LU1309" s="24"/>
      <c r="LV1309" s="24"/>
      <c r="LW1309" s="24"/>
      <c r="LX1309" s="24"/>
      <c r="LY1309" s="24"/>
      <c r="LZ1309" s="24"/>
      <c r="MA1309" s="24"/>
      <c r="MB1309" s="24"/>
      <c r="MC1309" s="24"/>
      <c r="MD1309" s="24"/>
      <c r="ME1309" s="24"/>
      <c r="MF1309" s="24"/>
      <c r="MG1309" s="24"/>
      <c r="MH1309" s="24"/>
      <c r="MI1309" s="24"/>
      <c r="MJ1309" s="24"/>
      <c r="MK1309" s="24"/>
      <c r="ML1309" s="24"/>
      <c r="MM1309" s="24"/>
      <c r="MN1309" s="24"/>
      <c r="MO1309" s="24"/>
      <c r="MP1309" s="24"/>
      <c r="MQ1309" s="24"/>
      <c r="MR1309" s="24"/>
      <c r="MS1309" s="24"/>
      <c r="MT1309" s="24"/>
      <c r="MU1309" s="24"/>
      <c r="MV1309" s="24"/>
      <c r="MW1309" s="24"/>
      <c r="MX1309" s="24"/>
      <c r="MY1309" s="24"/>
      <c r="MZ1309" s="24"/>
      <c r="NA1309" s="24"/>
      <c r="NB1309" s="24"/>
      <c r="NC1309" s="24"/>
      <c r="ND1309" s="24"/>
      <c r="NE1309" s="24"/>
      <c r="NF1309" s="24"/>
      <c r="NG1309" s="24"/>
      <c r="NH1309" s="24"/>
      <c r="NI1309" s="24"/>
      <c r="NJ1309" s="24"/>
      <c r="NK1309" s="24"/>
      <c r="NL1309" s="24"/>
      <c r="NM1309" s="24"/>
      <c r="NN1309" s="24"/>
      <c r="NO1309" s="24"/>
      <c r="NP1309" s="24"/>
      <c r="NQ1309" s="24"/>
      <c r="NR1309" s="24"/>
      <c r="NS1309" s="24"/>
      <c r="NT1309" s="24"/>
      <c r="NU1309" s="24"/>
      <c r="NV1309" s="24"/>
      <c r="NW1309" s="24"/>
      <c r="NX1309" s="24"/>
      <c r="NY1309" s="24"/>
      <c r="NZ1309" s="24"/>
      <c r="OA1309" s="24"/>
      <c r="OB1309" s="24"/>
      <c r="OC1309" s="24"/>
      <c r="OD1309" s="24"/>
      <c r="OE1309" s="24"/>
      <c r="OF1309" s="24"/>
      <c r="OG1309" s="24"/>
      <c r="OH1309" s="24"/>
      <c r="OI1309" s="24"/>
      <c r="OJ1309" s="24"/>
      <c r="OK1309" s="24"/>
      <c r="OL1309" s="24"/>
      <c r="OM1309" s="24"/>
      <c r="ON1309" s="24"/>
      <c r="OO1309" s="24"/>
      <c r="OP1309" s="24"/>
      <c r="OQ1309" s="24"/>
      <c r="OR1309" s="24"/>
      <c r="OS1309" s="24"/>
      <c r="OT1309" s="24"/>
      <c r="OU1309" s="24"/>
      <c r="OV1309" s="24"/>
      <c r="OW1309" s="24"/>
      <c r="OX1309" s="24"/>
      <c r="OY1309" s="24"/>
      <c r="OZ1309" s="24"/>
      <c r="PA1309" s="24"/>
      <c r="PB1309" s="24"/>
      <c r="PC1309" s="24"/>
      <c r="PD1309" s="24"/>
      <c r="PE1309" s="24"/>
      <c r="PF1309" s="24"/>
      <c r="PG1309" s="24"/>
      <c r="PH1309" s="24"/>
      <c r="PI1309" s="24"/>
      <c r="PJ1309" s="24"/>
      <c r="PK1309" s="24"/>
      <c r="PL1309" s="24"/>
      <c r="PM1309" s="24"/>
      <c r="PN1309" s="24"/>
      <c r="PO1309" s="24"/>
      <c r="PP1309" s="24"/>
      <c r="PQ1309" s="24"/>
      <c r="PR1309" s="24"/>
      <c r="PS1309" s="24"/>
      <c r="PT1309" s="24"/>
      <c r="PU1309" s="24"/>
      <c r="PV1309" s="24"/>
      <c r="PW1309" s="24"/>
      <c r="PX1309" s="24"/>
      <c r="PY1309" s="24"/>
      <c r="PZ1309" s="24"/>
      <c r="QA1309" s="24"/>
      <c r="QB1309" s="24"/>
      <c r="QC1309" s="24"/>
      <c r="QD1309" s="24"/>
      <c r="QE1309" s="24"/>
      <c r="QF1309" s="24"/>
      <c r="QG1309" s="24"/>
      <c r="QH1309" s="24"/>
      <c r="QI1309" s="24"/>
      <c r="QJ1309" s="24"/>
      <c r="QK1309" s="24"/>
      <c r="QL1309" s="24"/>
      <c r="QM1309" s="24"/>
      <c r="QN1309" s="24"/>
      <c r="QO1309" s="24"/>
      <c r="QP1309" s="24"/>
      <c r="QQ1309" s="24"/>
      <c r="QR1309" s="24"/>
      <c r="QS1309" s="24"/>
      <c r="QT1309" s="24"/>
      <c r="QU1309" s="24"/>
      <c r="QV1309" s="24"/>
      <c r="QW1309" s="24"/>
      <c r="QX1309" s="24"/>
      <c r="QY1309" s="24"/>
      <c r="QZ1309" s="24"/>
      <c r="RA1309" s="24"/>
      <c r="RB1309" s="24"/>
      <c r="RC1309" s="24"/>
      <c r="RD1309" s="24"/>
      <c r="RE1309" s="24"/>
      <c r="RF1309" s="24"/>
      <c r="RG1309" s="24"/>
      <c r="RH1309" s="24"/>
      <c r="RI1309" s="24"/>
      <c r="RJ1309" s="24"/>
      <c r="RK1309" s="24"/>
      <c r="RL1309" s="24"/>
      <c r="RM1309" s="24"/>
      <c r="RN1309" s="24"/>
      <c r="RO1309" s="24"/>
      <c r="RP1309" s="24"/>
      <c r="RQ1309" s="24"/>
      <c r="RR1309" s="24"/>
      <c r="RS1309" s="24"/>
      <c r="RT1309" s="24"/>
      <c r="RU1309" s="24"/>
      <c r="RV1309" s="24"/>
      <c r="RW1309" s="24"/>
      <c r="RX1309" s="24"/>
      <c r="RY1309" s="24"/>
      <c r="RZ1309" s="24"/>
      <c r="SA1309" s="24"/>
      <c r="SB1309" s="24"/>
      <c r="SC1309" s="24"/>
      <c r="SD1309" s="24"/>
      <c r="SE1309" s="24"/>
      <c r="SF1309" s="24"/>
      <c r="SG1309" s="24"/>
      <c r="SH1309" s="24"/>
      <c r="SI1309" s="24"/>
      <c r="SJ1309" s="24"/>
      <c r="SK1309" s="24"/>
      <c r="SL1309" s="24"/>
      <c r="SM1309" s="24"/>
      <c r="SN1309" s="24"/>
      <c r="SO1309" s="24"/>
      <c r="SP1309" s="24"/>
      <c r="SQ1309" s="24"/>
      <c r="SR1309" s="24"/>
      <c r="SS1309" s="24"/>
      <c r="ST1309" s="24"/>
      <c r="SU1309" s="24"/>
      <c r="SV1309" s="24"/>
      <c r="SW1309" s="24"/>
      <c r="SX1309" s="24"/>
      <c r="SY1309" s="24"/>
      <c r="SZ1309" s="24"/>
      <c r="TA1309" s="24"/>
      <c r="TB1309" s="24"/>
      <c r="TC1309" s="24"/>
      <c r="TD1309" s="24"/>
      <c r="TE1309" s="24"/>
      <c r="TF1309" s="24"/>
      <c r="TG1309" s="24"/>
      <c r="TH1309" s="24"/>
      <c r="TI1309" s="24"/>
      <c r="TJ1309" s="24"/>
      <c r="TK1309" s="24"/>
      <c r="TL1309" s="24"/>
      <c r="TM1309" s="24"/>
      <c r="TN1309" s="24"/>
      <c r="TO1309" s="24"/>
      <c r="TP1309" s="24"/>
      <c r="TQ1309" s="24"/>
      <c r="TR1309" s="24"/>
      <c r="TS1309" s="24"/>
      <c r="TT1309" s="24"/>
      <c r="TU1309" s="24"/>
      <c r="TV1309" s="24"/>
      <c r="TW1309" s="24"/>
      <c r="TX1309" s="24"/>
      <c r="TY1309" s="24"/>
      <c r="TZ1309" s="24"/>
      <c r="UA1309" s="24"/>
      <c r="UB1309" s="24"/>
      <c r="UC1309" s="24"/>
      <c r="UD1309" s="24"/>
      <c r="UE1309" s="24"/>
      <c r="UF1309" s="24"/>
      <c r="UG1309" s="24"/>
      <c r="UH1309" s="24"/>
      <c r="UI1309" s="24"/>
      <c r="UJ1309" s="24"/>
      <c r="UK1309" s="24"/>
      <c r="UL1309" s="24"/>
      <c r="UM1309" s="24"/>
      <c r="UN1309" s="24"/>
      <c r="UO1309" s="24"/>
      <c r="UP1309" s="24"/>
      <c r="UQ1309" s="24"/>
      <c r="UR1309" s="24"/>
      <c r="US1309" s="24"/>
      <c r="UT1309" s="24"/>
      <c r="UU1309" s="24"/>
      <c r="UV1309" s="24"/>
      <c r="UW1309" s="24"/>
      <c r="UX1309" s="24"/>
      <c r="UY1309" s="24"/>
      <c r="UZ1309" s="24"/>
      <c r="VA1309" s="24"/>
      <c r="VB1309" s="24"/>
      <c r="VC1309" s="24"/>
      <c r="VD1309" s="24"/>
      <c r="VE1309" s="24"/>
      <c r="VF1309" s="24"/>
      <c r="VG1309" s="24"/>
      <c r="VH1309" s="24"/>
      <c r="VI1309" s="24"/>
      <c r="VJ1309" s="24"/>
      <c r="VK1309" s="24"/>
      <c r="VL1309" s="24"/>
      <c r="VM1309" s="24"/>
      <c r="VN1309" s="24"/>
      <c r="VO1309" s="24"/>
      <c r="VP1309" s="24"/>
      <c r="VQ1309" s="24"/>
      <c r="VR1309" s="24"/>
      <c r="VS1309" s="24"/>
      <c r="VT1309" s="24"/>
      <c r="VU1309" s="24"/>
      <c r="VV1309" s="24"/>
      <c r="VW1309" s="24"/>
      <c r="VX1309" s="24"/>
      <c r="VY1309" s="24"/>
      <c r="VZ1309" s="24"/>
      <c r="WA1309" s="24"/>
      <c r="WB1309" s="24"/>
      <c r="WC1309" s="24"/>
      <c r="WD1309" s="24"/>
      <c r="WE1309" s="24"/>
      <c r="WF1309" s="24"/>
      <c r="WG1309" s="24"/>
      <c r="WH1309" s="24"/>
      <c r="WI1309" s="24"/>
      <c r="WJ1309" s="24"/>
      <c r="WK1309" s="24"/>
      <c r="WL1309" s="24"/>
      <c r="WM1309" s="24"/>
      <c r="WN1309" s="24"/>
      <c r="WO1309" s="24"/>
      <c r="WP1309" s="24"/>
      <c r="WQ1309" s="24"/>
      <c r="WR1309" s="24"/>
      <c r="WS1309" s="24"/>
      <c r="WT1309" s="24"/>
      <c r="WU1309" s="24"/>
      <c r="WV1309" s="24"/>
      <c r="WW1309" s="24"/>
      <c r="WX1309" s="24"/>
      <c r="WY1309" s="24"/>
      <c r="WZ1309" s="24"/>
      <c r="XA1309" s="24"/>
      <c r="XB1309" s="24"/>
      <c r="XC1309" s="24"/>
      <c r="XD1309" s="24"/>
      <c r="XE1309" s="24"/>
      <c r="XF1309" s="24"/>
      <c r="XG1309" s="24"/>
      <c r="XH1309" s="24"/>
      <c r="XI1309" s="24"/>
      <c r="XJ1309" s="24"/>
      <c r="XK1309" s="24"/>
      <c r="XL1309" s="24"/>
      <c r="XM1309" s="24"/>
      <c r="XN1309" s="24"/>
      <c r="XO1309" s="24"/>
      <c r="XP1309" s="24"/>
      <c r="XQ1309" s="24"/>
      <c r="XR1309" s="24"/>
      <c r="XS1309" s="24"/>
      <c r="XT1309" s="24"/>
      <c r="XU1309" s="24"/>
      <c r="XV1309" s="24"/>
      <c r="XW1309" s="24"/>
      <c r="XX1309" s="24"/>
      <c r="XY1309" s="24"/>
      <c r="XZ1309" s="24"/>
      <c r="YA1309" s="24"/>
      <c r="YB1309" s="24"/>
      <c r="YC1309" s="24"/>
      <c r="YD1309" s="24"/>
      <c r="YE1309" s="24"/>
      <c r="YF1309" s="24"/>
      <c r="YG1309" s="24"/>
      <c r="YH1309" s="24"/>
      <c r="YI1309" s="24"/>
      <c r="YJ1309" s="24"/>
      <c r="YK1309" s="24"/>
      <c r="YL1309" s="24"/>
      <c r="YM1309" s="24"/>
      <c r="YN1309" s="24"/>
      <c r="YO1309" s="24"/>
      <c r="YP1309" s="24"/>
      <c r="YQ1309" s="24"/>
      <c r="YR1309" s="24"/>
      <c r="YS1309" s="24"/>
      <c r="YT1309" s="24"/>
      <c r="YU1309" s="24"/>
      <c r="YV1309" s="24"/>
      <c r="YW1309" s="24"/>
      <c r="YX1309" s="24"/>
      <c r="YY1309" s="24"/>
      <c r="YZ1309" s="24"/>
      <c r="ZA1309" s="24"/>
      <c r="ZB1309" s="24"/>
      <c r="ZC1309" s="24"/>
      <c r="ZD1309" s="24"/>
      <c r="ZE1309" s="24"/>
      <c r="ZF1309" s="24"/>
      <c r="ZG1309" s="24"/>
      <c r="ZH1309" s="24"/>
      <c r="ZI1309" s="24"/>
      <c r="ZJ1309" s="24"/>
      <c r="ZK1309" s="24"/>
      <c r="ZL1309" s="24"/>
      <c r="ZM1309" s="24"/>
      <c r="ZN1309" s="24"/>
      <c r="ZO1309" s="24"/>
      <c r="ZP1309" s="24"/>
      <c r="ZQ1309" s="24"/>
      <c r="ZR1309" s="24"/>
      <c r="ZS1309" s="24"/>
      <c r="ZT1309" s="24"/>
      <c r="ZU1309" s="24"/>
      <c r="ZV1309" s="24"/>
      <c r="ZW1309" s="24"/>
      <c r="ZX1309" s="24"/>
      <c r="ZY1309" s="24"/>
      <c r="ZZ1309" s="24"/>
      <c r="AAA1309" s="24"/>
      <c r="AAB1309" s="24"/>
      <c r="AAC1309" s="24"/>
      <c r="AAD1309" s="24"/>
      <c r="AAE1309" s="24"/>
      <c r="AAF1309" s="24"/>
      <c r="AAG1309" s="24"/>
      <c r="AAH1309" s="24"/>
      <c r="AAI1309" s="24"/>
      <c r="AAJ1309" s="24"/>
      <c r="AAK1309" s="24"/>
      <c r="AAL1309" s="24"/>
      <c r="AAM1309" s="24"/>
      <c r="AAN1309" s="24"/>
      <c r="AAO1309" s="24"/>
      <c r="AAP1309" s="24"/>
      <c r="AAQ1309" s="24"/>
      <c r="AAR1309" s="24"/>
      <c r="AAS1309" s="24"/>
      <c r="AAT1309" s="24"/>
      <c r="AAU1309" s="24"/>
      <c r="AAV1309" s="24"/>
      <c r="AAW1309" s="24"/>
      <c r="AAX1309" s="24"/>
      <c r="AAY1309" s="24"/>
      <c r="AAZ1309" s="24"/>
      <c r="ABA1309" s="24"/>
      <c r="ABB1309" s="24"/>
      <c r="ABC1309" s="24"/>
      <c r="ABD1309" s="24"/>
      <c r="ABE1309" s="24"/>
      <c r="ABF1309" s="24"/>
      <c r="ABG1309" s="24"/>
      <c r="ABH1309" s="24"/>
      <c r="ABI1309" s="24"/>
      <c r="ABJ1309" s="24"/>
      <c r="ABK1309" s="24"/>
      <c r="ABL1309" s="24"/>
      <c r="ABM1309" s="24"/>
      <c r="ABN1309" s="24"/>
      <c r="ABO1309" s="24"/>
      <c r="ABP1309" s="24"/>
      <c r="ABQ1309" s="24"/>
      <c r="ABR1309" s="24"/>
      <c r="ABS1309" s="24"/>
      <c r="ABT1309" s="24"/>
      <c r="ABU1309" s="24"/>
      <c r="ABV1309" s="24"/>
      <c r="ABW1309" s="24"/>
      <c r="ABX1309" s="24"/>
      <c r="ABY1309" s="24"/>
      <c r="ABZ1309" s="24"/>
      <c r="ACA1309" s="24"/>
      <c r="ACB1309" s="24"/>
      <c r="ACC1309" s="24"/>
      <c r="ACD1309" s="24"/>
      <c r="ACE1309" s="24"/>
      <c r="ACF1309" s="24"/>
      <c r="ACG1309" s="24"/>
      <c r="ACH1309" s="24"/>
      <c r="ACI1309" s="24"/>
      <c r="ACJ1309" s="24"/>
      <c r="ACK1309" s="24"/>
      <c r="ACL1309" s="24"/>
      <c r="ACM1309" s="24"/>
      <c r="ACN1309" s="24"/>
      <c r="ACO1309" s="24"/>
      <c r="ACP1309" s="24"/>
      <c r="ACQ1309" s="24"/>
      <c r="ACR1309" s="24"/>
      <c r="ACS1309" s="24"/>
      <c r="ACT1309" s="24"/>
      <c r="ACU1309" s="24"/>
      <c r="ACV1309" s="24"/>
      <c r="ACW1309" s="24"/>
      <c r="ACX1309" s="24"/>
      <c r="ACY1309" s="24"/>
      <c r="ACZ1309" s="24"/>
      <c r="ADA1309" s="24"/>
      <c r="ADB1309" s="24"/>
      <c r="ADC1309" s="24"/>
      <c r="ADD1309" s="24"/>
      <c r="ADE1309" s="24"/>
      <c r="ADF1309" s="24"/>
      <c r="ADG1309" s="24"/>
      <c r="ADH1309" s="24"/>
      <c r="ADI1309" s="24"/>
      <c r="ADJ1309" s="24"/>
      <c r="ADK1309" s="24"/>
      <c r="ADL1309" s="24"/>
      <c r="ADM1309" s="24"/>
      <c r="ADN1309" s="24"/>
      <c r="ADO1309" s="24"/>
      <c r="ADP1309" s="24"/>
      <c r="ADQ1309" s="24"/>
      <c r="ADR1309" s="24"/>
      <c r="ADS1309" s="24"/>
      <c r="ADT1309" s="24"/>
      <c r="ADU1309" s="24"/>
      <c r="ADV1309" s="24"/>
      <c r="ADW1309" s="24"/>
      <c r="ADX1309" s="24"/>
      <c r="ADY1309" s="24"/>
      <c r="ADZ1309" s="24"/>
      <c r="AEA1309" s="24"/>
      <c r="AEB1309" s="24"/>
      <c r="AEC1309" s="24"/>
      <c r="AED1309" s="24"/>
      <c r="AEE1309" s="24"/>
      <c r="AEF1309" s="24"/>
      <c r="AEG1309" s="24"/>
      <c r="AEH1309" s="24"/>
      <c r="AEI1309" s="24"/>
      <c r="AEJ1309" s="24"/>
      <c r="AEK1309" s="24"/>
      <c r="AEL1309" s="24"/>
      <c r="AEM1309" s="24"/>
      <c r="AEN1309" s="24"/>
      <c r="AEO1309" s="24"/>
      <c r="AEP1309" s="24"/>
      <c r="AEQ1309" s="24"/>
      <c r="AER1309" s="24"/>
      <c r="AES1309" s="24"/>
      <c r="AET1309" s="24"/>
      <c r="AEU1309" s="24"/>
      <c r="AEV1309" s="24"/>
      <c r="AEW1309" s="24"/>
      <c r="AEX1309" s="24"/>
      <c r="AEY1309" s="24"/>
      <c r="AEZ1309" s="24"/>
      <c r="AFA1309" s="24"/>
      <c r="AFB1309" s="24"/>
      <c r="AFC1309" s="24"/>
      <c r="AFD1309" s="24"/>
      <c r="AFE1309" s="24"/>
      <c r="AFF1309" s="24"/>
      <c r="AFG1309" s="24"/>
      <c r="AFH1309" s="24"/>
      <c r="AFI1309" s="24"/>
      <c r="AFJ1309" s="24"/>
      <c r="AFK1309" s="24"/>
      <c r="AFL1309" s="24"/>
      <c r="AFM1309" s="24"/>
      <c r="AFN1309" s="24"/>
      <c r="AFO1309" s="24"/>
      <c r="AFP1309" s="24"/>
      <c r="AFQ1309" s="24"/>
      <c r="AFR1309" s="24"/>
      <c r="AFS1309" s="24"/>
      <c r="AFT1309" s="24"/>
      <c r="AFU1309" s="24"/>
      <c r="AFV1309" s="24"/>
      <c r="AFW1309" s="24"/>
      <c r="AFX1309" s="24"/>
      <c r="AFY1309" s="24"/>
      <c r="AFZ1309" s="24"/>
      <c r="AGA1309" s="24"/>
      <c r="AGB1309" s="24"/>
      <c r="AGC1309" s="24"/>
      <c r="AGD1309" s="24"/>
      <c r="AGE1309" s="24"/>
      <c r="AGF1309" s="24"/>
      <c r="AGG1309" s="24"/>
      <c r="AGH1309" s="24"/>
      <c r="AGI1309" s="24"/>
      <c r="AGJ1309" s="24"/>
      <c r="AGK1309" s="24"/>
      <c r="AGL1309" s="24"/>
      <c r="AGM1309" s="24"/>
      <c r="AGN1309" s="24"/>
      <c r="AGO1309" s="24"/>
      <c r="AGP1309" s="24"/>
      <c r="AGQ1309" s="24"/>
      <c r="AGR1309" s="24"/>
      <c r="AGS1309" s="24"/>
      <c r="AGT1309" s="24"/>
      <c r="AGU1309" s="24"/>
      <c r="AGV1309" s="24"/>
      <c r="AGW1309" s="24"/>
      <c r="AGX1309" s="24"/>
      <c r="AGY1309" s="24"/>
      <c r="AGZ1309" s="24"/>
      <c r="AHA1309" s="24"/>
      <c r="AHB1309" s="24"/>
      <c r="AHC1309" s="24"/>
      <c r="AHD1309" s="24"/>
      <c r="AHE1309" s="24"/>
      <c r="AHF1309" s="24"/>
      <c r="AHG1309" s="24"/>
      <c r="AHH1309" s="24"/>
      <c r="AHI1309" s="24"/>
      <c r="AHJ1309" s="24"/>
      <c r="AHK1309" s="24"/>
      <c r="AHL1309" s="24"/>
      <c r="AHM1309" s="24"/>
      <c r="AHN1309" s="24"/>
      <c r="AHO1309" s="24"/>
      <c r="AHP1309" s="24"/>
      <c r="AHQ1309" s="24"/>
      <c r="AHR1309" s="24"/>
      <c r="AHS1309" s="24"/>
      <c r="AHT1309" s="24"/>
      <c r="AHU1309" s="24"/>
      <c r="AHV1309" s="24"/>
      <c r="AHW1309" s="24"/>
      <c r="AHX1309" s="24"/>
      <c r="AHY1309" s="24"/>
      <c r="AHZ1309" s="24"/>
      <c r="AIA1309" s="24"/>
      <c r="AIB1309" s="24"/>
      <c r="AIC1309" s="24"/>
      <c r="AID1309" s="24"/>
      <c r="AIE1309" s="24"/>
      <c r="AIF1309" s="24"/>
      <c r="AIG1309" s="24"/>
      <c r="AIH1309" s="24"/>
      <c r="AII1309" s="24"/>
      <c r="AIJ1309" s="24"/>
      <c r="AIK1309" s="24"/>
      <c r="AIL1309" s="24"/>
      <c r="AIM1309" s="24"/>
      <c r="AIN1309" s="24"/>
      <c r="AIO1309" s="24"/>
      <c r="AIP1309" s="24"/>
      <c r="AIQ1309" s="24"/>
      <c r="AIR1309" s="24"/>
      <c r="AIS1309" s="24"/>
      <c r="AIT1309" s="24"/>
      <c r="AIU1309" s="24"/>
      <c r="AIV1309" s="24"/>
      <c r="AIW1309" s="24"/>
      <c r="AIX1309" s="24"/>
      <c r="AIY1309" s="24"/>
      <c r="AIZ1309" s="24"/>
      <c r="AJA1309" s="24"/>
      <c r="AJB1309" s="24"/>
      <c r="AJC1309" s="24"/>
      <c r="AJD1309" s="24"/>
      <c r="AJE1309" s="24"/>
      <c r="AJF1309" s="24"/>
      <c r="AJG1309" s="24"/>
      <c r="AJH1309" s="24"/>
      <c r="AJI1309" s="24"/>
      <c r="AJJ1309" s="24"/>
      <c r="AJK1309" s="24"/>
      <c r="AJL1309" s="24"/>
      <c r="AJM1309" s="24"/>
      <c r="AJN1309" s="24"/>
      <c r="AJO1309" s="24"/>
      <c r="AJP1309" s="24"/>
      <c r="AJQ1309" s="24"/>
      <c r="AJR1309" s="24"/>
      <c r="AJS1309" s="24"/>
      <c r="AJT1309" s="24"/>
      <c r="AJU1309" s="24"/>
      <c r="AJV1309" s="24"/>
      <c r="AJW1309" s="24"/>
      <c r="AJX1309" s="24"/>
      <c r="AJY1309" s="24"/>
      <c r="AJZ1309" s="24"/>
      <c r="AKA1309" s="24"/>
      <c r="AKB1309" s="24"/>
      <c r="AKC1309" s="24"/>
      <c r="AKD1309" s="24"/>
      <c r="AKE1309" s="24"/>
      <c r="AKF1309" s="24"/>
      <c r="AKG1309" s="24"/>
      <c r="AKH1309" s="24"/>
      <c r="AKI1309" s="24"/>
      <c r="AKJ1309" s="24"/>
      <c r="AKK1309" s="24"/>
      <c r="AKL1309" s="24"/>
      <c r="AKM1309" s="24"/>
      <c r="AKN1309" s="24"/>
      <c r="AKO1309" s="24"/>
      <c r="AKP1309" s="24"/>
      <c r="AKQ1309" s="24"/>
      <c r="AKR1309" s="24"/>
      <c r="AKS1309" s="24"/>
      <c r="AKT1309" s="24"/>
      <c r="AKU1309" s="24"/>
      <c r="AKV1309" s="24"/>
      <c r="AKW1309" s="24"/>
      <c r="AKX1309" s="24"/>
      <c r="AKY1309" s="24"/>
      <c r="AKZ1309" s="24"/>
      <c r="ALA1309" s="24"/>
      <c r="ALB1309" s="24"/>
      <c r="ALC1309" s="24"/>
      <c r="ALD1309" s="24"/>
      <c r="ALE1309" s="24"/>
      <c r="ALF1309" s="24"/>
      <c r="ALG1309" s="24"/>
      <c r="ALH1309" s="24"/>
      <c r="ALI1309" s="24"/>
      <c r="ALJ1309" s="24"/>
    </row>
    <row r="1310" spans="1:998" s="13" customFormat="1">
      <c r="A1310" s="16">
        <v>1305</v>
      </c>
      <c r="B1310" s="32" t="s">
        <v>175</v>
      </c>
      <c r="C1310" s="32" t="s">
        <v>28</v>
      </c>
      <c r="D1310" s="32" t="s">
        <v>28</v>
      </c>
      <c r="E1310" s="32" t="s">
        <v>925</v>
      </c>
      <c r="F1310" s="32"/>
      <c r="G1310" s="74">
        <v>45833</v>
      </c>
      <c r="H1310" s="75">
        <v>0.47916666666666669</v>
      </c>
      <c r="I1310" s="32" t="s">
        <v>5</v>
      </c>
      <c r="J1310" s="32" t="s">
        <v>6</v>
      </c>
      <c r="K1310" s="32" t="s">
        <v>5</v>
      </c>
      <c r="L1310" s="32" t="s">
        <v>5</v>
      </c>
      <c r="M1310" s="32" t="s">
        <v>5</v>
      </c>
      <c r="N1310" s="32" t="s">
        <v>6</v>
      </c>
      <c r="O1310" s="76">
        <v>1252.07</v>
      </c>
      <c r="P1310" s="77">
        <v>11501</v>
      </c>
      <c r="Q1310" s="76">
        <v>176830</v>
      </c>
      <c r="R1310" s="76">
        <v>14500</v>
      </c>
      <c r="S1310" s="85">
        <f t="shared" si="121"/>
        <v>8.1999660691059209</v>
      </c>
      <c r="T1310" s="85">
        <f t="shared" si="120"/>
        <v>162330</v>
      </c>
      <c r="U1310" s="32" t="s">
        <v>6</v>
      </c>
      <c r="V1310" s="32" t="s">
        <v>6</v>
      </c>
      <c r="W1310" s="79">
        <v>1</v>
      </c>
      <c r="X1310" s="80">
        <v>0</v>
      </c>
      <c r="Y1310" s="81">
        <f>ROUND((S1310/INDICI!$B$2*10),2)</f>
        <v>0.93</v>
      </c>
      <c r="Z1310" s="81">
        <f>ROUND((O1310/INDICI!$B$1*25),2)</f>
        <v>3.34</v>
      </c>
      <c r="AA1310" s="82">
        <f t="shared" si="122"/>
        <v>6</v>
      </c>
      <c r="AB1310" s="83">
        <f t="shared" si="123"/>
        <v>10.27</v>
      </c>
      <c r="AC1310" s="84"/>
      <c r="AD1310" s="81" t="str">
        <f>VLOOKUP(C1310, 'NORD SUD'!A:B, 2, FALSE)</f>
        <v>S</v>
      </c>
      <c r="AE1310" s="85"/>
      <c r="AF1310" s="85"/>
      <c r="AG1310" s="84"/>
      <c r="AH1310" s="90"/>
      <c r="AI1310" s="172"/>
      <c r="AJ1310" s="172"/>
      <c r="AK1310" s="197"/>
      <c r="AL1310" s="158"/>
    </row>
    <row r="1311" spans="1:998" s="13" customFormat="1">
      <c r="A1311" s="16">
        <v>1306</v>
      </c>
      <c r="B1311" s="32" t="s">
        <v>188</v>
      </c>
      <c r="C1311" s="32" t="s">
        <v>35</v>
      </c>
      <c r="D1311" s="32" t="s">
        <v>35</v>
      </c>
      <c r="E1311" s="32" t="s">
        <v>846</v>
      </c>
      <c r="F1311" s="32"/>
      <c r="G1311" s="74">
        <v>45816</v>
      </c>
      <c r="H1311" s="75">
        <v>0.70277777777777783</v>
      </c>
      <c r="I1311" s="32" t="s">
        <v>5</v>
      </c>
      <c r="J1311" s="32" t="s">
        <v>6</v>
      </c>
      <c r="K1311" s="32" t="s">
        <v>5</v>
      </c>
      <c r="L1311" s="32" t="s">
        <v>5</v>
      </c>
      <c r="M1311" s="32" t="s">
        <v>5</v>
      </c>
      <c r="N1311" s="32" t="s">
        <v>6</v>
      </c>
      <c r="O1311" s="76">
        <v>0</v>
      </c>
      <c r="P1311" s="77">
        <v>87</v>
      </c>
      <c r="Q1311" s="76">
        <v>87000</v>
      </c>
      <c r="R1311" s="76">
        <v>17400</v>
      </c>
      <c r="S1311" s="85">
        <f t="shared" si="121"/>
        <v>20</v>
      </c>
      <c r="T1311" s="85">
        <f t="shared" si="120"/>
        <v>69600</v>
      </c>
      <c r="U1311" s="32" t="s">
        <v>6</v>
      </c>
      <c r="V1311" s="32" t="s">
        <v>6</v>
      </c>
      <c r="W1311" s="79">
        <v>1</v>
      </c>
      <c r="X1311" s="80">
        <v>0</v>
      </c>
      <c r="Y1311" s="81">
        <f>ROUND((S1311/INDICI!$B$2*10),2)</f>
        <v>2.2599999999999998</v>
      </c>
      <c r="Z1311" s="81">
        <f>ROUND((O1311/INDICI!$B$1*25),2)</f>
        <v>0</v>
      </c>
      <c r="AA1311" s="82">
        <f t="shared" si="122"/>
        <v>8</v>
      </c>
      <c r="AB1311" s="83">
        <f t="shared" si="123"/>
        <v>10.26</v>
      </c>
      <c r="AC1311" s="84"/>
      <c r="AD1311" s="81" t="str">
        <f>VLOOKUP(C1311, 'NORD SUD'!A:B, 2, FALSE)</f>
        <v>N</v>
      </c>
      <c r="AE1311" s="85"/>
      <c r="AF1311" s="85"/>
      <c r="AG1311" s="84"/>
      <c r="AH1311" s="81"/>
      <c r="AI1311" s="169"/>
      <c r="AJ1311" s="169"/>
      <c r="AK1311" s="194"/>
      <c r="AL1311" s="162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/>
      <c r="CD1311" s="27"/>
      <c r="CE1311" s="27"/>
      <c r="CF1311" s="27"/>
      <c r="CG1311" s="27"/>
      <c r="CH1311" s="27"/>
      <c r="CI1311" s="27"/>
      <c r="CJ1311" s="27"/>
      <c r="CK1311" s="27"/>
      <c r="CL1311" s="27"/>
      <c r="CM1311" s="27"/>
      <c r="CN1311" s="27"/>
      <c r="CO1311" s="27"/>
      <c r="CP1311" s="27"/>
      <c r="CQ1311" s="27"/>
      <c r="CR1311" s="27"/>
      <c r="CS1311" s="27"/>
      <c r="CT1311" s="27"/>
      <c r="CU1311" s="27"/>
      <c r="CV1311" s="27"/>
      <c r="CW1311" s="27"/>
      <c r="CX1311" s="27"/>
      <c r="CY1311" s="27"/>
      <c r="CZ1311" s="27"/>
      <c r="DA1311" s="27"/>
      <c r="DB1311" s="27"/>
      <c r="DC1311" s="27"/>
      <c r="DD1311" s="27"/>
      <c r="DE1311" s="27"/>
      <c r="DF1311" s="27"/>
      <c r="DG1311" s="27"/>
      <c r="DH1311" s="27"/>
      <c r="DI1311" s="27"/>
      <c r="DJ1311" s="27"/>
      <c r="DK1311" s="27"/>
      <c r="DL1311" s="27"/>
      <c r="DM1311" s="27"/>
      <c r="DN1311" s="27"/>
      <c r="DO1311" s="27"/>
      <c r="DP1311" s="27"/>
      <c r="DQ1311" s="27"/>
      <c r="DR1311" s="27"/>
      <c r="DS1311" s="27"/>
      <c r="DT1311" s="27"/>
      <c r="DU1311" s="27"/>
      <c r="DV1311" s="27"/>
      <c r="DW1311" s="27"/>
      <c r="DX1311" s="27"/>
      <c r="DY1311" s="27"/>
      <c r="DZ1311" s="27"/>
      <c r="EA1311" s="27"/>
      <c r="EB1311" s="27"/>
      <c r="EC1311" s="27"/>
      <c r="ED1311" s="27"/>
      <c r="EE1311" s="27"/>
      <c r="EF1311" s="27"/>
      <c r="EG1311" s="27"/>
      <c r="EH1311" s="27"/>
      <c r="EI1311" s="27"/>
      <c r="EJ1311" s="27"/>
      <c r="EK1311" s="27"/>
      <c r="EL1311" s="27"/>
      <c r="EM1311" s="27"/>
      <c r="EN1311" s="27"/>
      <c r="EO1311" s="27"/>
      <c r="EP1311" s="27"/>
      <c r="EQ1311" s="27"/>
      <c r="ER1311" s="27"/>
      <c r="ES1311" s="27"/>
      <c r="ET1311" s="27"/>
      <c r="EU1311" s="27"/>
      <c r="EV1311" s="27"/>
      <c r="EW1311" s="27"/>
      <c r="EX1311" s="27"/>
      <c r="EY1311" s="27"/>
      <c r="EZ1311" s="27"/>
      <c r="FA1311" s="27"/>
      <c r="FB1311" s="27"/>
      <c r="FC1311" s="27"/>
      <c r="FD1311" s="27"/>
      <c r="FE1311" s="27"/>
      <c r="FF1311" s="27"/>
      <c r="FG1311" s="27"/>
      <c r="FH1311" s="27"/>
      <c r="FI1311" s="27"/>
      <c r="FJ1311" s="27"/>
      <c r="FK1311" s="27"/>
      <c r="FL1311" s="27"/>
      <c r="FM1311" s="27"/>
      <c r="FN1311" s="27"/>
      <c r="FO1311" s="27"/>
      <c r="FP1311" s="27"/>
      <c r="FQ1311" s="27"/>
      <c r="FR1311" s="27"/>
      <c r="FS1311" s="27"/>
      <c r="FT1311" s="27"/>
      <c r="FU1311" s="27"/>
      <c r="FV1311" s="27"/>
      <c r="FW1311" s="27"/>
      <c r="FX1311" s="27"/>
      <c r="FY1311" s="27"/>
      <c r="FZ1311" s="27"/>
      <c r="GA1311" s="27"/>
      <c r="GB1311" s="27"/>
      <c r="GC1311" s="27"/>
      <c r="GD1311" s="27"/>
      <c r="GE1311" s="27"/>
      <c r="GF1311" s="27"/>
      <c r="GG1311" s="27"/>
      <c r="GH1311" s="27"/>
      <c r="GI1311" s="27"/>
      <c r="GJ1311" s="27"/>
      <c r="GK1311" s="27"/>
      <c r="GL1311" s="27"/>
      <c r="GM1311" s="27"/>
      <c r="GN1311" s="27"/>
      <c r="GO1311" s="27"/>
      <c r="GP1311" s="27"/>
      <c r="GQ1311" s="27"/>
      <c r="GR1311" s="27"/>
      <c r="GS1311" s="27"/>
      <c r="GT1311" s="27"/>
      <c r="GU1311" s="27"/>
      <c r="GV1311" s="27"/>
      <c r="GW1311" s="27"/>
      <c r="GX1311" s="27"/>
      <c r="GY1311" s="27"/>
      <c r="GZ1311" s="27"/>
      <c r="HA1311" s="27"/>
      <c r="HB1311" s="27"/>
      <c r="HC1311" s="27"/>
      <c r="HD1311" s="27"/>
      <c r="HE1311" s="27"/>
      <c r="HF1311" s="27"/>
      <c r="HG1311" s="27"/>
      <c r="HH1311" s="27"/>
      <c r="HI1311" s="27"/>
      <c r="HJ1311" s="27"/>
      <c r="HK1311" s="27"/>
      <c r="HL1311" s="27"/>
      <c r="HM1311" s="27"/>
      <c r="HN1311" s="27"/>
      <c r="HO1311" s="27"/>
      <c r="HP1311" s="27"/>
      <c r="HQ1311" s="27"/>
      <c r="HR1311" s="27"/>
      <c r="HS1311" s="27"/>
      <c r="HT1311" s="27"/>
      <c r="HU1311" s="27"/>
      <c r="HV1311" s="27"/>
      <c r="HW1311" s="27"/>
      <c r="HX1311" s="27"/>
      <c r="HY1311" s="27"/>
      <c r="HZ1311" s="27"/>
      <c r="IA1311" s="27"/>
      <c r="IB1311" s="27"/>
      <c r="IC1311" s="27"/>
      <c r="ID1311" s="27"/>
      <c r="IE1311" s="27"/>
      <c r="IF1311" s="27"/>
      <c r="IG1311" s="27"/>
      <c r="IH1311" s="27"/>
      <c r="II1311" s="27"/>
      <c r="IJ1311" s="27"/>
      <c r="IK1311" s="27"/>
      <c r="IL1311" s="27"/>
      <c r="IM1311" s="27"/>
      <c r="IN1311" s="27"/>
      <c r="IO1311" s="27"/>
      <c r="IP1311" s="27"/>
      <c r="IQ1311" s="27"/>
      <c r="IR1311" s="27"/>
      <c r="IS1311" s="27"/>
      <c r="IT1311" s="27"/>
      <c r="IU1311" s="27"/>
      <c r="IV1311" s="27"/>
      <c r="IW1311" s="27"/>
      <c r="IX1311" s="27"/>
      <c r="IY1311" s="27"/>
      <c r="IZ1311" s="27"/>
      <c r="JA1311" s="27"/>
      <c r="JB1311" s="27"/>
      <c r="JC1311" s="27"/>
      <c r="JD1311" s="27"/>
      <c r="JE1311" s="27"/>
      <c r="JF1311" s="27"/>
      <c r="JG1311" s="27"/>
      <c r="JH1311" s="27"/>
      <c r="JI1311" s="27"/>
      <c r="JJ1311" s="27"/>
      <c r="JK1311" s="27"/>
      <c r="JL1311" s="27"/>
      <c r="JM1311" s="27"/>
      <c r="JN1311" s="27"/>
      <c r="JO1311" s="27"/>
      <c r="JP1311" s="27"/>
      <c r="JQ1311" s="27"/>
      <c r="JR1311" s="27"/>
      <c r="JS1311" s="27"/>
      <c r="JT1311" s="27"/>
      <c r="JU1311" s="27"/>
      <c r="JV1311" s="27"/>
      <c r="JW1311" s="27"/>
      <c r="JX1311" s="27"/>
      <c r="JY1311" s="27"/>
      <c r="JZ1311" s="27"/>
      <c r="KA1311" s="27"/>
      <c r="KB1311" s="27"/>
      <c r="KC1311" s="27"/>
      <c r="KD1311" s="27"/>
      <c r="KE1311" s="27"/>
      <c r="KF1311" s="27"/>
      <c r="KG1311" s="27"/>
      <c r="KH1311" s="27"/>
      <c r="KI1311" s="27"/>
      <c r="KJ1311" s="27"/>
      <c r="KK1311" s="27"/>
      <c r="KL1311" s="27"/>
      <c r="KM1311" s="27"/>
      <c r="KN1311" s="27"/>
      <c r="KO1311" s="27"/>
      <c r="KP1311" s="27"/>
      <c r="KQ1311" s="27"/>
      <c r="KR1311" s="27"/>
      <c r="KS1311" s="27"/>
      <c r="KT1311" s="27"/>
      <c r="KU1311" s="27"/>
      <c r="KV1311" s="27"/>
      <c r="KW1311" s="27"/>
      <c r="KX1311" s="27"/>
      <c r="KY1311" s="27"/>
      <c r="KZ1311" s="27"/>
      <c r="LA1311" s="27"/>
      <c r="LB1311" s="27"/>
      <c r="LC1311" s="27"/>
      <c r="LD1311" s="27"/>
      <c r="LE1311" s="27"/>
      <c r="LF1311" s="27"/>
      <c r="LG1311" s="27"/>
      <c r="LH1311" s="27"/>
      <c r="LI1311" s="27"/>
      <c r="LJ1311" s="27"/>
      <c r="LK1311" s="27"/>
      <c r="LL1311" s="27"/>
      <c r="LM1311" s="27"/>
      <c r="LN1311" s="27"/>
      <c r="LO1311" s="27"/>
      <c r="LP1311" s="27"/>
      <c r="LQ1311" s="27"/>
      <c r="LR1311" s="27"/>
      <c r="LS1311" s="27"/>
      <c r="LT1311" s="27"/>
      <c r="LU1311" s="27"/>
      <c r="LV1311" s="27"/>
      <c r="LW1311" s="27"/>
      <c r="LX1311" s="27"/>
      <c r="LY1311" s="27"/>
      <c r="LZ1311" s="27"/>
      <c r="MA1311" s="27"/>
      <c r="MB1311" s="27"/>
      <c r="MC1311" s="27"/>
      <c r="MD1311" s="27"/>
      <c r="ME1311" s="27"/>
      <c r="MF1311" s="27"/>
      <c r="MG1311" s="27"/>
      <c r="MH1311" s="27"/>
      <c r="MI1311" s="27"/>
      <c r="MJ1311" s="27"/>
      <c r="MK1311" s="27"/>
      <c r="ML1311" s="27"/>
      <c r="MM1311" s="27"/>
      <c r="MN1311" s="27"/>
      <c r="MO1311" s="27"/>
      <c r="MP1311" s="27"/>
      <c r="MQ1311" s="27"/>
      <c r="MR1311" s="27"/>
      <c r="MS1311" s="27"/>
      <c r="MT1311" s="27"/>
      <c r="MU1311" s="27"/>
      <c r="MV1311" s="27"/>
      <c r="MW1311" s="27"/>
      <c r="MX1311" s="27"/>
      <c r="MY1311" s="27"/>
      <c r="MZ1311" s="27"/>
      <c r="NA1311" s="27"/>
      <c r="NB1311" s="27"/>
      <c r="NC1311" s="27"/>
      <c r="ND1311" s="27"/>
      <c r="NE1311" s="27"/>
      <c r="NF1311" s="27"/>
      <c r="NG1311" s="27"/>
      <c r="NH1311" s="27"/>
      <c r="NI1311" s="27"/>
      <c r="NJ1311" s="27"/>
      <c r="NK1311" s="27"/>
      <c r="NL1311" s="27"/>
      <c r="NM1311" s="27"/>
      <c r="NN1311" s="27"/>
      <c r="NO1311" s="27"/>
      <c r="NP1311" s="27"/>
      <c r="NQ1311" s="27"/>
      <c r="NR1311" s="27"/>
      <c r="NS1311" s="27"/>
      <c r="NT1311" s="27"/>
      <c r="NU1311" s="27"/>
      <c r="NV1311" s="27"/>
      <c r="NW1311" s="27"/>
      <c r="NX1311" s="27"/>
      <c r="NY1311" s="27"/>
      <c r="NZ1311" s="27"/>
      <c r="OA1311" s="27"/>
      <c r="OB1311" s="27"/>
      <c r="OC1311" s="27"/>
      <c r="OD1311" s="27"/>
      <c r="OE1311" s="27"/>
      <c r="OF1311" s="27"/>
      <c r="OG1311" s="27"/>
      <c r="OH1311" s="27"/>
      <c r="OI1311" s="27"/>
      <c r="OJ1311" s="27"/>
      <c r="OK1311" s="27"/>
      <c r="OL1311" s="27"/>
      <c r="OM1311" s="27"/>
      <c r="ON1311" s="27"/>
      <c r="OO1311" s="27"/>
      <c r="OP1311" s="27"/>
      <c r="OQ1311" s="27"/>
      <c r="OR1311" s="27"/>
      <c r="OS1311" s="27"/>
      <c r="OT1311" s="27"/>
      <c r="OU1311" s="27"/>
      <c r="OV1311" s="27"/>
      <c r="OW1311" s="27"/>
      <c r="OX1311" s="27"/>
      <c r="OY1311" s="27"/>
      <c r="OZ1311" s="27"/>
      <c r="PA1311" s="27"/>
      <c r="PB1311" s="27"/>
      <c r="PC1311" s="27"/>
      <c r="PD1311" s="27"/>
      <c r="PE1311" s="27"/>
      <c r="PF1311" s="27"/>
      <c r="PG1311" s="27"/>
      <c r="PH1311" s="27"/>
      <c r="PI1311" s="27"/>
      <c r="PJ1311" s="27"/>
      <c r="PK1311" s="27"/>
      <c r="PL1311" s="27"/>
      <c r="PM1311" s="27"/>
      <c r="PN1311" s="27"/>
      <c r="PO1311" s="27"/>
      <c r="PP1311" s="27"/>
      <c r="PQ1311" s="27"/>
      <c r="PR1311" s="27"/>
      <c r="PS1311" s="27"/>
      <c r="PT1311" s="27"/>
      <c r="PU1311" s="27"/>
      <c r="PV1311" s="27"/>
      <c r="PW1311" s="27"/>
      <c r="PX1311" s="27"/>
      <c r="PY1311" s="27"/>
      <c r="PZ1311" s="27"/>
      <c r="QA1311" s="27"/>
      <c r="QB1311" s="27"/>
      <c r="QC1311" s="27"/>
      <c r="QD1311" s="27"/>
      <c r="QE1311" s="27"/>
      <c r="QF1311" s="27"/>
      <c r="QG1311" s="27"/>
      <c r="QH1311" s="27"/>
      <c r="QI1311" s="27"/>
      <c r="QJ1311" s="27"/>
      <c r="QK1311" s="27"/>
      <c r="QL1311" s="27"/>
      <c r="QM1311" s="27"/>
      <c r="QN1311" s="27"/>
      <c r="QO1311" s="27"/>
      <c r="QP1311" s="27"/>
      <c r="QQ1311" s="27"/>
      <c r="QR1311" s="27"/>
      <c r="QS1311" s="27"/>
      <c r="QT1311" s="27"/>
      <c r="QU1311" s="27"/>
      <c r="QV1311" s="27"/>
      <c r="QW1311" s="27"/>
      <c r="QX1311" s="27"/>
      <c r="QY1311" s="27"/>
      <c r="QZ1311" s="27"/>
      <c r="RA1311" s="27"/>
      <c r="RB1311" s="27"/>
      <c r="RC1311" s="27"/>
      <c r="RD1311" s="27"/>
      <c r="RE1311" s="27"/>
      <c r="RF1311" s="27"/>
      <c r="RG1311" s="27"/>
      <c r="RH1311" s="27"/>
      <c r="RI1311" s="27"/>
      <c r="RJ1311" s="27"/>
      <c r="RK1311" s="27"/>
      <c r="RL1311" s="27"/>
      <c r="RM1311" s="27"/>
      <c r="RN1311" s="27"/>
      <c r="RO1311" s="27"/>
      <c r="RP1311" s="27"/>
      <c r="RQ1311" s="27"/>
      <c r="RR1311" s="27"/>
      <c r="RS1311" s="27"/>
      <c r="RT1311" s="27"/>
      <c r="RU1311" s="27"/>
      <c r="RV1311" s="27"/>
      <c r="RW1311" s="27"/>
      <c r="RX1311" s="27"/>
      <c r="RY1311" s="27"/>
      <c r="RZ1311" s="27"/>
      <c r="SA1311" s="27"/>
      <c r="SB1311" s="27"/>
      <c r="SC1311" s="27"/>
      <c r="SD1311" s="27"/>
      <c r="SE1311" s="27"/>
      <c r="SF1311" s="27"/>
      <c r="SG1311" s="27"/>
      <c r="SH1311" s="27"/>
      <c r="SI1311" s="27"/>
      <c r="SJ1311" s="27"/>
      <c r="SK1311" s="27"/>
      <c r="SL1311" s="27"/>
      <c r="SM1311" s="27"/>
      <c r="SN1311" s="27"/>
      <c r="SO1311" s="27"/>
      <c r="SP1311" s="27"/>
      <c r="SQ1311" s="27"/>
      <c r="SR1311" s="27"/>
      <c r="SS1311" s="27"/>
      <c r="ST1311" s="27"/>
      <c r="SU1311" s="27"/>
      <c r="SV1311" s="27"/>
      <c r="SW1311" s="27"/>
      <c r="SX1311" s="27"/>
      <c r="SY1311" s="27"/>
      <c r="SZ1311" s="27"/>
      <c r="TA1311" s="27"/>
      <c r="TB1311" s="27"/>
      <c r="TC1311" s="27"/>
      <c r="TD1311" s="27"/>
      <c r="TE1311" s="27"/>
      <c r="TF1311" s="27"/>
      <c r="TG1311" s="27"/>
      <c r="TH1311" s="27"/>
      <c r="TI1311" s="27"/>
      <c r="TJ1311" s="27"/>
      <c r="TK1311" s="27"/>
      <c r="TL1311" s="27"/>
      <c r="TM1311" s="27"/>
      <c r="TN1311" s="27"/>
      <c r="TO1311" s="27"/>
      <c r="TP1311" s="27"/>
      <c r="TQ1311" s="27"/>
      <c r="TR1311" s="27"/>
      <c r="TS1311" s="27"/>
      <c r="TT1311" s="27"/>
      <c r="TU1311" s="27"/>
      <c r="TV1311" s="27"/>
      <c r="TW1311" s="27"/>
      <c r="TX1311" s="27"/>
      <c r="TY1311" s="27"/>
      <c r="TZ1311" s="27"/>
      <c r="UA1311" s="27"/>
      <c r="UB1311" s="27"/>
      <c r="UC1311" s="27"/>
      <c r="UD1311" s="27"/>
      <c r="UE1311" s="27"/>
      <c r="UF1311" s="27"/>
      <c r="UG1311" s="27"/>
      <c r="UH1311" s="27"/>
      <c r="UI1311" s="27"/>
      <c r="UJ1311" s="27"/>
      <c r="UK1311" s="27"/>
      <c r="UL1311" s="27"/>
      <c r="UM1311" s="27"/>
      <c r="UN1311" s="27"/>
      <c r="UO1311" s="27"/>
      <c r="UP1311" s="27"/>
      <c r="UQ1311" s="27"/>
      <c r="UR1311" s="27"/>
      <c r="US1311" s="27"/>
      <c r="UT1311" s="27"/>
      <c r="UU1311" s="27"/>
      <c r="UV1311" s="27"/>
      <c r="UW1311" s="27"/>
      <c r="UX1311" s="27"/>
      <c r="UY1311" s="27"/>
      <c r="UZ1311" s="27"/>
      <c r="VA1311" s="27"/>
      <c r="VB1311" s="27"/>
      <c r="VC1311" s="27"/>
      <c r="VD1311" s="27"/>
      <c r="VE1311" s="27"/>
      <c r="VF1311" s="27"/>
      <c r="VG1311" s="27"/>
      <c r="VH1311" s="27"/>
      <c r="VI1311" s="27"/>
      <c r="VJ1311" s="27"/>
      <c r="VK1311" s="27"/>
      <c r="VL1311" s="27"/>
      <c r="VM1311" s="27"/>
      <c r="VN1311" s="27"/>
      <c r="VO1311" s="27"/>
      <c r="VP1311" s="27"/>
      <c r="VQ1311" s="27"/>
      <c r="VR1311" s="27"/>
      <c r="VS1311" s="27"/>
      <c r="VT1311" s="27"/>
      <c r="VU1311" s="27"/>
      <c r="VV1311" s="27"/>
      <c r="VW1311" s="27"/>
      <c r="VX1311" s="27"/>
      <c r="VY1311" s="27"/>
      <c r="VZ1311" s="27"/>
      <c r="WA1311" s="27"/>
      <c r="WB1311" s="27"/>
      <c r="WC1311" s="27"/>
      <c r="WD1311" s="27"/>
      <c r="WE1311" s="27"/>
      <c r="WF1311" s="27"/>
      <c r="WG1311" s="27"/>
      <c r="WH1311" s="27"/>
      <c r="WI1311" s="27"/>
      <c r="WJ1311" s="27"/>
      <c r="WK1311" s="27"/>
      <c r="WL1311" s="27"/>
      <c r="WM1311" s="27"/>
      <c r="WN1311" s="27"/>
      <c r="WO1311" s="27"/>
      <c r="WP1311" s="27"/>
      <c r="WQ1311" s="27"/>
      <c r="WR1311" s="27"/>
      <c r="WS1311" s="27"/>
      <c r="WT1311" s="27"/>
      <c r="WU1311" s="27"/>
      <c r="WV1311" s="27"/>
      <c r="WW1311" s="27"/>
      <c r="WX1311" s="27"/>
      <c r="WY1311" s="27"/>
      <c r="WZ1311" s="27"/>
      <c r="XA1311" s="27"/>
      <c r="XB1311" s="27"/>
      <c r="XC1311" s="27"/>
      <c r="XD1311" s="27"/>
      <c r="XE1311" s="27"/>
      <c r="XF1311" s="27"/>
      <c r="XG1311" s="27"/>
      <c r="XH1311" s="27"/>
      <c r="XI1311" s="27"/>
      <c r="XJ1311" s="27"/>
      <c r="XK1311" s="27"/>
      <c r="XL1311" s="27"/>
      <c r="XM1311" s="27"/>
      <c r="XN1311" s="27"/>
      <c r="XO1311" s="27"/>
      <c r="XP1311" s="27"/>
      <c r="XQ1311" s="27"/>
      <c r="XR1311" s="27"/>
      <c r="XS1311" s="27"/>
      <c r="XT1311" s="27"/>
      <c r="XU1311" s="27"/>
      <c r="XV1311" s="27"/>
      <c r="XW1311" s="27"/>
      <c r="XX1311" s="27"/>
      <c r="XY1311" s="27"/>
      <c r="XZ1311" s="27"/>
      <c r="YA1311" s="27"/>
      <c r="YB1311" s="27"/>
      <c r="YC1311" s="27"/>
      <c r="YD1311" s="27"/>
      <c r="YE1311" s="27"/>
      <c r="YF1311" s="27"/>
      <c r="YG1311" s="27"/>
      <c r="YH1311" s="27"/>
      <c r="YI1311" s="27"/>
      <c r="YJ1311" s="27"/>
      <c r="YK1311" s="27"/>
      <c r="YL1311" s="27"/>
      <c r="YM1311" s="27"/>
      <c r="YN1311" s="27"/>
      <c r="YO1311" s="27"/>
      <c r="YP1311" s="27"/>
      <c r="YQ1311" s="27"/>
      <c r="YR1311" s="27"/>
      <c r="YS1311" s="27"/>
      <c r="YT1311" s="27"/>
      <c r="YU1311" s="27"/>
      <c r="YV1311" s="27"/>
      <c r="YW1311" s="27"/>
      <c r="YX1311" s="27"/>
      <c r="YY1311" s="27"/>
      <c r="YZ1311" s="27"/>
      <c r="ZA1311" s="27"/>
      <c r="ZB1311" s="27"/>
      <c r="ZC1311" s="27"/>
      <c r="ZD1311" s="27"/>
      <c r="ZE1311" s="27"/>
      <c r="ZF1311" s="27"/>
      <c r="ZG1311" s="27"/>
      <c r="ZH1311" s="27"/>
      <c r="ZI1311" s="27"/>
      <c r="ZJ1311" s="27"/>
      <c r="ZK1311" s="27"/>
      <c r="ZL1311" s="27"/>
      <c r="ZM1311" s="27"/>
      <c r="ZN1311" s="27"/>
      <c r="ZO1311" s="27"/>
      <c r="ZP1311" s="27"/>
      <c r="ZQ1311" s="27"/>
      <c r="ZR1311" s="27"/>
      <c r="ZS1311" s="27"/>
      <c r="ZT1311" s="27"/>
      <c r="ZU1311" s="27"/>
      <c r="ZV1311" s="27"/>
      <c r="ZW1311" s="27"/>
      <c r="ZX1311" s="27"/>
      <c r="ZY1311" s="27"/>
      <c r="ZZ1311" s="27"/>
      <c r="AAA1311" s="27"/>
      <c r="AAB1311" s="27"/>
      <c r="AAC1311" s="27"/>
      <c r="AAD1311" s="27"/>
      <c r="AAE1311" s="27"/>
      <c r="AAF1311" s="27"/>
      <c r="AAG1311" s="27"/>
      <c r="AAH1311" s="27"/>
      <c r="AAI1311" s="27"/>
      <c r="AAJ1311" s="27"/>
      <c r="AAK1311" s="27"/>
      <c r="AAL1311" s="27"/>
      <c r="AAM1311" s="27"/>
      <c r="AAN1311" s="27"/>
      <c r="AAO1311" s="27"/>
      <c r="AAP1311" s="27"/>
      <c r="AAQ1311" s="27"/>
      <c r="AAR1311" s="27"/>
      <c r="AAS1311" s="27"/>
      <c r="AAT1311" s="27"/>
      <c r="AAU1311" s="27"/>
      <c r="AAV1311" s="27"/>
      <c r="AAW1311" s="27"/>
      <c r="AAX1311" s="27"/>
      <c r="AAY1311" s="27"/>
      <c r="AAZ1311" s="27"/>
      <c r="ABA1311" s="27"/>
      <c r="ABB1311" s="27"/>
      <c r="ABC1311" s="27"/>
      <c r="ABD1311" s="27"/>
      <c r="ABE1311" s="27"/>
      <c r="ABF1311" s="27"/>
      <c r="ABG1311" s="27"/>
      <c r="ABH1311" s="27"/>
      <c r="ABI1311" s="27"/>
      <c r="ABJ1311" s="27"/>
      <c r="ABK1311" s="27"/>
      <c r="ABL1311" s="27"/>
      <c r="ABM1311" s="27"/>
      <c r="ABN1311" s="27"/>
      <c r="ABO1311" s="27"/>
      <c r="ABP1311" s="27"/>
      <c r="ABQ1311" s="27"/>
      <c r="ABR1311" s="27"/>
      <c r="ABS1311" s="27"/>
      <c r="ABT1311" s="27"/>
      <c r="ABU1311" s="27"/>
      <c r="ABV1311" s="27"/>
      <c r="ABW1311" s="27"/>
      <c r="ABX1311" s="27"/>
      <c r="ABY1311" s="27"/>
      <c r="ABZ1311" s="27"/>
      <c r="ACA1311" s="27"/>
      <c r="ACB1311" s="27"/>
      <c r="ACC1311" s="27"/>
      <c r="ACD1311" s="27"/>
      <c r="ACE1311" s="27"/>
      <c r="ACF1311" s="27"/>
      <c r="ACG1311" s="27"/>
      <c r="ACH1311" s="27"/>
      <c r="ACI1311" s="27"/>
      <c r="ACJ1311" s="27"/>
      <c r="ACK1311" s="27"/>
      <c r="ACL1311" s="27"/>
      <c r="ACM1311" s="27"/>
      <c r="ACN1311" s="27"/>
      <c r="ACO1311" s="27"/>
      <c r="ACP1311" s="27"/>
      <c r="ACQ1311" s="27"/>
      <c r="ACR1311" s="27"/>
      <c r="ACS1311" s="27"/>
      <c r="ACT1311" s="27"/>
      <c r="ACU1311" s="27"/>
      <c r="ACV1311" s="27"/>
      <c r="ACW1311" s="27"/>
      <c r="ACX1311" s="27"/>
      <c r="ACY1311" s="27"/>
      <c r="ACZ1311" s="27"/>
      <c r="ADA1311" s="27"/>
      <c r="ADB1311" s="27"/>
      <c r="ADC1311" s="27"/>
      <c r="ADD1311" s="27"/>
      <c r="ADE1311" s="27"/>
      <c r="ADF1311" s="27"/>
      <c r="ADG1311" s="27"/>
      <c r="ADH1311" s="27"/>
      <c r="ADI1311" s="27"/>
      <c r="ADJ1311" s="27"/>
      <c r="ADK1311" s="27"/>
      <c r="ADL1311" s="27"/>
      <c r="ADM1311" s="27"/>
      <c r="ADN1311" s="27"/>
      <c r="ADO1311" s="27"/>
      <c r="ADP1311" s="27"/>
      <c r="ADQ1311" s="27"/>
      <c r="ADR1311" s="27"/>
      <c r="ADS1311" s="27"/>
      <c r="ADT1311" s="27"/>
      <c r="ADU1311" s="27"/>
      <c r="ADV1311" s="27"/>
      <c r="ADW1311" s="27"/>
      <c r="ADX1311" s="27"/>
      <c r="ADY1311" s="27"/>
      <c r="ADZ1311" s="27"/>
      <c r="AEA1311" s="27"/>
      <c r="AEB1311" s="27"/>
      <c r="AEC1311" s="27"/>
      <c r="AED1311" s="27"/>
      <c r="AEE1311" s="27"/>
      <c r="AEF1311" s="27"/>
      <c r="AEG1311" s="27"/>
      <c r="AEH1311" s="27"/>
      <c r="AEI1311" s="27"/>
      <c r="AEJ1311" s="27"/>
      <c r="AEK1311" s="27"/>
      <c r="AEL1311" s="27"/>
      <c r="AEM1311" s="27"/>
      <c r="AEN1311" s="27"/>
      <c r="AEO1311" s="27"/>
      <c r="AEP1311" s="27"/>
      <c r="AEQ1311" s="27"/>
      <c r="AER1311" s="27"/>
      <c r="AES1311" s="27"/>
      <c r="AET1311" s="27"/>
      <c r="AEU1311" s="27"/>
      <c r="AEV1311" s="27"/>
      <c r="AEW1311" s="27"/>
      <c r="AEX1311" s="27"/>
      <c r="AEY1311" s="27"/>
      <c r="AEZ1311" s="27"/>
      <c r="AFA1311" s="27"/>
      <c r="AFB1311" s="27"/>
      <c r="AFC1311" s="27"/>
      <c r="AFD1311" s="27"/>
      <c r="AFE1311" s="27"/>
      <c r="AFF1311" s="27"/>
      <c r="AFG1311" s="27"/>
      <c r="AFH1311" s="27"/>
      <c r="AFI1311" s="27"/>
      <c r="AFJ1311" s="27"/>
      <c r="AFK1311" s="27"/>
      <c r="AFL1311" s="27"/>
      <c r="AFM1311" s="27"/>
      <c r="AFN1311" s="27"/>
      <c r="AFO1311" s="27"/>
      <c r="AFP1311" s="27"/>
      <c r="AFQ1311" s="27"/>
      <c r="AFR1311" s="27"/>
      <c r="AFS1311" s="27"/>
      <c r="AFT1311" s="27"/>
      <c r="AFU1311" s="27"/>
      <c r="AFV1311" s="27"/>
      <c r="AFW1311" s="27"/>
      <c r="AFX1311" s="27"/>
      <c r="AFY1311" s="27"/>
      <c r="AFZ1311" s="27"/>
      <c r="AGA1311" s="27"/>
      <c r="AGB1311" s="27"/>
      <c r="AGC1311" s="27"/>
      <c r="AGD1311" s="27"/>
      <c r="AGE1311" s="27"/>
      <c r="AGF1311" s="27"/>
      <c r="AGG1311" s="27"/>
      <c r="AGH1311" s="27"/>
      <c r="AGI1311" s="27"/>
      <c r="AGJ1311" s="27"/>
      <c r="AGK1311" s="27"/>
      <c r="AGL1311" s="27"/>
      <c r="AGM1311" s="27"/>
      <c r="AGN1311" s="27"/>
      <c r="AGO1311" s="27"/>
      <c r="AGP1311" s="27"/>
      <c r="AGQ1311" s="27"/>
      <c r="AGR1311" s="27"/>
      <c r="AGS1311" s="27"/>
      <c r="AGT1311" s="27"/>
      <c r="AGU1311" s="27"/>
      <c r="AGV1311" s="27"/>
      <c r="AGW1311" s="27"/>
      <c r="AGX1311" s="27"/>
      <c r="AGY1311" s="27"/>
      <c r="AGZ1311" s="27"/>
      <c r="AHA1311" s="27"/>
      <c r="AHB1311" s="27"/>
      <c r="AHC1311" s="27"/>
      <c r="AHD1311" s="27"/>
      <c r="AHE1311" s="27"/>
      <c r="AHF1311" s="27"/>
      <c r="AHG1311" s="27"/>
      <c r="AHH1311" s="27"/>
      <c r="AHI1311" s="27"/>
      <c r="AHJ1311" s="27"/>
      <c r="AHK1311" s="27"/>
      <c r="AHL1311" s="27"/>
      <c r="AHM1311" s="27"/>
      <c r="AHN1311" s="27"/>
      <c r="AHO1311" s="27"/>
      <c r="AHP1311" s="27"/>
      <c r="AHQ1311" s="27"/>
      <c r="AHR1311" s="27"/>
      <c r="AHS1311" s="27"/>
      <c r="AHT1311" s="27"/>
      <c r="AHU1311" s="27"/>
      <c r="AHV1311" s="27"/>
      <c r="AHW1311" s="27"/>
      <c r="AHX1311" s="27"/>
      <c r="AHY1311" s="27"/>
      <c r="AHZ1311" s="27"/>
      <c r="AIA1311" s="27"/>
      <c r="AIB1311" s="27"/>
      <c r="AIC1311" s="27"/>
      <c r="AID1311" s="27"/>
      <c r="AIE1311" s="27"/>
      <c r="AIF1311" s="27"/>
      <c r="AIG1311" s="27"/>
      <c r="AIH1311" s="27"/>
      <c r="AII1311" s="27"/>
      <c r="AIJ1311" s="27"/>
      <c r="AIK1311" s="27"/>
      <c r="AIL1311" s="27"/>
      <c r="AIM1311" s="27"/>
      <c r="AIN1311" s="27"/>
      <c r="AIO1311" s="27"/>
      <c r="AIP1311" s="27"/>
      <c r="AIQ1311" s="27"/>
      <c r="AIR1311" s="27"/>
      <c r="AIS1311" s="27"/>
      <c r="AIT1311" s="27"/>
      <c r="AIU1311" s="27"/>
      <c r="AIV1311" s="27"/>
      <c r="AIW1311" s="27"/>
      <c r="AIX1311" s="27"/>
      <c r="AIY1311" s="27"/>
      <c r="AIZ1311" s="27"/>
      <c r="AJA1311" s="27"/>
      <c r="AJB1311" s="27"/>
      <c r="AJC1311" s="27"/>
      <c r="AJD1311" s="27"/>
      <c r="AJE1311" s="27"/>
      <c r="AJF1311" s="27"/>
      <c r="AJG1311" s="27"/>
      <c r="AJH1311" s="27"/>
      <c r="AJI1311" s="27"/>
      <c r="AJJ1311" s="27"/>
      <c r="AJK1311" s="27"/>
      <c r="AJL1311" s="27"/>
      <c r="AJM1311" s="27"/>
      <c r="AJN1311" s="27"/>
      <c r="AJO1311" s="27"/>
      <c r="AJP1311" s="27"/>
      <c r="AJQ1311" s="27"/>
      <c r="AJR1311" s="27"/>
      <c r="AJS1311" s="27"/>
      <c r="AJT1311" s="27"/>
      <c r="AJU1311" s="27"/>
      <c r="AJV1311" s="27"/>
      <c r="AJW1311" s="27"/>
      <c r="AJX1311" s="27"/>
      <c r="AJY1311" s="27"/>
      <c r="AJZ1311" s="27"/>
      <c r="AKA1311" s="27"/>
      <c r="AKB1311" s="27"/>
      <c r="AKC1311" s="27"/>
      <c r="AKD1311" s="27"/>
      <c r="AKE1311" s="27"/>
      <c r="AKF1311" s="27"/>
      <c r="AKG1311" s="27"/>
      <c r="AKH1311" s="27"/>
      <c r="AKI1311" s="27"/>
      <c r="AKJ1311" s="27"/>
      <c r="AKK1311" s="27"/>
      <c r="AKL1311" s="27"/>
      <c r="AKM1311" s="27"/>
      <c r="AKN1311" s="27"/>
      <c r="AKO1311" s="27"/>
      <c r="AKP1311" s="27"/>
      <c r="AKQ1311" s="27"/>
      <c r="AKR1311" s="27"/>
      <c r="AKS1311" s="27"/>
      <c r="AKT1311" s="27"/>
      <c r="AKU1311" s="27"/>
      <c r="AKV1311" s="27"/>
      <c r="AKW1311" s="27"/>
      <c r="AKX1311" s="27"/>
      <c r="AKY1311" s="27"/>
      <c r="AKZ1311" s="27"/>
      <c r="ALA1311" s="27"/>
      <c r="ALB1311" s="27"/>
      <c r="ALC1311" s="27"/>
      <c r="ALD1311" s="27"/>
      <c r="ALE1311" s="27"/>
      <c r="ALF1311" s="27"/>
      <c r="ALG1311" s="27"/>
      <c r="ALH1311" s="27"/>
      <c r="ALI1311" s="27"/>
      <c r="ALJ1311" s="27"/>
    </row>
    <row r="1312" spans="1:998" s="13" customFormat="1">
      <c r="A1312" s="16">
        <v>1307</v>
      </c>
      <c r="B1312" s="32" t="s">
        <v>188</v>
      </c>
      <c r="C1312" s="32" t="s">
        <v>7</v>
      </c>
      <c r="D1312" s="32" t="s">
        <v>7</v>
      </c>
      <c r="E1312" s="32" t="s">
        <v>748</v>
      </c>
      <c r="F1312" s="32"/>
      <c r="G1312" s="74">
        <v>45834</v>
      </c>
      <c r="H1312" s="75">
        <v>0.67638888888888893</v>
      </c>
      <c r="I1312" s="32" t="s">
        <v>5</v>
      </c>
      <c r="J1312" s="32" t="s">
        <v>6</v>
      </c>
      <c r="K1312" s="32" t="s">
        <v>5</v>
      </c>
      <c r="L1312" s="32" t="s">
        <v>5</v>
      </c>
      <c r="M1312" s="32" t="s">
        <v>5</v>
      </c>
      <c r="N1312" s="32" t="s">
        <v>6</v>
      </c>
      <c r="O1312" s="76">
        <v>0</v>
      </c>
      <c r="P1312" s="77">
        <v>250</v>
      </c>
      <c r="Q1312" s="76">
        <v>54600</v>
      </c>
      <c r="R1312" s="76">
        <v>10920</v>
      </c>
      <c r="S1312" s="85">
        <f t="shared" si="121"/>
        <v>20</v>
      </c>
      <c r="T1312" s="85">
        <f t="shared" si="120"/>
        <v>43680</v>
      </c>
      <c r="U1312" s="32" t="s">
        <v>6</v>
      </c>
      <c r="V1312" s="32" t="s">
        <v>6</v>
      </c>
      <c r="W1312" s="79">
        <v>1</v>
      </c>
      <c r="X1312" s="80">
        <v>0</v>
      </c>
      <c r="Y1312" s="81">
        <f>ROUND((S1312/INDICI!$B$2*10),2)</f>
        <v>2.2599999999999998</v>
      </c>
      <c r="Z1312" s="81">
        <f>ROUND((O1312/INDICI!$B$1*25),2)</f>
        <v>0</v>
      </c>
      <c r="AA1312" s="82">
        <f t="shared" si="122"/>
        <v>8</v>
      </c>
      <c r="AB1312" s="83">
        <f t="shared" si="123"/>
        <v>10.26</v>
      </c>
      <c r="AC1312" s="84"/>
      <c r="AD1312" s="81" t="str">
        <f>VLOOKUP(C1312, 'NORD SUD'!A:B, 2, FALSE)</f>
        <v>N</v>
      </c>
      <c r="AE1312" s="85"/>
      <c r="AF1312" s="85"/>
      <c r="AG1312" s="84"/>
      <c r="AH1312" s="174"/>
      <c r="AI1312" s="175"/>
      <c r="AJ1312" s="175"/>
      <c r="AK1312" s="199"/>
      <c r="AL1312" s="158"/>
    </row>
    <row r="1313" spans="1:998" s="13" customFormat="1">
      <c r="A1313" s="16">
        <v>1308</v>
      </c>
      <c r="B1313" s="32" t="s">
        <v>250</v>
      </c>
      <c r="C1313" s="32" t="s">
        <v>41</v>
      </c>
      <c r="D1313" s="32" t="s">
        <v>41</v>
      </c>
      <c r="E1313" s="32" t="s">
        <v>1307</v>
      </c>
      <c r="F1313" s="32"/>
      <c r="G1313" s="74">
        <v>45833</v>
      </c>
      <c r="H1313" s="75">
        <v>0.45</v>
      </c>
      <c r="I1313" s="32" t="s">
        <v>265</v>
      </c>
      <c r="J1313" s="32" t="s">
        <v>6</v>
      </c>
      <c r="K1313" s="32" t="s">
        <v>5</v>
      </c>
      <c r="L1313" s="32" t="s">
        <v>5</v>
      </c>
      <c r="M1313" s="76" t="s">
        <v>5</v>
      </c>
      <c r="N1313" s="32" t="s">
        <v>6</v>
      </c>
      <c r="O1313" s="76">
        <v>841.45</v>
      </c>
      <c r="P1313" s="77">
        <v>2258</v>
      </c>
      <c r="Q1313" s="76">
        <v>30272.33</v>
      </c>
      <c r="R1313" s="76">
        <v>0</v>
      </c>
      <c r="S1313" s="85">
        <f t="shared" si="121"/>
        <v>0</v>
      </c>
      <c r="T1313" s="85">
        <f t="shared" si="120"/>
        <v>30272.33</v>
      </c>
      <c r="U1313" s="32" t="s">
        <v>6</v>
      </c>
      <c r="V1313" s="32" t="s">
        <v>6</v>
      </c>
      <c r="W1313" s="79">
        <v>1</v>
      </c>
      <c r="X1313" s="80">
        <v>0</v>
      </c>
      <c r="Y1313" s="81">
        <f>ROUND((S1313/INDICI!$B$2*10),2)</f>
        <v>0</v>
      </c>
      <c r="Z1313" s="81">
        <f>ROUND((O1313/INDICI!$B$1*25),2)</f>
        <v>2.25</v>
      </c>
      <c r="AA1313" s="82">
        <f t="shared" si="122"/>
        <v>8</v>
      </c>
      <c r="AB1313" s="83">
        <f t="shared" si="123"/>
        <v>10.25</v>
      </c>
      <c r="AC1313" s="84"/>
      <c r="AD1313" s="81" t="str">
        <f>VLOOKUP(C1313, 'NORD SUD'!A:B, 2, FALSE)</f>
        <v>N</v>
      </c>
      <c r="AE1313" s="85"/>
      <c r="AF1313" s="85"/>
      <c r="AG1313" s="84"/>
      <c r="AH1313" s="81"/>
      <c r="AI1313" s="169"/>
      <c r="AJ1313" s="169"/>
      <c r="AK1313" s="194"/>
      <c r="AL1313" s="158"/>
    </row>
    <row r="1314" spans="1:998" s="13" customFormat="1">
      <c r="A1314" s="16">
        <v>1309</v>
      </c>
      <c r="B1314" s="32" t="s">
        <v>1522</v>
      </c>
      <c r="C1314" s="32" t="s">
        <v>1521</v>
      </c>
      <c r="D1314" s="32" t="s">
        <v>1521</v>
      </c>
      <c r="E1314" s="32" t="s">
        <v>1514</v>
      </c>
      <c r="F1314" s="32"/>
      <c r="G1314" s="74">
        <v>45831</v>
      </c>
      <c r="H1314" s="75">
        <v>0.53472222222222199</v>
      </c>
      <c r="I1314" s="32" t="s">
        <v>1507</v>
      </c>
      <c r="J1314" s="32" t="s">
        <v>1508</v>
      </c>
      <c r="K1314" s="32" t="s">
        <v>1507</v>
      </c>
      <c r="L1314" s="32" t="s">
        <v>1507</v>
      </c>
      <c r="M1314" s="32" t="s">
        <v>1507</v>
      </c>
      <c r="N1314" s="32" t="s">
        <v>1508</v>
      </c>
      <c r="O1314" s="76">
        <v>1163</v>
      </c>
      <c r="P1314" s="77">
        <v>5675</v>
      </c>
      <c r="Q1314" s="76">
        <v>91613.33</v>
      </c>
      <c r="R1314" s="76">
        <v>9161.33</v>
      </c>
      <c r="S1314" s="86">
        <f t="shared" si="121"/>
        <v>9.9999967253673674</v>
      </c>
      <c r="T1314" s="86">
        <f t="shared" si="120"/>
        <v>82452</v>
      </c>
      <c r="U1314" s="32" t="s">
        <v>1508</v>
      </c>
      <c r="V1314" s="32" t="s">
        <v>1508</v>
      </c>
      <c r="W1314" s="32">
        <v>1</v>
      </c>
      <c r="X1314" s="80">
        <v>0</v>
      </c>
      <c r="Y1314" s="81">
        <f>ROUND((S1314/INDICI!$B$2*10),2)</f>
        <v>1.1299999999999999</v>
      </c>
      <c r="Z1314" s="81">
        <f>ROUND((O1314/INDICI!$B$1*25),2)</f>
        <v>3.1</v>
      </c>
      <c r="AA1314" s="82">
        <f t="shared" si="122"/>
        <v>6</v>
      </c>
      <c r="AB1314" s="83">
        <f t="shared" si="123"/>
        <v>10.23</v>
      </c>
      <c r="AC1314" s="84"/>
      <c r="AD1314" s="81" t="str">
        <f>VLOOKUP(C1314, 'NORD SUD'!A:B, 2, FALSE)</f>
        <v>N</v>
      </c>
      <c r="AE1314" s="85"/>
      <c r="AF1314" s="85"/>
      <c r="AG1314" s="84"/>
      <c r="AH1314" s="81"/>
      <c r="AI1314" s="169"/>
      <c r="AJ1314" s="169"/>
      <c r="AK1314" s="194"/>
      <c r="AL1314" s="158"/>
    </row>
    <row r="1315" spans="1:998" s="13" customFormat="1">
      <c r="A1315" s="16">
        <v>1310</v>
      </c>
      <c r="B1315" s="32" t="s">
        <v>857</v>
      </c>
      <c r="C1315" s="32" t="s">
        <v>29</v>
      </c>
      <c r="D1315" s="32" t="s">
        <v>29</v>
      </c>
      <c r="E1315" s="32" t="s">
        <v>1594</v>
      </c>
      <c r="F1315" s="32"/>
      <c r="G1315" s="74">
        <v>45834</v>
      </c>
      <c r="H1315" s="75">
        <v>0.44166666666666698</v>
      </c>
      <c r="I1315" s="32" t="s">
        <v>5</v>
      </c>
      <c r="J1315" s="32" t="s">
        <v>6</v>
      </c>
      <c r="K1315" s="32" t="s">
        <v>5</v>
      </c>
      <c r="L1315" s="32" t="s">
        <v>5</v>
      </c>
      <c r="M1315" s="32" t="s">
        <v>5</v>
      </c>
      <c r="N1315" s="32" t="s">
        <v>6</v>
      </c>
      <c r="O1315" s="76">
        <v>833.48</v>
      </c>
      <c r="P1315" s="77">
        <v>1811</v>
      </c>
      <c r="Q1315" s="76">
        <v>41003.51</v>
      </c>
      <c r="R1315" s="76">
        <v>0</v>
      </c>
      <c r="S1315" s="86">
        <f t="shared" si="121"/>
        <v>0</v>
      </c>
      <c r="T1315" s="86">
        <f t="shared" si="120"/>
        <v>41003.51</v>
      </c>
      <c r="U1315" s="32" t="s">
        <v>6</v>
      </c>
      <c r="V1315" s="32" t="s">
        <v>6</v>
      </c>
      <c r="W1315" s="32">
        <v>1</v>
      </c>
      <c r="X1315" s="80">
        <v>0</v>
      </c>
      <c r="Y1315" s="81">
        <f>ROUND((S1315/INDICI!$B$2*10),2)</f>
        <v>0</v>
      </c>
      <c r="Z1315" s="81">
        <f>ROUND((O1315/INDICI!$B$1*25),2)</f>
        <v>2.23</v>
      </c>
      <c r="AA1315" s="82">
        <f t="shared" si="122"/>
        <v>8</v>
      </c>
      <c r="AB1315" s="83">
        <f t="shared" si="123"/>
        <v>10.23</v>
      </c>
      <c r="AC1315" s="84"/>
      <c r="AD1315" s="81" t="str">
        <f>VLOOKUP(C1315, 'NORD SUD'!A:B, 2, FALSE)</f>
        <v>S</v>
      </c>
      <c r="AE1315" s="85"/>
      <c r="AF1315" s="85"/>
      <c r="AG1315" s="84"/>
      <c r="AH1315" s="81"/>
      <c r="AI1315" s="169"/>
      <c r="AJ1315" s="169"/>
      <c r="AK1315" s="194"/>
      <c r="AL1315" s="158"/>
    </row>
    <row r="1316" spans="1:998" s="13" customFormat="1">
      <c r="A1316" s="16">
        <v>1311</v>
      </c>
      <c r="B1316" s="32" t="s">
        <v>176</v>
      </c>
      <c r="C1316" s="32" t="s">
        <v>12</v>
      </c>
      <c r="D1316" s="32" t="s">
        <v>12</v>
      </c>
      <c r="E1316" s="32" t="s">
        <v>551</v>
      </c>
      <c r="F1316" s="32"/>
      <c r="G1316" s="74">
        <v>45834</v>
      </c>
      <c r="H1316" s="75">
        <v>0.47500000000000003</v>
      </c>
      <c r="I1316" s="32" t="s">
        <v>5</v>
      </c>
      <c r="J1316" s="32" t="s">
        <v>6</v>
      </c>
      <c r="K1316" s="32" t="s">
        <v>5</v>
      </c>
      <c r="L1316" s="32" t="s">
        <v>5</v>
      </c>
      <c r="M1316" s="32" t="s">
        <v>5</v>
      </c>
      <c r="N1316" s="32" t="s">
        <v>6</v>
      </c>
      <c r="O1316" s="76">
        <v>366.63</v>
      </c>
      <c r="P1316" s="77">
        <v>1091</v>
      </c>
      <c r="Q1316" s="76">
        <v>19600</v>
      </c>
      <c r="R1316" s="76">
        <v>2156</v>
      </c>
      <c r="S1316" s="85">
        <f t="shared" si="121"/>
        <v>11</v>
      </c>
      <c r="T1316" s="85">
        <f t="shared" si="120"/>
        <v>17444</v>
      </c>
      <c r="U1316" s="32" t="s">
        <v>6</v>
      </c>
      <c r="V1316" s="32" t="s">
        <v>6</v>
      </c>
      <c r="W1316" s="32">
        <v>1</v>
      </c>
      <c r="X1316" s="80">
        <v>0</v>
      </c>
      <c r="Y1316" s="81">
        <f>ROUND((S1316/INDICI!$B$2*10),2)</f>
        <v>1.24</v>
      </c>
      <c r="Z1316" s="81">
        <f>ROUND((O1316/INDICI!$B$1*25),2)</f>
        <v>0.98</v>
      </c>
      <c r="AA1316" s="82">
        <f t="shared" si="122"/>
        <v>8</v>
      </c>
      <c r="AB1316" s="83">
        <f t="shared" si="123"/>
        <v>10.219999999999999</v>
      </c>
      <c r="AC1316" s="84"/>
      <c r="AD1316" s="81" t="str">
        <f>VLOOKUP(C1316, 'NORD SUD'!A:B, 2, FALSE)</f>
        <v>N</v>
      </c>
      <c r="AE1316" s="85"/>
      <c r="AF1316" s="85"/>
      <c r="AG1316" s="84"/>
      <c r="AH1316" s="81"/>
      <c r="AI1316" s="169"/>
      <c r="AJ1316" s="169"/>
      <c r="AK1316" s="194"/>
      <c r="AL1316" s="158"/>
    </row>
    <row r="1317" spans="1:998" s="13" customFormat="1">
      <c r="A1317" s="16">
        <v>1312</v>
      </c>
      <c r="B1317" s="32" t="s">
        <v>344</v>
      </c>
      <c r="C1317" s="32" t="s">
        <v>96</v>
      </c>
      <c r="D1317" s="32" t="s">
        <v>96</v>
      </c>
      <c r="E1317" s="32" t="s">
        <v>1386</v>
      </c>
      <c r="F1317" s="32"/>
      <c r="G1317" s="74">
        <v>45829</v>
      </c>
      <c r="H1317" s="75">
        <v>0.52569444444444446</v>
      </c>
      <c r="I1317" s="32" t="s">
        <v>5</v>
      </c>
      <c r="J1317" s="32" t="s">
        <v>6</v>
      </c>
      <c r="K1317" s="32" t="s">
        <v>5</v>
      </c>
      <c r="L1317" s="32" t="s">
        <v>5</v>
      </c>
      <c r="M1317" s="32" t="s">
        <v>5</v>
      </c>
      <c r="N1317" s="32" t="s">
        <v>6</v>
      </c>
      <c r="O1317" s="76">
        <v>1577.78</v>
      </c>
      <c r="P1317" s="77">
        <v>8176</v>
      </c>
      <c r="Q1317" s="76">
        <v>149877</v>
      </c>
      <c r="R1317" s="76">
        <v>0</v>
      </c>
      <c r="S1317" s="85">
        <f t="shared" si="121"/>
        <v>0</v>
      </c>
      <c r="T1317" s="85">
        <f t="shared" si="120"/>
        <v>149877</v>
      </c>
      <c r="U1317" s="32" t="s">
        <v>6</v>
      </c>
      <c r="V1317" s="32" t="s">
        <v>6</v>
      </c>
      <c r="W1317" s="79">
        <v>1</v>
      </c>
      <c r="X1317" s="80">
        <v>0</v>
      </c>
      <c r="Y1317" s="81">
        <f>ROUND((S1317/INDICI!$B$2*10),2)</f>
        <v>0</v>
      </c>
      <c r="Z1317" s="81">
        <f>ROUND((O1317/INDICI!$B$1*25),2)</f>
        <v>4.21</v>
      </c>
      <c r="AA1317" s="82">
        <f t="shared" si="122"/>
        <v>6</v>
      </c>
      <c r="AB1317" s="83">
        <f t="shared" si="123"/>
        <v>10.210000000000001</v>
      </c>
      <c r="AC1317" s="84"/>
      <c r="AD1317" s="81" t="str">
        <f>VLOOKUP(C1317, 'NORD SUD'!A:B, 2, FALSE)</f>
        <v>N</v>
      </c>
      <c r="AE1317" s="85"/>
      <c r="AF1317" s="85"/>
      <c r="AG1317" s="84"/>
      <c r="AH1317" s="81"/>
      <c r="AI1317" s="169"/>
      <c r="AJ1317" s="169"/>
      <c r="AK1317" s="194"/>
      <c r="AL1317" s="159"/>
      <c r="AM1317" s="23"/>
      <c r="AN1317" s="23"/>
      <c r="AO1317" s="23"/>
      <c r="AP1317" s="23"/>
      <c r="AQ1317" s="23"/>
      <c r="AR1317" s="23"/>
      <c r="AS1317" s="23"/>
      <c r="AT1317" s="23"/>
      <c r="AU1317" s="23"/>
      <c r="AV1317" s="23"/>
      <c r="AW1317" s="23"/>
      <c r="AX1317" s="23"/>
      <c r="AY1317" s="23"/>
      <c r="AZ1317" s="23"/>
      <c r="BA1317" s="23"/>
      <c r="BB1317" s="23"/>
      <c r="BC1317" s="23"/>
      <c r="BD1317" s="23"/>
      <c r="BE1317" s="23"/>
      <c r="BF1317" s="23"/>
      <c r="BG1317" s="23"/>
      <c r="BH1317" s="23"/>
      <c r="BI1317" s="23"/>
      <c r="BJ1317" s="23"/>
      <c r="BK1317" s="23"/>
      <c r="BL1317" s="23"/>
      <c r="BM1317" s="23"/>
      <c r="BN1317" s="23"/>
      <c r="BO1317" s="23"/>
      <c r="BP1317" s="23"/>
      <c r="BQ1317" s="23"/>
      <c r="BR1317" s="23"/>
      <c r="BS1317" s="23"/>
      <c r="BT1317" s="23"/>
      <c r="BU1317" s="23"/>
      <c r="BV1317" s="23"/>
      <c r="BW1317" s="23"/>
      <c r="BX1317" s="23"/>
      <c r="BY1317" s="23"/>
      <c r="BZ1317" s="23"/>
      <c r="CA1317" s="23"/>
      <c r="CB1317" s="23"/>
      <c r="CC1317" s="23"/>
      <c r="CD1317" s="23"/>
      <c r="CE1317" s="23"/>
      <c r="CF1317" s="23"/>
      <c r="CG1317" s="23"/>
      <c r="CH1317" s="23"/>
      <c r="CI1317" s="23"/>
      <c r="CJ1317" s="23"/>
      <c r="CK1317" s="23"/>
      <c r="CL1317" s="23"/>
      <c r="CM1317" s="23"/>
      <c r="CN1317" s="23"/>
      <c r="CO1317" s="23"/>
      <c r="CP1317" s="23"/>
      <c r="CQ1317" s="23"/>
      <c r="CR1317" s="23"/>
      <c r="CS1317" s="23"/>
      <c r="CT1317" s="23"/>
      <c r="CU1317" s="23"/>
      <c r="CV1317" s="23"/>
      <c r="CW1317" s="23"/>
      <c r="CX1317" s="23"/>
      <c r="CY1317" s="23"/>
      <c r="CZ1317" s="23"/>
      <c r="DA1317" s="23"/>
      <c r="DB1317" s="23"/>
      <c r="DC1317" s="23"/>
      <c r="DD1317" s="23"/>
      <c r="DE1317" s="23"/>
      <c r="DF1317" s="23"/>
      <c r="DG1317" s="23"/>
      <c r="DH1317" s="23"/>
      <c r="DI1317" s="23"/>
      <c r="DJ1317" s="23"/>
      <c r="DK1317" s="23"/>
      <c r="DL1317" s="23"/>
      <c r="DM1317" s="23"/>
      <c r="DN1317" s="23"/>
      <c r="DO1317" s="23"/>
      <c r="DP1317" s="23"/>
      <c r="DQ1317" s="23"/>
      <c r="DR1317" s="23"/>
      <c r="DS1317" s="23"/>
      <c r="DT1317" s="23"/>
      <c r="DU1317" s="23"/>
      <c r="DV1317" s="23"/>
      <c r="DW1317" s="23"/>
      <c r="DX1317" s="23"/>
      <c r="DY1317" s="23"/>
      <c r="DZ1317" s="23"/>
      <c r="EA1317" s="23"/>
      <c r="EB1317" s="23"/>
      <c r="EC1317" s="23"/>
      <c r="ED1317" s="23"/>
      <c r="EE1317" s="23"/>
      <c r="EF1317" s="23"/>
      <c r="EG1317" s="23"/>
      <c r="EH1317" s="23"/>
      <c r="EI1317" s="23"/>
      <c r="EJ1317" s="23"/>
      <c r="EK1317" s="23"/>
      <c r="EL1317" s="23"/>
      <c r="EM1317" s="23"/>
      <c r="EN1317" s="23"/>
      <c r="EO1317" s="23"/>
      <c r="EP1317" s="23"/>
      <c r="EQ1317" s="23"/>
      <c r="ER1317" s="23"/>
      <c r="ES1317" s="23"/>
      <c r="ET1317" s="23"/>
      <c r="EU1317" s="23"/>
      <c r="EV1317" s="23"/>
      <c r="EW1317" s="23"/>
      <c r="EX1317" s="23"/>
      <c r="EY1317" s="23"/>
      <c r="EZ1317" s="23"/>
      <c r="FA1317" s="23"/>
      <c r="FB1317" s="23"/>
      <c r="FC1317" s="23"/>
      <c r="FD1317" s="23"/>
      <c r="FE1317" s="23"/>
      <c r="FF1317" s="23"/>
      <c r="FG1317" s="23"/>
      <c r="FH1317" s="23"/>
      <c r="FI1317" s="23"/>
      <c r="FJ1317" s="23"/>
      <c r="FK1317" s="23"/>
      <c r="FL1317" s="23"/>
      <c r="FM1317" s="23"/>
      <c r="FN1317" s="23"/>
      <c r="FO1317" s="23"/>
      <c r="FP1317" s="23"/>
      <c r="FQ1317" s="23"/>
      <c r="FR1317" s="23"/>
      <c r="FS1317" s="23"/>
      <c r="FT1317" s="23"/>
      <c r="FU1317" s="23"/>
      <c r="FV1317" s="23"/>
      <c r="FW1317" s="23"/>
      <c r="FX1317" s="23"/>
      <c r="FY1317" s="23"/>
      <c r="FZ1317" s="23"/>
      <c r="GA1317" s="23"/>
      <c r="GB1317" s="23"/>
      <c r="GC1317" s="23"/>
      <c r="GD1317" s="23"/>
      <c r="GE1317" s="23"/>
      <c r="GF1317" s="23"/>
      <c r="GG1317" s="23"/>
      <c r="GH1317" s="23"/>
      <c r="GI1317" s="23"/>
      <c r="GJ1317" s="23"/>
      <c r="GK1317" s="23"/>
      <c r="GL1317" s="23"/>
      <c r="GM1317" s="23"/>
      <c r="GN1317" s="23"/>
      <c r="GO1317" s="23"/>
      <c r="GP1317" s="23"/>
      <c r="GQ1317" s="23"/>
      <c r="GR1317" s="23"/>
      <c r="GS1317" s="23"/>
      <c r="GT1317" s="23"/>
      <c r="GU1317" s="23"/>
      <c r="GV1317" s="23"/>
      <c r="GW1317" s="23"/>
      <c r="GX1317" s="23"/>
      <c r="GY1317" s="23"/>
      <c r="GZ1317" s="23"/>
      <c r="HA1317" s="23"/>
      <c r="HB1317" s="23"/>
      <c r="HC1317" s="23"/>
      <c r="HD1317" s="23"/>
      <c r="HE1317" s="23"/>
      <c r="HF1317" s="23"/>
      <c r="HG1317" s="23"/>
      <c r="HH1317" s="23"/>
      <c r="HI1317" s="23"/>
      <c r="HJ1317" s="23"/>
      <c r="HK1317" s="23"/>
      <c r="HL1317" s="23"/>
      <c r="HM1317" s="23"/>
      <c r="HN1317" s="23"/>
      <c r="HO1317" s="23"/>
      <c r="HP1317" s="23"/>
      <c r="HQ1317" s="23"/>
      <c r="HR1317" s="23"/>
      <c r="HS1317" s="23"/>
      <c r="HT1317" s="23"/>
      <c r="HU1317" s="23"/>
      <c r="HV1317" s="23"/>
      <c r="HW1317" s="23"/>
      <c r="HX1317" s="23"/>
      <c r="HY1317" s="23"/>
      <c r="HZ1317" s="23"/>
      <c r="IA1317" s="23"/>
      <c r="IB1317" s="23"/>
      <c r="IC1317" s="23"/>
      <c r="ID1317" s="23"/>
      <c r="IE1317" s="23"/>
      <c r="IF1317" s="23"/>
      <c r="IG1317" s="23"/>
      <c r="IH1317" s="23"/>
      <c r="II1317" s="23"/>
      <c r="IJ1317" s="23"/>
      <c r="IK1317" s="23"/>
      <c r="IL1317" s="23"/>
      <c r="IM1317" s="23"/>
      <c r="IN1317" s="23"/>
      <c r="IO1317" s="23"/>
      <c r="IP1317" s="23"/>
      <c r="IQ1317" s="23"/>
      <c r="IR1317" s="23"/>
      <c r="IS1317" s="23"/>
      <c r="IT1317" s="23"/>
      <c r="IU1317" s="23"/>
      <c r="IV1317" s="23"/>
      <c r="IW1317" s="23"/>
      <c r="IX1317" s="23"/>
      <c r="IY1317" s="23"/>
      <c r="IZ1317" s="23"/>
      <c r="JA1317" s="23"/>
      <c r="JB1317" s="23"/>
      <c r="JC1317" s="23"/>
      <c r="JD1317" s="23"/>
      <c r="JE1317" s="23"/>
      <c r="JF1317" s="23"/>
      <c r="JG1317" s="23"/>
      <c r="JH1317" s="23"/>
      <c r="JI1317" s="23"/>
      <c r="JJ1317" s="23"/>
      <c r="JK1317" s="23"/>
      <c r="JL1317" s="23"/>
      <c r="JM1317" s="23"/>
      <c r="JN1317" s="23"/>
      <c r="JO1317" s="23"/>
      <c r="JP1317" s="23"/>
      <c r="JQ1317" s="23"/>
      <c r="JR1317" s="23"/>
      <c r="JS1317" s="23"/>
      <c r="JT1317" s="23"/>
      <c r="JU1317" s="23"/>
      <c r="JV1317" s="23"/>
      <c r="JW1317" s="23"/>
      <c r="JX1317" s="23"/>
      <c r="JY1317" s="23"/>
      <c r="JZ1317" s="23"/>
      <c r="KA1317" s="23"/>
      <c r="KB1317" s="23"/>
      <c r="KC1317" s="23"/>
      <c r="KD1317" s="23"/>
      <c r="KE1317" s="23"/>
      <c r="KF1317" s="23"/>
      <c r="KG1317" s="23"/>
      <c r="KH1317" s="23"/>
      <c r="KI1317" s="23"/>
      <c r="KJ1317" s="23"/>
      <c r="KK1317" s="23"/>
      <c r="KL1317" s="23"/>
      <c r="KM1317" s="23"/>
      <c r="KN1317" s="23"/>
      <c r="KO1317" s="23"/>
      <c r="KP1317" s="23"/>
      <c r="KQ1317" s="23"/>
      <c r="KR1317" s="23"/>
      <c r="KS1317" s="23"/>
      <c r="KT1317" s="23"/>
      <c r="KU1317" s="23"/>
      <c r="KV1317" s="23"/>
      <c r="KW1317" s="23"/>
      <c r="KX1317" s="23"/>
      <c r="KY1317" s="23"/>
      <c r="KZ1317" s="23"/>
      <c r="LA1317" s="23"/>
      <c r="LB1317" s="23"/>
      <c r="LC1317" s="23"/>
      <c r="LD1317" s="23"/>
      <c r="LE1317" s="23"/>
      <c r="LF1317" s="23"/>
      <c r="LG1317" s="23"/>
      <c r="LH1317" s="23"/>
      <c r="LI1317" s="23"/>
      <c r="LJ1317" s="23"/>
      <c r="LK1317" s="23"/>
      <c r="LL1317" s="23"/>
      <c r="LM1317" s="23"/>
      <c r="LN1317" s="23"/>
      <c r="LO1317" s="23"/>
      <c r="LP1317" s="23"/>
      <c r="LQ1317" s="23"/>
      <c r="LR1317" s="23"/>
      <c r="LS1317" s="23"/>
      <c r="LT1317" s="23"/>
      <c r="LU1317" s="23"/>
      <c r="LV1317" s="23"/>
      <c r="LW1317" s="23"/>
      <c r="LX1317" s="23"/>
      <c r="LY1317" s="23"/>
      <c r="LZ1317" s="23"/>
      <c r="MA1317" s="23"/>
      <c r="MB1317" s="23"/>
      <c r="MC1317" s="23"/>
      <c r="MD1317" s="23"/>
      <c r="ME1317" s="23"/>
      <c r="MF1317" s="23"/>
      <c r="MG1317" s="23"/>
      <c r="MH1317" s="23"/>
      <c r="MI1317" s="23"/>
      <c r="MJ1317" s="23"/>
      <c r="MK1317" s="23"/>
      <c r="ML1317" s="23"/>
      <c r="MM1317" s="23"/>
      <c r="MN1317" s="23"/>
      <c r="MO1317" s="23"/>
      <c r="MP1317" s="23"/>
      <c r="MQ1317" s="23"/>
      <c r="MR1317" s="23"/>
      <c r="MS1317" s="23"/>
      <c r="MT1317" s="23"/>
      <c r="MU1317" s="23"/>
      <c r="MV1317" s="23"/>
      <c r="MW1317" s="23"/>
      <c r="MX1317" s="23"/>
      <c r="MY1317" s="23"/>
      <c r="MZ1317" s="23"/>
      <c r="NA1317" s="23"/>
      <c r="NB1317" s="23"/>
      <c r="NC1317" s="23"/>
      <c r="ND1317" s="23"/>
      <c r="NE1317" s="23"/>
      <c r="NF1317" s="23"/>
      <c r="NG1317" s="23"/>
      <c r="NH1317" s="23"/>
      <c r="NI1317" s="23"/>
      <c r="NJ1317" s="23"/>
      <c r="NK1317" s="23"/>
      <c r="NL1317" s="23"/>
      <c r="NM1317" s="23"/>
      <c r="NN1317" s="23"/>
      <c r="NO1317" s="23"/>
      <c r="NP1317" s="23"/>
      <c r="NQ1317" s="23"/>
      <c r="NR1317" s="23"/>
      <c r="NS1317" s="23"/>
      <c r="NT1317" s="23"/>
      <c r="NU1317" s="23"/>
      <c r="NV1317" s="23"/>
      <c r="NW1317" s="23"/>
      <c r="NX1317" s="23"/>
      <c r="NY1317" s="23"/>
      <c r="NZ1317" s="23"/>
      <c r="OA1317" s="23"/>
      <c r="OB1317" s="23"/>
      <c r="OC1317" s="23"/>
      <c r="OD1317" s="23"/>
      <c r="OE1317" s="23"/>
      <c r="OF1317" s="23"/>
      <c r="OG1317" s="23"/>
      <c r="OH1317" s="23"/>
      <c r="OI1317" s="23"/>
      <c r="OJ1317" s="23"/>
      <c r="OK1317" s="23"/>
      <c r="OL1317" s="23"/>
      <c r="OM1317" s="23"/>
      <c r="ON1317" s="23"/>
      <c r="OO1317" s="23"/>
      <c r="OP1317" s="23"/>
      <c r="OQ1317" s="23"/>
      <c r="OR1317" s="23"/>
      <c r="OS1317" s="23"/>
      <c r="OT1317" s="23"/>
      <c r="OU1317" s="23"/>
      <c r="OV1317" s="23"/>
      <c r="OW1317" s="23"/>
      <c r="OX1317" s="23"/>
      <c r="OY1317" s="23"/>
      <c r="OZ1317" s="23"/>
      <c r="PA1317" s="23"/>
      <c r="PB1317" s="23"/>
      <c r="PC1317" s="23"/>
      <c r="PD1317" s="23"/>
      <c r="PE1317" s="23"/>
      <c r="PF1317" s="23"/>
      <c r="PG1317" s="23"/>
      <c r="PH1317" s="23"/>
      <c r="PI1317" s="23"/>
      <c r="PJ1317" s="23"/>
      <c r="PK1317" s="23"/>
      <c r="PL1317" s="23"/>
      <c r="PM1317" s="23"/>
      <c r="PN1317" s="23"/>
      <c r="PO1317" s="23"/>
      <c r="PP1317" s="23"/>
      <c r="PQ1317" s="23"/>
      <c r="PR1317" s="23"/>
      <c r="PS1317" s="23"/>
      <c r="PT1317" s="23"/>
      <c r="PU1317" s="23"/>
      <c r="PV1317" s="23"/>
      <c r="PW1317" s="23"/>
      <c r="PX1317" s="23"/>
      <c r="PY1317" s="23"/>
      <c r="PZ1317" s="23"/>
      <c r="QA1317" s="23"/>
      <c r="QB1317" s="23"/>
      <c r="QC1317" s="23"/>
      <c r="QD1317" s="23"/>
      <c r="QE1317" s="23"/>
      <c r="QF1317" s="23"/>
      <c r="QG1317" s="23"/>
      <c r="QH1317" s="23"/>
      <c r="QI1317" s="23"/>
      <c r="QJ1317" s="23"/>
      <c r="QK1317" s="23"/>
      <c r="QL1317" s="23"/>
      <c r="QM1317" s="23"/>
      <c r="QN1317" s="23"/>
      <c r="QO1317" s="23"/>
      <c r="QP1317" s="23"/>
      <c r="QQ1317" s="23"/>
      <c r="QR1317" s="23"/>
      <c r="QS1317" s="23"/>
      <c r="QT1317" s="23"/>
      <c r="QU1317" s="23"/>
      <c r="QV1317" s="23"/>
      <c r="QW1317" s="23"/>
      <c r="QX1317" s="23"/>
      <c r="QY1317" s="23"/>
      <c r="QZ1317" s="23"/>
      <c r="RA1317" s="23"/>
      <c r="RB1317" s="23"/>
      <c r="RC1317" s="23"/>
      <c r="RD1317" s="23"/>
      <c r="RE1317" s="23"/>
      <c r="RF1317" s="23"/>
      <c r="RG1317" s="23"/>
      <c r="RH1317" s="23"/>
      <c r="RI1317" s="23"/>
      <c r="RJ1317" s="23"/>
      <c r="RK1317" s="23"/>
      <c r="RL1317" s="23"/>
      <c r="RM1317" s="23"/>
      <c r="RN1317" s="23"/>
      <c r="RO1317" s="23"/>
      <c r="RP1317" s="23"/>
      <c r="RQ1317" s="23"/>
      <c r="RR1317" s="23"/>
      <c r="RS1317" s="23"/>
      <c r="RT1317" s="23"/>
      <c r="RU1317" s="23"/>
      <c r="RV1317" s="23"/>
      <c r="RW1317" s="23"/>
      <c r="RX1317" s="23"/>
      <c r="RY1317" s="23"/>
      <c r="RZ1317" s="23"/>
      <c r="SA1317" s="23"/>
      <c r="SB1317" s="23"/>
      <c r="SC1317" s="23"/>
      <c r="SD1317" s="23"/>
      <c r="SE1317" s="23"/>
      <c r="SF1317" s="23"/>
      <c r="SG1317" s="23"/>
      <c r="SH1317" s="23"/>
      <c r="SI1317" s="23"/>
      <c r="SJ1317" s="23"/>
      <c r="SK1317" s="23"/>
      <c r="SL1317" s="23"/>
      <c r="SM1317" s="23"/>
      <c r="SN1317" s="23"/>
      <c r="SO1317" s="23"/>
      <c r="SP1317" s="23"/>
      <c r="SQ1317" s="23"/>
      <c r="SR1317" s="23"/>
      <c r="SS1317" s="23"/>
      <c r="ST1317" s="23"/>
      <c r="SU1317" s="23"/>
      <c r="SV1317" s="23"/>
      <c r="SW1317" s="23"/>
      <c r="SX1317" s="23"/>
      <c r="SY1317" s="23"/>
      <c r="SZ1317" s="23"/>
      <c r="TA1317" s="23"/>
      <c r="TB1317" s="23"/>
      <c r="TC1317" s="23"/>
      <c r="TD1317" s="23"/>
      <c r="TE1317" s="23"/>
      <c r="TF1317" s="23"/>
      <c r="TG1317" s="23"/>
      <c r="TH1317" s="23"/>
      <c r="TI1317" s="23"/>
      <c r="TJ1317" s="23"/>
      <c r="TK1317" s="23"/>
      <c r="TL1317" s="23"/>
      <c r="TM1317" s="23"/>
      <c r="TN1317" s="23"/>
      <c r="TO1317" s="23"/>
      <c r="TP1317" s="23"/>
      <c r="TQ1317" s="23"/>
      <c r="TR1317" s="23"/>
      <c r="TS1317" s="23"/>
      <c r="TT1317" s="23"/>
      <c r="TU1317" s="23"/>
      <c r="TV1317" s="23"/>
      <c r="TW1317" s="23"/>
      <c r="TX1317" s="23"/>
      <c r="TY1317" s="23"/>
      <c r="TZ1317" s="23"/>
      <c r="UA1317" s="23"/>
      <c r="UB1317" s="23"/>
      <c r="UC1317" s="23"/>
      <c r="UD1317" s="23"/>
      <c r="UE1317" s="23"/>
      <c r="UF1317" s="23"/>
      <c r="UG1317" s="23"/>
      <c r="UH1317" s="23"/>
      <c r="UI1317" s="23"/>
      <c r="UJ1317" s="23"/>
      <c r="UK1317" s="23"/>
      <c r="UL1317" s="23"/>
      <c r="UM1317" s="23"/>
      <c r="UN1317" s="23"/>
      <c r="UO1317" s="23"/>
      <c r="UP1317" s="23"/>
      <c r="UQ1317" s="23"/>
      <c r="UR1317" s="23"/>
      <c r="US1317" s="23"/>
      <c r="UT1317" s="23"/>
      <c r="UU1317" s="23"/>
      <c r="UV1317" s="23"/>
      <c r="UW1317" s="23"/>
      <c r="UX1317" s="23"/>
      <c r="UY1317" s="23"/>
      <c r="UZ1317" s="23"/>
      <c r="VA1317" s="23"/>
      <c r="VB1317" s="23"/>
      <c r="VC1317" s="23"/>
      <c r="VD1317" s="23"/>
      <c r="VE1317" s="23"/>
      <c r="VF1317" s="23"/>
      <c r="VG1317" s="23"/>
      <c r="VH1317" s="23"/>
      <c r="VI1317" s="23"/>
      <c r="VJ1317" s="23"/>
      <c r="VK1317" s="23"/>
      <c r="VL1317" s="23"/>
      <c r="VM1317" s="23"/>
      <c r="VN1317" s="23"/>
      <c r="VO1317" s="23"/>
      <c r="VP1317" s="23"/>
      <c r="VQ1317" s="23"/>
      <c r="VR1317" s="23"/>
      <c r="VS1317" s="23"/>
      <c r="VT1317" s="23"/>
      <c r="VU1317" s="23"/>
      <c r="VV1317" s="23"/>
      <c r="VW1317" s="23"/>
      <c r="VX1317" s="23"/>
      <c r="VY1317" s="23"/>
      <c r="VZ1317" s="23"/>
      <c r="WA1317" s="23"/>
      <c r="WB1317" s="23"/>
      <c r="WC1317" s="23"/>
      <c r="WD1317" s="23"/>
      <c r="WE1317" s="23"/>
      <c r="WF1317" s="23"/>
      <c r="WG1317" s="23"/>
      <c r="WH1317" s="23"/>
      <c r="WI1317" s="23"/>
      <c r="WJ1317" s="23"/>
      <c r="WK1317" s="23"/>
      <c r="WL1317" s="23"/>
      <c r="WM1317" s="23"/>
      <c r="WN1317" s="23"/>
      <c r="WO1317" s="23"/>
      <c r="WP1317" s="23"/>
      <c r="WQ1317" s="23"/>
      <c r="WR1317" s="23"/>
      <c r="WS1317" s="23"/>
      <c r="WT1317" s="23"/>
      <c r="WU1317" s="23"/>
      <c r="WV1317" s="23"/>
      <c r="WW1317" s="23"/>
      <c r="WX1317" s="23"/>
      <c r="WY1317" s="23"/>
      <c r="WZ1317" s="23"/>
      <c r="XA1317" s="23"/>
      <c r="XB1317" s="23"/>
      <c r="XC1317" s="23"/>
      <c r="XD1317" s="23"/>
      <c r="XE1317" s="23"/>
      <c r="XF1317" s="23"/>
      <c r="XG1317" s="23"/>
      <c r="XH1317" s="23"/>
      <c r="XI1317" s="23"/>
      <c r="XJ1317" s="23"/>
      <c r="XK1317" s="23"/>
      <c r="XL1317" s="23"/>
      <c r="XM1317" s="23"/>
      <c r="XN1317" s="23"/>
      <c r="XO1317" s="23"/>
      <c r="XP1317" s="23"/>
      <c r="XQ1317" s="23"/>
      <c r="XR1317" s="23"/>
      <c r="XS1317" s="23"/>
      <c r="XT1317" s="23"/>
      <c r="XU1317" s="23"/>
      <c r="XV1317" s="23"/>
      <c r="XW1317" s="23"/>
      <c r="XX1317" s="23"/>
      <c r="XY1317" s="23"/>
      <c r="XZ1317" s="23"/>
      <c r="YA1317" s="23"/>
      <c r="YB1317" s="23"/>
      <c r="YC1317" s="23"/>
      <c r="YD1317" s="23"/>
      <c r="YE1317" s="23"/>
      <c r="YF1317" s="23"/>
      <c r="YG1317" s="23"/>
      <c r="YH1317" s="23"/>
      <c r="YI1317" s="23"/>
      <c r="YJ1317" s="23"/>
      <c r="YK1317" s="23"/>
      <c r="YL1317" s="23"/>
      <c r="YM1317" s="23"/>
      <c r="YN1317" s="23"/>
      <c r="YO1317" s="23"/>
      <c r="YP1317" s="23"/>
      <c r="YQ1317" s="23"/>
      <c r="YR1317" s="23"/>
      <c r="YS1317" s="23"/>
      <c r="YT1317" s="23"/>
      <c r="YU1317" s="23"/>
      <c r="YV1317" s="23"/>
      <c r="YW1317" s="23"/>
      <c r="YX1317" s="23"/>
      <c r="YY1317" s="23"/>
      <c r="YZ1317" s="23"/>
      <c r="ZA1317" s="23"/>
      <c r="ZB1317" s="23"/>
      <c r="ZC1317" s="23"/>
      <c r="ZD1317" s="23"/>
      <c r="ZE1317" s="23"/>
      <c r="ZF1317" s="23"/>
      <c r="ZG1317" s="23"/>
      <c r="ZH1317" s="23"/>
      <c r="ZI1317" s="23"/>
      <c r="ZJ1317" s="23"/>
      <c r="ZK1317" s="23"/>
      <c r="ZL1317" s="23"/>
      <c r="ZM1317" s="23"/>
      <c r="ZN1317" s="23"/>
      <c r="ZO1317" s="23"/>
      <c r="ZP1317" s="23"/>
      <c r="ZQ1317" s="23"/>
      <c r="ZR1317" s="23"/>
      <c r="ZS1317" s="23"/>
      <c r="ZT1317" s="23"/>
      <c r="ZU1317" s="23"/>
      <c r="ZV1317" s="23"/>
      <c r="ZW1317" s="23"/>
      <c r="ZX1317" s="23"/>
      <c r="ZY1317" s="23"/>
      <c r="ZZ1317" s="23"/>
      <c r="AAA1317" s="23"/>
      <c r="AAB1317" s="23"/>
      <c r="AAC1317" s="23"/>
      <c r="AAD1317" s="23"/>
      <c r="AAE1317" s="23"/>
      <c r="AAF1317" s="23"/>
      <c r="AAG1317" s="23"/>
      <c r="AAH1317" s="23"/>
      <c r="AAI1317" s="23"/>
      <c r="AAJ1317" s="23"/>
      <c r="AAK1317" s="23"/>
      <c r="AAL1317" s="23"/>
      <c r="AAM1317" s="23"/>
      <c r="AAN1317" s="23"/>
      <c r="AAO1317" s="23"/>
      <c r="AAP1317" s="23"/>
      <c r="AAQ1317" s="23"/>
      <c r="AAR1317" s="23"/>
      <c r="AAS1317" s="23"/>
      <c r="AAT1317" s="23"/>
      <c r="AAU1317" s="23"/>
      <c r="AAV1317" s="23"/>
      <c r="AAW1317" s="23"/>
      <c r="AAX1317" s="23"/>
      <c r="AAY1317" s="23"/>
      <c r="AAZ1317" s="23"/>
      <c r="ABA1317" s="23"/>
      <c r="ABB1317" s="23"/>
      <c r="ABC1317" s="23"/>
      <c r="ABD1317" s="23"/>
      <c r="ABE1317" s="23"/>
      <c r="ABF1317" s="23"/>
      <c r="ABG1317" s="23"/>
      <c r="ABH1317" s="23"/>
      <c r="ABI1317" s="23"/>
      <c r="ABJ1317" s="23"/>
      <c r="ABK1317" s="23"/>
      <c r="ABL1317" s="23"/>
      <c r="ABM1317" s="23"/>
      <c r="ABN1317" s="23"/>
      <c r="ABO1317" s="23"/>
      <c r="ABP1317" s="23"/>
      <c r="ABQ1317" s="23"/>
      <c r="ABR1317" s="23"/>
      <c r="ABS1317" s="23"/>
      <c r="ABT1317" s="23"/>
      <c r="ABU1317" s="23"/>
      <c r="ABV1317" s="23"/>
      <c r="ABW1317" s="23"/>
      <c r="ABX1317" s="23"/>
      <c r="ABY1317" s="23"/>
      <c r="ABZ1317" s="23"/>
      <c r="ACA1317" s="23"/>
      <c r="ACB1317" s="23"/>
      <c r="ACC1317" s="23"/>
      <c r="ACD1317" s="23"/>
      <c r="ACE1317" s="23"/>
      <c r="ACF1317" s="23"/>
      <c r="ACG1317" s="23"/>
      <c r="ACH1317" s="23"/>
      <c r="ACI1317" s="23"/>
      <c r="ACJ1317" s="23"/>
      <c r="ACK1317" s="23"/>
      <c r="ACL1317" s="23"/>
      <c r="ACM1317" s="23"/>
      <c r="ACN1317" s="23"/>
      <c r="ACO1317" s="23"/>
      <c r="ACP1317" s="23"/>
      <c r="ACQ1317" s="23"/>
      <c r="ACR1317" s="23"/>
      <c r="ACS1317" s="23"/>
      <c r="ACT1317" s="23"/>
      <c r="ACU1317" s="23"/>
      <c r="ACV1317" s="23"/>
      <c r="ACW1317" s="23"/>
      <c r="ACX1317" s="23"/>
      <c r="ACY1317" s="23"/>
      <c r="ACZ1317" s="23"/>
      <c r="ADA1317" s="23"/>
      <c r="ADB1317" s="23"/>
      <c r="ADC1317" s="23"/>
      <c r="ADD1317" s="23"/>
      <c r="ADE1317" s="23"/>
      <c r="ADF1317" s="23"/>
      <c r="ADG1317" s="23"/>
      <c r="ADH1317" s="23"/>
      <c r="ADI1317" s="23"/>
      <c r="ADJ1317" s="23"/>
      <c r="ADK1317" s="23"/>
      <c r="ADL1317" s="23"/>
      <c r="ADM1317" s="23"/>
      <c r="ADN1317" s="23"/>
      <c r="ADO1317" s="23"/>
      <c r="ADP1317" s="23"/>
      <c r="ADQ1317" s="23"/>
      <c r="ADR1317" s="23"/>
      <c r="ADS1317" s="23"/>
      <c r="ADT1317" s="23"/>
      <c r="ADU1317" s="23"/>
      <c r="ADV1317" s="23"/>
      <c r="ADW1317" s="23"/>
      <c r="ADX1317" s="23"/>
      <c r="ADY1317" s="23"/>
      <c r="ADZ1317" s="23"/>
      <c r="AEA1317" s="23"/>
      <c r="AEB1317" s="23"/>
      <c r="AEC1317" s="23"/>
      <c r="AED1317" s="23"/>
      <c r="AEE1317" s="23"/>
      <c r="AEF1317" s="23"/>
      <c r="AEG1317" s="23"/>
      <c r="AEH1317" s="23"/>
      <c r="AEI1317" s="23"/>
      <c r="AEJ1317" s="23"/>
      <c r="AEK1317" s="23"/>
      <c r="AEL1317" s="23"/>
      <c r="AEM1317" s="23"/>
      <c r="AEN1317" s="23"/>
      <c r="AEO1317" s="23"/>
      <c r="AEP1317" s="23"/>
      <c r="AEQ1317" s="23"/>
      <c r="AER1317" s="23"/>
      <c r="AES1317" s="23"/>
      <c r="AET1317" s="23"/>
      <c r="AEU1317" s="23"/>
      <c r="AEV1317" s="23"/>
      <c r="AEW1317" s="23"/>
      <c r="AEX1317" s="23"/>
      <c r="AEY1317" s="23"/>
      <c r="AEZ1317" s="23"/>
      <c r="AFA1317" s="23"/>
      <c r="AFB1317" s="23"/>
      <c r="AFC1317" s="23"/>
      <c r="AFD1317" s="23"/>
      <c r="AFE1317" s="23"/>
      <c r="AFF1317" s="23"/>
      <c r="AFG1317" s="23"/>
      <c r="AFH1317" s="23"/>
      <c r="AFI1317" s="23"/>
      <c r="AFJ1317" s="23"/>
      <c r="AFK1317" s="23"/>
      <c r="AFL1317" s="23"/>
      <c r="AFM1317" s="23"/>
      <c r="AFN1317" s="23"/>
      <c r="AFO1317" s="23"/>
      <c r="AFP1317" s="23"/>
      <c r="AFQ1317" s="23"/>
      <c r="AFR1317" s="23"/>
      <c r="AFS1317" s="23"/>
      <c r="AFT1317" s="23"/>
      <c r="AFU1317" s="23"/>
      <c r="AFV1317" s="23"/>
      <c r="AFW1317" s="23"/>
      <c r="AFX1317" s="23"/>
      <c r="AFY1317" s="23"/>
      <c r="AFZ1317" s="23"/>
      <c r="AGA1317" s="23"/>
      <c r="AGB1317" s="23"/>
      <c r="AGC1317" s="23"/>
      <c r="AGD1317" s="23"/>
      <c r="AGE1317" s="23"/>
      <c r="AGF1317" s="23"/>
      <c r="AGG1317" s="23"/>
      <c r="AGH1317" s="23"/>
      <c r="AGI1317" s="23"/>
      <c r="AGJ1317" s="23"/>
      <c r="AGK1317" s="23"/>
      <c r="AGL1317" s="23"/>
      <c r="AGM1317" s="23"/>
      <c r="AGN1317" s="23"/>
      <c r="AGO1317" s="23"/>
      <c r="AGP1317" s="23"/>
      <c r="AGQ1317" s="23"/>
      <c r="AGR1317" s="23"/>
      <c r="AGS1317" s="23"/>
      <c r="AGT1317" s="23"/>
      <c r="AGU1317" s="23"/>
      <c r="AGV1317" s="23"/>
      <c r="AGW1317" s="23"/>
      <c r="AGX1317" s="23"/>
      <c r="AGY1317" s="23"/>
      <c r="AGZ1317" s="23"/>
      <c r="AHA1317" s="23"/>
      <c r="AHB1317" s="23"/>
      <c r="AHC1317" s="23"/>
      <c r="AHD1317" s="23"/>
      <c r="AHE1317" s="23"/>
      <c r="AHF1317" s="23"/>
      <c r="AHG1317" s="23"/>
      <c r="AHH1317" s="23"/>
      <c r="AHI1317" s="23"/>
      <c r="AHJ1317" s="23"/>
      <c r="AHK1317" s="23"/>
      <c r="AHL1317" s="23"/>
      <c r="AHM1317" s="23"/>
      <c r="AHN1317" s="23"/>
      <c r="AHO1317" s="23"/>
      <c r="AHP1317" s="23"/>
      <c r="AHQ1317" s="23"/>
      <c r="AHR1317" s="23"/>
      <c r="AHS1317" s="23"/>
      <c r="AHT1317" s="23"/>
      <c r="AHU1317" s="23"/>
      <c r="AHV1317" s="23"/>
      <c r="AHW1317" s="23"/>
      <c r="AHX1317" s="23"/>
      <c r="AHY1317" s="23"/>
      <c r="AHZ1317" s="23"/>
      <c r="AIA1317" s="23"/>
      <c r="AIB1317" s="23"/>
      <c r="AIC1317" s="23"/>
      <c r="AID1317" s="23"/>
      <c r="AIE1317" s="23"/>
      <c r="AIF1317" s="23"/>
      <c r="AIG1317" s="23"/>
      <c r="AIH1317" s="23"/>
      <c r="AII1317" s="23"/>
      <c r="AIJ1317" s="23"/>
      <c r="AIK1317" s="23"/>
      <c r="AIL1317" s="23"/>
      <c r="AIM1317" s="23"/>
      <c r="AIN1317" s="23"/>
      <c r="AIO1317" s="23"/>
      <c r="AIP1317" s="23"/>
      <c r="AIQ1317" s="23"/>
      <c r="AIR1317" s="23"/>
      <c r="AIS1317" s="23"/>
      <c r="AIT1317" s="23"/>
      <c r="AIU1317" s="23"/>
      <c r="AIV1317" s="23"/>
      <c r="AIW1317" s="23"/>
      <c r="AIX1317" s="23"/>
      <c r="AIY1317" s="23"/>
      <c r="AIZ1317" s="23"/>
      <c r="AJA1317" s="23"/>
      <c r="AJB1317" s="23"/>
      <c r="AJC1317" s="23"/>
      <c r="AJD1317" s="23"/>
      <c r="AJE1317" s="23"/>
      <c r="AJF1317" s="23"/>
      <c r="AJG1317" s="23"/>
      <c r="AJH1317" s="23"/>
      <c r="AJI1317" s="23"/>
      <c r="AJJ1317" s="23"/>
      <c r="AJK1317" s="23"/>
      <c r="AJL1317" s="23"/>
      <c r="AJM1317" s="23"/>
      <c r="AJN1317" s="23"/>
      <c r="AJO1317" s="23"/>
      <c r="AJP1317" s="23"/>
      <c r="AJQ1317" s="23"/>
      <c r="AJR1317" s="23"/>
      <c r="AJS1317" s="23"/>
      <c r="AJT1317" s="23"/>
      <c r="AJU1317" s="23"/>
      <c r="AJV1317" s="23"/>
      <c r="AJW1317" s="23"/>
      <c r="AJX1317" s="23"/>
      <c r="AJY1317" s="23"/>
      <c r="AJZ1317" s="23"/>
      <c r="AKA1317" s="23"/>
      <c r="AKB1317" s="23"/>
      <c r="AKC1317" s="23"/>
      <c r="AKD1317" s="23"/>
      <c r="AKE1317" s="23"/>
      <c r="AKF1317" s="23"/>
      <c r="AKG1317" s="23"/>
      <c r="AKH1317" s="23"/>
      <c r="AKI1317" s="23"/>
      <c r="AKJ1317" s="23"/>
      <c r="AKK1317" s="23"/>
      <c r="AKL1317" s="23"/>
      <c r="AKM1317" s="23"/>
      <c r="AKN1317" s="23"/>
      <c r="AKO1317" s="23"/>
      <c r="AKP1317" s="23"/>
      <c r="AKQ1317" s="23"/>
      <c r="AKR1317" s="23"/>
      <c r="AKS1317" s="23"/>
      <c r="AKT1317" s="23"/>
      <c r="AKU1317" s="23"/>
      <c r="AKV1317" s="23"/>
      <c r="AKW1317" s="23"/>
      <c r="AKX1317" s="23"/>
      <c r="AKY1317" s="23"/>
      <c r="AKZ1317" s="23"/>
      <c r="ALA1317" s="23"/>
      <c r="ALB1317" s="23"/>
      <c r="ALC1317" s="23"/>
      <c r="ALD1317" s="23"/>
      <c r="ALE1317" s="23"/>
      <c r="ALF1317" s="23"/>
      <c r="ALG1317" s="23"/>
      <c r="ALH1317" s="23"/>
      <c r="ALI1317" s="23"/>
      <c r="ALJ1317" s="23"/>
    </row>
    <row r="1318" spans="1:998" s="13" customFormat="1">
      <c r="A1318" s="16">
        <v>1313</v>
      </c>
      <c r="B1318" s="32" t="s">
        <v>1013</v>
      </c>
      <c r="C1318" s="32" t="s">
        <v>74</v>
      </c>
      <c r="D1318" s="32" t="s">
        <v>1050</v>
      </c>
      <c r="E1318" s="32" t="s">
        <v>1079</v>
      </c>
      <c r="F1318" s="32"/>
      <c r="G1318" s="74">
        <v>45833</v>
      </c>
      <c r="H1318" s="75">
        <v>0.46597222222222223</v>
      </c>
      <c r="I1318" s="32" t="s">
        <v>5</v>
      </c>
      <c r="J1318" s="32" t="s">
        <v>6</v>
      </c>
      <c r="K1318" s="32" t="s">
        <v>5</v>
      </c>
      <c r="L1318" s="32" t="s">
        <v>5</v>
      </c>
      <c r="M1318" s="32" t="s">
        <v>5</v>
      </c>
      <c r="N1318" s="32" t="s">
        <v>6</v>
      </c>
      <c r="O1318" s="76">
        <v>389.10505836575874</v>
      </c>
      <c r="P1318" s="77">
        <v>6425</v>
      </c>
      <c r="Q1318" s="76">
        <v>89000</v>
      </c>
      <c r="R1318" s="76">
        <v>25000</v>
      </c>
      <c r="S1318" s="85">
        <f t="shared" si="121"/>
        <v>28.08988764044944</v>
      </c>
      <c r="T1318" s="85">
        <f t="shared" si="120"/>
        <v>64000</v>
      </c>
      <c r="U1318" s="32" t="s">
        <v>6</v>
      </c>
      <c r="V1318" s="32" t="s">
        <v>6</v>
      </c>
      <c r="W1318" s="79">
        <v>1</v>
      </c>
      <c r="X1318" s="80">
        <v>0</v>
      </c>
      <c r="Y1318" s="81">
        <f>ROUND((S1318/INDICI!$B$2*10),2)</f>
        <v>3.17</v>
      </c>
      <c r="Z1318" s="81">
        <f>ROUND((O1318/INDICI!$B$1*25),2)</f>
        <v>1.04</v>
      </c>
      <c r="AA1318" s="82">
        <f t="shared" si="122"/>
        <v>6</v>
      </c>
      <c r="AB1318" s="83">
        <f t="shared" si="123"/>
        <v>10.210000000000001</v>
      </c>
      <c r="AC1318" s="84"/>
      <c r="AD1318" s="81" t="str">
        <f>VLOOKUP(C1318, 'NORD SUD'!A:B, 2, FALSE)</f>
        <v>S</v>
      </c>
      <c r="AE1318" s="85"/>
      <c r="AF1318" s="85"/>
      <c r="AG1318" s="84"/>
      <c r="AH1318" s="119"/>
      <c r="AI1318" s="170"/>
      <c r="AJ1318" s="170"/>
      <c r="AK1318" s="195"/>
      <c r="AL1318" s="158"/>
    </row>
    <row r="1319" spans="1:998" s="13" customFormat="1">
      <c r="A1319" s="16">
        <v>1314</v>
      </c>
      <c r="B1319" s="32" t="s">
        <v>250</v>
      </c>
      <c r="C1319" s="32" t="s">
        <v>41</v>
      </c>
      <c r="D1319" s="32" t="s">
        <v>41</v>
      </c>
      <c r="E1319" s="32" t="s">
        <v>1310</v>
      </c>
      <c r="F1319" s="32"/>
      <c r="G1319" s="74">
        <v>45833</v>
      </c>
      <c r="H1319" s="75">
        <v>0.6069444444444444</v>
      </c>
      <c r="I1319" s="32" t="s">
        <v>265</v>
      </c>
      <c r="J1319" s="32" t="s">
        <v>6</v>
      </c>
      <c r="K1319" s="32" t="s">
        <v>5</v>
      </c>
      <c r="L1319" s="32" t="s">
        <v>5</v>
      </c>
      <c r="M1319" s="76" t="s">
        <v>5</v>
      </c>
      <c r="N1319" s="32" t="s">
        <v>6</v>
      </c>
      <c r="O1319" s="76">
        <v>494.44</v>
      </c>
      <c r="P1319" s="77">
        <v>1618</v>
      </c>
      <c r="Q1319" s="76">
        <v>63500</v>
      </c>
      <c r="R1319" s="76">
        <v>5000</v>
      </c>
      <c r="S1319" s="85">
        <f t="shared" si="121"/>
        <v>7.8740157480314963</v>
      </c>
      <c r="T1319" s="85">
        <f t="shared" si="120"/>
        <v>58500</v>
      </c>
      <c r="U1319" s="32" t="s">
        <v>6</v>
      </c>
      <c r="V1319" s="32" t="s">
        <v>6</v>
      </c>
      <c r="W1319" s="79">
        <v>1</v>
      </c>
      <c r="X1319" s="80">
        <v>0</v>
      </c>
      <c r="Y1319" s="81">
        <f>ROUND((S1319/INDICI!$B$2*10),2)</f>
        <v>0.89</v>
      </c>
      <c r="Z1319" s="81">
        <f>ROUND((O1319/INDICI!$B$1*25),2)</f>
        <v>1.32</v>
      </c>
      <c r="AA1319" s="82">
        <f t="shared" si="122"/>
        <v>8</v>
      </c>
      <c r="AB1319" s="83">
        <f t="shared" si="123"/>
        <v>10.210000000000001</v>
      </c>
      <c r="AC1319" s="84"/>
      <c r="AD1319" s="81" t="str">
        <f>VLOOKUP(C1319, 'NORD SUD'!A:B, 2, FALSE)</f>
        <v>N</v>
      </c>
      <c r="AE1319" s="85"/>
      <c r="AF1319" s="85"/>
      <c r="AG1319" s="84"/>
      <c r="AH1319" s="81"/>
      <c r="AI1319" s="169"/>
      <c r="AJ1319" s="169"/>
      <c r="AK1319" s="194"/>
      <c r="AL1319" s="158"/>
    </row>
    <row r="1320" spans="1:998" s="13" customFormat="1">
      <c r="A1320" s="16">
        <v>1315</v>
      </c>
      <c r="B1320" s="32" t="s">
        <v>176</v>
      </c>
      <c r="C1320" s="32" t="s">
        <v>9</v>
      </c>
      <c r="D1320" s="32" t="s">
        <v>9</v>
      </c>
      <c r="E1320" s="32" t="s">
        <v>178</v>
      </c>
      <c r="F1320" s="32"/>
      <c r="G1320" s="74">
        <v>45834</v>
      </c>
      <c r="H1320" s="75">
        <v>0.78611111111111109</v>
      </c>
      <c r="I1320" s="32" t="s">
        <v>5</v>
      </c>
      <c r="J1320" s="32" t="s">
        <v>6</v>
      </c>
      <c r="K1320" s="32" t="s">
        <v>5</v>
      </c>
      <c r="L1320" s="32" t="s">
        <v>5</v>
      </c>
      <c r="M1320" s="32" t="s">
        <v>5</v>
      </c>
      <c r="N1320" s="32" t="s">
        <v>6</v>
      </c>
      <c r="O1320" s="76">
        <v>848.23</v>
      </c>
      <c r="P1320" s="77">
        <v>28648</v>
      </c>
      <c r="Q1320" s="76">
        <v>301962.69</v>
      </c>
      <c r="R1320" s="76">
        <v>51962.69</v>
      </c>
      <c r="S1320" s="78">
        <f t="shared" si="121"/>
        <v>17.208314709343728</v>
      </c>
      <c r="T1320" s="78">
        <f t="shared" si="120"/>
        <v>250000</v>
      </c>
      <c r="U1320" s="32" t="s">
        <v>6</v>
      </c>
      <c r="V1320" s="32" t="s">
        <v>6</v>
      </c>
      <c r="W1320" s="79">
        <v>1</v>
      </c>
      <c r="X1320" s="80">
        <v>0</v>
      </c>
      <c r="Y1320" s="81">
        <f>ROUND((S1320/INDICI!$B$2*10),2)</f>
        <v>1.94</v>
      </c>
      <c r="Z1320" s="81">
        <f>ROUND((O1320/INDICI!$B$1*25),2)</f>
        <v>2.2599999999999998</v>
      </c>
      <c r="AA1320" s="82">
        <f t="shared" si="122"/>
        <v>6</v>
      </c>
      <c r="AB1320" s="83">
        <f t="shared" si="123"/>
        <v>10.199999999999999</v>
      </c>
      <c r="AC1320" s="84"/>
      <c r="AD1320" s="81" t="str">
        <f>VLOOKUP(C1320, 'NORD SUD'!A:B, 2, FALSE)</f>
        <v>N</v>
      </c>
      <c r="AE1320" s="85"/>
      <c r="AF1320" s="85"/>
      <c r="AG1320" s="84"/>
      <c r="AH1320" s="81"/>
      <c r="AI1320" s="169"/>
      <c r="AJ1320" s="169"/>
      <c r="AK1320" s="194"/>
      <c r="AL1320" s="158"/>
    </row>
    <row r="1321" spans="1:998" s="13" customFormat="1">
      <c r="A1321" s="16">
        <v>1316</v>
      </c>
      <c r="B1321" s="32" t="s">
        <v>857</v>
      </c>
      <c r="C1321" s="32" t="s">
        <v>32</v>
      </c>
      <c r="D1321" s="32" t="s">
        <v>32</v>
      </c>
      <c r="E1321" s="32" t="s">
        <v>1264</v>
      </c>
      <c r="F1321" s="32"/>
      <c r="G1321" s="74">
        <v>45833</v>
      </c>
      <c r="H1321" s="75">
        <v>0.40486111111111112</v>
      </c>
      <c r="I1321" s="32" t="s">
        <v>5</v>
      </c>
      <c r="J1321" s="32" t="s">
        <v>6</v>
      </c>
      <c r="K1321" s="32" t="s">
        <v>5</v>
      </c>
      <c r="L1321" s="32" t="s">
        <v>5</v>
      </c>
      <c r="M1321" s="32" t="s">
        <v>5</v>
      </c>
      <c r="N1321" s="32" t="s">
        <v>6</v>
      </c>
      <c r="O1321" s="76">
        <v>1570.37</v>
      </c>
      <c r="P1321" s="77">
        <v>5158</v>
      </c>
      <c r="Q1321" s="76">
        <v>250000</v>
      </c>
      <c r="R1321" s="76">
        <v>0</v>
      </c>
      <c r="S1321" s="85">
        <f t="shared" si="121"/>
        <v>0</v>
      </c>
      <c r="T1321" s="85">
        <f t="shared" si="120"/>
        <v>250000</v>
      </c>
      <c r="U1321" s="32" t="s">
        <v>6</v>
      </c>
      <c r="V1321" s="32" t="s">
        <v>6</v>
      </c>
      <c r="W1321" s="79">
        <v>1</v>
      </c>
      <c r="X1321" s="80">
        <v>0</v>
      </c>
      <c r="Y1321" s="81">
        <f>ROUND((S1321/INDICI!$B$2*10),2)</f>
        <v>0</v>
      </c>
      <c r="Z1321" s="81">
        <f>ROUND((O1321/INDICI!$B$1*25),2)</f>
        <v>4.1900000000000004</v>
      </c>
      <c r="AA1321" s="82">
        <f t="shared" si="122"/>
        <v>6</v>
      </c>
      <c r="AB1321" s="83">
        <f t="shared" si="123"/>
        <v>10.190000000000001</v>
      </c>
      <c r="AC1321" s="84"/>
      <c r="AD1321" s="81" t="str">
        <f>VLOOKUP(C1321, 'NORD SUD'!A:B, 2, FALSE)</f>
        <v>S</v>
      </c>
      <c r="AE1321" s="85"/>
      <c r="AF1321" s="85"/>
      <c r="AG1321" s="84"/>
      <c r="AH1321" s="81"/>
      <c r="AI1321" s="169"/>
      <c r="AJ1321" s="169"/>
      <c r="AK1321" s="194"/>
      <c r="AL1321" s="158"/>
    </row>
    <row r="1322" spans="1:998" s="13" customFormat="1">
      <c r="A1322" s="16">
        <v>1317</v>
      </c>
      <c r="B1322" s="32" t="s">
        <v>1013</v>
      </c>
      <c r="C1322" s="32" t="s">
        <v>74</v>
      </c>
      <c r="D1322" s="32" t="s">
        <v>1050</v>
      </c>
      <c r="E1322" s="32" t="s">
        <v>1060</v>
      </c>
      <c r="F1322" s="32"/>
      <c r="G1322" s="74">
        <v>45834</v>
      </c>
      <c r="H1322" s="75">
        <v>0.55833333333333335</v>
      </c>
      <c r="I1322" s="32" t="s">
        <v>5</v>
      </c>
      <c r="J1322" s="32" t="s">
        <v>6</v>
      </c>
      <c r="K1322" s="32" t="s">
        <v>5</v>
      </c>
      <c r="L1322" s="32" t="s">
        <v>5</v>
      </c>
      <c r="M1322" s="32" t="s">
        <v>5</v>
      </c>
      <c r="N1322" s="32" t="s">
        <v>6</v>
      </c>
      <c r="O1322" s="76">
        <v>567.3222390317701</v>
      </c>
      <c r="P1322" s="77">
        <v>2644</v>
      </c>
      <c r="Q1322" s="76">
        <v>109461.91</v>
      </c>
      <c r="R1322" s="76">
        <v>6567.71</v>
      </c>
      <c r="S1322" s="85">
        <f t="shared" si="121"/>
        <v>5.9999957976249458</v>
      </c>
      <c r="T1322" s="85">
        <f t="shared" si="120"/>
        <v>102894.2</v>
      </c>
      <c r="U1322" s="32" t="s">
        <v>6</v>
      </c>
      <c r="V1322" s="32" t="s">
        <v>6</v>
      </c>
      <c r="W1322" s="79">
        <v>2</v>
      </c>
      <c r="X1322" s="80">
        <v>0</v>
      </c>
      <c r="Y1322" s="81">
        <f>ROUND((S1322/INDICI!$B$2*10),2)</f>
        <v>0.68</v>
      </c>
      <c r="Z1322" s="81">
        <f>ROUND((O1322/INDICI!$B$1*25),2)</f>
        <v>1.51</v>
      </c>
      <c r="AA1322" s="82">
        <f t="shared" si="122"/>
        <v>8</v>
      </c>
      <c r="AB1322" s="83">
        <f t="shared" si="123"/>
        <v>10.19</v>
      </c>
      <c r="AC1322" s="84"/>
      <c r="AD1322" s="81" t="str">
        <f>VLOOKUP(C1322, 'NORD SUD'!A:B, 2, FALSE)</f>
        <v>S</v>
      </c>
      <c r="AE1322" s="85"/>
      <c r="AF1322" s="85"/>
      <c r="AG1322" s="84"/>
      <c r="AH1322" s="81"/>
      <c r="AI1322" s="169"/>
      <c r="AJ1322" s="169"/>
      <c r="AK1322" s="194"/>
      <c r="AL1322" s="158"/>
    </row>
    <row r="1323" spans="1:998" s="13" customFormat="1">
      <c r="A1323" s="16">
        <v>1318</v>
      </c>
      <c r="B1323" s="32" t="s">
        <v>344</v>
      </c>
      <c r="C1323" s="32" t="s">
        <v>67</v>
      </c>
      <c r="D1323" s="32" t="s">
        <v>67</v>
      </c>
      <c r="E1323" s="32" t="s">
        <v>659</v>
      </c>
      <c r="F1323" s="32"/>
      <c r="G1323" s="74">
        <v>45834</v>
      </c>
      <c r="H1323" s="75">
        <v>0.66736111111111107</v>
      </c>
      <c r="I1323" s="32" t="s">
        <v>5</v>
      </c>
      <c r="J1323" s="32" t="s">
        <v>6</v>
      </c>
      <c r="K1323" s="32" t="s">
        <v>5</v>
      </c>
      <c r="L1323" s="32" t="s">
        <v>5</v>
      </c>
      <c r="M1323" s="32" t="s">
        <v>5</v>
      </c>
      <c r="N1323" s="32" t="s">
        <v>6</v>
      </c>
      <c r="O1323" s="76">
        <v>815.22</v>
      </c>
      <c r="P1323" s="77">
        <v>368</v>
      </c>
      <c r="Q1323" s="76">
        <v>97600</v>
      </c>
      <c r="R1323" s="76">
        <v>0</v>
      </c>
      <c r="S1323" s="85">
        <f t="shared" si="121"/>
        <v>0</v>
      </c>
      <c r="T1323" s="85">
        <f t="shared" si="120"/>
        <v>97600</v>
      </c>
      <c r="U1323" s="32" t="s">
        <v>6</v>
      </c>
      <c r="V1323" s="32" t="s">
        <v>6</v>
      </c>
      <c r="W1323" s="79">
        <v>1</v>
      </c>
      <c r="X1323" s="80">
        <v>0</v>
      </c>
      <c r="Y1323" s="81">
        <f>ROUND((S1323/INDICI!$B$2*10),2)</f>
        <v>0</v>
      </c>
      <c r="Z1323" s="81">
        <f>ROUND((O1323/INDICI!$B$1*25),2)</f>
        <v>2.1800000000000002</v>
      </c>
      <c r="AA1323" s="82">
        <f t="shared" si="122"/>
        <v>8</v>
      </c>
      <c r="AB1323" s="83">
        <f t="shared" si="123"/>
        <v>10.18</v>
      </c>
      <c r="AC1323" s="84"/>
      <c r="AD1323" s="81" t="str">
        <f>VLOOKUP(C1323, 'NORD SUD'!A:B, 2, FALSE)</f>
        <v>N</v>
      </c>
      <c r="AE1323" s="85"/>
      <c r="AF1323" s="85"/>
      <c r="AG1323" s="84"/>
      <c r="AH1323" s="81"/>
      <c r="AI1323" s="169"/>
      <c r="AJ1323" s="169"/>
      <c r="AK1323" s="194"/>
      <c r="AL1323" s="161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4"/>
      <c r="DD1323" s="24"/>
      <c r="DE1323" s="24"/>
      <c r="DF1323" s="24"/>
      <c r="DG1323" s="24"/>
      <c r="DH1323" s="24"/>
      <c r="DI1323" s="24"/>
      <c r="DJ1323" s="24"/>
      <c r="DK1323" s="24"/>
      <c r="DL1323" s="24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4"/>
      <c r="EG1323" s="24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4"/>
      <c r="ES1323" s="24"/>
      <c r="ET1323" s="24"/>
      <c r="EU1323" s="24"/>
      <c r="EV1323" s="24"/>
      <c r="EW1323" s="24"/>
      <c r="EX1323" s="24"/>
      <c r="EY1323" s="24"/>
      <c r="EZ1323" s="24"/>
      <c r="FA1323" s="24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24"/>
      <c r="FM1323" s="24"/>
      <c r="FN1323" s="24"/>
      <c r="FO1323" s="24"/>
      <c r="FP1323" s="24"/>
      <c r="FQ1323" s="24"/>
      <c r="FR1323" s="24"/>
      <c r="FS1323" s="24"/>
      <c r="FT1323" s="24"/>
      <c r="FU1323" s="24"/>
      <c r="FV1323" s="24"/>
      <c r="FW1323" s="24"/>
      <c r="FX1323" s="24"/>
      <c r="FY1323" s="24"/>
      <c r="FZ1323" s="24"/>
      <c r="GA1323" s="24"/>
      <c r="GB1323" s="24"/>
      <c r="GC1323" s="24"/>
      <c r="GD1323" s="24"/>
      <c r="GE1323" s="24"/>
      <c r="GF1323" s="24"/>
      <c r="GG1323" s="24"/>
      <c r="GH1323" s="24"/>
      <c r="GI1323" s="24"/>
      <c r="GJ1323" s="24"/>
      <c r="GK1323" s="24"/>
      <c r="GL1323" s="24"/>
      <c r="GM1323" s="24"/>
      <c r="GN1323" s="24"/>
      <c r="GO1323" s="24"/>
      <c r="GP1323" s="24"/>
      <c r="GQ1323" s="24"/>
      <c r="GR1323" s="24"/>
      <c r="GS1323" s="24"/>
      <c r="GT1323" s="24"/>
      <c r="GU1323" s="24"/>
      <c r="GV1323" s="24"/>
      <c r="GW1323" s="24"/>
      <c r="GX1323" s="24"/>
      <c r="GY1323" s="24"/>
      <c r="GZ1323" s="24"/>
      <c r="HA1323" s="24"/>
      <c r="HB1323" s="24"/>
      <c r="HC1323" s="24"/>
      <c r="HD1323" s="24"/>
      <c r="HE1323" s="24"/>
      <c r="HF1323" s="24"/>
      <c r="HG1323" s="24"/>
      <c r="HH1323" s="24"/>
      <c r="HI1323" s="24"/>
      <c r="HJ1323" s="24"/>
      <c r="HK1323" s="24"/>
      <c r="HL1323" s="24"/>
      <c r="HM1323" s="24"/>
      <c r="HN1323" s="24"/>
      <c r="HO1323" s="24"/>
      <c r="HP1323" s="24"/>
      <c r="HQ1323" s="24"/>
      <c r="HR1323" s="24"/>
      <c r="HS1323" s="24"/>
      <c r="HT1323" s="24"/>
      <c r="HU1323" s="24"/>
      <c r="HV1323" s="24"/>
      <c r="HW1323" s="24"/>
      <c r="HX1323" s="24"/>
      <c r="HY1323" s="24"/>
      <c r="HZ1323" s="24"/>
      <c r="IA1323" s="24"/>
      <c r="IB1323" s="24"/>
      <c r="IC1323" s="24"/>
      <c r="ID1323" s="24"/>
      <c r="IE1323" s="24"/>
      <c r="IF1323" s="24"/>
      <c r="IG1323" s="24"/>
      <c r="IH1323" s="24"/>
      <c r="II1323" s="24"/>
      <c r="IJ1323" s="24"/>
      <c r="IK1323" s="24"/>
      <c r="IL1323" s="24"/>
      <c r="IM1323" s="24"/>
      <c r="IN1323" s="24"/>
      <c r="IO1323" s="24"/>
      <c r="IP1323" s="24"/>
      <c r="IQ1323" s="24"/>
      <c r="IR1323" s="24"/>
      <c r="IS1323" s="24"/>
      <c r="IT1323" s="24"/>
      <c r="IU1323" s="24"/>
      <c r="IV1323" s="24"/>
      <c r="IW1323" s="24"/>
      <c r="IX1323" s="24"/>
      <c r="IY1323" s="24"/>
      <c r="IZ1323" s="24"/>
      <c r="JA1323" s="24"/>
      <c r="JB1323" s="24"/>
      <c r="JC1323" s="24"/>
      <c r="JD1323" s="24"/>
      <c r="JE1323" s="24"/>
      <c r="JF1323" s="24"/>
      <c r="JG1323" s="24"/>
      <c r="JH1323" s="24"/>
      <c r="JI1323" s="24"/>
      <c r="JJ1323" s="24"/>
      <c r="JK1323" s="24"/>
      <c r="JL1323" s="24"/>
      <c r="JM1323" s="24"/>
      <c r="JN1323" s="24"/>
      <c r="JO1323" s="24"/>
      <c r="JP1323" s="24"/>
      <c r="JQ1323" s="24"/>
      <c r="JR1323" s="24"/>
      <c r="JS1323" s="24"/>
      <c r="JT1323" s="24"/>
      <c r="JU1323" s="24"/>
      <c r="JV1323" s="24"/>
      <c r="JW1323" s="24"/>
      <c r="JX1323" s="24"/>
      <c r="JY1323" s="24"/>
      <c r="JZ1323" s="24"/>
      <c r="KA1323" s="24"/>
      <c r="KB1323" s="24"/>
      <c r="KC1323" s="24"/>
      <c r="KD1323" s="24"/>
      <c r="KE1323" s="24"/>
      <c r="KF1323" s="24"/>
      <c r="KG1323" s="24"/>
      <c r="KH1323" s="24"/>
      <c r="KI1323" s="24"/>
      <c r="KJ1323" s="24"/>
      <c r="KK1323" s="24"/>
      <c r="KL1323" s="24"/>
      <c r="KM1323" s="24"/>
      <c r="KN1323" s="24"/>
      <c r="KO1323" s="24"/>
      <c r="KP1323" s="24"/>
      <c r="KQ1323" s="24"/>
      <c r="KR1323" s="24"/>
      <c r="KS1323" s="24"/>
      <c r="KT1323" s="24"/>
      <c r="KU1323" s="24"/>
      <c r="KV1323" s="24"/>
      <c r="KW1323" s="24"/>
      <c r="KX1323" s="24"/>
      <c r="KY1323" s="24"/>
      <c r="KZ1323" s="24"/>
      <c r="LA1323" s="24"/>
      <c r="LB1323" s="24"/>
      <c r="LC1323" s="24"/>
      <c r="LD1323" s="24"/>
      <c r="LE1323" s="24"/>
      <c r="LF1323" s="24"/>
      <c r="LG1323" s="24"/>
      <c r="LH1323" s="24"/>
      <c r="LI1323" s="24"/>
      <c r="LJ1323" s="24"/>
      <c r="LK1323" s="24"/>
      <c r="LL1323" s="24"/>
      <c r="LM1323" s="24"/>
      <c r="LN1323" s="24"/>
      <c r="LO1323" s="24"/>
      <c r="LP1323" s="24"/>
      <c r="LQ1323" s="24"/>
      <c r="LR1323" s="24"/>
      <c r="LS1323" s="24"/>
      <c r="LT1323" s="24"/>
      <c r="LU1323" s="24"/>
      <c r="LV1323" s="24"/>
      <c r="LW1323" s="24"/>
      <c r="LX1323" s="24"/>
      <c r="LY1323" s="24"/>
      <c r="LZ1323" s="24"/>
      <c r="MA1323" s="24"/>
      <c r="MB1323" s="24"/>
      <c r="MC1323" s="24"/>
      <c r="MD1323" s="24"/>
      <c r="ME1323" s="24"/>
      <c r="MF1323" s="24"/>
      <c r="MG1323" s="24"/>
      <c r="MH1323" s="24"/>
      <c r="MI1323" s="24"/>
      <c r="MJ1323" s="24"/>
      <c r="MK1323" s="24"/>
      <c r="ML1323" s="24"/>
      <c r="MM1323" s="24"/>
      <c r="MN1323" s="24"/>
      <c r="MO1323" s="24"/>
      <c r="MP1323" s="24"/>
      <c r="MQ1323" s="24"/>
      <c r="MR1323" s="24"/>
      <c r="MS1323" s="24"/>
      <c r="MT1323" s="24"/>
      <c r="MU1323" s="24"/>
      <c r="MV1323" s="24"/>
      <c r="MW1323" s="24"/>
      <c r="MX1323" s="24"/>
      <c r="MY1323" s="24"/>
      <c r="MZ1323" s="24"/>
      <c r="NA1323" s="24"/>
      <c r="NB1323" s="24"/>
      <c r="NC1323" s="24"/>
      <c r="ND1323" s="24"/>
      <c r="NE1323" s="24"/>
      <c r="NF1323" s="24"/>
      <c r="NG1323" s="24"/>
      <c r="NH1323" s="24"/>
      <c r="NI1323" s="24"/>
      <c r="NJ1323" s="24"/>
      <c r="NK1323" s="24"/>
      <c r="NL1323" s="24"/>
      <c r="NM1323" s="24"/>
      <c r="NN1323" s="24"/>
      <c r="NO1323" s="24"/>
      <c r="NP1323" s="24"/>
      <c r="NQ1323" s="24"/>
      <c r="NR1323" s="24"/>
      <c r="NS1323" s="24"/>
      <c r="NT1323" s="24"/>
      <c r="NU1323" s="24"/>
      <c r="NV1323" s="24"/>
      <c r="NW1323" s="24"/>
      <c r="NX1323" s="24"/>
      <c r="NY1323" s="24"/>
      <c r="NZ1323" s="24"/>
      <c r="OA1323" s="24"/>
      <c r="OB1323" s="24"/>
      <c r="OC1323" s="24"/>
      <c r="OD1323" s="24"/>
      <c r="OE1323" s="24"/>
      <c r="OF1323" s="24"/>
      <c r="OG1323" s="24"/>
      <c r="OH1323" s="24"/>
      <c r="OI1323" s="24"/>
      <c r="OJ1323" s="24"/>
      <c r="OK1323" s="24"/>
      <c r="OL1323" s="24"/>
      <c r="OM1323" s="24"/>
      <c r="ON1323" s="24"/>
      <c r="OO1323" s="24"/>
      <c r="OP1323" s="24"/>
      <c r="OQ1323" s="24"/>
      <c r="OR1323" s="24"/>
      <c r="OS1323" s="24"/>
      <c r="OT1323" s="24"/>
      <c r="OU1323" s="24"/>
      <c r="OV1323" s="24"/>
      <c r="OW1323" s="24"/>
      <c r="OX1323" s="24"/>
      <c r="OY1323" s="24"/>
      <c r="OZ1323" s="24"/>
      <c r="PA1323" s="24"/>
      <c r="PB1323" s="24"/>
      <c r="PC1323" s="24"/>
      <c r="PD1323" s="24"/>
      <c r="PE1323" s="24"/>
      <c r="PF1323" s="24"/>
      <c r="PG1323" s="24"/>
      <c r="PH1323" s="24"/>
      <c r="PI1323" s="24"/>
      <c r="PJ1323" s="24"/>
      <c r="PK1323" s="24"/>
      <c r="PL1323" s="24"/>
      <c r="PM1323" s="24"/>
      <c r="PN1323" s="24"/>
      <c r="PO1323" s="24"/>
      <c r="PP1323" s="24"/>
      <c r="PQ1323" s="24"/>
      <c r="PR1323" s="24"/>
      <c r="PS1323" s="24"/>
      <c r="PT1323" s="24"/>
      <c r="PU1323" s="24"/>
      <c r="PV1323" s="24"/>
      <c r="PW1323" s="24"/>
      <c r="PX1323" s="24"/>
      <c r="PY1323" s="24"/>
      <c r="PZ1323" s="24"/>
      <c r="QA1323" s="24"/>
      <c r="QB1323" s="24"/>
      <c r="QC1323" s="24"/>
      <c r="QD1323" s="24"/>
      <c r="QE1323" s="24"/>
      <c r="QF1323" s="24"/>
      <c r="QG1323" s="24"/>
      <c r="QH1323" s="24"/>
      <c r="QI1323" s="24"/>
      <c r="QJ1323" s="24"/>
      <c r="QK1323" s="24"/>
      <c r="QL1323" s="24"/>
      <c r="QM1323" s="24"/>
      <c r="QN1323" s="24"/>
      <c r="QO1323" s="24"/>
      <c r="QP1323" s="24"/>
      <c r="QQ1323" s="24"/>
      <c r="QR1323" s="24"/>
      <c r="QS1323" s="24"/>
      <c r="QT1323" s="24"/>
      <c r="QU1323" s="24"/>
      <c r="QV1323" s="24"/>
      <c r="QW1323" s="24"/>
      <c r="QX1323" s="24"/>
      <c r="QY1323" s="24"/>
      <c r="QZ1323" s="24"/>
      <c r="RA1323" s="24"/>
      <c r="RB1323" s="24"/>
      <c r="RC1323" s="24"/>
      <c r="RD1323" s="24"/>
      <c r="RE1323" s="24"/>
      <c r="RF1323" s="24"/>
      <c r="RG1323" s="24"/>
      <c r="RH1323" s="24"/>
      <c r="RI1323" s="24"/>
      <c r="RJ1323" s="24"/>
      <c r="RK1323" s="24"/>
      <c r="RL1323" s="24"/>
      <c r="RM1323" s="24"/>
      <c r="RN1323" s="24"/>
      <c r="RO1323" s="24"/>
      <c r="RP1323" s="24"/>
      <c r="RQ1323" s="24"/>
      <c r="RR1323" s="24"/>
      <c r="RS1323" s="24"/>
      <c r="RT1323" s="24"/>
      <c r="RU1323" s="24"/>
      <c r="RV1323" s="24"/>
      <c r="RW1323" s="24"/>
      <c r="RX1323" s="24"/>
      <c r="RY1323" s="24"/>
      <c r="RZ1323" s="24"/>
      <c r="SA1323" s="24"/>
      <c r="SB1323" s="24"/>
      <c r="SC1323" s="24"/>
      <c r="SD1323" s="24"/>
      <c r="SE1323" s="24"/>
      <c r="SF1323" s="24"/>
      <c r="SG1323" s="24"/>
      <c r="SH1323" s="24"/>
      <c r="SI1323" s="24"/>
      <c r="SJ1323" s="24"/>
      <c r="SK1323" s="24"/>
      <c r="SL1323" s="24"/>
      <c r="SM1323" s="24"/>
      <c r="SN1323" s="24"/>
      <c r="SO1323" s="24"/>
      <c r="SP1323" s="24"/>
      <c r="SQ1323" s="24"/>
      <c r="SR1323" s="24"/>
      <c r="SS1323" s="24"/>
      <c r="ST1323" s="24"/>
      <c r="SU1323" s="24"/>
      <c r="SV1323" s="24"/>
      <c r="SW1323" s="24"/>
      <c r="SX1323" s="24"/>
      <c r="SY1323" s="24"/>
      <c r="SZ1323" s="24"/>
      <c r="TA1323" s="24"/>
      <c r="TB1323" s="24"/>
      <c r="TC1323" s="24"/>
      <c r="TD1323" s="24"/>
      <c r="TE1323" s="24"/>
      <c r="TF1323" s="24"/>
      <c r="TG1323" s="24"/>
      <c r="TH1323" s="24"/>
      <c r="TI1323" s="24"/>
      <c r="TJ1323" s="24"/>
      <c r="TK1323" s="24"/>
      <c r="TL1323" s="24"/>
      <c r="TM1323" s="24"/>
      <c r="TN1323" s="24"/>
      <c r="TO1323" s="24"/>
      <c r="TP1323" s="24"/>
      <c r="TQ1323" s="24"/>
      <c r="TR1323" s="24"/>
      <c r="TS1323" s="24"/>
      <c r="TT1323" s="24"/>
      <c r="TU1323" s="24"/>
      <c r="TV1323" s="24"/>
      <c r="TW1323" s="24"/>
      <c r="TX1323" s="24"/>
      <c r="TY1323" s="24"/>
      <c r="TZ1323" s="24"/>
      <c r="UA1323" s="24"/>
      <c r="UB1323" s="24"/>
      <c r="UC1323" s="24"/>
      <c r="UD1323" s="24"/>
      <c r="UE1323" s="24"/>
      <c r="UF1323" s="24"/>
      <c r="UG1323" s="24"/>
      <c r="UH1323" s="24"/>
      <c r="UI1323" s="24"/>
      <c r="UJ1323" s="24"/>
      <c r="UK1323" s="24"/>
      <c r="UL1323" s="24"/>
      <c r="UM1323" s="24"/>
      <c r="UN1323" s="24"/>
      <c r="UO1323" s="24"/>
      <c r="UP1323" s="24"/>
      <c r="UQ1323" s="24"/>
      <c r="UR1323" s="24"/>
      <c r="US1323" s="24"/>
      <c r="UT1323" s="24"/>
      <c r="UU1323" s="24"/>
      <c r="UV1323" s="24"/>
      <c r="UW1323" s="24"/>
      <c r="UX1323" s="24"/>
      <c r="UY1323" s="24"/>
      <c r="UZ1323" s="24"/>
      <c r="VA1323" s="24"/>
      <c r="VB1323" s="24"/>
      <c r="VC1323" s="24"/>
      <c r="VD1323" s="24"/>
      <c r="VE1323" s="24"/>
      <c r="VF1323" s="24"/>
      <c r="VG1323" s="24"/>
      <c r="VH1323" s="24"/>
      <c r="VI1323" s="24"/>
      <c r="VJ1323" s="24"/>
      <c r="VK1323" s="24"/>
      <c r="VL1323" s="24"/>
      <c r="VM1323" s="24"/>
      <c r="VN1323" s="24"/>
      <c r="VO1323" s="24"/>
      <c r="VP1323" s="24"/>
      <c r="VQ1323" s="24"/>
      <c r="VR1323" s="24"/>
      <c r="VS1323" s="24"/>
      <c r="VT1323" s="24"/>
      <c r="VU1323" s="24"/>
      <c r="VV1323" s="24"/>
      <c r="VW1323" s="24"/>
      <c r="VX1323" s="24"/>
      <c r="VY1323" s="24"/>
      <c r="VZ1323" s="24"/>
      <c r="WA1323" s="24"/>
      <c r="WB1323" s="24"/>
      <c r="WC1323" s="24"/>
      <c r="WD1323" s="24"/>
      <c r="WE1323" s="24"/>
      <c r="WF1323" s="24"/>
      <c r="WG1323" s="24"/>
      <c r="WH1323" s="24"/>
      <c r="WI1323" s="24"/>
      <c r="WJ1323" s="24"/>
      <c r="WK1323" s="24"/>
      <c r="WL1323" s="24"/>
      <c r="WM1323" s="24"/>
      <c r="WN1323" s="24"/>
      <c r="WO1323" s="24"/>
      <c r="WP1323" s="24"/>
      <c r="WQ1323" s="24"/>
      <c r="WR1323" s="24"/>
      <c r="WS1323" s="24"/>
      <c r="WT1323" s="24"/>
      <c r="WU1323" s="24"/>
      <c r="WV1323" s="24"/>
      <c r="WW1323" s="24"/>
      <c r="WX1323" s="24"/>
      <c r="WY1323" s="24"/>
      <c r="WZ1323" s="24"/>
      <c r="XA1323" s="24"/>
      <c r="XB1323" s="24"/>
      <c r="XC1323" s="24"/>
      <c r="XD1323" s="24"/>
      <c r="XE1323" s="24"/>
      <c r="XF1323" s="24"/>
      <c r="XG1323" s="24"/>
      <c r="XH1323" s="24"/>
      <c r="XI1323" s="24"/>
      <c r="XJ1323" s="24"/>
      <c r="XK1323" s="24"/>
      <c r="XL1323" s="24"/>
      <c r="XM1323" s="24"/>
      <c r="XN1323" s="24"/>
      <c r="XO1323" s="24"/>
      <c r="XP1323" s="24"/>
      <c r="XQ1323" s="24"/>
      <c r="XR1323" s="24"/>
      <c r="XS1323" s="24"/>
      <c r="XT1323" s="24"/>
      <c r="XU1323" s="24"/>
      <c r="XV1323" s="24"/>
      <c r="XW1323" s="24"/>
      <c r="XX1323" s="24"/>
      <c r="XY1323" s="24"/>
      <c r="XZ1323" s="24"/>
      <c r="YA1323" s="24"/>
      <c r="YB1323" s="24"/>
      <c r="YC1323" s="24"/>
      <c r="YD1323" s="24"/>
      <c r="YE1323" s="24"/>
      <c r="YF1323" s="24"/>
      <c r="YG1323" s="24"/>
      <c r="YH1323" s="24"/>
      <c r="YI1323" s="24"/>
      <c r="YJ1323" s="24"/>
      <c r="YK1323" s="24"/>
      <c r="YL1323" s="24"/>
      <c r="YM1323" s="24"/>
      <c r="YN1323" s="24"/>
      <c r="YO1323" s="24"/>
      <c r="YP1323" s="24"/>
      <c r="YQ1323" s="24"/>
      <c r="YR1323" s="24"/>
      <c r="YS1323" s="24"/>
      <c r="YT1323" s="24"/>
      <c r="YU1323" s="24"/>
      <c r="YV1323" s="24"/>
      <c r="YW1323" s="24"/>
      <c r="YX1323" s="24"/>
      <c r="YY1323" s="24"/>
      <c r="YZ1323" s="24"/>
      <c r="ZA1323" s="24"/>
      <c r="ZB1323" s="24"/>
      <c r="ZC1323" s="24"/>
      <c r="ZD1323" s="24"/>
      <c r="ZE1323" s="24"/>
      <c r="ZF1323" s="24"/>
      <c r="ZG1323" s="24"/>
      <c r="ZH1323" s="24"/>
      <c r="ZI1323" s="24"/>
      <c r="ZJ1323" s="24"/>
      <c r="ZK1323" s="24"/>
      <c r="ZL1323" s="24"/>
      <c r="ZM1323" s="24"/>
      <c r="ZN1323" s="24"/>
      <c r="ZO1323" s="24"/>
      <c r="ZP1323" s="24"/>
      <c r="ZQ1323" s="24"/>
      <c r="ZR1323" s="24"/>
      <c r="ZS1323" s="24"/>
      <c r="ZT1323" s="24"/>
      <c r="ZU1323" s="24"/>
      <c r="ZV1323" s="24"/>
      <c r="ZW1323" s="24"/>
      <c r="ZX1323" s="24"/>
      <c r="ZY1323" s="24"/>
      <c r="ZZ1323" s="24"/>
      <c r="AAA1323" s="24"/>
      <c r="AAB1323" s="24"/>
      <c r="AAC1323" s="24"/>
      <c r="AAD1323" s="24"/>
      <c r="AAE1323" s="24"/>
      <c r="AAF1323" s="24"/>
      <c r="AAG1323" s="24"/>
      <c r="AAH1323" s="24"/>
      <c r="AAI1323" s="24"/>
      <c r="AAJ1323" s="24"/>
      <c r="AAK1323" s="24"/>
      <c r="AAL1323" s="24"/>
      <c r="AAM1323" s="24"/>
      <c r="AAN1323" s="24"/>
      <c r="AAO1323" s="24"/>
      <c r="AAP1323" s="24"/>
      <c r="AAQ1323" s="24"/>
      <c r="AAR1323" s="24"/>
      <c r="AAS1323" s="24"/>
      <c r="AAT1323" s="24"/>
      <c r="AAU1323" s="24"/>
      <c r="AAV1323" s="24"/>
      <c r="AAW1323" s="24"/>
      <c r="AAX1323" s="24"/>
      <c r="AAY1323" s="24"/>
      <c r="AAZ1323" s="24"/>
      <c r="ABA1323" s="24"/>
      <c r="ABB1323" s="24"/>
      <c r="ABC1323" s="24"/>
      <c r="ABD1323" s="24"/>
      <c r="ABE1323" s="24"/>
      <c r="ABF1323" s="24"/>
      <c r="ABG1323" s="24"/>
      <c r="ABH1323" s="24"/>
      <c r="ABI1323" s="24"/>
      <c r="ABJ1323" s="24"/>
      <c r="ABK1323" s="24"/>
      <c r="ABL1323" s="24"/>
      <c r="ABM1323" s="24"/>
      <c r="ABN1323" s="24"/>
      <c r="ABO1323" s="24"/>
      <c r="ABP1323" s="24"/>
      <c r="ABQ1323" s="24"/>
      <c r="ABR1323" s="24"/>
      <c r="ABS1323" s="24"/>
      <c r="ABT1323" s="24"/>
      <c r="ABU1323" s="24"/>
      <c r="ABV1323" s="24"/>
      <c r="ABW1323" s="24"/>
      <c r="ABX1323" s="24"/>
      <c r="ABY1323" s="24"/>
      <c r="ABZ1323" s="24"/>
      <c r="ACA1323" s="24"/>
      <c r="ACB1323" s="24"/>
      <c r="ACC1323" s="24"/>
      <c r="ACD1323" s="24"/>
      <c r="ACE1323" s="24"/>
      <c r="ACF1323" s="24"/>
      <c r="ACG1323" s="24"/>
      <c r="ACH1323" s="24"/>
      <c r="ACI1323" s="24"/>
      <c r="ACJ1323" s="24"/>
      <c r="ACK1323" s="24"/>
      <c r="ACL1323" s="24"/>
      <c r="ACM1323" s="24"/>
      <c r="ACN1323" s="24"/>
      <c r="ACO1323" s="24"/>
      <c r="ACP1323" s="24"/>
      <c r="ACQ1323" s="24"/>
      <c r="ACR1323" s="24"/>
      <c r="ACS1323" s="24"/>
      <c r="ACT1323" s="24"/>
      <c r="ACU1323" s="24"/>
      <c r="ACV1323" s="24"/>
      <c r="ACW1323" s="24"/>
      <c r="ACX1323" s="24"/>
      <c r="ACY1323" s="24"/>
      <c r="ACZ1323" s="24"/>
      <c r="ADA1323" s="24"/>
      <c r="ADB1323" s="24"/>
      <c r="ADC1323" s="24"/>
      <c r="ADD1323" s="24"/>
      <c r="ADE1323" s="24"/>
      <c r="ADF1323" s="24"/>
      <c r="ADG1323" s="24"/>
      <c r="ADH1323" s="24"/>
      <c r="ADI1323" s="24"/>
      <c r="ADJ1323" s="24"/>
      <c r="ADK1323" s="24"/>
      <c r="ADL1323" s="24"/>
      <c r="ADM1323" s="24"/>
      <c r="ADN1323" s="24"/>
      <c r="ADO1323" s="24"/>
      <c r="ADP1323" s="24"/>
      <c r="ADQ1323" s="24"/>
      <c r="ADR1323" s="24"/>
      <c r="ADS1323" s="24"/>
      <c r="ADT1323" s="24"/>
      <c r="ADU1323" s="24"/>
      <c r="ADV1323" s="24"/>
      <c r="ADW1323" s="24"/>
      <c r="ADX1323" s="24"/>
      <c r="ADY1323" s="24"/>
      <c r="ADZ1323" s="24"/>
      <c r="AEA1323" s="24"/>
      <c r="AEB1323" s="24"/>
      <c r="AEC1323" s="24"/>
      <c r="AED1323" s="24"/>
      <c r="AEE1323" s="24"/>
      <c r="AEF1323" s="24"/>
      <c r="AEG1323" s="24"/>
      <c r="AEH1323" s="24"/>
      <c r="AEI1323" s="24"/>
      <c r="AEJ1323" s="24"/>
      <c r="AEK1323" s="24"/>
      <c r="AEL1323" s="24"/>
      <c r="AEM1323" s="24"/>
      <c r="AEN1323" s="24"/>
      <c r="AEO1323" s="24"/>
      <c r="AEP1323" s="24"/>
      <c r="AEQ1323" s="24"/>
      <c r="AER1323" s="24"/>
      <c r="AES1323" s="24"/>
      <c r="AET1323" s="24"/>
      <c r="AEU1323" s="24"/>
      <c r="AEV1323" s="24"/>
      <c r="AEW1323" s="24"/>
      <c r="AEX1323" s="24"/>
      <c r="AEY1323" s="24"/>
      <c r="AEZ1323" s="24"/>
      <c r="AFA1323" s="24"/>
      <c r="AFB1323" s="24"/>
      <c r="AFC1323" s="24"/>
      <c r="AFD1323" s="24"/>
      <c r="AFE1323" s="24"/>
      <c r="AFF1323" s="24"/>
      <c r="AFG1323" s="24"/>
      <c r="AFH1323" s="24"/>
      <c r="AFI1323" s="24"/>
      <c r="AFJ1323" s="24"/>
      <c r="AFK1323" s="24"/>
      <c r="AFL1323" s="24"/>
      <c r="AFM1323" s="24"/>
      <c r="AFN1323" s="24"/>
      <c r="AFO1323" s="24"/>
      <c r="AFP1323" s="24"/>
      <c r="AFQ1323" s="24"/>
      <c r="AFR1323" s="24"/>
      <c r="AFS1323" s="24"/>
      <c r="AFT1323" s="24"/>
      <c r="AFU1323" s="24"/>
      <c r="AFV1323" s="24"/>
      <c r="AFW1323" s="24"/>
      <c r="AFX1323" s="24"/>
      <c r="AFY1323" s="24"/>
      <c r="AFZ1323" s="24"/>
      <c r="AGA1323" s="24"/>
      <c r="AGB1323" s="24"/>
      <c r="AGC1323" s="24"/>
      <c r="AGD1323" s="24"/>
      <c r="AGE1323" s="24"/>
      <c r="AGF1323" s="24"/>
      <c r="AGG1323" s="24"/>
      <c r="AGH1323" s="24"/>
      <c r="AGI1323" s="24"/>
      <c r="AGJ1323" s="24"/>
      <c r="AGK1323" s="24"/>
      <c r="AGL1323" s="24"/>
      <c r="AGM1323" s="24"/>
      <c r="AGN1323" s="24"/>
      <c r="AGO1323" s="24"/>
      <c r="AGP1323" s="24"/>
      <c r="AGQ1323" s="24"/>
      <c r="AGR1323" s="24"/>
      <c r="AGS1323" s="24"/>
      <c r="AGT1323" s="24"/>
      <c r="AGU1323" s="24"/>
      <c r="AGV1323" s="24"/>
      <c r="AGW1323" s="24"/>
      <c r="AGX1323" s="24"/>
      <c r="AGY1323" s="24"/>
      <c r="AGZ1323" s="24"/>
      <c r="AHA1323" s="24"/>
      <c r="AHB1323" s="24"/>
      <c r="AHC1323" s="24"/>
      <c r="AHD1323" s="24"/>
      <c r="AHE1323" s="24"/>
      <c r="AHF1323" s="24"/>
      <c r="AHG1323" s="24"/>
      <c r="AHH1323" s="24"/>
      <c r="AHI1323" s="24"/>
      <c r="AHJ1323" s="24"/>
      <c r="AHK1323" s="24"/>
      <c r="AHL1323" s="24"/>
      <c r="AHM1323" s="24"/>
      <c r="AHN1323" s="24"/>
      <c r="AHO1323" s="24"/>
      <c r="AHP1323" s="24"/>
      <c r="AHQ1323" s="24"/>
      <c r="AHR1323" s="24"/>
      <c r="AHS1323" s="24"/>
      <c r="AHT1323" s="24"/>
      <c r="AHU1323" s="24"/>
      <c r="AHV1323" s="24"/>
      <c r="AHW1323" s="24"/>
      <c r="AHX1323" s="24"/>
      <c r="AHY1323" s="24"/>
      <c r="AHZ1323" s="24"/>
      <c r="AIA1323" s="24"/>
      <c r="AIB1323" s="24"/>
      <c r="AIC1323" s="24"/>
      <c r="AID1323" s="24"/>
      <c r="AIE1323" s="24"/>
      <c r="AIF1323" s="24"/>
      <c r="AIG1323" s="24"/>
      <c r="AIH1323" s="24"/>
      <c r="AII1323" s="24"/>
      <c r="AIJ1323" s="24"/>
      <c r="AIK1323" s="24"/>
      <c r="AIL1323" s="24"/>
      <c r="AIM1323" s="24"/>
      <c r="AIN1323" s="24"/>
      <c r="AIO1323" s="24"/>
      <c r="AIP1323" s="24"/>
      <c r="AIQ1323" s="24"/>
      <c r="AIR1323" s="24"/>
      <c r="AIS1323" s="24"/>
      <c r="AIT1323" s="24"/>
      <c r="AIU1323" s="24"/>
      <c r="AIV1323" s="24"/>
      <c r="AIW1323" s="24"/>
      <c r="AIX1323" s="24"/>
      <c r="AIY1323" s="24"/>
      <c r="AIZ1323" s="24"/>
      <c r="AJA1323" s="24"/>
      <c r="AJB1323" s="24"/>
      <c r="AJC1323" s="24"/>
      <c r="AJD1323" s="24"/>
      <c r="AJE1323" s="24"/>
      <c r="AJF1323" s="24"/>
      <c r="AJG1323" s="24"/>
      <c r="AJH1323" s="24"/>
      <c r="AJI1323" s="24"/>
      <c r="AJJ1323" s="24"/>
      <c r="AJK1323" s="24"/>
      <c r="AJL1323" s="24"/>
      <c r="AJM1323" s="24"/>
      <c r="AJN1323" s="24"/>
      <c r="AJO1323" s="24"/>
      <c r="AJP1323" s="24"/>
      <c r="AJQ1323" s="24"/>
      <c r="AJR1323" s="24"/>
      <c r="AJS1323" s="24"/>
      <c r="AJT1323" s="24"/>
      <c r="AJU1323" s="24"/>
      <c r="AJV1323" s="24"/>
      <c r="AJW1323" s="24"/>
      <c r="AJX1323" s="24"/>
      <c r="AJY1323" s="24"/>
      <c r="AJZ1323" s="24"/>
      <c r="AKA1323" s="24"/>
      <c r="AKB1323" s="24"/>
      <c r="AKC1323" s="24"/>
      <c r="AKD1323" s="24"/>
      <c r="AKE1323" s="24"/>
      <c r="AKF1323" s="24"/>
      <c r="AKG1323" s="24"/>
      <c r="AKH1323" s="24"/>
      <c r="AKI1323" s="24"/>
      <c r="AKJ1323" s="24"/>
      <c r="AKK1323" s="24"/>
      <c r="AKL1323" s="24"/>
      <c r="AKM1323" s="24"/>
      <c r="AKN1323" s="24"/>
      <c r="AKO1323" s="24"/>
      <c r="AKP1323" s="24"/>
      <c r="AKQ1323" s="24"/>
      <c r="AKR1323" s="24"/>
      <c r="AKS1323" s="24"/>
      <c r="AKT1323" s="24"/>
      <c r="AKU1323" s="24"/>
      <c r="AKV1323" s="24"/>
      <c r="AKW1323" s="24"/>
      <c r="AKX1323" s="24"/>
      <c r="AKY1323" s="24"/>
      <c r="AKZ1323" s="24"/>
      <c r="ALA1323" s="24"/>
      <c r="ALB1323" s="24"/>
      <c r="ALC1323" s="24"/>
      <c r="ALD1323" s="24"/>
      <c r="ALE1323" s="24"/>
      <c r="ALF1323" s="24"/>
      <c r="ALG1323" s="24"/>
      <c r="ALH1323" s="24"/>
      <c r="ALI1323" s="24"/>
      <c r="ALJ1323" s="24"/>
    </row>
    <row r="1324" spans="1:998" s="13" customFormat="1">
      <c r="A1324" s="16">
        <v>1319</v>
      </c>
      <c r="B1324" s="32" t="s">
        <v>250</v>
      </c>
      <c r="C1324" s="32" t="s">
        <v>41</v>
      </c>
      <c r="D1324" s="32" t="s">
        <v>41</v>
      </c>
      <c r="E1324" s="117" t="s">
        <v>1312</v>
      </c>
      <c r="F1324" s="117"/>
      <c r="G1324" s="121">
        <v>45818</v>
      </c>
      <c r="H1324" s="122">
        <v>0.57500000000000007</v>
      </c>
      <c r="I1324" s="117" t="s">
        <v>265</v>
      </c>
      <c r="J1324" s="117" t="s">
        <v>6</v>
      </c>
      <c r="K1324" s="117" t="s">
        <v>5</v>
      </c>
      <c r="L1324" s="117" t="s">
        <v>5</v>
      </c>
      <c r="M1324" s="123" t="s">
        <v>5</v>
      </c>
      <c r="N1324" s="117" t="s">
        <v>6</v>
      </c>
      <c r="O1324" s="123">
        <v>536.59</v>
      </c>
      <c r="P1324" s="124">
        <v>2050</v>
      </c>
      <c r="Q1324" s="123">
        <v>45598.82</v>
      </c>
      <c r="R1324" s="123">
        <v>3000</v>
      </c>
      <c r="S1324" s="125">
        <f t="shared" si="121"/>
        <v>6.5791176175172952</v>
      </c>
      <c r="T1324" s="125">
        <f t="shared" si="120"/>
        <v>42598.82</v>
      </c>
      <c r="U1324" s="117" t="s">
        <v>6</v>
      </c>
      <c r="V1324" s="117" t="s">
        <v>6</v>
      </c>
      <c r="W1324" s="118">
        <v>1</v>
      </c>
      <c r="X1324" s="80">
        <v>0</v>
      </c>
      <c r="Y1324" s="81">
        <f>ROUND((S1324/INDICI!$B$2*10),2)</f>
        <v>0.74</v>
      </c>
      <c r="Z1324" s="81">
        <f>ROUND((O1324/INDICI!$B$1*25),2)</f>
        <v>1.43</v>
      </c>
      <c r="AA1324" s="82">
        <f t="shared" si="122"/>
        <v>8</v>
      </c>
      <c r="AB1324" s="83">
        <f t="shared" si="123"/>
        <v>10.17</v>
      </c>
      <c r="AC1324" s="84"/>
      <c r="AD1324" s="81" t="str">
        <f>VLOOKUP(C1324, 'NORD SUD'!A:B, 2, FALSE)</f>
        <v>N</v>
      </c>
      <c r="AE1324" s="85"/>
      <c r="AF1324" s="85"/>
      <c r="AG1324" s="84"/>
      <c r="AH1324" s="90"/>
      <c r="AI1324" s="172"/>
      <c r="AJ1324" s="172"/>
      <c r="AK1324" s="197"/>
      <c r="AL1324" s="158"/>
    </row>
    <row r="1325" spans="1:998" s="13" customFormat="1">
      <c r="A1325" s="16">
        <v>1320</v>
      </c>
      <c r="B1325" s="32" t="s">
        <v>188</v>
      </c>
      <c r="C1325" s="32" t="s">
        <v>13</v>
      </c>
      <c r="D1325" s="32" t="s">
        <v>13</v>
      </c>
      <c r="E1325" s="32" t="s">
        <v>197</v>
      </c>
      <c r="F1325" s="32"/>
      <c r="G1325" s="74">
        <v>45831</v>
      </c>
      <c r="H1325" s="75">
        <v>0.7006944444444444</v>
      </c>
      <c r="I1325" s="32" t="s">
        <v>5</v>
      </c>
      <c r="J1325" s="32" t="s">
        <v>6</v>
      </c>
      <c r="K1325" s="32" t="s">
        <v>5</v>
      </c>
      <c r="L1325" s="32" t="s">
        <v>5</v>
      </c>
      <c r="M1325" s="32" t="s">
        <v>5</v>
      </c>
      <c r="N1325" s="32" t="s">
        <v>6</v>
      </c>
      <c r="O1325" s="76">
        <v>390.63</v>
      </c>
      <c r="P1325" s="77">
        <v>256</v>
      </c>
      <c r="Q1325" s="76">
        <v>55000</v>
      </c>
      <c r="R1325" s="76">
        <v>5500</v>
      </c>
      <c r="S1325" s="78">
        <f t="shared" si="121"/>
        <v>10</v>
      </c>
      <c r="T1325" s="78">
        <f t="shared" si="120"/>
        <v>49500</v>
      </c>
      <c r="U1325" s="32" t="s">
        <v>6</v>
      </c>
      <c r="V1325" s="32" t="s">
        <v>6</v>
      </c>
      <c r="W1325" s="79">
        <v>1</v>
      </c>
      <c r="X1325" s="80">
        <v>0</v>
      </c>
      <c r="Y1325" s="81">
        <f>ROUND((S1325/INDICI!$B$2*10),2)</f>
        <v>1.1299999999999999</v>
      </c>
      <c r="Z1325" s="81">
        <f>ROUND((O1325/INDICI!$B$1*25),2)</f>
        <v>1.04</v>
      </c>
      <c r="AA1325" s="82">
        <f t="shared" si="122"/>
        <v>8</v>
      </c>
      <c r="AB1325" s="83">
        <f t="shared" si="123"/>
        <v>10.17</v>
      </c>
      <c r="AC1325" s="84"/>
      <c r="AD1325" s="81" t="str">
        <f>VLOOKUP(C1325, 'NORD SUD'!A:B, 2, FALSE)</f>
        <v>N</v>
      </c>
      <c r="AE1325" s="85"/>
      <c r="AF1325" s="85"/>
      <c r="AG1325" s="84"/>
      <c r="AH1325" s="81"/>
      <c r="AI1325" s="169"/>
      <c r="AJ1325" s="169"/>
      <c r="AK1325" s="194"/>
      <c r="AL1325" s="158"/>
    </row>
    <row r="1326" spans="1:998" s="13" customFormat="1">
      <c r="A1326" s="16">
        <v>1321</v>
      </c>
      <c r="B1326" s="32" t="s">
        <v>344</v>
      </c>
      <c r="C1326" s="32" t="s">
        <v>55</v>
      </c>
      <c r="D1326" s="32" t="s">
        <v>55</v>
      </c>
      <c r="E1326" s="32" t="s">
        <v>1733</v>
      </c>
      <c r="F1326" s="32"/>
      <c r="G1326" s="74">
        <v>45834</v>
      </c>
      <c r="H1326" s="75">
        <v>0.62569444444444444</v>
      </c>
      <c r="I1326" s="32" t="s">
        <v>5</v>
      </c>
      <c r="J1326" s="32" t="s">
        <v>6</v>
      </c>
      <c r="K1326" s="32" t="s">
        <v>5</v>
      </c>
      <c r="L1326" s="32" t="s">
        <v>5</v>
      </c>
      <c r="M1326" s="32" t="s">
        <v>5</v>
      </c>
      <c r="N1326" s="32" t="s">
        <v>6</v>
      </c>
      <c r="O1326" s="76">
        <v>1169.48</v>
      </c>
      <c r="P1326" s="77">
        <v>5216</v>
      </c>
      <c r="Q1326" s="76">
        <v>107500</v>
      </c>
      <c r="R1326" s="76">
        <v>10000</v>
      </c>
      <c r="S1326" s="85">
        <f t="shared" si="121"/>
        <v>9.3023255813953494</v>
      </c>
      <c r="T1326" s="85">
        <f t="shared" si="120"/>
        <v>97500</v>
      </c>
      <c r="U1326" s="32" t="s">
        <v>6</v>
      </c>
      <c r="V1326" s="32" t="s">
        <v>6</v>
      </c>
      <c r="W1326" s="79">
        <v>1</v>
      </c>
      <c r="X1326" s="80">
        <v>0</v>
      </c>
      <c r="Y1326" s="81">
        <f>ROUND((S1326/INDICI!$B$2*10),2)</f>
        <v>1.05</v>
      </c>
      <c r="Z1326" s="81">
        <f>ROUND((O1326/INDICI!$B$1*25),2)</f>
        <v>3.12</v>
      </c>
      <c r="AA1326" s="82">
        <f t="shared" si="122"/>
        <v>6</v>
      </c>
      <c r="AB1326" s="83">
        <f t="shared" si="123"/>
        <v>10.17</v>
      </c>
      <c r="AC1326" s="84"/>
      <c r="AD1326" s="81" t="str">
        <f>VLOOKUP(C1326, 'NORD SUD'!A:B, 2, FALSE)</f>
        <v>N</v>
      </c>
      <c r="AE1326" s="85"/>
      <c r="AF1326" s="85"/>
      <c r="AG1326" s="84"/>
      <c r="AH1326" s="81"/>
      <c r="AI1326" s="169"/>
      <c r="AJ1326" s="169"/>
      <c r="AK1326" s="194"/>
      <c r="AL1326" s="158"/>
    </row>
    <row r="1327" spans="1:998" s="13" customFormat="1">
      <c r="A1327" s="16">
        <v>1322</v>
      </c>
      <c r="B1327" s="32" t="s">
        <v>556</v>
      </c>
      <c r="C1327" s="32" t="s">
        <v>1454</v>
      </c>
      <c r="D1327" s="32" t="s">
        <v>1454</v>
      </c>
      <c r="E1327" s="32" t="s">
        <v>1465</v>
      </c>
      <c r="F1327" s="32"/>
      <c r="G1327" s="74">
        <v>45834</v>
      </c>
      <c r="H1327" s="75" t="s">
        <v>1466</v>
      </c>
      <c r="I1327" s="32" t="s">
        <v>5</v>
      </c>
      <c r="J1327" s="32" t="s">
        <v>6</v>
      </c>
      <c r="K1327" s="32" t="s">
        <v>5</v>
      </c>
      <c r="L1327" s="32" t="s">
        <v>5</v>
      </c>
      <c r="M1327" s="32" t="s">
        <v>5</v>
      </c>
      <c r="N1327" s="32" t="s">
        <v>6</v>
      </c>
      <c r="O1327" s="76">
        <v>809.72</v>
      </c>
      <c r="P1327" s="77">
        <v>247</v>
      </c>
      <c r="Q1327" s="76">
        <v>84000</v>
      </c>
      <c r="R1327" s="76">
        <v>0</v>
      </c>
      <c r="S1327" s="85">
        <f t="shared" si="121"/>
        <v>0</v>
      </c>
      <c r="T1327" s="85">
        <f t="shared" si="120"/>
        <v>84000</v>
      </c>
      <c r="U1327" s="32" t="s">
        <v>6</v>
      </c>
      <c r="V1327" s="32" t="s">
        <v>6</v>
      </c>
      <c r="W1327" s="79">
        <v>2</v>
      </c>
      <c r="X1327" s="80">
        <v>0</v>
      </c>
      <c r="Y1327" s="81">
        <f>ROUND((S1327/INDICI!$B$2*10),2)</f>
        <v>0</v>
      </c>
      <c r="Z1327" s="81">
        <f>ROUND((O1327/INDICI!$B$1*25),2)</f>
        <v>2.16</v>
      </c>
      <c r="AA1327" s="82">
        <f t="shared" si="122"/>
        <v>8</v>
      </c>
      <c r="AB1327" s="83">
        <f t="shared" si="123"/>
        <v>10.16</v>
      </c>
      <c r="AC1327" s="84"/>
      <c r="AD1327" s="81" t="str">
        <f>VLOOKUP(C1327, 'NORD SUD'!A:B, 2, FALSE)</f>
        <v>S</v>
      </c>
      <c r="AE1327" s="85"/>
      <c r="AF1327" s="85"/>
      <c r="AG1327" s="84"/>
      <c r="AH1327" s="81"/>
      <c r="AI1327" s="169"/>
      <c r="AJ1327" s="169"/>
      <c r="AK1327" s="194"/>
      <c r="AL1327" s="158"/>
    </row>
    <row r="1328" spans="1:998" s="13" customFormat="1">
      <c r="A1328" s="16">
        <v>1323</v>
      </c>
      <c r="B1328" s="32" t="s">
        <v>174</v>
      </c>
      <c r="C1328" s="32" t="s">
        <v>169</v>
      </c>
      <c r="D1328" s="32" t="s">
        <v>169</v>
      </c>
      <c r="E1328" s="32" t="s">
        <v>170</v>
      </c>
      <c r="F1328" s="32"/>
      <c r="G1328" s="74">
        <v>45833</v>
      </c>
      <c r="H1328" s="75">
        <v>0.46597222222222223</v>
      </c>
      <c r="I1328" s="32" t="s">
        <v>5</v>
      </c>
      <c r="J1328" s="32" t="s">
        <v>6</v>
      </c>
      <c r="K1328" s="32" t="s">
        <v>5</v>
      </c>
      <c r="L1328" s="32" t="s">
        <v>5</v>
      </c>
      <c r="M1328" s="32" t="s">
        <v>5</v>
      </c>
      <c r="N1328" s="32" t="s">
        <v>6</v>
      </c>
      <c r="O1328" s="76">
        <v>712.43</v>
      </c>
      <c r="P1328" s="77">
        <v>6176</v>
      </c>
      <c r="Q1328" s="76">
        <v>88813.56</v>
      </c>
      <c r="R1328" s="76">
        <v>17762.71</v>
      </c>
      <c r="S1328" s="78">
        <f t="shared" si="121"/>
        <v>19.999997748091619</v>
      </c>
      <c r="T1328" s="78">
        <f t="shared" si="120"/>
        <v>71050.850000000006</v>
      </c>
      <c r="U1328" s="32" t="s">
        <v>6</v>
      </c>
      <c r="V1328" s="32" t="s">
        <v>6</v>
      </c>
      <c r="W1328" s="79">
        <v>1</v>
      </c>
      <c r="X1328" s="80">
        <v>0</v>
      </c>
      <c r="Y1328" s="81">
        <f>ROUND((S1328/INDICI!$B$2*10),2)</f>
        <v>2.2599999999999998</v>
      </c>
      <c r="Z1328" s="81">
        <f>ROUND((O1328/INDICI!$B$1*25),2)</f>
        <v>1.9</v>
      </c>
      <c r="AA1328" s="82">
        <f t="shared" si="122"/>
        <v>6</v>
      </c>
      <c r="AB1328" s="83">
        <f t="shared" si="123"/>
        <v>10.16</v>
      </c>
      <c r="AC1328" s="84"/>
      <c r="AD1328" s="81" t="str">
        <f>VLOOKUP(C1328, 'NORD SUD'!A:B, 2, FALSE)</f>
        <v>N</v>
      </c>
      <c r="AE1328" s="85"/>
      <c r="AF1328" s="85"/>
      <c r="AG1328" s="84"/>
      <c r="AH1328" s="81"/>
      <c r="AI1328" s="169"/>
      <c r="AJ1328" s="169"/>
      <c r="AK1328" s="194"/>
      <c r="AL1328" s="158"/>
    </row>
    <row r="1329" spans="1:998" s="13" customFormat="1">
      <c r="A1329" s="16">
        <v>1324</v>
      </c>
      <c r="B1329" s="32" t="s">
        <v>218</v>
      </c>
      <c r="C1329" s="32" t="s">
        <v>1494</v>
      </c>
      <c r="D1329" s="32" t="s">
        <v>1494</v>
      </c>
      <c r="E1329" s="32" t="s">
        <v>408</v>
      </c>
      <c r="F1329" s="32"/>
      <c r="G1329" s="74">
        <v>45833</v>
      </c>
      <c r="H1329" s="75">
        <v>0.71388888888888891</v>
      </c>
      <c r="I1329" s="32" t="s">
        <v>5</v>
      </c>
      <c r="J1329" s="32" t="s">
        <v>6</v>
      </c>
      <c r="K1329" s="32" t="s">
        <v>5</v>
      </c>
      <c r="L1329" s="32" t="s">
        <v>5</v>
      </c>
      <c r="M1329" s="32" t="s">
        <v>5</v>
      </c>
      <c r="N1329" s="32" t="s">
        <v>6</v>
      </c>
      <c r="O1329" s="76">
        <v>163.4</v>
      </c>
      <c r="P1329" s="77">
        <v>1836</v>
      </c>
      <c r="Q1329" s="76">
        <v>52500</v>
      </c>
      <c r="R1329" s="76">
        <v>8000</v>
      </c>
      <c r="S1329" s="85">
        <f t="shared" si="121"/>
        <v>15.238095238095239</v>
      </c>
      <c r="T1329" s="85">
        <f t="shared" si="120"/>
        <v>44500</v>
      </c>
      <c r="U1329" s="32" t="s">
        <v>6</v>
      </c>
      <c r="V1329" s="32" t="s">
        <v>6</v>
      </c>
      <c r="W1329" s="79">
        <v>1</v>
      </c>
      <c r="X1329" s="80">
        <v>0</v>
      </c>
      <c r="Y1329" s="81">
        <f>ROUND((S1329/INDICI!$B$2*10),2)</f>
        <v>1.72</v>
      </c>
      <c r="Z1329" s="81">
        <f>ROUND((O1329/INDICI!$B$1*25),2)</f>
        <v>0.44</v>
      </c>
      <c r="AA1329" s="82">
        <f t="shared" si="122"/>
        <v>8</v>
      </c>
      <c r="AB1329" s="83">
        <f t="shared" si="123"/>
        <v>10.16</v>
      </c>
      <c r="AC1329" s="84"/>
      <c r="AD1329" s="81" t="str">
        <f>VLOOKUP(C1329, 'NORD SUD'!A:B, 2, FALSE)</f>
        <v>S</v>
      </c>
      <c r="AE1329" s="85"/>
      <c r="AF1329" s="85"/>
      <c r="AG1329" s="84"/>
      <c r="AH1329" s="81"/>
      <c r="AI1329" s="169"/>
      <c r="AJ1329" s="169"/>
      <c r="AK1329" s="194"/>
      <c r="AL1329" s="158"/>
    </row>
    <row r="1330" spans="1:998" s="13" customFormat="1">
      <c r="A1330" s="16">
        <v>1325</v>
      </c>
      <c r="B1330" s="32" t="s">
        <v>344</v>
      </c>
      <c r="C1330" s="32" t="s">
        <v>58</v>
      </c>
      <c r="D1330" s="32" t="s">
        <v>58</v>
      </c>
      <c r="E1330" s="32" t="s">
        <v>455</v>
      </c>
      <c r="F1330" s="32"/>
      <c r="G1330" s="74">
        <v>45799</v>
      </c>
      <c r="H1330" s="75">
        <v>0.77430555555555547</v>
      </c>
      <c r="I1330" s="32" t="s">
        <v>5</v>
      </c>
      <c r="J1330" s="32" t="s">
        <v>6</v>
      </c>
      <c r="K1330" s="32" t="s">
        <v>5</v>
      </c>
      <c r="L1330" s="32" t="s">
        <v>5</v>
      </c>
      <c r="M1330" s="32" t="s">
        <v>5</v>
      </c>
      <c r="N1330" s="32" t="s">
        <v>6</v>
      </c>
      <c r="O1330" s="76">
        <v>1345.15</v>
      </c>
      <c r="P1330" s="77">
        <v>9367</v>
      </c>
      <c r="Q1330" s="76">
        <v>200000</v>
      </c>
      <c r="R1330" s="76">
        <v>10000</v>
      </c>
      <c r="S1330" s="85">
        <f t="shared" si="121"/>
        <v>5</v>
      </c>
      <c r="T1330" s="85">
        <f t="shared" si="120"/>
        <v>190000</v>
      </c>
      <c r="U1330" s="32" t="s">
        <v>6</v>
      </c>
      <c r="V1330" s="32" t="s">
        <v>6</v>
      </c>
      <c r="W1330" s="79">
        <v>1</v>
      </c>
      <c r="X1330" s="80">
        <v>0</v>
      </c>
      <c r="Y1330" s="81">
        <f>ROUND((S1330/INDICI!$B$2*10),2)</f>
        <v>0.56000000000000005</v>
      </c>
      <c r="Z1330" s="81">
        <f>ROUND((O1330/INDICI!$B$1*25),2)</f>
        <v>3.59</v>
      </c>
      <c r="AA1330" s="82">
        <f t="shared" si="122"/>
        <v>6</v>
      </c>
      <c r="AB1330" s="83">
        <f t="shared" si="123"/>
        <v>10.15</v>
      </c>
      <c r="AC1330" s="84"/>
      <c r="AD1330" s="81" t="str">
        <f>VLOOKUP(C1330, 'NORD SUD'!A:B, 2, FALSE)</f>
        <v>N</v>
      </c>
      <c r="AE1330" s="85"/>
      <c r="AF1330" s="85"/>
      <c r="AG1330" s="84"/>
      <c r="AH1330" s="81"/>
      <c r="AI1330" s="169"/>
      <c r="AJ1330" s="169"/>
      <c r="AK1330" s="194"/>
      <c r="AL1330" s="158"/>
      <c r="ALJ1330" s="24"/>
    </row>
    <row r="1331" spans="1:998" s="13" customFormat="1">
      <c r="A1331" s="16">
        <v>1326</v>
      </c>
      <c r="B1331" s="32" t="s">
        <v>857</v>
      </c>
      <c r="C1331" s="32" t="s">
        <v>100</v>
      </c>
      <c r="D1331" s="32" t="s">
        <v>100</v>
      </c>
      <c r="E1331" s="32" t="s">
        <v>880</v>
      </c>
      <c r="F1331" s="32"/>
      <c r="G1331" s="74">
        <v>45827</v>
      </c>
      <c r="H1331" s="75">
        <v>0.75</v>
      </c>
      <c r="I1331" s="32" t="s">
        <v>5</v>
      </c>
      <c r="J1331" s="32" t="s">
        <v>6</v>
      </c>
      <c r="K1331" s="32" t="s">
        <v>5</v>
      </c>
      <c r="L1331" s="32" t="s">
        <v>5</v>
      </c>
      <c r="M1331" s="32" t="s">
        <v>5</v>
      </c>
      <c r="N1331" s="32" t="s">
        <v>6</v>
      </c>
      <c r="O1331" s="76">
        <v>621.39369729249893</v>
      </c>
      <c r="P1331" s="77">
        <v>2253</v>
      </c>
      <c r="Q1331" s="76">
        <v>235000</v>
      </c>
      <c r="R1331" s="76">
        <v>10000</v>
      </c>
      <c r="S1331" s="85">
        <f t="shared" si="121"/>
        <v>4.2553191489361701</v>
      </c>
      <c r="T1331" s="85">
        <f t="shared" si="120"/>
        <v>225000</v>
      </c>
      <c r="U1331" s="32" t="s">
        <v>6</v>
      </c>
      <c r="V1331" s="32" t="s">
        <v>5</v>
      </c>
      <c r="W1331" s="79">
        <v>1</v>
      </c>
      <c r="X1331" s="80">
        <v>0</v>
      </c>
      <c r="Y1331" s="81">
        <f>ROUND((S1331/INDICI!$B$2*10),2)</f>
        <v>0.48</v>
      </c>
      <c r="Z1331" s="81">
        <f>ROUND((O1331/INDICI!$B$1*25),2)</f>
        <v>1.66</v>
      </c>
      <c r="AA1331" s="82">
        <f t="shared" si="122"/>
        <v>8</v>
      </c>
      <c r="AB1331" s="83">
        <f t="shared" si="123"/>
        <v>10.14</v>
      </c>
      <c r="AC1331" s="84"/>
      <c r="AD1331" s="81" t="str">
        <f>VLOOKUP(C1331, 'NORD SUD'!A:B, 2, FALSE)</f>
        <v>S</v>
      </c>
      <c r="AE1331" s="85"/>
      <c r="AF1331" s="85"/>
      <c r="AG1331" s="84"/>
      <c r="AH1331" s="81"/>
      <c r="AI1331" s="169"/>
      <c r="AJ1331" s="169"/>
      <c r="AK1331" s="194"/>
      <c r="AL1331" s="158"/>
    </row>
    <row r="1332" spans="1:998" s="13" customFormat="1">
      <c r="A1332" s="16">
        <v>1327</v>
      </c>
      <c r="B1332" s="32" t="s">
        <v>274</v>
      </c>
      <c r="C1332" s="32" t="s">
        <v>1606</v>
      </c>
      <c r="D1332" s="32" t="s">
        <v>1606</v>
      </c>
      <c r="E1332" s="32" t="s">
        <v>1631</v>
      </c>
      <c r="F1332" s="32"/>
      <c r="G1332" s="74">
        <v>45834</v>
      </c>
      <c r="H1332" s="75">
        <v>0.82708333333333339</v>
      </c>
      <c r="I1332" s="32" t="s">
        <v>5</v>
      </c>
      <c r="J1332" s="32" t="s">
        <v>6</v>
      </c>
      <c r="K1332" s="32" t="s">
        <v>265</v>
      </c>
      <c r="L1332" s="32" t="s">
        <v>5</v>
      </c>
      <c r="M1332" s="32" t="s">
        <v>5</v>
      </c>
      <c r="N1332" s="32" t="s">
        <v>6</v>
      </c>
      <c r="O1332" s="76">
        <v>801.36</v>
      </c>
      <c r="P1332" s="77">
        <v>4118</v>
      </c>
      <c r="Q1332" s="76">
        <v>225000</v>
      </c>
      <c r="R1332" s="76">
        <v>0</v>
      </c>
      <c r="S1332" s="85">
        <f t="shared" si="121"/>
        <v>0</v>
      </c>
      <c r="T1332" s="85">
        <f t="shared" si="120"/>
        <v>225000</v>
      </c>
      <c r="U1332" s="32" t="s">
        <v>6</v>
      </c>
      <c r="V1332" s="32" t="s">
        <v>6</v>
      </c>
      <c r="W1332" s="32">
        <v>1</v>
      </c>
      <c r="X1332" s="80">
        <v>0</v>
      </c>
      <c r="Y1332" s="81">
        <f>ROUND((S1332/INDICI!$B$2*10),2)</f>
        <v>0</v>
      </c>
      <c r="Z1332" s="81">
        <f>ROUND((O1332/INDICI!$B$1*25),2)</f>
        <v>2.14</v>
      </c>
      <c r="AA1332" s="82">
        <f t="shared" si="122"/>
        <v>8</v>
      </c>
      <c r="AB1332" s="83">
        <f t="shared" si="123"/>
        <v>10.14</v>
      </c>
      <c r="AC1332" s="84"/>
      <c r="AD1332" s="81" t="str">
        <f>VLOOKUP(C1332, 'NORD SUD'!A:B, 2, FALSE)</f>
        <v>S</v>
      </c>
      <c r="AE1332" s="85"/>
      <c r="AF1332" s="85"/>
      <c r="AG1332" s="84"/>
      <c r="AH1332" s="81"/>
      <c r="AI1332" s="169"/>
      <c r="AJ1332" s="169"/>
      <c r="AK1332" s="194"/>
      <c r="AL1332" s="158"/>
    </row>
    <row r="1333" spans="1:998" s="13" customFormat="1">
      <c r="A1333" s="16">
        <v>1328</v>
      </c>
      <c r="B1333" s="32" t="s">
        <v>138</v>
      </c>
      <c r="C1333" s="32" t="s">
        <v>27</v>
      </c>
      <c r="D1333" s="32" t="s">
        <v>27</v>
      </c>
      <c r="E1333" s="32" t="s">
        <v>1373</v>
      </c>
      <c r="F1333" s="32"/>
      <c r="G1333" s="74">
        <v>45834</v>
      </c>
      <c r="H1333" s="75">
        <v>0.8125</v>
      </c>
      <c r="I1333" s="32" t="s">
        <v>5</v>
      </c>
      <c r="J1333" s="32" t="s">
        <v>6</v>
      </c>
      <c r="K1333" s="32" t="s">
        <v>5</v>
      </c>
      <c r="L1333" s="32" t="s">
        <v>5</v>
      </c>
      <c r="M1333" s="32" t="s">
        <v>5</v>
      </c>
      <c r="N1333" s="32" t="s">
        <v>6</v>
      </c>
      <c r="O1333" s="76">
        <v>374.53</v>
      </c>
      <c r="P1333" s="77">
        <v>1068</v>
      </c>
      <c r="Q1333" s="76">
        <v>89095.38</v>
      </c>
      <c r="R1333" s="76">
        <v>8909.5400000000009</v>
      </c>
      <c r="S1333" s="85">
        <f t="shared" si="121"/>
        <v>10.000002244785309</v>
      </c>
      <c r="T1333" s="85">
        <f t="shared" si="120"/>
        <v>80185.84</v>
      </c>
      <c r="U1333" s="32" t="s">
        <v>6</v>
      </c>
      <c r="V1333" s="32" t="s">
        <v>6</v>
      </c>
      <c r="W1333" s="79">
        <v>1</v>
      </c>
      <c r="X1333" s="80">
        <v>0</v>
      </c>
      <c r="Y1333" s="81">
        <f>ROUND((S1333/INDICI!$B$2*10),2)</f>
        <v>1.1299999999999999</v>
      </c>
      <c r="Z1333" s="81">
        <f>ROUND((O1333/INDICI!$B$1*25),2)</f>
        <v>1</v>
      </c>
      <c r="AA1333" s="82">
        <f t="shared" si="122"/>
        <v>8</v>
      </c>
      <c r="AB1333" s="83">
        <f t="shared" si="123"/>
        <v>10.129999999999999</v>
      </c>
      <c r="AC1333" s="84"/>
      <c r="AD1333" s="81" t="str">
        <f>VLOOKUP(C1333, 'NORD SUD'!A:B, 2, FALSE)</f>
        <v>S</v>
      </c>
      <c r="AE1333" s="85"/>
      <c r="AF1333" s="85"/>
      <c r="AG1333" s="84"/>
      <c r="AH1333" s="81"/>
      <c r="AI1333" s="169"/>
      <c r="AJ1333" s="169"/>
      <c r="AK1333" s="194"/>
      <c r="AL1333" s="158"/>
    </row>
    <row r="1334" spans="1:998" s="13" customFormat="1">
      <c r="A1334" s="16">
        <v>1329</v>
      </c>
      <c r="B1334" s="32" t="s">
        <v>857</v>
      </c>
      <c r="C1334" s="32" t="s">
        <v>29</v>
      </c>
      <c r="D1334" s="32" t="s">
        <v>29</v>
      </c>
      <c r="E1334" s="32" t="s">
        <v>1591</v>
      </c>
      <c r="F1334" s="32"/>
      <c r="G1334" s="74">
        <v>45834</v>
      </c>
      <c r="H1334" s="75">
        <v>0.27708333333333302</v>
      </c>
      <c r="I1334" s="32" t="s">
        <v>5</v>
      </c>
      <c r="J1334" s="32" t="s">
        <v>6</v>
      </c>
      <c r="K1334" s="32" t="s">
        <v>5</v>
      </c>
      <c r="L1334" s="32" t="s">
        <v>5</v>
      </c>
      <c r="M1334" s="32" t="s">
        <v>5</v>
      </c>
      <c r="N1334" s="32" t="s">
        <v>6</v>
      </c>
      <c r="O1334" s="76">
        <v>794.51</v>
      </c>
      <c r="P1334" s="77">
        <v>2769</v>
      </c>
      <c r="Q1334" s="76">
        <v>250000</v>
      </c>
      <c r="R1334" s="76">
        <v>0</v>
      </c>
      <c r="S1334" s="86">
        <f t="shared" si="121"/>
        <v>0</v>
      </c>
      <c r="T1334" s="86">
        <f t="shared" si="120"/>
        <v>250000</v>
      </c>
      <c r="U1334" s="32" t="s">
        <v>5</v>
      </c>
      <c r="V1334" s="32" t="s">
        <v>6</v>
      </c>
      <c r="W1334" s="32">
        <v>1</v>
      </c>
      <c r="X1334" s="80">
        <v>0</v>
      </c>
      <c r="Y1334" s="81">
        <f>ROUND((S1334/INDICI!$B$2*10),2)</f>
        <v>0</v>
      </c>
      <c r="Z1334" s="81">
        <f>ROUND((O1334/INDICI!$B$1*25),2)</f>
        <v>2.12</v>
      </c>
      <c r="AA1334" s="82">
        <f t="shared" si="122"/>
        <v>8</v>
      </c>
      <c r="AB1334" s="83">
        <f t="shared" si="123"/>
        <v>10.120000000000001</v>
      </c>
      <c r="AC1334" s="84"/>
      <c r="AD1334" s="81" t="str">
        <f>VLOOKUP(C1334, 'NORD SUD'!A:B, 2, FALSE)</f>
        <v>S</v>
      </c>
      <c r="AE1334" s="85"/>
      <c r="AF1334" s="85"/>
      <c r="AG1334" s="84"/>
      <c r="AH1334" s="81"/>
      <c r="AI1334" s="169"/>
      <c r="AJ1334" s="169"/>
      <c r="AK1334" s="194"/>
      <c r="AL1334" s="158"/>
    </row>
    <row r="1335" spans="1:998" s="13" customFormat="1">
      <c r="A1335" s="16">
        <v>1330</v>
      </c>
      <c r="B1335" s="32" t="s">
        <v>138</v>
      </c>
      <c r="C1335" s="32" t="s">
        <v>81</v>
      </c>
      <c r="D1335" s="32" t="s">
        <v>81</v>
      </c>
      <c r="E1335" s="32" t="s">
        <v>1885</v>
      </c>
      <c r="F1335" s="32"/>
      <c r="G1335" s="74">
        <v>45805</v>
      </c>
      <c r="H1335" s="75" t="s">
        <v>1886</v>
      </c>
      <c r="I1335" s="32" t="s">
        <v>5</v>
      </c>
      <c r="J1335" s="32" t="s">
        <v>6</v>
      </c>
      <c r="K1335" s="32" t="s">
        <v>5</v>
      </c>
      <c r="L1335" s="32" t="s">
        <v>5</v>
      </c>
      <c r="M1335" s="32" t="s">
        <v>5</v>
      </c>
      <c r="N1335" s="32" t="s">
        <v>6</v>
      </c>
      <c r="O1335" s="91">
        <v>1115.2</v>
      </c>
      <c r="P1335" s="77">
        <v>11119</v>
      </c>
      <c r="Q1335" s="76">
        <v>139580.49</v>
      </c>
      <c r="R1335" s="76">
        <v>13958.05</v>
      </c>
      <c r="S1335" s="85">
        <f t="shared" si="121"/>
        <v>10.000000716432504</v>
      </c>
      <c r="T1335" s="85">
        <f t="shared" si="120"/>
        <v>125622.43999999999</v>
      </c>
      <c r="U1335" s="32" t="s">
        <v>5</v>
      </c>
      <c r="V1335" s="32" t="s">
        <v>6</v>
      </c>
      <c r="W1335" s="79">
        <v>1</v>
      </c>
      <c r="X1335" s="80">
        <v>0</v>
      </c>
      <c r="Y1335" s="81">
        <f>ROUND((S1335/INDICI!$B$2*10),2)</f>
        <v>1.1299999999999999</v>
      </c>
      <c r="Z1335" s="81">
        <f>ROUND((O1335/INDICI!$B$1*25),2)</f>
        <v>2.98</v>
      </c>
      <c r="AA1335" s="82">
        <f t="shared" si="122"/>
        <v>6</v>
      </c>
      <c r="AB1335" s="83">
        <f t="shared" si="123"/>
        <v>10.11</v>
      </c>
      <c r="AC1335" s="84"/>
      <c r="AD1335" s="81" t="str">
        <f>VLOOKUP(C1335, 'NORD SUD'!A:B, 2, FALSE)</f>
        <v>S</v>
      </c>
      <c r="AE1335" s="85"/>
      <c r="AF1335" s="85"/>
      <c r="AG1335" s="84"/>
      <c r="AH1335" s="81"/>
      <c r="AI1335" s="169"/>
      <c r="AJ1335" s="169"/>
      <c r="AK1335" s="194"/>
      <c r="AL1335" s="161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4"/>
      <c r="DB1335" s="24"/>
      <c r="DC1335" s="24"/>
      <c r="DD1335" s="24"/>
      <c r="DE1335" s="24"/>
      <c r="DF1335" s="24"/>
      <c r="DG1335" s="24"/>
      <c r="DH1335" s="24"/>
      <c r="DI1335" s="24"/>
      <c r="DJ1335" s="24"/>
      <c r="DK1335" s="24"/>
      <c r="DL1335" s="24"/>
      <c r="DM1335" s="24"/>
      <c r="DN1335" s="24"/>
      <c r="DO1335" s="24"/>
      <c r="DP1335" s="24"/>
      <c r="DQ1335" s="24"/>
      <c r="DR1335" s="24"/>
      <c r="DS1335" s="24"/>
      <c r="DT1335" s="24"/>
      <c r="DU1335" s="24"/>
      <c r="DV1335" s="24"/>
      <c r="DW1335" s="24"/>
      <c r="DX1335" s="24"/>
      <c r="DY1335" s="24"/>
      <c r="DZ1335" s="24"/>
      <c r="EA1335" s="24"/>
      <c r="EB1335" s="24"/>
      <c r="EC1335" s="24"/>
      <c r="ED1335" s="24"/>
      <c r="EE1335" s="24"/>
      <c r="EF1335" s="24"/>
      <c r="EG1335" s="24"/>
      <c r="EH1335" s="24"/>
      <c r="EI1335" s="24"/>
      <c r="EJ1335" s="24"/>
      <c r="EK1335" s="24"/>
      <c r="EL1335" s="24"/>
      <c r="EM1335" s="24"/>
      <c r="EN1335" s="24"/>
      <c r="EO1335" s="24"/>
      <c r="EP1335" s="24"/>
      <c r="EQ1335" s="24"/>
      <c r="ER1335" s="24"/>
      <c r="ES1335" s="24"/>
      <c r="ET1335" s="24"/>
      <c r="EU1335" s="24"/>
      <c r="EV1335" s="24"/>
      <c r="EW1335" s="24"/>
      <c r="EX1335" s="24"/>
      <c r="EY1335" s="24"/>
      <c r="EZ1335" s="24"/>
      <c r="FA1335" s="24"/>
      <c r="FB1335" s="24"/>
      <c r="FC1335" s="24"/>
      <c r="FD1335" s="24"/>
      <c r="FE1335" s="24"/>
      <c r="FF1335" s="24"/>
      <c r="FG1335" s="24"/>
      <c r="FH1335" s="24"/>
      <c r="FI1335" s="24"/>
      <c r="FJ1335" s="24"/>
      <c r="FK1335" s="24"/>
      <c r="FL1335" s="24"/>
      <c r="FM1335" s="24"/>
      <c r="FN1335" s="24"/>
      <c r="FO1335" s="24"/>
      <c r="FP1335" s="24"/>
      <c r="FQ1335" s="24"/>
      <c r="FR1335" s="24"/>
      <c r="FS1335" s="24"/>
      <c r="FT1335" s="24"/>
      <c r="FU1335" s="24"/>
      <c r="FV1335" s="24"/>
      <c r="FW1335" s="24"/>
      <c r="FX1335" s="24"/>
      <c r="FY1335" s="24"/>
      <c r="FZ1335" s="24"/>
      <c r="GA1335" s="24"/>
      <c r="GB1335" s="24"/>
      <c r="GC1335" s="24"/>
      <c r="GD1335" s="24"/>
      <c r="GE1335" s="24"/>
      <c r="GF1335" s="24"/>
      <c r="GG1335" s="24"/>
      <c r="GH1335" s="24"/>
      <c r="GI1335" s="24"/>
      <c r="GJ1335" s="24"/>
      <c r="GK1335" s="24"/>
      <c r="GL1335" s="24"/>
      <c r="GM1335" s="24"/>
      <c r="GN1335" s="24"/>
      <c r="GO1335" s="24"/>
      <c r="GP1335" s="24"/>
      <c r="GQ1335" s="24"/>
      <c r="GR1335" s="24"/>
      <c r="GS1335" s="24"/>
      <c r="GT1335" s="24"/>
      <c r="GU1335" s="24"/>
      <c r="GV1335" s="24"/>
      <c r="GW1335" s="24"/>
      <c r="GX1335" s="24"/>
      <c r="GY1335" s="24"/>
      <c r="GZ1335" s="24"/>
      <c r="HA1335" s="24"/>
      <c r="HB1335" s="24"/>
      <c r="HC1335" s="24"/>
      <c r="HD1335" s="24"/>
      <c r="HE1335" s="24"/>
      <c r="HF1335" s="24"/>
      <c r="HG1335" s="24"/>
      <c r="HH1335" s="24"/>
      <c r="HI1335" s="24"/>
      <c r="HJ1335" s="24"/>
      <c r="HK1335" s="24"/>
      <c r="HL1335" s="24"/>
      <c r="HM1335" s="24"/>
      <c r="HN1335" s="24"/>
      <c r="HO1335" s="24"/>
      <c r="HP1335" s="24"/>
      <c r="HQ1335" s="24"/>
      <c r="HR1335" s="24"/>
      <c r="HS1335" s="24"/>
      <c r="HT1335" s="24"/>
      <c r="HU1335" s="24"/>
      <c r="HV1335" s="24"/>
      <c r="HW1335" s="24"/>
      <c r="HX1335" s="24"/>
      <c r="HY1335" s="24"/>
      <c r="HZ1335" s="24"/>
      <c r="IA1335" s="24"/>
      <c r="IB1335" s="24"/>
      <c r="IC1335" s="24"/>
      <c r="ID1335" s="24"/>
      <c r="IE1335" s="24"/>
      <c r="IF1335" s="24"/>
      <c r="IG1335" s="24"/>
      <c r="IH1335" s="24"/>
      <c r="II1335" s="24"/>
      <c r="IJ1335" s="24"/>
      <c r="IK1335" s="24"/>
      <c r="IL1335" s="24"/>
      <c r="IM1335" s="24"/>
      <c r="IN1335" s="24"/>
      <c r="IO1335" s="24"/>
      <c r="IP1335" s="24"/>
      <c r="IQ1335" s="24"/>
      <c r="IR1335" s="24"/>
      <c r="IS1335" s="24"/>
      <c r="IT1335" s="24"/>
      <c r="IU1335" s="24"/>
      <c r="IV1335" s="24"/>
      <c r="IW1335" s="24"/>
      <c r="IX1335" s="24"/>
      <c r="IY1335" s="24"/>
      <c r="IZ1335" s="24"/>
      <c r="JA1335" s="24"/>
      <c r="JB1335" s="24"/>
      <c r="JC1335" s="24"/>
      <c r="JD1335" s="24"/>
      <c r="JE1335" s="24"/>
      <c r="JF1335" s="24"/>
      <c r="JG1335" s="24"/>
      <c r="JH1335" s="24"/>
      <c r="JI1335" s="24"/>
      <c r="JJ1335" s="24"/>
      <c r="JK1335" s="24"/>
      <c r="JL1335" s="24"/>
      <c r="JM1335" s="24"/>
      <c r="JN1335" s="24"/>
      <c r="JO1335" s="24"/>
      <c r="JP1335" s="24"/>
      <c r="JQ1335" s="24"/>
      <c r="JR1335" s="24"/>
      <c r="JS1335" s="24"/>
      <c r="JT1335" s="24"/>
      <c r="JU1335" s="24"/>
      <c r="JV1335" s="24"/>
      <c r="JW1335" s="24"/>
      <c r="JX1335" s="24"/>
      <c r="JY1335" s="24"/>
      <c r="JZ1335" s="24"/>
      <c r="KA1335" s="24"/>
      <c r="KB1335" s="24"/>
      <c r="KC1335" s="24"/>
      <c r="KD1335" s="24"/>
      <c r="KE1335" s="24"/>
      <c r="KF1335" s="24"/>
      <c r="KG1335" s="24"/>
      <c r="KH1335" s="24"/>
      <c r="KI1335" s="24"/>
      <c r="KJ1335" s="24"/>
      <c r="KK1335" s="24"/>
      <c r="KL1335" s="24"/>
      <c r="KM1335" s="24"/>
      <c r="KN1335" s="24"/>
      <c r="KO1335" s="24"/>
      <c r="KP1335" s="24"/>
      <c r="KQ1335" s="24"/>
      <c r="KR1335" s="24"/>
      <c r="KS1335" s="24"/>
      <c r="KT1335" s="24"/>
      <c r="KU1335" s="24"/>
      <c r="KV1335" s="24"/>
      <c r="KW1335" s="24"/>
      <c r="KX1335" s="24"/>
      <c r="KY1335" s="24"/>
      <c r="KZ1335" s="24"/>
      <c r="LA1335" s="24"/>
      <c r="LB1335" s="24"/>
      <c r="LC1335" s="24"/>
      <c r="LD1335" s="24"/>
      <c r="LE1335" s="24"/>
      <c r="LF1335" s="24"/>
      <c r="LG1335" s="24"/>
      <c r="LH1335" s="24"/>
      <c r="LI1335" s="24"/>
      <c r="LJ1335" s="24"/>
      <c r="LK1335" s="24"/>
      <c r="LL1335" s="24"/>
      <c r="LM1335" s="24"/>
      <c r="LN1335" s="24"/>
      <c r="LO1335" s="24"/>
      <c r="LP1335" s="24"/>
      <c r="LQ1335" s="24"/>
      <c r="LR1335" s="24"/>
      <c r="LS1335" s="24"/>
      <c r="LT1335" s="24"/>
      <c r="LU1335" s="24"/>
      <c r="LV1335" s="24"/>
      <c r="LW1335" s="24"/>
      <c r="LX1335" s="24"/>
      <c r="LY1335" s="24"/>
      <c r="LZ1335" s="24"/>
      <c r="MA1335" s="24"/>
      <c r="MB1335" s="24"/>
      <c r="MC1335" s="24"/>
      <c r="MD1335" s="24"/>
      <c r="ME1335" s="24"/>
      <c r="MF1335" s="24"/>
      <c r="MG1335" s="24"/>
      <c r="MH1335" s="24"/>
      <c r="MI1335" s="24"/>
      <c r="MJ1335" s="24"/>
      <c r="MK1335" s="24"/>
      <c r="ML1335" s="24"/>
      <c r="MM1335" s="24"/>
      <c r="MN1335" s="24"/>
      <c r="MO1335" s="24"/>
      <c r="MP1335" s="24"/>
      <c r="MQ1335" s="24"/>
      <c r="MR1335" s="24"/>
      <c r="MS1335" s="24"/>
      <c r="MT1335" s="24"/>
      <c r="MU1335" s="24"/>
      <c r="MV1335" s="24"/>
      <c r="MW1335" s="24"/>
      <c r="MX1335" s="24"/>
      <c r="MY1335" s="24"/>
      <c r="MZ1335" s="24"/>
      <c r="NA1335" s="24"/>
      <c r="NB1335" s="24"/>
      <c r="NC1335" s="24"/>
      <c r="ND1335" s="24"/>
      <c r="NE1335" s="24"/>
      <c r="NF1335" s="24"/>
      <c r="NG1335" s="24"/>
      <c r="NH1335" s="24"/>
      <c r="NI1335" s="24"/>
      <c r="NJ1335" s="24"/>
      <c r="NK1335" s="24"/>
      <c r="NL1335" s="24"/>
      <c r="NM1335" s="24"/>
      <c r="NN1335" s="24"/>
      <c r="NO1335" s="24"/>
      <c r="NP1335" s="24"/>
      <c r="NQ1335" s="24"/>
      <c r="NR1335" s="24"/>
      <c r="NS1335" s="24"/>
      <c r="NT1335" s="24"/>
      <c r="NU1335" s="24"/>
      <c r="NV1335" s="24"/>
      <c r="NW1335" s="24"/>
      <c r="NX1335" s="24"/>
      <c r="NY1335" s="24"/>
      <c r="NZ1335" s="24"/>
      <c r="OA1335" s="24"/>
      <c r="OB1335" s="24"/>
      <c r="OC1335" s="24"/>
      <c r="OD1335" s="24"/>
      <c r="OE1335" s="24"/>
      <c r="OF1335" s="24"/>
      <c r="OG1335" s="24"/>
      <c r="OH1335" s="24"/>
      <c r="OI1335" s="24"/>
      <c r="OJ1335" s="24"/>
      <c r="OK1335" s="24"/>
      <c r="OL1335" s="24"/>
      <c r="OM1335" s="24"/>
      <c r="ON1335" s="24"/>
      <c r="OO1335" s="24"/>
      <c r="OP1335" s="24"/>
      <c r="OQ1335" s="24"/>
      <c r="OR1335" s="24"/>
      <c r="OS1335" s="24"/>
      <c r="OT1335" s="24"/>
      <c r="OU1335" s="24"/>
      <c r="OV1335" s="24"/>
      <c r="OW1335" s="24"/>
      <c r="OX1335" s="24"/>
      <c r="OY1335" s="24"/>
      <c r="OZ1335" s="24"/>
      <c r="PA1335" s="24"/>
      <c r="PB1335" s="24"/>
      <c r="PC1335" s="24"/>
      <c r="PD1335" s="24"/>
      <c r="PE1335" s="24"/>
      <c r="PF1335" s="24"/>
      <c r="PG1335" s="24"/>
      <c r="PH1335" s="24"/>
      <c r="PI1335" s="24"/>
      <c r="PJ1335" s="24"/>
      <c r="PK1335" s="24"/>
      <c r="PL1335" s="24"/>
      <c r="PM1335" s="24"/>
      <c r="PN1335" s="24"/>
      <c r="PO1335" s="24"/>
      <c r="PP1335" s="24"/>
      <c r="PQ1335" s="24"/>
      <c r="PR1335" s="24"/>
      <c r="PS1335" s="24"/>
      <c r="PT1335" s="24"/>
      <c r="PU1335" s="24"/>
      <c r="PV1335" s="24"/>
      <c r="PW1335" s="24"/>
      <c r="PX1335" s="24"/>
      <c r="PY1335" s="24"/>
      <c r="PZ1335" s="24"/>
      <c r="QA1335" s="24"/>
      <c r="QB1335" s="24"/>
      <c r="QC1335" s="24"/>
      <c r="QD1335" s="24"/>
      <c r="QE1335" s="24"/>
      <c r="QF1335" s="24"/>
      <c r="QG1335" s="24"/>
      <c r="QH1335" s="24"/>
      <c r="QI1335" s="24"/>
      <c r="QJ1335" s="24"/>
      <c r="QK1335" s="24"/>
      <c r="QL1335" s="24"/>
      <c r="QM1335" s="24"/>
      <c r="QN1335" s="24"/>
      <c r="QO1335" s="24"/>
      <c r="QP1335" s="24"/>
      <c r="QQ1335" s="24"/>
      <c r="QR1335" s="24"/>
      <c r="QS1335" s="24"/>
      <c r="QT1335" s="24"/>
      <c r="QU1335" s="24"/>
      <c r="QV1335" s="24"/>
      <c r="QW1335" s="24"/>
      <c r="QX1335" s="24"/>
      <c r="QY1335" s="24"/>
      <c r="QZ1335" s="24"/>
      <c r="RA1335" s="24"/>
      <c r="RB1335" s="24"/>
      <c r="RC1335" s="24"/>
      <c r="RD1335" s="24"/>
      <c r="RE1335" s="24"/>
      <c r="RF1335" s="24"/>
      <c r="RG1335" s="24"/>
      <c r="RH1335" s="24"/>
      <c r="RI1335" s="24"/>
      <c r="RJ1335" s="24"/>
      <c r="RK1335" s="24"/>
      <c r="RL1335" s="24"/>
      <c r="RM1335" s="24"/>
      <c r="RN1335" s="24"/>
      <c r="RO1335" s="24"/>
      <c r="RP1335" s="24"/>
      <c r="RQ1335" s="24"/>
      <c r="RR1335" s="24"/>
      <c r="RS1335" s="24"/>
      <c r="RT1335" s="24"/>
      <c r="RU1335" s="24"/>
      <c r="RV1335" s="24"/>
      <c r="RW1335" s="24"/>
      <c r="RX1335" s="24"/>
      <c r="RY1335" s="24"/>
      <c r="RZ1335" s="24"/>
      <c r="SA1335" s="24"/>
      <c r="SB1335" s="24"/>
      <c r="SC1335" s="24"/>
      <c r="SD1335" s="24"/>
      <c r="SE1335" s="24"/>
      <c r="SF1335" s="24"/>
      <c r="SG1335" s="24"/>
      <c r="SH1335" s="24"/>
      <c r="SI1335" s="24"/>
      <c r="SJ1335" s="24"/>
      <c r="SK1335" s="24"/>
      <c r="SL1335" s="24"/>
      <c r="SM1335" s="24"/>
      <c r="SN1335" s="24"/>
      <c r="SO1335" s="24"/>
      <c r="SP1335" s="24"/>
      <c r="SQ1335" s="24"/>
      <c r="SR1335" s="24"/>
      <c r="SS1335" s="24"/>
      <c r="ST1335" s="24"/>
      <c r="SU1335" s="24"/>
      <c r="SV1335" s="24"/>
      <c r="SW1335" s="24"/>
      <c r="SX1335" s="24"/>
      <c r="SY1335" s="24"/>
      <c r="SZ1335" s="24"/>
      <c r="TA1335" s="24"/>
      <c r="TB1335" s="24"/>
      <c r="TC1335" s="24"/>
      <c r="TD1335" s="24"/>
      <c r="TE1335" s="24"/>
      <c r="TF1335" s="24"/>
      <c r="TG1335" s="24"/>
      <c r="TH1335" s="24"/>
      <c r="TI1335" s="24"/>
      <c r="TJ1335" s="24"/>
      <c r="TK1335" s="24"/>
      <c r="TL1335" s="24"/>
      <c r="TM1335" s="24"/>
      <c r="TN1335" s="24"/>
      <c r="TO1335" s="24"/>
      <c r="TP1335" s="24"/>
      <c r="TQ1335" s="24"/>
      <c r="TR1335" s="24"/>
      <c r="TS1335" s="24"/>
      <c r="TT1335" s="24"/>
      <c r="TU1335" s="24"/>
      <c r="TV1335" s="24"/>
      <c r="TW1335" s="24"/>
      <c r="TX1335" s="24"/>
      <c r="TY1335" s="24"/>
      <c r="TZ1335" s="24"/>
      <c r="UA1335" s="24"/>
      <c r="UB1335" s="24"/>
      <c r="UC1335" s="24"/>
      <c r="UD1335" s="24"/>
      <c r="UE1335" s="24"/>
      <c r="UF1335" s="24"/>
      <c r="UG1335" s="24"/>
      <c r="UH1335" s="24"/>
      <c r="UI1335" s="24"/>
      <c r="UJ1335" s="24"/>
      <c r="UK1335" s="24"/>
      <c r="UL1335" s="24"/>
      <c r="UM1335" s="24"/>
      <c r="UN1335" s="24"/>
      <c r="UO1335" s="24"/>
      <c r="UP1335" s="24"/>
      <c r="UQ1335" s="24"/>
      <c r="UR1335" s="24"/>
      <c r="US1335" s="24"/>
      <c r="UT1335" s="24"/>
      <c r="UU1335" s="24"/>
      <c r="UV1335" s="24"/>
      <c r="UW1335" s="24"/>
      <c r="UX1335" s="24"/>
      <c r="UY1335" s="24"/>
      <c r="UZ1335" s="24"/>
      <c r="VA1335" s="24"/>
      <c r="VB1335" s="24"/>
      <c r="VC1335" s="24"/>
      <c r="VD1335" s="24"/>
      <c r="VE1335" s="24"/>
      <c r="VF1335" s="24"/>
      <c r="VG1335" s="24"/>
      <c r="VH1335" s="24"/>
      <c r="VI1335" s="24"/>
      <c r="VJ1335" s="24"/>
      <c r="VK1335" s="24"/>
      <c r="VL1335" s="24"/>
      <c r="VM1335" s="24"/>
      <c r="VN1335" s="24"/>
      <c r="VO1335" s="24"/>
      <c r="VP1335" s="24"/>
      <c r="VQ1335" s="24"/>
      <c r="VR1335" s="24"/>
      <c r="VS1335" s="24"/>
      <c r="VT1335" s="24"/>
      <c r="VU1335" s="24"/>
      <c r="VV1335" s="24"/>
      <c r="VW1335" s="24"/>
      <c r="VX1335" s="24"/>
      <c r="VY1335" s="24"/>
      <c r="VZ1335" s="24"/>
      <c r="WA1335" s="24"/>
      <c r="WB1335" s="24"/>
      <c r="WC1335" s="24"/>
      <c r="WD1335" s="24"/>
      <c r="WE1335" s="24"/>
      <c r="WF1335" s="24"/>
      <c r="WG1335" s="24"/>
      <c r="WH1335" s="24"/>
      <c r="WI1335" s="24"/>
      <c r="WJ1335" s="24"/>
      <c r="WK1335" s="24"/>
      <c r="WL1335" s="24"/>
      <c r="WM1335" s="24"/>
      <c r="WN1335" s="24"/>
      <c r="WO1335" s="24"/>
      <c r="WP1335" s="24"/>
      <c r="WQ1335" s="24"/>
      <c r="WR1335" s="24"/>
      <c r="WS1335" s="24"/>
      <c r="WT1335" s="24"/>
      <c r="WU1335" s="24"/>
      <c r="WV1335" s="24"/>
      <c r="WW1335" s="24"/>
      <c r="WX1335" s="24"/>
      <c r="WY1335" s="24"/>
      <c r="WZ1335" s="24"/>
      <c r="XA1335" s="24"/>
      <c r="XB1335" s="24"/>
      <c r="XC1335" s="24"/>
      <c r="XD1335" s="24"/>
      <c r="XE1335" s="24"/>
      <c r="XF1335" s="24"/>
      <c r="XG1335" s="24"/>
      <c r="XH1335" s="24"/>
      <c r="XI1335" s="24"/>
      <c r="XJ1335" s="24"/>
      <c r="XK1335" s="24"/>
      <c r="XL1335" s="24"/>
      <c r="XM1335" s="24"/>
      <c r="XN1335" s="24"/>
      <c r="XO1335" s="24"/>
      <c r="XP1335" s="24"/>
      <c r="XQ1335" s="24"/>
      <c r="XR1335" s="24"/>
      <c r="XS1335" s="24"/>
      <c r="XT1335" s="24"/>
      <c r="XU1335" s="24"/>
      <c r="XV1335" s="24"/>
      <c r="XW1335" s="24"/>
      <c r="XX1335" s="24"/>
      <c r="XY1335" s="24"/>
      <c r="XZ1335" s="24"/>
      <c r="YA1335" s="24"/>
      <c r="YB1335" s="24"/>
      <c r="YC1335" s="24"/>
      <c r="YD1335" s="24"/>
      <c r="YE1335" s="24"/>
      <c r="YF1335" s="24"/>
      <c r="YG1335" s="24"/>
      <c r="YH1335" s="24"/>
      <c r="YI1335" s="24"/>
      <c r="YJ1335" s="24"/>
      <c r="YK1335" s="24"/>
      <c r="YL1335" s="24"/>
      <c r="YM1335" s="24"/>
      <c r="YN1335" s="24"/>
      <c r="YO1335" s="24"/>
      <c r="YP1335" s="24"/>
      <c r="YQ1335" s="24"/>
      <c r="YR1335" s="24"/>
      <c r="YS1335" s="24"/>
      <c r="YT1335" s="24"/>
      <c r="YU1335" s="24"/>
      <c r="YV1335" s="24"/>
      <c r="YW1335" s="24"/>
      <c r="YX1335" s="24"/>
      <c r="YY1335" s="24"/>
      <c r="YZ1335" s="24"/>
      <c r="ZA1335" s="24"/>
      <c r="ZB1335" s="24"/>
      <c r="ZC1335" s="24"/>
      <c r="ZD1335" s="24"/>
      <c r="ZE1335" s="24"/>
      <c r="ZF1335" s="24"/>
      <c r="ZG1335" s="24"/>
      <c r="ZH1335" s="24"/>
      <c r="ZI1335" s="24"/>
      <c r="ZJ1335" s="24"/>
      <c r="ZK1335" s="24"/>
      <c r="ZL1335" s="24"/>
      <c r="ZM1335" s="24"/>
      <c r="ZN1335" s="24"/>
      <c r="ZO1335" s="24"/>
      <c r="ZP1335" s="24"/>
      <c r="ZQ1335" s="24"/>
      <c r="ZR1335" s="24"/>
      <c r="ZS1335" s="24"/>
      <c r="ZT1335" s="24"/>
      <c r="ZU1335" s="24"/>
      <c r="ZV1335" s="24"/>
      <c r="ZW1335" s="24"/>
      <c r="ZX1335" s="24"/>
      <c r="ZY1335" s="24"/>
      <c r="ZZ1335" s="24"/>
      <c r="AAA1335" s="24"/>
      <c r="AAB1335" s="24"/>
      <c r="AAC1335" s="24"/>
      <c r="AAD1335" s="24"/>
      <c r="AAE1335" s="24"/>
      <c r="AAF1335" s="24"/>
      <c r="AAG1335" s="24"/>
      <c r="AAH1335" s="24"/>
      <c r="AAI1335" s="24"/>
      <c r="AAJ1335" s="24"/>
      <c r="AAK1335" s="24"/>
      <c r="AAL1335" s="24"/>
      <c r="AAM1335" s="24"/>
      <c r="AAN1335" s="24"/>
      <c r="AAO1335" s="24"/>
      <c r="AAP1335" s="24"/>
      <c r="AAQ1335" s="24"/>
      <c r="AAR1335" s="24"/>
      <c r="AAS1335" s="24"/>
      <c r="AAT1335" s="24"/>
      <c r="AAU1335" s="24"/>
      <c r="AAV1335" s="24"/>
      <c r="AAW1335" s="24"/>
      <c r="AAX1335" s="24"/>
      <c r="AAY1335" s="24"/>
      <c r="AAZ1335" s="24"/>
      <c r="ABA1335" s="24"/>
      <c r="ABB1335" s="24"/>
      <c r="ABC1335" s="24"/>
      <c r="ABD1335" s="24"/>
      <c r="ABE1335" s="24"/>
      <c r="ABF1335" s="24"/>
      <c r="ABG1335" s="24"/>
      <c r="ABH1335" s="24"/>
      <c r="ABI1335" s="24"/>
      <c r="ABJ1335" s="24"/>
      <c r="ABK1335" s="24"/>
      <c r="ABL1335" s="24"/>
      <c r="ABM1335" s="24"/>
      <c r="ABN1335" s="24"/>
      <c r="ABO1335" s="24"/>
      <c r="ABP1335" s="24"/>
      <c r="ABQ1335" s="24"/>
      <c r="ABR1335" s="24"/>
      <c r="ABS1335" s="24"/>
      <c r="ABT1335" s="24"/>
      <c r="ABU1335" s="24"/>
      <c r="ABV1335" s="24"/>
      <c r="ABW1335" s="24"/>
      <c r="ABX1335" s="24"/>
      <c r="ABY1335" s="24"/>
      <c r="ABZ1335" s="24"/>
      <c r="ACA1335" s="24"/>
      <c r="ACB1335" s="24"/>
      <c r="ACC1335" s="24"/>
      <c r="ACD1335" s="24"/>
      <c r="ACE1335" s="24"/>
      <c r="ACF1335" s="24"/>
      <c r="ACG1335" s="24"/>
      <c r="ACH1335" s="24"/>
      <c r="ACI1335" s="24"/>
      <c r="ACJ1335" s="24"/>
      <c r="ACK1335" s="24"/>
      <c r="ACL1335" s="24"/>
      <c r="ACM1335" s="24"/>
      <c r="ACN1335" s="24"/>
      <c r="ACO1335" s="24"/>
      <c r="ACP1335" s="24"/>
      <c r="ACQ1335" s="24"/>
      <c r="ACR1335" s="24"/>
      <c r="ACS1335" s="24"/>
      <c r="ACT1335" s="24"/>
      <c r="ACU1335" s="24"/>
      <c r="ACV1335" s="24"/>
      <c r="ACW1335" s="24"/>
      <c r="ACX1335" s="24"/>
      <c r="ACY1335" s="24"/>
      <c r="ACZ1335" s="24"/>
      <c r="ADA1335" s="24"/>
      <c r="ADB1335" s="24"/>
      <c r="ADC1335" s="24"/>
      <c r="ADD1335" s="24"/>
      <c r="ADE1335" s="24"/>
      <c r="ADF1335" s="24"/>
      <c r="ADG1335" s="24"/>
      <c r="ADH1335" s="24"/>
      <c r="ADI1335" s="24"/>
      <c r="ADJ1335" s="24"/>
      <c r="ADK1335" s="24"/>
      <c r="ADL1335" s="24"/>
      <c r="ADM1335" s="24"/>
      <c r="ADN1335" s="24"/>
      <c r="ADO1335" s="24"/>
      <c r="ADP1335" s="24"/>
      <c r="ADQ1335" s="24"/>
      <c r="ADR1335" s="24"/>
      <c r="ADS1335" s="24"/>
      <c r="ADT1335" s="24"/>
      <c r="ADU1335" s="24"/>
      <c r="ADV1335" s="24"/>
      <c r="ADW1335" s="24"/>
      <c r="ADX1335" s="24"/>
      <c r="ADY1335" s="24"/>
      <c r="ADZ1335" s="24"/>
      <c r="AEA1335" s="24"/>
      <c r="AEB1335" s="24"/>
      <c r="AEC1335" s="24"/>
      <c r="AED1335" s="24"/>
      <c r="AEE1335" s="24"/>
      <c r="AEF1335" s="24"/>
      <c r="AEG1335" s="24"/>
      <c r="AEH1335" s="24"/>
      <c r="AEI1335" s="24"/>
      <c r="AEJ1335" s="24"/>
      <c r="AEK1335" s="24"/>
      <c r="AEL1335" s="24"/>
      <c r="AEM1335" s="24"/>
      <c r="AEN1335" s="24"/>
      <c r="AEO1335" s="24"/>
      <c r="AEP1335" s="24"/>
      <c r="AEQ1335" s="24"/>
      <c r="AER1335" s="24"/>
      <c r="AES1335" s="24"/>
      <c r="AET1335" s="24"/>
      <c r="AEU1335" s="24"/>
      <c r="AEV1335" s="24"/>
      <c r="AEW1335" s="24"/>
      <c r="AEX1335" s="24"/>
      <c r="AEY1335" s="24"/>
      <c r="AEZ1335" s="24"/>
      <c r="AFA1335" s="24"/>
      <c r="AFB1335" s="24"/>
      <c r="AFC1335" s="24"/>
      <c r="AFD1335" s="24"/>
      <c r="AFE1335" s="24"/>
      <c r="AFF1335" s="24"/>
      <c r="AFG1335" s="24"/>
      <c r="AFH1335" s="24"/>
      <c r="AFI1335" s="24"/>
      <c r="AFJ1335" s="24"/>
      <c r="AFK1335" s="24"/>
      <c r="AFL1335" s="24"/>
      <c r="AFM1335" s="24"/>
      <c r="AFN1335" s="24"/>
      <c r="AFO1335" s="24"/>
      <c r="AFP1335" s="24"/>
      <c r="AFQ1335" s="24"/>
      <c r="AFR1335" s="24"/>
      <c r="AFS1335" s="24"/>
      <c r="AFT1335" s="24"/>
      <c r="AFU1335" s="24"/>
      <c r="AFV1335" s="24"/>
      <c r="AFW1335" s="24"/>
      <c r="AFX1335" s="24"/>
      <c r="AFY1335" s="24"/>
      <c r="AFZ1335" s="24"/>
      <c r="AGA1335" s="24"/>
      <c r="AGB1335" s="24"/>
      <c r="AGC1335" s="24"/>
      <c r="AGD1335" s="24"/>
      <c r="AGE1335" s="24"/>
      <c r="AGF1335" s="24"/>
      <c r="AGG1335" s="24"/>
      <c r="AGH1335" s="24"/>
      <c r="AGI1335" s="24"/>
      <c r="AGJ1335" s="24"/>
      <c r="AGK1335" s="24"/>
      <c r="AGL1335" s="24"/>
      <c r="AGM1335" s="24"/>
      <c r="AGN1335" s="24"/>
      <c r="AGO1335" s="24"/>
      <c r="AGP1335" s="24"/>
      <c r="AGQ1335" s="24"/>
      <c r="AGR1335" s="24"/>
      <c r="AGS1335" s="24"/>
      <c r="AGT1335" s="24"/>
      <c r="AGU1335" s="24"/>
      <c r="AGV1335" s="24"/>
      <c r="AGW1335" s="24"/>
      <c r="AGX1335" s="24"/>
      <c r="AGY1335" s="24"/>
      <c r="AGZ1335" s="24"/>
      <c r="AHA1335" s="24"/>
      <c r="AHB1335" s="24"/>
      <c r="AHC1335" s="24"/>
      <c r="AHD1335" s="24"/>
      <c r="AHE1335" s="24"/>
      <c r="AHF1335" s="24"/>
      <c r="AHG1335" s="24"/>
      <c r="AHH1335" s="24"/>
      <c r="AHI1335" s="24"/>
      <c r="AHJ1335" s="24"/>
      <c r="AHK1335" s="24"/>
      <c r="AHL1335" s="24"/>
      <c r="AHM1335" s="24"/>
      <c r="AHN1335" s="24"/>
      <c r="AHO1335" s="24"/>
      <c r="AHP1335" s="24"/>
      <c r="AHQ1335" s="24"/>
      <c r="AHR1335" s="24"/>
      <c r="AHS1335" s="24"/>
      <c r="AHT1335" s="24"/>
      <c r="AHU1335" s="24"/>
      <c r="AHV1335" s="24"/>
      <c r="AHW1335" s="24"/>
      <c r="AHX1335" s="24"/>
      <c r="AHY1335" s="24"/>
      <c r="AHZ1335" s="24"/>
      <c r="AIA1335" s="24"/>
      <c r="AIB1335" s="24"/>
      <c r="AIC1335" s="24"/>
      <c r="AID1335" s="24"/>
      <c r="AIE1335" s="24"/>
      <c r="AIF1335" s="24"/>
      <c r="AIG1335" s="24"/>
      <c r="AIH1335" s="24"/>
      <c r="AII1335" s="24"/>
      <c r="AIJ1335" s="24"/>
      <c r="AIK1335" s="24"/>
      <c r="AIL1335" s="24"/>
      <c r="AIM1335" s="24"/>
      <c r="AIN1335" s="24"/>
      <c r="AIO1335" s="24"/>
      <c r="AIP1335" s="24"/>
      <c r="AIQ1335" s="24"/>
      <c r="AIR1335" s="24"/>
      <c r="AIS1335" s="24"/>
      <c r="AIT1335" s="24"/>
      <c r="AIU1335" s="24"/>
      <c r="AIV1335" s="24"/>
      <c r="AIW1335" s="24"/>
      <c r="AIX1335" s="24"/>
      <c r="AIY1335" s="24"/>
      <c r="AIZ1335" s="24"/>
      <c r="AJA1335" s="24"/>
      <c r="AJB1335" s="24"/>
      <c r="AJC1335" s="24"/>
      <c r="AJD1335" s="24"/>
      <c r="AJE1335" s="24"/>
      <c r="AJF1335" s="24"/>
      <c r="AJG1335" s="24"/>
      <c r="AJH1335" s="24"/>
      <c r="AJI1335" s="24"/>
      <c r="AJJ1335" s="24"/>
      <c r="AJK1335" s="24"/>
      <c r="AJL1335" s="24"/>
      <c r="AJM1335" s="24"/>
      <c r="AJN1335" s="24"/>
      <c r="AJO1335" s="24"/>
      <c r="AJP1335" s="24"/>
      <c r="AJQ1335" s="24"/>
      <c r="AJR1335" s="24"/>
      <c r="AJS1335" s="24"/>
      <c r="AJT1335" s="24"/>
      <c r="AJU1335" s="24"/>
      <c r="AJV1335" s="24"/>
      <c r="AJW1335" s="24"/>
      <c r="AJX1335" s="24"/>
      <c r="AJY1335" s="24"/>
      <c r="AJZ1335" s="24"/>
      <c r="AKA1335" s="24"/>
      <c r="AKB1335" s="24"/>
      <c r="AKC1335" s="24"/>
      <c r="AKD1335" s="24"/>
      <c r="AKE1335" s="24"/>
      <c r="AKF1335" s="24"/>
      <c r="AKG1335" s="24"/>
      <c r="AKH1335" s="24"/>
      <c r="AKI1335" s="24"/>
      <c r="AKJ1335" s="24"/>
      <c r="AKK1335" s="24"/>
      <c r="AKL1335" s="24"/>
      <c r="AKM1335" s="24"/>
      <c r="AKN1335" s="24"/>
      <c r="AKO1335" s="24"/>
      <c r="AKP1335" s="24"/>
      <c r="AKQ1335" s="24"/>
      <c r="AKR1335" s="24"/>
      <c r="AKS1335" s="24"/>
      <c r="AKT1335" s="24"/>
      <c r="AKU1335" s="24"/>
      <c r="AKV1335" s="24"/>
      <c r="AKW1335" s="24"/>
      <c r="AKX1335" s="24"/>
      <c r="AKY1335" s="24"/>
      <c r="AKZ1335" s="24"/>
      <c r="ALA1335" s="24"/>
      <c r="ALB1335" s="24"/>
      <c r="ALC1335" s="24"/>
      <c r="ALD1335" s="24"/>
      <c r="ALE1335" s="24"/>
      <c r="ALF1335" s="24"/>
      <c r="ALG1335" s="24"/>
      <c r="ALH1335" s="24"/>
      <c r="ALI1335" s="24"/>
      <c r="ALJ1335" s="24"/>
    </row>
    <row r="1336" spans="1:998" s="13" customFormat="1">
      <c r="A1336" s="16">
        <v>1331</v>
      </c>
      <c r="B1336" s="32" t="s">
        <v>138</v>
      </c>
      <c r="C1336" s="32" t="s">
        <v>60</v>
      </c>
      <c r="D1336" s="32" t="s">
        <v>60</v>
      </c>
      <c r="E1336" s="32" t="s">
        <v>743</v>
      </c>
      <c r="F1336" s="32"/>
      <c r="G1336" s="74">
        <v>45813</v>
      </c>
      <c r="H1336" s="75">
        <v>0.46736111111111112</v>
      </c>
      <c r="I1336" s="32" t="s">
        <v>5</v>
      </c>
      <c r="J1336" s="32" t="s">
        <v>6</v>
      </c>
      <c r="K1336" s="32" t="s">
        <v>5</v>
      </c>
      <c r="L1336" s="32" t="s">
        <v>5</v>
      </c>
      <c r="M1336" s="32" t="s">
        <v>5</v>
      </c>
      <c r="N1336" s="32" t="s">
        <v>6</v>
      </c>
      <c r="O1336" s="76">
        <v>1540.79</v>
      </c>
      <c r="P1336" s="77">
        <v>8567</v>
      </c>
      <c r="Q1336" s="76">
        <v>250000</v>
      </c>
      <c r="R1336" s="76">
        <v>0</v>
      </c>
      <c r="S1336" s="85">
        <f t="shared" si="121"/>
        <v>0</v>
      </c>
      <c r="T1336" s="85">
        <f t="shared" si="120"/>
        <v>250000</v>
      </c>
      <c r="U1336" s="32" t="s">
        <v>6</v>
      </c>
      <c r="V1336" s="32" t="s">
        <v>6</v>
      </c>
      <c r="W1336" s="32">
        <v>1</v>
      </c>
      <c r="X1336" s="80">
        <v>0</v>
      </c>
      <c r="Y1336" s="81">
        <f>ROUND((S1336/INDICI!$B$2*10),2)</f>
        <v>0</v>
      </c>
      <c r="Z1336" s="81">
        <f>ROUND((O1336/INDICI!$B$1*25),2)</f>
        <v>4.1100000000000003</v>
      </c>
      <c r="AA1336" s="82">
        <f t="shared" si="122"/>
        <v>6</v>
      </c>
      <c r="AB1336" s="83">
        <f t="shared" si="123"/>
        <v>10.11</v>
      </c>
      <c r="AC1336" s="84"/>
      <c r="AD1336" s="81" t="str">
        <f>VLOOKUP(C1336, 'NORD SUD'!A:B, 2, FALSE)</f>
        <v>S</v>
      </c>
      <c r="AE1336" s="85"/>
      <c r="AF1336" s="85"/>
      <c r="AG1336" s="84"/>
      <c r="AH1336" s="90"/>
      <c r="AI1336" s="172"/>
      <c r="AJ1336" s="172"/>
      <c r="AK1336" s="197"/>
      <c r="AL1336" s="158"/>
    </row>
    <row r="1337" spans="1:998" s="13" customFormat="1">
      <c r="A1337" s="16">
        <v>1332</v>
      </c>
      <c r="B1337" s="32" t="s">
        <v>274</v>
      </c>
      <c r="C1337" s="32" t="s">
        <v>1606</v>
      </c>
      <c r="D1337" s="32" t="s">
        <v>1606</v>
      </c>
      <c r="E1337" s="32" t="s">
        <v>1608</v>
      </c>
      <c r="F1337" s="32"/>
      <c r="G1337" s="74">
        <v>45834</v>
      </c>
      <c r="H1337" s="75">
        <v>0.58124999999999993</v>
      </c>
      <c r="I1337" s="32" t="s">
        <v>5</v>
      </c>
      <c r="J1337" s="32" t="s">
        <v>6</v>
      </c>
      <c r="K1337" s="32" t="s">
        <v>265</v>
      </c>
      <c r="L1337" s="32" t="s">
        <v>5</v>
      </c>
      <c r="M1337" s="32" t="s">
        <v>5</v>
      </c>
      <c r="N1337" s="32" t="s">
        <v>6</v>
      </c>
      <c r="O1337" s="76">
        <v>688.47</v>
      </c>
      <c r="P1337" s="77">
        <v>1743</v>
      </c>
      <c r="Q1337" s="76">
        <v>213000</v>
      </c>
      <c r="R1337" s="76">
        <v>5000</v>
      </c>
      <c r="S1337" s="85">
        <f t="shared" si="121"/>
        <v>2.3474178403755865</v>
      </c>
      <c r="T1337" s="85">
        <f t="shared" si="120"/>
        <v>208000</v>
      </c>
      <c r="U1337" s="32" t="s">
        <v>6</v>
      </c>
      <c r="V1337" s="32" t="s">
        <v>6</v>
      </c>
      <c r="W1337" s="32">
        <v>1</v>
      </c>
      <c r="X1337" s="80">
        <v>0</v>
      </c>
      <c r="Y1337" s="81">
        <f>ROUND((S1337/INDICI!$B$2*10),2)</f>
        <v>0.27</v>
      </c>
      <c r="Z1337" s="81">
        <f>ROUND((O1337/INDICI!$B$1*25),2)</f>
        <v>1.84</v>
      </c>
      <c r="AA1337" s="82">
        <f t="shared" si="122"/>
        <v>8</v>
      </c>
      <c r="AB1337" s="83">
        <f t="shared" si="123"/>
        <v>10.11</v>
      </c>
      <c r="AC1337" s="84"/>
      <c r="AD1337" s="81" t="str">
        <f>VLOOKUP(C1337, 'NORD SUD'!A:B, 2, FALSE)</f>
        <v>S</v>
      </c>
      <c r="AE1337" s="85"/>
      <c r="AF1337" s="85"/>
      <c r="AG1337" s="84"/>
      <c r="AH1337" s="81"/>
      <c r="AI1337" s="169"/>
      <c r="AJ1337" s="169"/>
      <c r="AK1337" s="194"/>
      <c r="AL1337" s="158"/>
    </row>
    <row r="1338" spans="1:998" s="13" customFormat="1">
      <c r="A1338" s="16">
        <v>1333</v>
      </c>
      <c r="B1338" s="32" t="s">
        <v>175</v>
      </c>
      <c r="C1338" s="32" t="s">
        <v>1685</v>
      </c>
      <c r="D1338" s="32" t="s">
        <v>1685</v>
      </c>
      <c r="E1338" s="32" t="s">
        <v>1704</v>
      </c>
      <c r="F1338" s="32"/>
      <c r="G1338" s="74">
        <v>45832</v>
      </c>
      <c r="H1338" s="75">
        <v>0.92986111111111114</v>
      </c>
      <c r="I1338" s="32" t="s">
        <v>5</v>
      </c>
      <c r="J1338" s="32" t="s">
        <v>6</v>
      </c>
      <c r="K1338" s="32" t="s">
        <v>5</v>
      </c>
      <c r="L1338" s="32" t="s">
        <v>5</v>
      </c>
      <c r="M1338" s="32" t="s">
        <v>5</v>
      </c>
      <c r="N1338" s="32" t="s">
        <v>6</v>
      </c>
      <c r="O1338" s="76">
        <v>627.98</v>
      </c>
      <c r="P1338" s="77">
        <v>7962</v>
      </c>
      <c r="Q1338" s="76">
        <v>199016.74</v>
      </c>
      <c r="R1338" s="76">
        <v>42700</v>
      </c>
      <c r="S1338" s="85">
        <f t="shared" si="121"/>
        <v>21.455481584111972</v>
      </c>
      <c r="T1338" s="85">
        <f t="shared" si="120"/>
        <v>156316.74</v>
      </c>
      <c r="U1338" s="32" t="s">
        <v>6</v>
      </c>
      <c r="V1338" s="32" t="s">
        <v>5</v>
      </c>
      <c r="W1338" s="79">
        <v>1</v>
      </c>
      <c r="X1338" s="80">
        <v>0</v>
      </c>
      <c r="Y1338" s="81">
        <f>ROUND((S1338/INDICI!$B$2*10),2)</f>
        <v>2.42</v>
      </c>
      <c r="Z1338" s="81">
        <f>ROUND((O1338/INDICI!$B$1*25),2)</f>
        <v>1.68</v>
      </c>
      <c r="AA1338" s="82">
        <f t="shared" si="122"/>
        <v>6</v>
      </c>
      <c r="AB1338" s="83">
        <f t="shared" si="123"/>
        <v>10.1</v>
      </c>
      <c r="AC1338" s="84"/>
      <c r="AD1338" s="81" t="str">
        <f>VLOOKUP(C1338, 'NORD SUD'!A:B, 2, FALSE)</f>
        <v>S</v>
      </c>
      <c r="AE1338" s="85"/>
      <c r="AF1338" s="85"/>
      <c r="AG1338" s="84"/>
      <c r="AH1338" s="81"/>
      <c r="AI1338" s="169"/>
      <c r="AJ1338" s="169"/>
      <c r="AK1338" s="194"/>
      <c r="AL1338" s="163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  <c r="BL1338" s="28"/>
      <c r="BM1338" s="28"/>
      <c r="BN1338" s="28"/>
      <c r="BO1338" s="28"/>
      <c r="BP1338" s="28"/>
      <c r="BQ1338" s="28"/>
      <c r="BR1338" s="28"/>
      <c r="BS1338" s="28"/>
      <c r="BT1338" s="28"/>
      <c r="BU1338" s="28"/>
      <c r="BV1338" s="28"/>
      <c r="BW1338" s="28"/>
      <c r="BX1338" s="28"/>
      <c r="BY1338" s="28"/>
      <c r="BZ1338" s="28"/>
      <c r="CA1338" s="28"/>
      <c r="CB1338" s="28"/>
      <c r="CC1338" s="28"/>
      <c r="CD1338" s="28"/>
      <c r="CE1338" s="28"/>
      <c r="CF1338" s="28"/>
      <c r="CG1338" s="28"/>
      <c r="CH1338" s="28"/>
      <c r="CI1338" s="28"/>
      <c r="CJ1338" s="28"/>
      <c r="CK1338" s="28"/>
      <c r="CL1338" s="28"/>
      <c r="CM1338" s="28"/>
      <c r="CN1338" s="28"/>
      <c r="CO1338" s="28"/>
      <c r="CP1338" s="28"/>
      <c r="CQ1338" s="28"/>
      <c r="CR1338" s="28"/>
      <c r="CS1338" s="28"/>
      <c r="CT1338" s="28"/>
      <c r="CU1338" s="28"/>
      <c r="CV1338" s="28"/>
      <c r="CW1338" s="28"/>
      <c r="CX1338" s="28"/>
      <c r="CY1338" s="28"/>
      <c r="CZ1338" s="28"/>
      <c r="DA1338" s="28"/>
      <c r="DB1338" s="28"/>
      <c r="DC1338" s="28"/>
      <c r="DD1338" s="28"/>
      <c r="DE1338" s="28"/>
      <c r="DF1338" s="28"/>
      <c r="DG1338" s="28"/>
      <c r="DH1338" s="28"/>
      <c r="DI1338" s="28"/>
      <c r="DJ1338" s="28"/>
      <c r="DK1338" s="28"/>
      <c r="DL1338" s="28"/>
      <c r="DM1338" s="28"/>
      <c r="DN1338" s="28"/>
      <c r="DO1338" s="28"/>
      <c r="DP1338" s="28"/>
      <c r="DQ1338" s="28"/>
      <c r="DR1338" s="28"/>
      <c r="DS1338" s="28"/>
      <c r="DT1338" s="28"/>
      <c r="DU1338" s="28"/>
      <c r="DV1338" s="28"/>
      <c r="DW1338" s="28"/>
      <c r="DX1338" s="28"/>
      <c r="DY1338" s="28"/>
      <c r="DZ1338" s="28"/>
      <c r="EA1338" s="28"/>
      <c r="EB1338" s="28"/>
      <c r="EC1338" s="28"/>
      <c r="ED1338" s="28"/>
      <c r="EE1338" s="28"/>
      <c r="EF1338" s="28"/>
      <c r="EG1338" s="28"/>
      <c r="EH1338" s="28"/>
      <c r="EI1338" s="28"/>
      <c r="EJ1338" s="28"/>
      <c r="EK1338" s="28"/>
      <c r="EL1338" s="28"/>
      <c r="EM1338" s="28"/>
      <c r="EN1338" s="28"/>
      <c r="EO1338" s="28"/>
      <c r="EP1338" s="28"/>
      <c r="EQ1338" s="28"/>
      <c r="ER1338" s="28"/>
      <c r="ES1338" s="28"/>
      <c r="ET1338" s="28"/>
      <c r="EU1338" s="28"/>
      <c r="EV1338" s="28"/>
      <c r="EW1338" s="28"/>
      <c r="EX1338" s="28"/>
      <c r="EY1338" s="28"/>
      <c r="EZ1338" s="28"/>
      <c r="FA1338" s="28"/>
      <c r="FB1338" s="28"/>
      <c r="FC1338" s="28"/>
      <c r="FD1338" s="28"/>
      <c r="FE1338" s="28"/>
      <c r="FF1338" s="28"/>
      <c r="FG1338" s="28"/>
      <c r="FH1338" s="28"/>
      <c r="FI1338" s="28"/>
      <c r="FJ1338" s="28"/>
      <c r="FK1338" s="28"/>
      <c r="FL1338" s="28"/>
      <c r="FM1338" s="28"/>
      <c r="FN1338" s="28"/>
      <c r="FO1338" s="28"/>
      <c r="FP1338" s="28"/>
      <c r="FQ1338" s="28"/>
      <c r="FR1338" s="28"/>
      <c r="FS1338" s="28"/>
      <c r="FT1338" s="28"/>
      <c r="FU1338" s="28"/>
      <c r="FV1338" s="28"/>
      <c r="FW1338" s="28"/>
      <c r="FX1338" s="28"/>
      <c r="FY1338" s="28"/>
      <c r="FZ1338" s="28"/>
      <c r="GA1338" s="28"/>
      <c r="GB1338" s="28"/>
      <c r="GC1338" s="28"/>
      <c r="GD1338" s="28"/>
      <c r="GE1338" s="28"/>
      <c r="GF1338" s="28"/>
      <c r="GG1338" s="28"/>
      <c r="GH1338" s="28"/>
      <c r="GI1338" s="28"/>
      <c r="GJ1338" s="28"/>
      <c r="GK1338" s="28"/>
      <c r="GL1338" s="28"/>
      <c r="GM1338" s="28"/>
      <c r="GN1338" s="28"/>
      <c r="GO1338" s="28"/>
      <c r="GP1338" s="28"/>
      <c r="GQ1338" s="28"/>
      <c r="GR1338" s="28"/>
      <c r="GS1338" s="28"/>
      <c r="GT1338" s="28"/>
      <c r="GU1338" s="28"/>
      <c r="GV1338" s="28"/>
      <c r="GW1338" s="28"/>
      <c r="GX1338" s="28"/>
      <c r="GY1338" s="28"/>
      <c r="GZ1338" s="28"/>
      <c r="HA1338" s="28"/>
      <c r="HB1338" s="28"/>
      <c r="HC1338" s="28"/>
      <c r="HD1338" s="28"/>
      <c r="HE1338" s="28"/>
      <c r="HF1338" s="28"/>
      <c r="HG1338" s="28"/>
      <c r="HH1338" s="28"/>
      <c r="HI1338" s="28"/>
      <c r="HJ1338" s="28"/>
      <c r="HK1338" s="28"/>
      <c r="HL1338" s="28"/>
      <c r="HM1338" s="28"/>
      <c r="HN1338" s="28"/>
      <c r="HO1338" s="28"/>
      <c r="HP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  <c r="IW1338" s="28"/>
      <c r="IX1338" s="28"/>
      <c r="IY1338" s="28"/>
      <c r="IZ1338" s="28"/>
      <c r="JA1338" s="28"/>
      <c r="JB1338" s="28"/>
      <c r="JC1338" s="28"/>
      <c r="JD1338" s="28"/>
      <c r="JE1338" s="28"/>
      <c r="JF1338" s="28"/>
      <c r="JG1338" s="28"/>
      <c r="JH1338" s="28"/>
      <c r="JI1338" s="28"/>
      <c r="JJ1338" s="28"/>
      <c r="JK1338" s="28"/>
      <c r="JL1338" s="28"/>
      <c r="JM1338" s="28"/>
      <c r="JN1338" s="28"/>
      <c r="JO1338" s="28"/>
      <c r="JP1338" s="28"/>
      <c r="JQ1338" s="28"/>
      <c r="JR1338" s="28"/>
      <c r="JS1338" s="28"/>
      <c r="JT1338" s="28"/>
      <c r="JU1338" s="28"/>
      <c r="JV1338" s="28"/>
      <c r="JW1338" s="28"/>
      <c r="JX1338" s="28"/>
      <c r="JY1338" s="28"/>
      <c r="JZ1338" s="28"/>
      <c r="KA1338" s="28"/>
      <c r="KB1338" s="28"/>
      <c r="KC1338" s="28"/>
      <c r="KD1338" s="28"/>
      <c r="KE1338" s="28"/>
      <c r="KF1338" s="28"/>
      <c r="KG1338" s="28"/>
      <c r="KH1338" s="28"/>
      <c r="KI1338" s="28"/>
      <c r="KJ1338" s="28"/>
      <c r="KK1338" s="28"/>
      <c r="KL1338" s="28"/>
      <c r="KM1338" s="28"/>
      <c r="KN1338" s="28"/>
      <c r="KO1338" s="28"/>
      <c r="KP1338" s="28"/>
      <c r="KQ1338" s="28"/>
      <c r="KR1338" s="28"/>
      <c r="KS1338" s="28"/>
      <c r="KT1338" s="28"/>
      <c r="KU1338" s="28"/>
      <c r="KV1338" s="28"/>
      <c r="KW1338" s="28"/>
      <c r="KX1338" s="28"/>
      <c r="KY1338" s="28"/>
      <c r="KZ1338" s="28"/>
      <c r="LA1338" s="28"/>
      <c r="LB1338" s="28"/>
      <c r="LC1338" s="28"/>
      <c r="LD1338" s="28"/>
      <c r="LE1338" s="28"/>
      <c r="LF1338" s="28"/>
      <c r="LG1338" s="28"/>
      <c r="LH1338" s="28"/>
      <c r="LI1338" s="28"/>
      <c r="LJ1338" s="28"/>
      <c r="LK1338" s="28"/>
      <c r="LL1338" s="28"/>
      <c r="LM1338" s="28"/>
      <c r="LN1338" s="28"/>
      <c r="LO1338" s="28"/>
      <c r="LP1338" s="28"/>
      <c r="LQ1338" s="28"/>
      <c r="LR1338" s="28"/>
      <c r="LS1338" s="28"/>
      <c r="LT1338" s="28"/>
      <c r="LU1338" s="28"/>
      <c r="LV1338" s="28"/>
      <c r="LW1338" s="28"/>
      <c r="LX1338" s="28"/>
      <c r="LY1338" s="28"/>
      <c r="LZ1338" s="28"/>
      <c r="MA1338" s="28"/>
      <c r="MB1338" s="28"/>
      <c r="MC1338" s="28"/>
      <c r="MD1338" s="28"/>
      <c r="ME1338" s="28"/>
      <c r="MF1338" s="28"/>
      <c r="MG1338" s="28"/>
      <c r="MH1338" s="28"/>
      <c r="MI1338" s="28"/>
      <c r="MJ1338" s="28"/>
      <c r="MK1338" s="28"/>
      <c r="ML1338" s="28"/>
      <c r="MM1338" s="28"/>
      <c r="MN1338" s="28"/>
      <c r="MO1338" s="28"/>
      <c r="MP1338" s="28"/>
      <c r="MQ1338" s="28"/>
      <c r="MR1338" s="28"/>
      <c r="MS1338" s="28"/>
      <c r="MT1338" s="28"/>
      <c r="MU1338" s="28"/>
      <c r="MV1338" s="28"/>
      <c r="MW1338" s="28"/>
      <c r="MX1338" s="28"/>
      <c r="MY1338" s="28"/>
      <c r="MZ1338" s="28"/>
      <c r="NA1338" s="28"/>
      <c r="NB1338" s="28"/>
      <c r="NC1338" s="28"/>
      <c r="ND1338" s="28"/>
      <c r="NE1338" s="28"/>
      <c r="NF1338" s="28"/>
      <c r="NG1338" s="28"/>
      <c r="NH1338" s="28"/>
      <c r="NI1338" s="28"/>
      <c r="NJ1338" s="28"/>
      <c r="NK1338" s="28"/>
      <c r="NL1338" s="28"/>
      <c r="NM1338" s="28"/>
      <c r="NN1338" s="28"/>
      <c r="NO1338" s="28"/>
      <c r="NP1338" s="28"/>
      <c r="NQ1338" s="28"/>
      <c r="NR1338" s="28"/>
      <c r="NS1338" s="28"/>
      <c r="NT1338" s="28"/>
      <c r="NU1338" s="28"/>
      <c r="NV1338" s="28"/>
      <c r="NW1338" s="28"/>
      <c r="NX1338" s="28"/>
      <c r="NY1338" s="28"/>
      <c r="NZ1338" s="28"/>
      <c r="OA1338" s="28"/>
      <c r="OB1338" s="28"/>
      <c r="OC1338" s="28"/>
      <c r="OD1338" s="28"/>
      <c r="OE1338" s="28"/>
      <c r="OF1338" s="28"/>
      <c r="OG1338" s="28"/>
      <c r="OH1338" s="28"/>
      <c r="OI1338" s="28"/>
      <c r="OJ1338" s="28"/>
      <c r="OK1338" s="28"/>
      <c r="OL1338" s="28"/>
      <c r="OM1338" s="28"/>
      <c r="ON1338" s="28"/>
      <c r="OO1338" s="28"/>
      <c r="OP1338" s="28"/>
      <c r="OQ1338" s="28"/>
      <c r="OR1338" s="28"/>
      <c r="OS1338" s="28"/>
      <c r="OT1338" s="28"/>
      <c r="OU1338" s="28"/>
      <c r="OV1338" s="28"/>
      <c r="OW1338" s="28"/>
      <c r="OX1338" s="28"/>
      <c r="OY1338" s="28"/>
      <c r="OZ1338" s="28"/>
      <c r="PA1338" s="28"/>
      <c r="PB1338" s="28"/>
      <c r="PC1338" s="28"/>
      <c r="PD1338" s="28"/>
      <c r="PE1338" s="28"/>
      <c r="PF1338" s="28"/>
      <c r="PG1338" s="28"/>
      <c r="PH1338" s="28"/>
      <c r="PI1338" s="28"/>
      <c r="PJ1338" s="28"/>
      <c r="PK1338" s="28"/>
      <c r="PL1338" s="28"/>
      <c r="PM1338" s="28"/>
      <c r="PN1338" s="28"/>
      <c r="PO1338" s="28"/>
      <c r="PP1338" s="28"/>
      <c r="PQ1338" s="28"/>
      <c r="PR1338" s="28"/>
      <c r="PS1338" s="28"/>
      <c r="PT1338" s="28"/>
      <c r="PU1338" s="28"/>
      <c r="PV1338" s="28"/>
      <c r="PW1338" s="28"/>
      <c r="PX1338" s="28"/>
      <c r="PY1338" s="28"/>
      <c r="PZ1338" s="28"/>
      <c r="QA1338" s="28"/>
      <c r="QB1338" s="28"/>
      <c r="QC1338" s="28"/>
      <c r="QD1338" s="28"/>
      <c r="QE1338" s="28"/>
      <c r="QF1338" s="28"/>
      <c r="QG1338" s="28"/>
      <c r="QH1338" s="28"/>
      <c r="QI1338" s="28"/>
      <c r="QJ1338" s="28"/>
      <c r="QK1338" s="28"/>
      <c r="QL1338" s="28"/>
      <c r="QM1338" s="28"/>
      <c r="QN1338" s="28"/>
      <c r="QO1338" s="28"/>
      <c r="QP1338" s="28"/>
      <c r="QQ1338" s="28"/>
      <c r="QR1338" s="28"/>
      <c r="QS1338" s="28"/>
      <c r="QT1338" s="28"/>
      <c r="QU1338" s="28"/>
      <c r="QV1338" s="28"/>
      <c r="QW1338" s="28"/>
      <c r="QX1338" s="28"/>
      <c r="QY1338" s="28"/>
      <c r="QZ1338" s="28"/>
      <c r="RA1338" s="28"/>
      <c r="RB1338" s="28"/>
      <c r="RC1338" s="28"/>
      <c r="RD1338" s="28"/>
      <c r="RE1338" s="28"/>
      <c r="RF1338" s="28"/>
      <c r="RG1338" s="28"/>
      <c r="RH1338" s="28"/>
      <c r="RI1338" s="28"/>
      <c r="RJ1338" s="28"/>
      <c r="RK1338" s="28"/>
      <c r="RL1338" s="28"/>
      <c r="RM1338" s="28"/>
      <c r="RN1338" s="28"/>
      <c r="RO1338" s="28"/>
      <c r="RP1338" s="28"/>
      <c r="RQ1338" s="28"/>
      <c r="RR1338" s="28"/>
      <c r="RS1338" s="28"/>
      <c r="RT1338" s="28"/>
      <c r="RU1338" s="28"/>
      <c r="RV1338" s="28"/>
      <c r="RW1338" s="28"/>
      <c r="RX1338" s="28"/>
      <c r="RY1338" s="28"/>
      <c r="RZ1338" s="28"/>
      <c r="SA1338" s="28"/>
      <c r="SB1338" s="28"/>
      <c r="SC1338" s="28"/>
      <c r="SD1338" s="28"/>
      <c r="SE1338" s="28"/>
      <c r="SF1338" s="28"/>
      <c r="SG1338" s="28"/>
      <c r="SH1338" s="28"/>
      <c r="SI1338" s="28"/>
      <c r="SJ1338" s="28"/>
      <c r="SK1338" s="28"/>
      <c r="SL1338" s="28"/>
      <c r="SM1338" s="28"/>
      <c r="SN1338" s="28"/>
      <c r="SO1338" s="28"/>
      <c r="SP1338" s="28"/>
      <c r="SQ1338" s="28"/>
      <c r="SR1338" s="28"/>
      <c r="SS1338" s="28"/>
      <c r="ST1338" s="28"/>
      <c r="SU1338" s="28"/>
      <c r="SV1338" s="28"/>
      <c r="SW1338" s="28"/>
      <c r="SX1338" s="28"/>
      <c r="SY1338" s="28"/>
      <c r="SZ1338" s="28"/>
      <c r="TA1338" s="28"/>
      <c r="TB1338" s="28"/>
      <c r="TC1338" s="28"/>
      <c r="TD1338" s="28"/>
      <c r="TE1338" s="28"/>
      <c r="TF1338" s="28"/>
      <c r="TG1338" s="28"/>
      <c r="TH1338" s="28"/>
      <c r="TI1338" s="28"/>
      <c r="TJ1338" s="28"/>
      <c r="TK1338" s="28"/>
      <c r="TL1338" s="28"/>
      <c r="TM1338" s="28"/>
      <c r="TN1338" s="28"/>
      <c r="TO1338" s="28"/>
      <c r="TP1338" s="28"/>
      <c r="TQ1338" s="28"/>
      <c r="TR1338" s="28"/>
      <c r="TS1338" s="28"/>
      <c r="TT1338" s="28"/>
      <c r="TU1338" s="28"/>
      <c r="TV1338" s="28"/>
      <c r="TW1338" s="28"/>
      <c r="TX1338" s="28"/>
      <c r="TY1338" s="28"/>
      <c r="TZ1338" s="28"/>
      <c r="UA1338" s="28"/>
      <c r="UB1338" s="28"/>
      <c r="UC1338" s="28"/>
      <c r="UD1338" s="28"/>
      <c r="UE1338" s="28"/>
      <c r="UF1338" s="28"/>
      <c r="UG1338" s="28"/>
      <c r="UH1338" s="28"/>
      <c r="UI1338" s="28"/>
      <c r="UJ1338" s="28"/>
      <c r="UK1338" s="28"/>
      <c r="UL1338" s="28"/>
      <c r="UM1338" s="28"/>
      <c r="UN1338" s="28"/>
      <c r="UO1338" s="28"/>
      <c r="UP1338" s="28"/>
      <c r="UQ1338" s="28"/>
      <c r="UR1338" s="28"/>
      <c r="US1338" s="28"/>
      <c r="UT1338" s="28"/>
      <c r="UU1338" s="28"/>
      <c r="UV1338" s="28"/>
      <c r="UW1338" s="28"/>
      <c r="UX1338" s="28"/>
      <c r="UY1338" s="28"/>
      <c r="UZ1338" s="28"/>
      <c r="VA1338" s="28"/>
      <c r="VB1338" s="28"/>
      <c r="VC1338" s="28"/>
      <c r="VD1338" s="28"/>
      <c r="VE1338" s="28"/>
      <c r="VF1338" s="28"/>
      <c r="VG1338" s="28"/>
      <c r="VH1338" s="28"/>
      <c r="VI1338" s="28"/>
      <c r="VJ1338" s="28"/>
      <c r="VK1338" s="28"/>
      <c r="VL1338" s="28"/>
      <c r="VM1338" s="28"/>
      <c r="VN1338" s="28"/>
      <c r="VO1338" s="28"/>
      <c r="VP1338" s="28"/>
      <c r="VQ1338" s="28"/>
      <c r="VR1338" s="28"/>
      <c r="VS1338" s="28"/>
      <c r="VT1338" s="28"/>
      <c r="VU1338" s="28"/>
      <c r="VV1338" s="28"/>
      <c r="VW1338" s="28"/>
      <c r="VX1338" s="28"/>
      <c r="VY1338" s="28"/>
      <c r="VZ1338" s="28"/>
      <c r="WA1338" s="28"/>
      <c r="WB1338" s="28"/>
      <c r="WC1338" s="28"/>
      <c r="WD1338" s="28"/>
      <c r="WE1338" s="28"/>
      <c r="WF1338" s="28"/>
      <c r="WG1338" s="28"/>
      <c r="WH1338" s="28"/>
      <c r="WI1338" s="28"/>
      <c r="WJ1338" s="28"/>
      <c r="WK1338" s="28"/>
      <c r="WL1338" s="28"/>
      <c r="WM1338" s="28"/>
      <c r="WN1338" s="28"/>
      <c r="WO1338" s="28"/>
      <c r="WP1338" s="28"/>
      <c r="WQ1338" s="28"/>
      <c r="WR1338" s="28"/>
      <c r="WS1338" s="28"/>
      <c r="WT1338" s="28"/>
      <c r="WU1338" s="28"/>
      <c r="WV1338" s="28"/>
      <c r="WW1338" s="28"/>
      <c r="WX1338" s="28"/>
      <c r="WY1338" s="28"/>
      <c r="WZ1338" s="28"/>
      <c r="XA1338" s="28"/>
      <c r="XB1338" s="28"/>
      <c r="XC1338" s="28"/>
      <c r="XD1338" s="28"/>
      <c r="XE1338" s="28"/>
      <c r="XF1338" s="28"/>
      <c r="XG1338" s="28"/>
      <c r="XH1338" s="28"/>
      <c r="XI1338" s="28"/>
      <c r="XJ1338" s="28"/>
      <c r="XK1338" s="28"/>
      <c r="XL1338" s="28"/>
      <c r="XM1338" s="28"/>
      <c r="XN1338" s="28"/>
      <c r="XO1338" s="28"/>
      <c r="XP1338" s="28"/>
      <c r="XQ1338" s="28"/>
      <c r="XR1338" s="28"/>
      <c r="XS1338" s="28"/>
      <c r="XT1338" s="28"/>
      <c r="XU1338" s="28"/>
      <c r="XV1338" s="28"/>
      <c r="XW1338" s="28"/>
      <c r="XX1338" s="28"/>
      <c r="XY1338" s="28"/>
      <c r="XZ1338" s="28"/>
      <c r="YA1338" s="28"/>
      <c r="YB1338" s="28"/>
      <c r="YC1338" s="28"/>
      <c r="YD1338" s="28"/>
      <c r="YE1338" s="28"/>
      <c r="YF1338" s="28"/>
      <c r="YG1338" s="28"/>
      <c r="YH1338" s="28"/>
      <c r="YI1338" s="28"/>
      <c r="YJ1338" s="28"/>
      <c r="YK1338" s="28"/>
      <c r="YL1338" s="28"/>
      <c r="YM1338" s="28"/>
      <c r="YN1338" s="28"/>
      <c r="YO1338" s="28"/>
      <c r="YP1338" s="28"/>
      <c r="YQ1338" s="28"/>
      <c r="YR1338" s="28"/>
      <c r="YS1338" s="28"/>
      <c r="YT1338" s="28"/>
      <c r="YU1338" s="28"/>
      <c r="YV1338" s="28"/>
      <c r="YW1338" s="28"/>
      <c r="YX1338" s="28"/>
      <c r="YY1338" s="28"/>
      <c r="YZ1338" s="28"/>
      <c r="ZA1338" s="28"/>
      <c r="ZB1338" s="28"/>
      <c r="ZC1338" s="28"/>
      <c r="ZD1338" s="28"/>
      <c r="ZE1338" s="28"/>
      <c r="ZF1338" s="28"/>
      <c r="ZG1338" s="28"/>
      <c r="ZH1338" s="28"/>
      <c r="ZI1338" s="28"/>
      <c r="ZJ1338" s="28"/>
      <c r="ZK1338" s="28"/>
      <c r="ZL1338" s="28"/>
      <c r="ZM1338" s="28"/>
      <c r="ZN1338" s="28"/>
      <c r="ZO1338" s="28"/>
      <c r="ZP1338" s="28"/>
      <c r="ZQ1338" s="28"/>
      <c r="ZR1338" s="28"/>
      <c r="ZS1338" s="28"/>
      <c r="ZT1338" s="28"/>
      <c r="ZU1338" s="28"/>
      <c r="ZV1338" s="28"/>
      <c r="ZW1338" s="28"/>
      <c r="ZX1338" s="28"/>
      <c r="ZY1338" s="28"/>
      <c r="ZZ1338" s="28"/>
      <c r="AAA1338" s="28"/>
      <c r="AAB1338" s="28"/>
      <c r="AAC1338" s="28"/>
      <c r="AAD1338" s="28"/>
      <c r="AAE1338" s="28"/>
      <c r="AAF1338" s="28"/>
      <c r="AAG1338" s="28"/>
      <c r="AAH1338" s="28"/>
      <c r="AAI1338" s="28"/>
      <c r="AAJ1338" s="28"/>
      <c r="AAK1338" s="28"/>
      <c r="AAL1338" s="28"/>
      <c r="AAM1338" s="28"/>
      <c r="AAN1338" s="28"/>
      <c r="AAO1338" s="28"/>
      <c r="AAP1338" s="28"/>
      <c r="AAQ1338" s="28"/>
      <c r="AAR1338" s="28"/>
      <c r="AAS1338" s="28"/>
      <c r="AAT1338" s="28"/>
      <c r="AAU1338" s="28"/>
      <c r="AAV1338" s="28"/>
      <c r="AAW1338" s="28"/>
      <c r="AAX1338" s="28"/>
      <c r="AAY1338" s="28"/>
      <c r="AAZ1338" s="28"/>
      <c r="ABA1338" s="28"/>
      <c r="ABB1338" s="28"/>
      <c r="ABC1338" s="28"/>
      <c r="ABD1338" s="28"/>
      <c r="ABE1338" s="28"/>
      <c r="ABF1338" s="28"/>
      <c r="ABG1338" s="28"/>
      <c r="ABH1338" s="28"/>
      <c r="ABI1338" s="28"/>
      <c r="ABJ1338" s="28"/>
      <c r="ABK1338" s="28"/>
      <c r="ABL1338" s="28"/>
      <c r="ABM1338" s="28"/>
      <c r="ABN1338" s="28"/>
      <c r="ABO1338" s="28"/>
      <c r="ABP1338" s="28"/>
      <c r="ABQ1338" s="28"/>
      <c r="ABR1338" s="28"/>
      <c r="ABS1338" s="28"/>
      <c r="ABT1338" s="28"/>
      <c r="ABU1338" s="28"/>
      <c r="ABV1338" s="28"/>
      <c r="ABW1338" s="28"/>
      <c r="ABX1338" s="28"/>
      <c r="ABY1338" s="28"/>
      <c r="ABZ1338" s="28"/>
      <c r="ACA1338" s="28"/>
      <c r="ACB1338" s="28"/>
      <c r="ACC1338" s="28"/>
      <c r="ACD1338" s="28"/>
      <c r="ACE1338" s="28"/>
      <c r="ACF1338" s="28"/>
      <c r="ACG1338" s="28"/>
      <c r="ACH1338" s="28"/>
      <c r="ACI1338" s="28"/>
      <c r="ACJ1338" s="28"/>
      <c r="ACK1338" s="28"/>
      <c r="ACL1338" s="28"/>
      <c r="ACM1338" s="28"/>
      <c r="ACN1338" s="28"/>
      <c r="ACO1338" s="28"/>
      <c r="ACP1338" s="28"/>
      <c r="ACQ1338" s="28"/>
      <c r="ACR1338" s="28"/>
      <c r="ACS1338" s="28"/>
      <c r="ACT1338" s="28"/>
      <c r="ACU1338" s="28"/>
      <c r="ACV1338" s="28"/>
      <c r="ACW1338" s="28"/>
      <c r="ACX1338" s="28"/>
      <c r="ACY1338" s="28"/>
      <c r="ACZ1338" s="28"/>
      <c r="ADA1338" s="28"/>
      <c r="ADB1338" s="28"/>
      <c r="ADC1338" s="28"/>
      <c r="ADD1338" s="28"/>
      <c r="ADE1338" s="28"/>
      <c r="ADF1338" s="28"/>
      <c r="ADG1338" s="28"/>
      <c r="ADH1338" s="28"/>
      <c r="ADI1338" s="28"/>
      <c r="ADJ1338" s="28"/>
      <c r="ADK1338" s="28"/>
      <c r="ADL1338" s="28"/>
      <c r="ADM1338" s="28"/>
      <c r="ADN1338" s="28"/>
      <c r="ADO1338" s="28"/>
      <c r="ADP1338" s="28"/>
      <c r="ADQ1338" s="28"/>
      <c r="ADR1338" s="28"/>
      <c r="ADS1338" s="28"/>
      <c r="ADT1338" s="28"/>
      <c r="ADU1338" s="28"/>
      <c r="ADV1338" s="28"/>
      <c r="ADW1338" s="28"/>
      <c r="ADX1338" s="28"/>
      <c r="ADY1338" s="28"/>
      <c r="ADZ1338" s="28"/>
      <c r="AEA1338" s="28"/>
      <c r="AEB1338" s="28"/>
      <c r="AEC1338" s="28"/>
      <c r="AED1338" s="28"/>
      <c r="AEE1338" s="28"/>
      <c r="AEF1338" s="28"/>
      <c r="AEG1338" s="28"/>
      <c r="AEH1338" s="28"/>
      <c r="AEI1338" s="28"/>
      <c r="AEJ1338" s="28"/>
      <c r="AEK1338" s="28"/>
      <c r="AEL1338" s="28"/>
      <c r="AEM1338" s="28"/>
      <c r="AEN1338" s="28"/>
      <c r="AEO1338" s="28"/>
      <c r="AEP1338" s="28"/>
      <c r="AEQ1338" s="28"/>
      <c r="AER1338" s="28"/>
      <c r="AES1338" s="28"/>
      <c r="AET1338" s="28"/>
      <c r="AEU1338" s="28"/>
      <c r="AEV1338" s="28"/>
      <c r="AEW1338" s="28"/>
      <c r="AEX1338" s="28"/>
      <c r="AEY1338" s="28"/>
      <c r="AEZ1338" s="28"/>
      <c r="AFA1338" s="28"/>
      <c r="AFB1338" s="28"/>
      <c r="AFC1338" s="28"/>
      <c r="AFD1338" s="28"/>
      <c r="AFE1338" s="28"/>
      <c r="AFF1338" s="28"/>
      <c r="AFG1338" s="28"/>
      <c r="AFH1338" s="28"/>
      <c r="AFI1338" s="28"/>
      <c r="AFJ1338" s="28"/>
      <c r="AFK1338" s="28"/>
      <c r="AFL1338" s="28"/>
      <c r="AFM1338" s="28"/>
      <c r="AFN1338" s="28"/>
      <c r="AFO1338" s="28"/>
      <c r="AFP1338" s="28"/>
      <c r="AFQ1338" s="28"/>
      <c r="AFR1338" s="28"/>
      <c r="AFS1338" s="28"/>
      <c r="AFT1338" s="28"/>
      <c r="AFU1338" s="28"/>
      <c r="AFV1338" s="28"/>
      <c r="AFW1338" s="28"/>
      <c r="AFX1338" s="28"/>
      <c r="AFY1338" s="28"/>
      <c r="AFZ1338" s="28"/>
      <c r="AGA1338" s="28"/>
      <c r="AGB1338" s="28"/>
      <c r="AGC1338" s="28"/>
      <c r="AGD1338" s="28"/>
      <c r="AGE1338" s="28"/>
      <c r="AGF1338" s="28"/>
      <c r="AGG1338" s="28"/>
      <c r="AGH1338" s="28"/>
      <c r="AGI1338" s="28"/>
      <c r="AGJ1338" s="28"/>
      <c r="AGK1338" s="28"/>
      <c r="AGL1338" s="28"/>
      <c r="AGM1338" s="28"/>
      <c r="AGN1338" s="28"/>
      <c r="AGO1338" s="28"/>
      <c r="AGP1338" s="28"/>
      <c r="AGQ1338" s="28"/>
      <c r="AGR1338" s="28"/>
      <c r="AGS1338" s="28"/>
      <c r="AGT1338" s="28"/>
      <c r="AGU1338" s="28"/>
      <c r="AGV1338" s="28"/>
      <c r="AGW1338" s="28"/>
      <c r="AGX1338" s="28"/>
      <c r="AGY1338" s="28"/>
      <c r="AGZ1338" s="28"/>
      <c r="AHA1338" s="28"/>
      <c r="AHB1338" s="28"/>
      <c r="AHC1338" s="28"/>
      <c r="AHD1338" s="28"/>
      <c r="AHE1338" s="28"/>
      <c r="AHF1338" s="28"/>
      <c r="AHG1338" s="28"/>
      <c r="AHH1338" s="28"/>
      <c r="AHI1338" s="28"/>
      <c r="AHJ1338" s="28"/>
      <c r="AHK1338" s="28"/>
      <c r="AHL1338" s="28"/>
      <c r="AHM1338" s="28"/>
      <c r="AHN1338" s="28"/>
      <c r="AHO1338" s="28"/>
      <c r="AHP1338" s="28"/>
      <c r="AHQ1338" s="28"/>
      <c r="AHR1338" s="28"/>
      <c r="AHS1338" s="28"/>
      <c r="AHT1338" s="28"/>
      <c r="AHU1338" s="28"/>
      <c r="AHV1338" s="28"/>
      <c r="AHW1338" s="28"/>
      <c r="AHX1338" s="28"/>
      <c r="AHY1338" s="28"/>
      <c r="AHZ1338" s="28"/>
      <c r="AIA1338" s="28"/>
      <c r="AIB1338" s="28"/>
      <c r="AIC1338" s="28"/>
      <c r="AID1338" s="28"/>
      <c r="AIE1338" s="28"/>
      <c r="AIF1338" s="28"/>
      <c r="AIG1338" s="28"/>
      <c r="AIH1338" s="28"/>
      <c r="AII1338" s="28"/>
      <c r="AIJ1338" s="28"/>
      <c r="AIK1338" s="28"/>
      <c r="AIL1338" s="28"/>
      <c r="AIM1338" s="28"/>
      <c r="AIN1338" s="28"/>
      <c r="AIO1338" s="28"/>
      <c r="AIP1338" s="28"/>
      <c r="AIQ1338" s="28"/>
      <c r="AIR1338" s="28"/>
      <c r="AIS1338" s="28"/>
      <c r="AIT1338" s="28"/>
      <c r="AIU1338" s="28"/>
      <c r="AIV1338" s="28"/>
      <c r="AIW1338" s="28"/>
      <c r="AIX1338" s="28"/>
      <c r="AIY1338" s="28"/>
      <c r="AIZ1338" s="28"/>
      <c r="AJA1338" s="28"/>
      <c r="AJB1338" s="28"/>
      <c r="AJC1338" s="28"/>
      <c r="AJD1338" s="28"/>
      <c r="AJE1338" s="28"/>
      <c r="AJF1338" s="28"/>
      <c r="AJG1338" s="28"/>
      <c r="AJH1338" s="28"/>
      <c r="AJI1338" s="28"/>
      <c r="AJJ1338" s="28"/>
      <c r="AJK1338" s="28"/>
      <c r="AJL1338" s="28"/>
      <c r="AJM1338" s="28"/>
      <c r="AJN1338" s="28"/>
      <c r="AJO1338" s="28"/>
      <c r="AJP1338" s="28"/>
      <c r="AJQ1338" s="28"/>
      <c r="AJR1338" s="28"/>
      <c r="AJS1338" s="28"/>
      <c r="AJT1338" s="28"/>
      <c r="AJU1338" s="28"/>
      <c r="AJV1338" s="28"/>
      <c r="AJW1338" s="28"/>
      <c r="AJX1338" s="28"/>
      <c r="AJY1338" s="28"/>
      <c r="AJZ1338" s="28"/>
      <c r="AKA1338" s="28"/>
      <c r="AKB1338" s="28"/>
      <c r="AKC1338" s="28"/>
      <c r="AKD1338" s="28"/>
      <c r="AKE1338" s="28"/>
      <c r="AKF1338" s="28"/>
      <c r="AKG1338" s="28"/>
      <c r="AKH1338" s="28"/>
      <c r="AKI1338" s="28"/>
      <c r="AKJ1338" s="28"/>
      <c r="AKK1338" s="28"/>
      <c r="AKL1338" s="28"/>
      <c r="AKM1338" s="28"/>
      <c r="AKN1338" s="28"/>
      <c r="AKO1338" s="28"/>
      <c r="AKP1338" s="28"/>
      <c r="AKQ1338" s="28"/>
      <c r="AKR1338" s="28"/>
      <c r="AKS1338" s="28"/>
      <c r="AKT1338" s="28"/>
      <c r="AKU1338" s="28"/>
      <c r="AKV1338" s="28"/>
      <c r="AKW1338" s="28"/>
      <c r="AKX1338" s="28"/>
      <c r="AKY1338" s="28"/>
      <c r="AKZ1338" s="28"/>
      <c r="ALA1338" s="28"/>
      <c r="ALB1338" s="28"/>
      <c r="ALC1338" s="28"/>
      <c r="ALD1338" s="28"/>
      <c r="ALE1338" s="28"/>
      <c r="ALF1338" s="28"/>
      <c r="ALG1338" s="28"/>
      <c r="ALH1338" s="28"/>
      <c r="ALI1338" s="28"/>
      <c r="ALJ1338" s="28"/>
    </row>
    <row r="1339" spans="1:998" s="13" customFormat="1">
      <c r="A1339" s="16">
        <v>1334</v>
      </c>
      <c r="B1339" s="81" t="s">
        <v>250</v>
      </c>
      <c r="C1339" s="81" t="s">
        <v>78</v>
      </c>
      <c r="D1339" s="81" t="s">
        <v>78</v>
      </c>
      <c r="E1339" s="81" t="s">
        <v>252</v>
      </c>
      <c r="F1339" s="81"/>
      <c r="G1339" s="74">
        <v>45819</v>
      </c>
      <c r="H1339" s="75">
        <v>0.33958333333333335</v>
      </c>
      <c r="I1339" s="81" t="s">
        <v>5</v>
      </c>
      <c r="J1339" s="81" t="s">
        <v>6</v>
      </c>
      <c r="K1339" s="81" t="s">
        <v>5</v>
      </c>
      <c r="L1339" s="81" t="s">
        <v>5</v>
      </c>
      <c r="M1339" s="81" t="s">
        <v>5</v>
      </c>
      <c r="N1339" s="81" t="s">
        <v>6</v>
      </c>
      <c r="O1339" s="76">
        <v>781.25</v>
      </c>
      <c r="P1339" s="77">
        <v>128</v>
      </c>
      <c r="Q1339" s="76">
        <v>42598.82</v>
      </c>
      <c r="R1339" s="76">
        <v>0</v>
      </c>
      <c r="S1339" s="78">
        <f t="shared" si="121"/>
        <v>0</v>
      </c>
      <c r="T1339" s="78">
        <f t="shared" si="120"/>
        <v>42598.82</v>
      </c>
      <c r="U1339" s="81" t="s">
        <v>6</v>
      </c>
      <c r="V1339" s="81" t="s">
        <v>6</v>
      </c>
      <c r="W1339" s="81">
        <v>2</v>
      </c>
      <c r="X1339" s="80">
        <v>0</v>
      </c>
      <c r="Y1339" s="81">
        <f>ROUND((S1339/INDICI!$B$2*10),2)</f>
        <v>0</v>
      </c>
      <c r="Z1339" s="81">
        <f>ROUND((O1339/INDICI!$B$1*25),2)</f>
        <v>2.09</v>
      </c>
      <c r="AA1339" s="82">
        <f t="shared" si="122"/>
        <v>8</v>
      </c>
      <c r="AB1339" s="83">
        <f t="shared" si="123"/>
        <v>10.09</v>
      </c>
      <c r="AC1339" s="84"/>
      <c r="AD1339" s="81" t="str">
        <f>VLOOKUP(C1339, 'NORD SUD'!A:B, 2, FALSE)</f>
        <v>N</v>
      </c>
      <c r="AE1339" s="85"/>
      <c r="AF1339" s="85"/>
      <c r="AG1339" s="84"/>
      <c r="AH1339" s="81"/>
      <c r="AI1339" s="81"/>
      <c r="AJ1339" s="81"/>
      <c r="AK1339" s="200"/>
      <c r="AL1339" s="158"/>
    </row>
    <row r="1340" spans="1:998" s="13" customFormat="1">
      <c r="A1340" s="16">
        <v>1335</v>
      </c>
      <c r="B1340" s="32" t="s">
        <v>175</v>
      </c>
      <c r="C1340" s="32" t="s">
        <v>25</v>
      </c>
      <c r="D1340" s="32" t="s">
        <v>25</v>
      </c>
      <c r="E1340" s="32" t="s">
        <v>882</v>
      </c>
      <c r="F1340" s="32"/>
      <c r="G1340" s="74">
        <v>45833</v>
      </c>
      <c r="H1340" s="75">
        <v>0.55277777777777781</v>
      </c>
      <c r="I1340" s="32" t="s">
        <v>5</v>
      </c>
      <c r="J1340" s="32" t="s">
        <v>6</v>
      </c>
      <c r="K1340" s="32" t="s">
        <v>5</v>
      </c>
      <c r="L1340" s="32" t="s">
        <v>5</v>
      </c>
      <c r="M1340" s="32" t="s">
        <v>5</v>
      </c>
      <c r="N1340" s="32" t="s">
        <v>6</v>
      </c>
      <c r="O1340" s="76">
        <v>783.28981723237598</v>
      </c>
      <c r="P1340" s="77">
        <v>1532</v>
      </c>
      <c r="Q1340" s="76">
        <v>80315.289999999994</v>
      </c>
      <c r="R1340" s="76">
        <v>0</v>
      </c>
      <c r="S1340" s="85">
        <f t="shared" si="121"/>
        <v>0</v>
      </c>
      <c r="T1340" s="85">
        <f t="shared" si="120"/>
        <v>80315.289999999994</v>
      </c>
      <c r="U1340" s="32" t="s">
        <v>6</v>
      </c>
      <c r="V1340" s="32" t="s">
        <v>6</v>
      </c>
      <c r="W1340" s="79">
        <v>1</v>
      </c>
      <c r="X1340" s="80">
        <v>0</v>
      </c>
      <c r="Y1340" s="81">
        <f>ROUND((S1340/INDICI!$B$2*10),2)</f>
        <v>0</v>
      </c>
      <c r="Z1340" s="81">
        <f>ROUND((O1340/INDICI!$B$1*25),2)</f>
        <v>2.09</v>
      </c>
      <c r="AA1340" s="82">
        <f t="shared" si="122"/>
        <v>8</v>
      </c>
      <c r="AB1340" s="83">
        <f t="shared" si="123"/>
        <v>10.09</v>
      </c>
      <c r="AC1340" s="84"/>
      <c r="AD1340" s="81" t="str">
        <f>VLOOKUP(C1340, 'NORD SUD'!A:B, 2, FALSE)</f>
        <v>S</v>
      </c>
      <c r="AE1340" s="85"/>
      <c r="AF1340" s="85"/>
      <c r="AG1340" s="84"/>
      <c r="AH1340" s="81"/>
      <c r="AI1340" s="169"/>
      <c r="AJ1340" s="169"/>
      <c r="AK1340" s="194"/>
      <c r="AL1340" s="158"/>
    </row>
    <row r="1341" spans="1:998" s="13" customFormat="1">
      <c r="A1341" s="16">
        <v>1336</v>
      </c>
      <c r="B1341" s="32" t="s">
        <v>175</v>
      </c>
      <c r="C1341" s="32" t="s">
        <v>57</v>
      </c>
      <c r="D1341" s="32" t="s">
        <v>57</v>
      </c>
      <c r="E1341" s="32" t="s">
        <v>611</v>
      </c>
      <c r="F1341" s="32"/>
      <c r="G1341" s="74">
        <v>45834</v>
      </c>
      <c r="H1341" s="75" t="s">
        <v>612</v>
      </c>
      <c r="I1341" s="32" t="s">
        <v>5</v>
      </c>
      <c r="J1341" s="32" t="s">
        <v>6</v>
      </c>
      <c r="K1341" s="32" t="s">
        <v>5</v>
      </c>
      <c r="L1341" s="32" t="s">
        <v>5</v>
      </c>
      <c r="M1341" s="32" t="s">
        <v>5</v>
      </c>
      <c r="N1341" s="32" t="s">
        <v>6</v>
      </c>
      <c r="O1341" s="76">
        <v>687.65</v>
      </c>
      <c r="P1341" s="77">
        <v>6544</v>
      </c>
      <c r="Q1341" s="76">
        <v>276500</v>
      </c>
      <c r="R1341" s="76">
        <v>55000</v>
      </c>
      <c r="S1341" s="85">
        <f t="shared" si="121"/>
        <v>19.89150090415913</v>
      </c>
      <c r="T1341" s="85">
        <f t="shared" si="120"/>
        <v>221500</v>
      </c>
      <c r="U1341" s="32" t="s">
        <v>6</v>
      </c>
      <c r="V1341" s="32" t="s">
        <v>6</v>
      </c>
      <c r="W1341" s="79">
        <v>1</v>
      </c>
      <c r="X1341" s="80">
        <v>0</v>
      </c>
      <c r="Y1341" s="81">
        <f>ROUND((S1341/INDICI!$B$2*10),2)</f>
        <v>2.25</v>
      </c>
      <c r="Z1341" s="81">
        <f>ROUND((O1341/INDICI!$B$1*25),2)</f>
        <v>1.84</v>
      </c>
      <c r="AA1341" s="82">
        <f t="shared" si="122"/>
        <v>6</v>
      </c>
      <c r="AB1341" s="83">
        <f t="shared" si="123"/>
        <v>10.09</v>
      </c>
      <c r="AC1341" s="84"/>
      <c r="AD1341" s="81" t="str">
        <f>VLOOKUP(C1341, 'NORD SUD'!A:B, 2, FALSE)</f>
        <v>S</v>
      </c>
      <c r="AE1341" s="85"/>
      <c r="AF1341" s="85"/>
      <c r="AG1341" s="84"/>
      <c r="AH1341" s="81"/>
      <c r="AI1341" s="169"/>
      <c r="AJ1341" s="169"/>
      <c r="AK1341" s="194"/>
      <c r="AL1341" s="158"/>
    </row>
    <row r="1342" spans="1:998" s="13" customFormat="1">
      <c r="A1342" s="16">
        <v>1337</v>
      </c>
      <c r="B1342" s="32" t="s">
        <v>857</v>
      </c>
      <c r="C1342" s="32" t="s">
        <v>32</v>
      </c>
      <c r="D1342" s="32" t="s">
        <v>32</v>
      </c>
      <c r="E1342" s="32" t="s">
        <v>1225</v>
      </c>
      <c r="F1342" s="32"/>
      <c r="G1342" s="74">
        <v>45834</v>
      </c>
      <c r="H1342" s="75">
        <v>0.58819444444444446</v>
      </c>
      <c r="I1342" s="32" t="s">
        <v>5</v>
      </c>
      <c r="J1342" s="32" t="s">
        <v>6</v>
      </c>
      <c r="K1342" s="32" t="s">
        <v>5</v>
      </c>
      <c r="L1342" s="32" t="s">
        <v>5</v>
      </c>
      <c r="M1342" s="32" t="s">
        <v>5</v>
      </c>
      <c r="N1342" s="32" t="s">
        <v>6</v>
      </c>
      <c r="O1342" s="76">
        <v>302.11</v>
      </c>
      <c r="P1342" s="77">
        <v>1986</v>
      </c>
      <c r="Q1342" s="76">
        <v>133515.78</v>
      </c>
      <c r="R1342" s="76">
        <v>15000</v>
      </c>
      <c r="S1342" s="85">
        <f t="shared" si="121"/>
        <v>11.234627098010437</v>
      </c>
      <c r="T1342" s="85">
        <f t="shared" si="120"/>
        <v>118515.78</v>
      </c>
      <c r="U1342" s="32" t="s">
        <v>6</v>
      </c>
      <c r="V1342" s="32" t="s">
        <v>6</v>
      </c>
      <c r="W1342" s="79">
        <v>1</v>
      </c>
      <c r="X1342" s="80">
        <v>0</v>
      </c>
      <c r="Y1342" s="81">
        <f>ROUND((S1342/INDICI!$B$2*10),2)</f>
        <v>1.27</v>
      </c>
      <c r="Z1342" s="81">
        <f>ROUND((O1342/INDICI!$B$1*25),2)</f>
        <v>0.81</v>
      </c>
      <c r="AA1342" s="82">
        <f t="shared" si="122"/>
        <v>8</v>
      </c>
      <c r="AB1342" s="83">
        <f t="shared" si="123"/>
        <v>10.08</v>
      </c>
      <c r="AC1342" s="84"/>
      <c r="AD1342" s="81" t="str">
        <f>VLOOKUP(C1342, 'NORD SUD'!A:B, 2, FALSE)</f>
        <v>S</v>
      </c>
      <c r="AE1342" s="85"/>
      <c r="AF1342" s="85"/>
      <c r="AG1342" s="84"/>
      <c r="AH1342" s="81"/>
      <c r="AI1342" s="169"/>
      <c r="AJ1342" s="169"/>
      <c r="AK1342" s="194"/>
      <c r="AL1342" s="158"/>
    </row>
    <row r="1343" spans="1:998" s="13" customFormat="1">
      <c r="A1343" s="16">
        <v>1338</v>
      </c>
      <c r="B1343" s="32" t="s">
        <v>250</v>
      </c>
      <c r="C1343" s="32" t="s">
        <v>103</v>
      </c>
      <c r="D1343" s="32" t="s">
        <v>103</v>
      </c>
      <c r="E1343" s="32" t="s">
        <v>1783</v>
      </c>
      <c r="F1343" s="32"/>
      <c r="G1343" s="74">
        <v>45833</v>
      </c>
      <c r="H1343" s="75">
        <v>0.51944444444444449</v>
      </c>
      <c r="I1343" s="32" t="s">
        <v>5</v>
      </c>
      <c r="J1343" s="32" t="s">
        <v>289</v>
      </c>
      <c r="K1343" s="32" t="s">
        <v>5</v>
      </c>
      <c r="L1343" s="32" t="s">
        <v>5</v>
      </c>
      <c r="M1343" s="32" t="s">
        <v>5</v>
      </c>
      <c r="N1343" s="32" t="s">
        <v>1765</v>
      </c>
      <c r="O1343" s="76">
        <v>519.4</v>
      </c>
      <c r="P1343" s="77">
        <v>770</v>
      </c>
      <c r="Q1343" s="76">
        <v>50000</v>
      </c>
      <c r="R1343" s="76">
        <v>3000</v>
      </c>
      <c r="S1343" s="85">
        <f t="shared" si="121"/>
        <v>6</v>
      </c>
      <c r="T1343" s="85">
        <f t="shared" si="120"/>
        <v>47000</v>
      </c>
      <c r="U1343" s="32" t="s">
        <v>289</v>
      </c>
      <c r="V1343" s="32" t="s">
        <v>289</v>
      </c>
      <c r="W1343" s="79">
        <v>1</v>
      </c>
      <c r="X1343" s="80">
        <v>0</v>
      </c>
      <c r="Y1343" s="81">
        <f>ROUND((S1343/INDICI!$B$2*10),2)</f>
        <v>0.68</v>
      </c>
      <c r="Z1343" s="81">
        <f>ROUND((O1343/INDICI!$B$1*25),2)</f>
        <v>1.39</v>
      </c>
      <c r="AA1343" s="82">
        <f t="shared" si="122"/>
        <v>8</v>
      </c>
      <c r="AB1343" s="83">
        <f t="shared" si="123"/>
        <v>10.07</v>
      </c>
      <c r="AC1343" s="84"/>
      <c r="AD1343" s="81" t="str">
        <f>VLOOKUP(C1343, 'NORD SUD'!A:B, 2, FALSE)</f>
        <v>N</v>
      </c>
      <c r="AE1343" s="85"/>
      <c r="AF1343" s="85"/>
      <c r="AG1343" s="84"/>
      <c r="AH1343" s="81"/>
      <c r="AI1343" s="169"/>
      <c r="AJ1343" s="169"/>
      <c r="AK1343" s="194"/>
      <c r="AL1343" s="158"/>
    </row>
    <row r="1344" spans="1:998" s="13" customFormat="1">
      <c r="A1344" s="16">
        <v>1339</v>
      </c>
      <c r="B1344" s="32" t="s">
        <v>138</v>
      </c>
      <c r="C1344" s="32" t="s">
        <v>27</v>
      </c>
      <c r="D1344" s="32" t="s">
        <v>27</v>
      </c>
      <c r="E1344" s="32" t="s">
        <v>1333</v>
      </c>
      <c r="F1344" s="32"/>
      <c r="G1344" s="74">
        <v>45832</v>
      </c>
      <c r="H1344" s="75">
        <v>0.56527777777777777</v>
      </c>
      <c r="I1344" s="32" t="s">
        <v>5</v>
      </c>
      <c r="J1344" s="32" t="s">
        <v>6</v>
      </c>
      <c r="K1344" s="32" t="s">
        <v>5</v>
      </c>
      <c r="L1344" s="32" t="s">
        <v>5</v>
      </c>
      <c r="M1344" s="32" t="s">
        <v>5</v>
      </c>
      <c r="N1344" s="32" t="s">
        <v>6</v>
      </c>
      <c r="O1344" s="76">
        <v>1355.43</v>
      </c>
      <c r="P1344" s="77">
        <v>14903</v>
      </c>
      <c r="Q1344" s="76">
        <v>250000</v>
      </c>
      <c r="R1344" s="76">
        <v>10000</v>
      </c>
      <c r="S1344" s="85">
        <f t="shared" si="121"/>
        <v>4</v>
      </c>
      <c r="T1344" s="85">
        <f t="shared" si="120"/>
        <v>240000</v>
      </c>
      <c r="U1344" s="32" t="s">
        <v>6</v>
      </c>
      <c r="V1344" s="32" t="s">
        <v>6</v>
      </c>
      <c r="W1344" s="79">
        <v>1</v>
      </c>
      <c r="X1344" s="80">
        <v>0</v>
      </c>
      <c r="Y1344" s="81">
        <f>ROUND((S1344/INDICI!$B$2*10),2)</f>
        <v>0.45</v>
      </c>
      <c r="Z1344" s="81">
        <f>ROUND((O1344/INDICI!$B$1*25),2)</f>
        <v>3.62</v>
      </c>
      <c r="AA1344" s="82">
        <f t="shared" si="122"/>
        <v>6</v>
      </c>
      <c r="AB1344" s="83">
        <f t="shared" si="123"/>
        <v>10.07</v>
      </c>
      <c r="AC1344" s="84"/>
      <c r="AD1344" s="81" t="str">
        <f>VLOOKUP(C1344, 'NORD SUD'!A:B, 2, FALSE)</f>
        <v>S</v>
      </c>
      <c r="AE1344" s="85"/>
      <c r="AF1344" s="85"/>
      <c r="AG1344" s="84"/>
      <c r="AH1344" s="81"/>
      <c r="AI1344" s="169"/>
      <c r="AJ1344" s="169"/>
      <c r="AK1344" s="194"/>
      <c r="AL1344" s="158"/>
    </row>
    <row r="1345" spans="1:998" s="13" customFormat="1">
      <c r="A1345" s="16">
        <v>1340</v>
      </c>
      <c r="B1345" s="32" t="s">
        <v>344</v>
      </c>
      <c r="C1345" s="32" t="s">
        <v>19</v>
      </c>
      <c r="D1345" s="32" t="s">
        <v>19</v>
      </c>
      <c r="E1345" s="32" t="s">
        <v>1568</v>
      </c>
      <c r="F1345" s="32"/>
      <c r="G1345" s="74">
        <v>45833</v>
      </c>
      <c r="H1345" s="75">
        <v>0.47986111111111113</v>
      </c>
      <c r="I1345" s="32" t="s">
        <v>5</v>
      </c>
      <c r="J1345" s="32" t="s">
        <v>6</v>
      </c>
      <c r="K1345" s="32" t="s">
        <v>5</v>
      </c>
      <c r="L1345" s="32" t="s">
        <v>5</v>
      </c>
      <c r="M1345" s="32" t="s">
        <v>5</v>
      </c>
      <c r="N1345" s="32" t="s">
        <v>6</v>
      </c>
      <c r="O1345" s="76">
        <v>347.22</v>
      </c>
      <c r="P1345" s="77">
        <v>576</v>
      </c>
      <c r="Q1345" s="76">
        <v>52000</v>
      </c>
      <c r="R1345" s="76">
        <v>5200</v>
      </c>
      <c r="S1345" s="85">
        <f t="shared" si="121"/>
        <v>10</v>
      </c>
      <c r="T1345" s="85">
        <f t="shared" si="120"/>
        <v>46800</v>
      </c>
      <c r="U1345" s="32" t="s">
        <v>6</v>
      </c>
      <c r="V1345" s="32" t="s">
        <v>6</v>
      </c>
      <c r="W1345" s="79">
        <v>1</v>
      </c>
      <c r="X1345" s="80">
        <v>0</v>
      </c>
      <c r="Y1345" s="81">
        <f>ROUND((S1345/INDICI!$B$2*10),2)</f>
        <v>1.1299999999999999</v>
      </c>
      <c r="Z1345" s="81">
        <f>ROUND((O1345/INDICI!$B$1*25),2)</f>
        <v>0.93</v>
      </c>
      <c r="AA1345" s="82">
        <f t="shared" si="122"/>
        <v>8</v>
      </c>
      <c r="AB1345" s="83">
        <f t="shared" si="123"/>
        <v>10.06</v>
      </c>
      <c r="AC1345" s="84"/>
      <c r="AD1345" s="81" t="str">
        <f>VLOOKUP(C1345, 'NORD SUD'!A:B, 2, FALSE)</f>
        <v>N</v>
      </c>
      <c r="AE1345" s="85"/>
      <c r="AF1345" s="85"/>
      <c r="AG1345" s="84"/>
      <c r="AH1345" s="81"/>
      <c r="AI1345" s="169"/>
      <c r="AJ1345" s="169"/>
      <c r="AK1345" s="194"/>
      <c r="AL1345" s="158"/>
    </row>
    <row r="1346" spans="1:998" s="13" customFormat="1">
      <c r="A1346" s="16">
        <v>1341</v>
      </c>
      <c r="B1346" s="32" t="s">
        <v>175</v>
      </c>
      <c r="C1346" s="32" t="s">
        <v>1685</v>
      </c>
      <c r="D1346" s="32" t="s">
        <v>1685</v>
      </c>
      <c r="E1346" s="32" t="s">
        <v>1701</v>
      </c>
      <c r="F1346" s="32"/>
      <c r="G1346" s="74">
        <v>45834</v>
      </c>
      <c r="H1346" s="75">
        <v>0.41875000000000001</v>
      </c>
      <c r="I1346" s="32" t="s">
        <v>5</v>
      </c>
      <c r="J1346" s="32" t="s">
        <v>6</v>
      </c>
      <c r="K1346" s="32" t="s">
        <v>5</v>
      </c>
      <c r="L1346" s="32" t="s">
        <v>5</v>
      </c>
      <c r="M1346" s="32" t="s">
        <v>5</v>
      </c>
      <c r="N1346" s="32" t="s">
        <v>6</v>
      </c>
      <c r="O1346" s="76">
        <v>650.59</v>
      </c>
      <c r="P1346" s="77">
        <v>5226</v>
      </c>
      <c r="Q1346" s="76">
        <v>183400</v>
      </c>
      <c r="R1346" s="76">
        <v>37669</v>
      </c>
      <c r="S1346" s="85">
        <f t="shared" si="121"/>
        <v>20.539258451472193</v>
      </c>
      <c r="T1346" s="85">
        <f t="shared" si="120"/>
        <v>145731</v>
      </c>
      <c r="U1346" s="32" t="s">
        <v>6</v>
      </c>
      <c r="V1346" s="32" t="s">
        <v>6</v>
      </c>
      <c r="W1346" s="79">
        <v>1</v>
      </c>
      <c r="X1346" s="80">
        <v>0</v>
      </c>
      <c r="Y1346" s="81">
        <f>ROUND((S1346/INDICI!$B$2*10),2)</f>
        <v>2.3199999999999998</v>
      </c>
      <c r="Z1346" s="81">
        <f>ROUND((O1346/INDICI!$B$1*25),2)</f>
        <v>1.74</v>
      </c>
      <c r="AA1346" s="82">
        <f t="shared" si="122"/>
        <v>6</v>
      </c>
      <c r="AB1346" s="83">
        <f t="shared" si="123"/>
        <v>10.059999999999999</v>
      </c>
      <c r="AC1346" s="84"/>
      <c r="AD1346" s="81" t="str">
        <f>VLOOKUP(C1346, 'NORD SUD'!A:B, 2, FALSE)</f>
        <v>S</v>
      </c>
      <c r="AE1346" s="85"/>
      <c r="AF1346" s="85"/>
      <c r="AG1346" s="84"/>
      <c r="AH1346" s="81"/>
      <c r="AI1346" s="169"/>
      <c r="AJ1346" s="169"/>
      <c r="AK1346" s="194"/>
      <c r="AL1346" s="158"/>
    </row>
    <row r="1347" spans="1:998" s="24" customFormat="1">
      <c r="A1347" s="16">
        <v>1342</v>
      </c>
      <c r="B1347" s="32" t="s">
        <v>138</v>
      </c>
      <c r="C1347" s="32" t="s">
        <v>27</v>
      </c>
      <c r="D1347" s="32" t="s">
        <v>27</v>
      </c>
      <c r="E1347" s="32" t="s">
        <v>1366</v>
      </c>
      <c r="F1347" s="32"/>
      <c r="G1347" s="74">
        <v>45831</v>
      </c>
      <c r="H1347" s="75">
        <v>0.56527777777777777</v>
      </c>
      <c r="I1347" s="32" t="s">
        <v>5</v>
      </c>
      <c r="J1347" s="32" t="s">
        <v>6</v>
      </c>
      <c r="K1347" s="32" t="s">
        <v>5</v>
      </c>
      <c r="L1347" s="32" t="s">
        <v>5</v>
      </c>
      <c r="M1347" s="32" t="s">
        <v>5</v>
      </c>
      <c r="N1347" s="32" t="s">
        <v>6</v>
      </c>
      <c r="O1347" s="76">
        <v>769.23</v>
      </c>
      <c r="P1347" s="77">
        <v>1950</v>
      </c>
      <c r="Q1347" s="76">
        <v>150000</v>
      </c>
      <c r="R1347" s="76">
        <v>0</v>
      </c>
      <c r="S1347" s="85">
        <f t="shared" si="121"/>
        <v>0</v>
      </c>
      <c r="T1347" s="85">
        <f t="shared" si="120"/>
        <v>150000</v>
      </c>
      <c r="U1347" s="32" t="s">
        <v>6</v>
      </c>
      <c r="V1347" s="32" t="s">
        <v>6</v>
      </c>
      <c r="W1347" s="79">
        <v>2</v>
      </c>
      <c r="X1347" s="80">
        <v>0</v>
      </c>
      <c r="Y1347" s="81">
        <f>ROUND((S1347/INDICI!$B$2*10),2)</f>
        <v>0</v>
      </c>
      <c r="Z1347" s="81">
        <f>ROUND((O1347/INDICI!$B$1*25),2)</f>
        <v>2.0499999999999998</v>
      </c>
      <c r="AA1347" s="82">
        <f t="shared" si="122"/>
        <v>8</v>
      </c>
      <c r="AB1347" s="83">
        <f t="shared" si="123"/>
        <v>10.050000000000001</v>
      </c>
      <c r="AC1347" s="84"/>
      <c r="AD1347" s="81" t="str">
        <f>VLOOKUP(C1347, 'NORD SUD'!A:B, 2, FALSE)</f>
        <v>S</v>
      </c>
      <c r="AE1347" s="85"/>
      <c r="AF1347" s="85"/>
      <c r="AG1347" s="84"/>
      <c r="AH1347" s="81"/>
      <c r="AI1347" s="169"/>
      <c r="AJ1347" s="169"/>
      <c r="AK1347" s="194"/>
      <c r="AL1347" s="158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/>
      <c r="FL1347" s="13"/>
      <c r="FM1347" s="13"/>
      <c r="FN1347" s="13"/>
      <c r="FO1347" s="13"/>
      <c r="FP1347" s="13"/>
      <c r="FQ1347" s="13"/>
      <c r="FR1347" s="13"/>
      <c r="FS1347" s="13"/>
      <c r="FT1347" s="13"/>
      <c r="FU1347" s="13"/>
      <c r="FV1347" s="13"/>
      <c r="FW1347" s="13"/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/>
      <c r="GH1347" s="13"/>
      <c r="GI1347" s="13"/>
      <c r="GJ1347" s="13"/>
      <c r="GK1347" s="13"/>
      <c r="GL1347" s="13"/>
      <c r="GM1347" s="13"/>
      <c r="GN1347" s="13"/>
      <c r="GO1347" s="13"/>
      <c r="GP1347" s="13"/>
      <c r="GQ1347" s="13"/>
      <c r="GR1347" s="13"/>
      <c r="GS1347" s="13"/>
      <c r="GT1347" s="13"/>
      <c r="GU1347" s="13"/>
      <c r="GV1347" s="13"/>
      <c r="GW1347" s="13"/>
      <c r="GX1347" s="13"/>
      <c r="GY1347" s="13"/>
      <c r="GZ1347" s="13"/>
      <c r="HA1347" s="13"/>
      <c r="HB1347" s="13"/>
      <c r="HC1347" s="13"/>
      <c r="HD1347" s="13"/>
      <c r="HE1347" s="13"/>
      <c r="HF1347" s="13"/>
      <c r="HG1347" s="13"/>
      <c r="HH1347" s="13"/>
      <c r="HI1347" s="13"/>
      <c r="HJ1347" s="13"/>
      <c r="HK1347" s="13"/>
      <c r="HL1347" s="13"/>
      <c r="HM1347" s="13"/>
      <c r="HN1347" s="13"/>
      <c r="HO1347" s="13"/>
      <c r="HP1347" s="13"/>
      <c r="HQ1347" s="13"/>
      <c r="HR1347" s="13"/>
      <c r="HS1347" s="13"/>
      <c r="HT1347" s="13"/>
      <c r="HU1347" s="13"/>
      <c r="HV1347" s="13"/>
      <c r="HW1347" s="13"/>
      <c r="HX1347" s="13"/>
      <c r="HY1347" s="13"/>
      <c r="HZ1347" s="13"/>
      <c r="IA1347" s="13"/>
      <c r="IB1347" s="13"/>
      <c r="IC1347" s="13"/>
      <c r="ID1347" s="13"/>
      <c r="IE1347" s="13"/>
      <c r="IF1347" s="13"/>
      <c r="IG1347" s="13"/>
      <c r="IH1347" s="13"/>
      <c r="II1347" s="13"/>
      <c r="IJ1347" s="13"/>
      <c r="IK1347" s="13"/>
      <c r="IL1347" s="13"/>
      <c r="IM1347" s="13"/>
      <c r="IN1347" s="13"/>
      <c r="IO1347" s="13"/>
      <c r="IP1347" s="13"/>
      <c r="IQ1347" s="13"/>
      <c r="IR1347" s="13"/>
      <c r="IS1347" s="13"/>
      <c r="IT1347" s="13"/>
      <c r="IU1347" s="13"/>
      <c r="IV1347" s="13"/>
      <c r="IW1347" s="13"/>
      <c r="IX1347" s="13"/>
      <c r="IY1347" s="13"/>
      <c r="IZ1347" s="13"/>
      <c r="JA1347" s="13"/>
      <c r="JB1347" s="13"/>
      <c r="JC1347" s="13"/>
      <c r="JD1347" s="13"/>
      <c r="JE1347" s="13"/>
      <c r="JF1347" s="13"/>
      <c r="JG1347" s="13"/>
      <c r="JH1347" s="13"/>
      <c r="JI1347" s="13"/>
      <c r="JJ1347" s="13"/>
      <c r="JK1347" s="13"/>
      <c r="JL1347" s="13"/>
      <c r="JM1347" s="13"/>
      <c r="JN1347" s="13"/>
      <c r="JO1347" s="13"/>
      <c r="JP1347" s="13"/>
      <c r="JQ1347" s="13"/>
      <c r="JR1347" s="13"/>
      <c r="JS1347" s="13"/>
      <c r="JT1347" s="13"/>
      <c r="JU1347" s="13"/>
      <c r="JV1347" s="13"/>
      <c r="JW1347" s="13"/>
      <c r="JX1347" s="13"/>
      <c r="JY1347" s="13"/>
      <c r="JZ1347" s="13"/>
      <c r="KA1347" s="13"/>
      <c r="KB1347" s="13"/>
      <c r="KC1347" s="13"/>
      <c r="KD1347" s="13"/>
      <c r="KE1347" s="13"/>
      <c r="KF1347" s="13"/>
      <c r="KG1347" s="13"/>
      <c r="KH1347" s="13"/>
      <c r="KI1347" s="13"/>
      <c r="KJ1347" s="13"/>
      <c r="KK1347" s="13"/>
      <c r="KL1347" s="13"/>
      <c r="KM1347" s="13"/>
      <c r="KN1347" s="13"/>
      <c r="KO1347" s="13"/>
      <c r="KP1347" s="13"/>
      <c r="KQ1347" s="13"/>
      <c r="KR1347" s="13"/>
      <c r="KS1347" s="13"/>
      <c r="KT1347" s="13"/>
      <c r="KU1347" s="13"/>
      <c r="KV1347" s="13"/>
      <c r="KW1347" s="13"/>
      <c r="KX1347" s="13"/>
      <c r="KY1347" s="13"/>
      <c r="KZ1347" s="13"/>
      <c r="LA1347" s="13"/>
      <c r="LB1347" s="13"/>
      <c r="LC1347" s="13"/>
      <c r="LD1347" s="13"/>
      <c r="LE1347" s="13"/>
      <c r="LF1347" s="13"/>
      <c r="LG1347" s="13"/>
      <c r="LH1347" s="13"/>
      <c r="LI1347" s="13"/>
      <c r="LJ1347" s="13"/>
      <c r="LK1347" s="13"/>
      <c r="LL1347" s="13"/>
      <c r="LM1347" s="13"/>
      <c r="LN1347" s="13"/>
      <c r="LO1347" s="13"/>
      <c r="LP1347" s="13"/>
      <c r="LQ1347" s="13"/>
      <c r="LR1347" s="13"/>
      <c r="LS1347" s="13"/>
      <c r="LT1347" s="13"/>
      <c r="LU1347" s="13"/>
      <c r="LV1347" s="13"/>
      <c r="LW1347" s="13"/>
      <c r="LX1347" s="13"/>
      <c r="LY1347" s="13"/>
      <c r="LZ1347" s="13"/>
      <c r="MA1347" s="13"/>
      <c r="MB1347" s="13"/>
      <c r="MC1347" s="13"/>
      <c r="MD1347" s="13"/>
      <c r="ME1347" s="13"/>
      <c r="MF1347" s="13"/>
      <c r="MG1347" s="13"/>
      <c r="MH1347" s="13"/>
      <c r="MI1347" s="13"/>
      <c r="MJ1347" s="13"/>
      <c r="MK1347" s="13"/>
      <c r="ML1347" s="13"/>
      <c r="MM1347" s="13"/>
      <c r="MN1347" s="13"/>
      <c r="MO1347" s="13"/>
      <c r="MP1347" s="13"/>
      <c r="MQ1347" s="13"/>
      <c r="MR1347" s="13"/>
      <c r="MS1347" s="13"/>
      <c r="MT1347" s="13"/>
      <c r="MU1347" s="13"/>
      <c r="MV1347" s="13"/>
      <c r="MW1347" s="13"/>
      <c r="MX1347" s="13"/>
      <c r="MY1347" s="13"/>
      <c r="MZ1347" s="13"/>
      <c r="NA1347" s="13"/>
      <c r="NB1347" s="13"/>
      <c r="NC1347" s="13"/>
      <c r="ND1347" s="13"/>
      <c r="NE1347" s="13"/>
      <c r="NF1347" s="13"/>
      <c r="NG1347" s="13"/>
      <c r="NH1347" s="13"/>
      <c r="NI1347" s="13"/>
      <c r="NJ1347" s="13"/>
      <c r="NK1347" s="13"/>
      <c r="NL1347" s="13"/>
      <c r="NM1347" s="13"/>
      <c r="NN1347" s="13"/>
      <c r="NO1347" s="13"/>
      <c r="NP1347" s="13"/>
      <c r="NQ1347" s="13"/>
      <c r="NR1347" s="13"/>
      <c r="NS1347" s="13"/>
      <c r="NT1347" s="13"/>
      <c r="NU1347" s="13"/>
      <c r="NV1347" s="13"/>
      <c r="NW1347" s="13"/>
      <c r="NX1347" s="13"/>
      <c r="NY1347" s="13"/>
      <c r="NZ1347" s="13"/>
      <c r="OA1347" s="13"/>
      <c r="OB1347" s="13"/>
      <c r="OC1347" s="13"/>
      <c r="OD1347" s="13"/>
      <c r="OE1347" s="13"/>
      <c r="OF1347" s="13"/>
      <c r="OG1347" s="13"/>
      <c r="OH1347" s="13"/>
      <c r="OI1347" s="13"/>
      <c r="OJ1347" s="13"/>
      <c r="OK1347" s="13"/>
      <c r="OL1347" s="13"/>
      <c r="OM1347" s="13"/>
      <c r="ON1347" s="13"/>
      <c r="OO1347" s="13"/>
      <c r="OP1347" s="13"/>
      <c r="OQ1347" s="13"/>
      <c r="OR1347" s="13"/>
      <c r="OS1347" s="13"/>
      <c r="OT1347" s="13"/>
      <c r="OU1347" s="13"/>
      <c r="OV1347" s="13"/>
      <c r="OW1347" s="13"/>
      <c r="OX1347" s="13"/>
      <c r="OY1347" s="13"/>
      <c r="OZ1347" s="13"/>
      <c r="PA1347" s="13"/>
      <c r="PB1347" s="13"/>
      <c r="PC1347" s="13"/>
      <c r="PD1347" s="13"/>
      <c r="PE1347" s="13"/>
      <c r="PF1347" s="13"/>
      <c r="PG1347" s="13"/>
      <c r="PH1347" s="13"/>
      <c r="PI1347" s="13"/>
      <c r="PJ1347" s="13"/>
      <c r="PK1347" s="13"/>
      <c r="PL1347" s="13"/>
      <c r="PM1347" s="13"/>
      <c r="PN1347" s="13"/>
      <c r="PO1347" s="13"/>
      <c r="PP1347" s="13"/>
      <c r="PQ1347" s="13"/>
      <c r="PR1347" s="13"/>
      <c r="PS1347" s="13"/>
      <c r="PT1347" s="13"/>
      <c r="PU1347" s="13"/>
      <c r="PV1347" s="13"/>
      <c r="PW1347" s="13"/>
      <c r="PX1347" s="13"/>
      <c r="PY1347" s="13"/>
      <c r="PZ1347" s="13"/>
      <c r="QA1347" s="13"/>
      <c r="QB1347" s="13"/>
      <c r="QC1347" s="13"/>
      <c r="QD1347" s="13"/>
      <c r="QE1347" s="13"/>
      <c r="QF1347" s="13"/>
      <c r="QG1347" s="13"/>
      <c r="QH1347" s="13"/>
      <c r="QI1347" s="13"/>
      <c r="QJ1347" s="13"/>
      <c r="QK1347" s="13"/>
      <c r="QL1347" s="13"/>
      <c r="QM1347" s="13"/>
      <c r="QN1347" s="13"/>
      <c r="QO1347" s="13"/>
      <c r="QP1347" s="13"/>
      <c r="QQ1347" s="13"/>
      <c r="QR1347" s="13"/>
      <c r="QS1347" s="13"/>
      <c r="QT1347" s="13"/>
      <c r="QU1347" s="13"/>
      <c r="QV1347" s="13"/>
      <c r="QW1347" s="13"/>
      <c r="QX1347" s="13"/>
      <c r="QY1347" s="13"/>
      <c r="QZ1347" s="13"/>
      <c r="RA1347" s="13"/>
      <c r="RB1347" s="13"/>
      <c r="RC1347" s="13"/>
      <c r="RD1347" s="13"/>
      <c r="RE1347" s="13"/>
      <c r="RF1347" s="13"/>
      <c r="RG1347" s="13"/>
      <c r="RH1347" s="13"/>
      <c r="RI1347" s="13"/>
      <c r="RJ1347" s="13"/>
      <c r="RK1347" s="13"/>
      <c r="RL1347" s="13"/>
      <c r="RM1347" s="13"/>
      <c r="RN1347" s="13"/>
      <c r="RO1347" s="13"/>
      <c r="RP1347" s="13"/>
      <c r="RQ1347" s="13"/>
      <c r="RR1347" s="13"/>
      <c r="RS1347" s="13"/>
      <c r="RT1347" s="13"/>
      <c r="RU1347" s="13"/>
      <c r="RV1347" s="13"/>
      <c r="RW1347" s="13"/>
      <c r="RX1347" s="13"/>
      <c r="RY1347" s="13"/>
      <c r="RZ1347" s="13"/>
      <c r="SA1347" s="13"/>
      <c r="SB1347" s="13"/>
      <c r="SC1347" s="13"/>
      <c r="SD1347" s="13"/>
      <c r="SE1347" s="13"/>
      <c r="SF1347" s="13"/>
      <c r="SG1347" s="13"/>
      <c r="SH1347" s="13"/>
      <c r="SI1347" s="13"/>
      <c r="SJ1347" s="13"/>
      <c r="SK1347" s="13"/>
      <c r="SL1347" s="13"/>
      <c r="SM1347" s="13"/>
      <c r="SN1347" s="13"/>
      <c r="SO1347" s="13"/>
      <c r="SP1347" s="13"/>
      <c r="SQ1347" s="13"/>
      <c r="SR1347" s="13"/>
      <c r="SS1347" s="13"/>
      <c r="ST1347" s="13"/>
      <c r="SU1347" s="13"/>
      <c r="SV1347" s="13"/>
      <c r="SW1347" s="13"/>
      <c r="SX1347" s="13"/>
      <c r="SY1347" s="13"/>
      <c r="SZ1347" s="13"/>
      <c r="TA1347" s="13"/>
      <c r="TB1347" s="13"/>
      <c r="TC1347" s="13"/>
      <c r="TD1347" s="13"/>
      <c r="TE1347" s="13"/>
      <c r="TF1347" s="13"/>
      <c r="TG1347" s="13"/>
      <c r="TH1347" s="13"/>
      <c r="TI1347" s="13"/>
      <c r="TJ1347" s="13"/>
      <c r="TK1347" s="13"/>
      <c r="TL1347" s="13"/>
      <c r="TM1347" s="13"/>
      <c r="TN1347" s="13"/>
      <c r="TO1347" s="13"/>
      <c r="TP1347" s="13"/>
      <c r="TQ1347" s="13"/>
      <c r="TR1347" s="13"/>
      <c r="TS1347" s="13"/>
      <c r="TT1347" s="13"/>
      <c r="TU1347" s="13"/>
      <c r="TV1347" s="13"/>
      <c r="TW1347" s="13"/>
      <c r="TX1347" s="13"/>
      <c r="TY1347" s="13"/>
      <c r="TZ1347" s="13"/>
      <c r="UA1347" s="13"/>
      <c r="UB1347" s="13"/>
      <c r="UC1347" s="13"/>
      <c r="UD1347" s="13"/>
      <c r="UE1347" s="13"/>
      <c r="UF1347" s="13"/>
      <c r="UG1347" s="13"/>
      <c r="UH1347" s="13"/>
      <c r="UI1347" s="13"/>
      <c r="UJ1347" s="13"/>
      <c r="UK1347" s="13"/>
      <c r="UL1347" s="13"/>
      <c r="UM1347" s="13"/>
      <c r="UN1347" s="13"/>
      <c r="UO1347" s="13"/>
      <c r="UP1347" s="13"/>
      <c r="UQ1347" s="13"/>
      <c r="UR1347" s="13"/>
      <c r="US1347" s="13"/>
      <c r="UT1347" s="13"/>
      <c r="UU1347" s="13"/>
      <c r="UV1347" s="13"/>
      <c r="UW1347" s="13"/>
      <c r="UX1347" s="13"/>
      <c r="UY1347" s="13"/>
      <c r="UZ1347" s="13"/>
      <c r="VA1347" s="13"/>
      <c r="VB1347" s="13"/>
      <c r="VC1347" s="13"/>
      <c r="VD1347" s="13"/>
      <c r="VE1347" s="13"/>
      <c r="VF1347" s="13"/>
      <c r="VG1347" s="13"/>
      <c r="VH1347" s="13"/>
      <c r="VI1347" s="13"/>
      <c r="VJ1347" s="13"/>
      <c r="VK1347" s="13"/>
      <c r="VL1347" s="13"/>
      <c r="VM1347" s="13"/>
      <c r="VN1347" s="13"/>
      <c r="VO1347" s="13"/>
      <c r="VP1347" s="13"/>
      <c r="VQ1347" s="13"/>
      <c r="VR1347" s="13"/>
      <c r="VS1347" s="13"/>
      <c r="VT1347" s="13"/>
      <c r="VU1347" s="13"/>
      <c r="VV1347" s="13"/>
      <c r="VW1347" s="13"/>
      <c r="VX1347" s="13"/>
      <c r="VY1347" s="13"/>
      <c r="VZ1347" s="13"/>
      <c r="WA1347" s="13"/>
      <c r="WB1347" s="13"/>
      <c r="WC1347" s="13"/>
      <c r="WD1347" s="13"/>
      <c r="WE1347" s="13"/>
      <c r="WF1347" s="13"/>
      <c r="WG1347" s="13"/>
      <c r="WH1347" s="13"/>
      <c r="WI1347" s="13"/>
      <c r="WJ1347" s="13"/>
      <c r="WK1347" s="13"/>
      <c r="WL1347" s="13"/>
      <c r="WM1347" s="13"/>
      <c r="WN1347" s="13"/>
      <c r="WO1347" s="13"/>
      <c r="WP1347" s="13"/>
      <c r="WQ1347" s="13"/>
      <c r="WR1347" s="13"/>
      <c r="WS1347" s="13"/>
      <c r="WT1347" s="13"/>
      <c r="WU1347" s="13"/>
      <c r="WV1347" s="13"/>
      <c r="WW1347" s="13"/>
      <c r="WX1347" s="13"/>
      <c r="WY1347" s="13"/>
      <c r="WZ1347" s="13"/>
      <c r="XA1347" s="13"/>
      <c r="XB1347" s="13"/>
      <c r="XC1347" s="13"/>
      <c r="XD1347" s="13"/>
      <c r="XE1347" s="13"/>
      <c r="XF1347" s="13"/>
      <c r="XG1347" s="13"/>
      <c r="XH1347" s="13"/>
      <c r="XI1347" s="13"/>
      <c r="XJ1347" s="13"/>
      <c r="XK1347" s="13"/>
      <c r="XL1347" s="13"/>
      <c r="XM1347" s="13"/>
      <c r="XN1347" s="13"/>
      <c r="XO1347" s="13"/>
      <c r="XP1347" s="13"/>
      <c r="XQ1347" s="13"/>
      <c r="XR1347" s="13"/>
      <c r="XS1347" s="13"/>
      <c r="XT1347" s="13"/>
      <c r="XU1347" s="13"/>
      <c r="XV1347" s="13"/>
      <c r="XW1347" s="13"/>
      <c r="XX1347" s="13"/>
      <c r="XY1347" s="13"/>
      <c r="XZ1347" s="13"/>
      <c r="YA1347" s="13"/>
      <c r="YB1347" s="13"/>
      <c r="YC1347" s="13"/>
      <c r="YD1347" s="13"/>
      <c r="YE1347" s="13"/>
      <c r="YF1347" s="13"/>
      <c r="YG1347" s="13"/>
      <c r="YH1347" s="13"/>
      <c r="YI1347" s="13"/>
      <c r="YJ1347" s="13"/>
      <c r="YK1347" s="13"/>
      <c r="YL1347" s="13"/>
      <c r="YM1347" s="13"/>
      <c r="YN1347" s="13"/>
      <c r="YO1347" s="13"/>
      <c r="YP1347" s="13"/>
      <c r="YQ1347" s="13"/>
      <c r="YR1347" s="13"/>
      <c r="YS1347" s="13"/>
      <c r="YT1347" s="13"/>
      <c r="YU1347" s="13"/>
      <c r="YV1347" s="13"/>
      <c r="YW1347" s="13"/>
      <c r="YX1347" s="13"/>
      <c r="YY1347" s="13"/>
      <c r="YZ1347" s="13"/>
      <c r="ZA1347" s="13"/>
      <c r="ZB1347" s="13"/>
      <c r="ZC1347" s="13"/>
      <c r="ZD1347" s="13"/>
      <c r="ZE1347" s="13"/>
      <c r="ZF1347" s="13"/>
      <c r="ZG1347" s="13"/>
      <c r="ZH1347" s="13"/>
      <c r="ZI1347" s="13"/>
      <c r="ZJ1347" s="13"/>
      <c r="ZK1347" s="13"/>
      <c r="ZL1347" s="13"/>
      <c r="ZM1347" s="13"/>
      <c r="ZN1347" s="13"/>
      <c r="ZO1347" s="13"/>
      <c r="ZP1347" s="13"/>
      <c r="ZQ1347" s="13"/>
      <c r="ZR1347" s="13"/>
      <c r="ZS1347" s="13"/>
      <c r="ZT1347" s="13"/>
      <c r="ZU1347" s="13"/>
      <c r="ZV1347" s="13"/>
      <c r="ZW1347" s="13"/>
      <c r="ZX1347" s="13"/>
      <c r="ZY1347" s="13"/>
      <c r="ZZ1347" s="13"/>
      <c r="AAA1347" s="13"/>
      <c r="AAB1347" s="13"/>
      <c r="AAC1347" s="13"/>
      <c r="AAD1347" s="13"/>
      <c r="AAE1347" s="13"/>
      <c r="AAF1347" s="13"/>
      <c r="AAG1347" s="13"/>
      <c r="AAH1347" s="13"/>
      <c r="AAI1347" s="13"/>
      <c r="AAJ1347" s="13"/>
      <c r="AAK1347" s="13"/>
      <c r="AAL1347" s="13"/>
      <c r="AAM1347" s="13"/>
      <c r="AAN1347" s="13"/>
      <c r="AAO1347" s="13"/>
      <c r="AAP1347" s="13"/>
      <c r="AAQ1347" s="13"/>
      <c r="AAR1347" s="13"/>
      <c r="AAS1347" s="13"/>
      <c r="AAT1347" s="13"/>
      <c r="AAU1347" s="13"/>
      <c r="AAV1347" s="13"/>
      <c r="AAW1347" s="13"/>
      <c r="AAX1347" s="13"/>
      <c r="AAY1347" s="13"/>
      <c r="AAZ1347" s="13"/>
      <c r="ABA1347" s="13"/>
      <c r="ABB1347" s="13"/>
      <c r="ABC1347" s="13"/>
      <c r="ABD1347" s="13"/>
      <c r="ABE1347" s="13"/>
      <c r="ABF1347" s="13"/>
      <c r="ABG1347" s="13"/>
      <c r="ABH1347" s="13"/>
      <c r="ABI1347" s="13"/>
      <c r="ABJ1347" s="13"/>
      <c r="ABK1347" s="13"/>
      <c r="ABL1347" s="13"/>
      <c r="ABM1347" s="13"/>
      <c r="ABN1347" s="13"/>
      <c r="ABO1347" s="13"/>
      <c r="ABP1347" s="13"/>
      <c r="ABQ1347" s="13"/>
      <c r="ABR1347" s="13"/>
      <c r="ABS1347" s="13"/>
      <c r="ABT1347" s="13"/>
      <c r="ABU1347" s="13"/>
      <c r="ABV1347" s="13"/>
      <c r="ABW1347" s="13"/>
      <c r="ABX1347" s="13"/>
      <c r="ABY1347" s="13"/>
      <c r="ABZ1347" s="13"/>
      <c r="ACA1347" s="13"/>
      <c r="ACB1347" s="13"/>
      <c r="ACC1347" s="13"/>
      <c r="ACD1347" s="13"/>
      <c r="ACE1347" s="13"/>
      <c r="ACF1347" s="13"/>
      <c r="ACG1347" s="13"/>
      <c r="ACH1347" s="13"/>
      <c r="ACI1347" s="13"/>
      <c r="ACJ1347" s="13"/>
      <c r="ACK1347" s="13"/>
      <c r="ACL1347" s="13"/>
      <c r="ACM1347" s="13"/>
      <c r="ACN1347" s="13"/>
      <c r="ACO1347" s="13"/>
      <c r="ACP1347" s="13"/>
      <c r="ACQ1347" s="13"/>
      <c r="ACR1347" s="13"/>
      <c r="ACS1347" s="13"/>
      <c r="ACT1347" s="13"/>
      <c r="ACU1347" s="13"/>
      <c r="ACV1347" s="13"/>
      <c r="ACW1347" s="13"/>
      <c r="ACX1347" s="13"/>
      <c r="ACY1347" s="13"/>
      <c r="ACZ1347" s="13"/>
      <c r="ADA1347" s="13"/>
      <c r="ADB1347" s="13"/>
      <c r="ADC1347" s="13"/>
      <c r="ADD1347" s="13"/>
      <c r="ADE1347" s="13"/>
      <c r="ADF1347" s="13"/>
      <c r="ADG1347" s="13"/>
      <c r="ADH1347" s="13"/>
      <c r="ADI1347" s="13"/>
      <c r="ADJ1347" s="13"/>
      <c r="ADK1347" s="13"/>
      <c r="ADL1347" s="13"/>
      <c r="ADM1347" s="13"/>
      <c r="ADN1347" s="13"/>
      <c r="ADO1347" s="13"/>
      <c r="ADP1347" s="13"/>
      <c r="ADQ1347" s="13"/>
      <c r="ADR1347" s="13"/>
      <c r="ADS1347" s="13"/>
      <c r="ADT1347" s="13"/>
      <c r="ADU1347" s="13"/>
      <c r="ADV1347" s="13"/>
      <c r="ADW1347" s="13"/>
      <c r="ADX1347" s="13"/>
      <c r="ADY1347" s="13"/>
      <c r="ADZ1347" s="13"/>
      <c r="AEA1347" s="13"/>
      <c r="AEB1347" s="13"/>
      <c r="AEC1347" s="13"/>
      <c r="AED1347" s="13"/>
      <c r="AEE1347" s="13"/>
      <c r="AEF1347" s="13"/>
      <c r="AEG1347" s="13"/>
      <c r="AEH1347" s="13"/>
      <c r="AEI1347" s="13"/>
      <c r="AEJ1347" s="13"/>
      <c r="AEK1347" s="13"/>
      <c r="AEL1347" s="13"/>
      <c r="AEM1347" s="13"/>
      <c r="AEN1347" s="13"/>
      <c r="AEO1347" s="13"/>
      <c r="AEP1347" s="13"/>
      <c r="AEQ1347" s="13"/>
      <c r="AER1347" s="13"/>
      <c r="AES1347" s="13"/>
      <c r="AET1347" s="13"/>
      <c r="AEU1347" s="13"/>
      <c r="AEV1347" s="13"/>
      <c r="AEW1347" s="13"/>
      <c r="AEX1347" s="13"/>
      <c r="AEY1347" s="13"/>
      <c r="AEZ1347" s="13"/>
      <c r="AFA1347" s="13"/>
      <c r="AFB1347" s="13"/>
      <c r="AFC1347" s="13"/>
      <c r="AFD1347" s="13"/>
      <c r="AFE1347" s="13"/>
      <c r="AFF1347" s="13"/>
      <c r="AFG1347" s="13"/>
      <c r="AFH1347" s="13"/>
      <c r="AFI1347" s="13"/>
      <c r="AFJ1347" s="13"/>
      <c r="AFK1347" s="13"/>
      <c r="AFL1347" s="13"/>
      <c r="AFM1347" s="13"/>
      <c r="AFN1347" s="13"/>
      <c r="AFO1347" s="13"/>
      <c r="AFP1347" s="13"/>
      <c r="AFQ1347" s="13"/>
      <c r="AFR1347" s="13"/>
      <c r="AFS1347" s="13"/>
      <c r="AFT1347" s="13"/>
      <c r="AFU1347" s="13"/>
      <c r="AFV1347" s="13"/>
      <c r="AFW1347" s="13"/>
      <c r="AFX1347" s="13"/>
      <c r="AFY1347" s="13"/>
      <c r="AFZ1347" s="13"/>
      <c r="AGA1347" s="13"/>
      <c r="AGB1347" s="13"/>
      <c r="AGC1347" s="13"/>
      <c r="AGD1347" s="13"/>
      <c r="AGE1347" s="13"/>
      <c r="AGF1347" s="13"/>
      <c r="AGG1347" s="13"/>
      <c r="AGH1347" s="13"/>
      <c r="AGI1347" s="13"/>
      <c r="AGJ1347" s="13"/>
      <c r="AGK1347" s="13"/>
      <c r="AGL1347" s="13"/>
      <c r="AGM1347" s="13"/>
      <c r="AGN1347" s="13"/>
      <c r="AGO1347" s="13"/>
      <c r="AGP1347" s="13"/>
      <c r="AGQ1347" s="13"/>
      <c r="AGR1347" s="13"/>
      <c r="AGS1347" s="13"/>
      <c r="AGT1347" s="13"/>
      <c r="AGU1347" s="13"/>
      <c r="AGV1347" s="13"/>
      <c r="AGW1347" s="13"/>
      <c r="AGX1347" s="13"/>
      <c r="AGY1347" s="13"/>
      <c r="AGZ1347" s="13"/>
      <c r="AHA1347" s="13"/>
      <c r="AHB1347" s="13"/>
      <c r="AHC1347" s="13"/>
      <c r="AHD1347" s="13"/>
      <c r="AHE1347" s="13"/>
      <c r="AHF1347" s="13"/>
      <c r="AHG1347" s="13"/>
      <c r="AHH1347" s="13"/>
      <c r="AHI1347" s="13"/>
      <c r="AHJ1347" s="13"/>
      <c r="AHK1347" s="13"/>
      <c r="AHL1347" s="13"/>
      <c r="AHM1347" s="13"/>
      <c r="AHN1347" s="13"/>
      <c r="AHO1347" s="13"/>
      <c r="AHP1347" s="13"/>
      <c r="AHQ1347" s="13"/>
      <c r="AHR1347" s="13"/>
      <c r="AHS1347" s="13"/>
      <c r="AHT1347" s="13"/>
      <c r="AHU1347" s="13"/>
      <c r="AHV1347" s="13"/>
      <c r="AHW1347" s="13"/>
      <c r="AHX1347" s="13"/>
      <c r="AHY1347" s="13"/>
      <c r="AHZ1347" s="13"/>
      <c r="AIA1347" s="13"/>
      <c r="AIB1347" s="13"/>
      <c r="AIC1347" s="13"/>
      <c r="AID1347" s="13"/>
      <c r="AIE1347" s="13"/>
      <c r="AIF1347" s="13"/>
      <c r="AIG1347" s="13"/>
      <c r="AIH1347" s="13"/>
      <c r="AII1347" s="13"/>
      <c r="AIJ1347" s="13"/>
      <c r="AIK1347" s="13"/>
      <c r="AIL1347" s="13"/>
      <c r="AIM1347" s="13"/>
      <c r="AIN1347" s="13"/>
      <c r="AIO1347" s="13"/>
      <c r="AIP1347" s="13"/>
      <c r="AIQ1347" s="13"/>
      <c r="AIR1347" s="13"/>
      <c r="AIS1347" s="13"/>
      <c r="AIT1347" s="13"/>
      <c r="AIU1347" s="13"/>
      <c r="AIV1347" s="13"/>
      <c r="AIW1347" s="13"/>
      <c r="AIX1347" s="13"/>
      <c r="AIY1347" s="13"/>
      <c r="AIZ1347" s="13"/>
      <c r="AJA1347" s="13"/>
      <c r="AJB1347" s="13"/>
      <c r="AJC1347" s="13"/>
      <c r="AJD1347" s="13"/>
      <c r="AJE1347" s="13"/>
      <c r="AJF1347" s="13"/>
      <c r="AJG1347" s="13"/>
      <c r="AJH1347" s="13"/>
      <c r="AJI1347" s="13"/>
      <c r="AJJ1347" s="13"/>
      <c r="AJK1347" s="13"/>
      <c r="AJL1347" s="13"/>
      <c r="AJM1347" s="13"/>
      <c r="AJN1347" s="13"/>
      <c r="AJO1347" s="13"/>
      <c r="AJP1347" s="13"/>
      <c r="AJQ1347" s="13"/>
      <c r="AJR1347" s="13"/>
      <c r="AJS1347" s="13"/>
      <c r="AJT1347" s="13"/>
      <c r="AJU1347" s="13"/>
      <c r="AJV1347" s="13"/>
      <c r="AJW1347" s="13"/>
      <c r="AJX1347" s="13"/>
      <c r="AJY1347" s="13"/>
      <c r="AJZ1347" s="13"/>
      <c r="AKA1347" s="13"/>
      <c r="AKB1347" s="13"/>
      <c r="AKC1347" s="13"/>
      <c r="AKD1347" s="13"/>
      <c r="AKE1347" s="13"/>
      <c r="AKF1347" s="13"/>
      <c r="AKG1347" s="13"/>
      <c r="AKH1347" s="13"/>
      <c r="AKI1347" s="13"/>
      <c r="AKJ1347" s="13"/>
      <c r="AKK1347" s="13"/>
      <c r="AKL1347" s="13"/>
      <c r="AKM1347" s="13"/>
      <c r="AKN1347" s="13"/>
      <c r="AKO1347" s="13"/>
      <c r="AKP1347" s="13"/>
      <c r="AKQ1347" s="13"/>
      <c r="AKR1347" s="13"/>
      <c r="AKS1347" s="13"/>
      <c r="AKT1347" s="13"/>
      <c r="AKU1347" s="13"/>
      <c r="AKV1347" s="13"/>
      <c r="AKW1347" s="13"/>
      <c r="AKX1347" s="13"/>
      <c r="AKY1347" s="13"/>
      <c r="AKZ1347" s="13"/>
      <c r="ALA1347" s="13"/>
      <c r="ALB1347" s="13"/>
      <c r="ALC1347" s="13"/>
      <c r="ALD1347" s="13"/>
      <c r="ALE1347" s="13"/>
      <c r="ALF1347" s="13"/>
      <c r="ALG1347" s="13"/>
      <c r="ALH1347" s="13"/>
      <c r="ALI1347" s="13"/>
      <c r="ALJ1347" s="13"/>
    </row>
    <row r="1348" spans="1:998" s="24" customFormat="1">
      <c r="A1348" s="16">
        <v>1343</v>
      </c>
      <c r="B1348" s="32" t="s">
        <v>857</v>
      </c>
      <c r="C1348" s="32" t="s">
        <v>76</v>
      </c>
      <c r="D1348" s="32" t="s">
        <v>76</v>
      </c>
      <c r="E1348" s="32" t="s">
        <v>1156</v>
      </c>
      <c r="F1348" s="32"/>
      <c r="G1348" s="74">
        <v>45831</v>
      </c>
      <c r="H1348" s="75">
        <v>0.44791666666666669</v>
      </c>
      <c r="I1348" s="32" t="s">
        <v>5</v>
      </c>
      <c r="J1348" s="32" t="s">
        <v>6</v>
      </c>
      <c r="K1348" s="32" t="s">
        <v>5</v>
      </c>
      <c r="L1348" s="32" t="s">
        <v>5</v>
      </c>
      <c r="M1348" s="32" t="s">
        <v>5</v>
      </c>
      <c r="N1348" s="32" t="s">
        <v>6</v>
      </c>
      <c r="O1348" s="76">
        <v>664.45</v>
      </c>
      <c r="P1348" s="77">
        <v>1505</v>
      </c>
      <c r="Q1348" s="76">
        <v>205451.62</v>
      </c>
      <c r="R1348" s="76">
        <v>5000</v>
      </c>
      <c r="S1348" s="85">
        <f t="shared" si="121"/>
        <v>2.4336629713603624</v>
      </c>
      <c r="T1348" s="85">
        <f t="shared" si="120"/>
        <v>200451.62</v>
      </c>
      <c r="U1348" s="32" t="s">
        <v>6</v>
      </c>
      <c r="V1348" s="32" t="s">
        <v>6</v>
      </c>
      <c r="W1348" s="32">
        <v>1</v>
      </c>
      <c r="X1348" s="80">
        <v>0</v>
      </c>
      <c r="Y1348" s="81">
        <f>ROUND((S1348/INDICI!$B$2*10),2)</f>
        <v>0.28000000000000003</v>
      </c>
      <c r="Z1348" s="81">
        <f>ROUND((O1348/INDICI!$B$1*25),2)</f>
        <v>1.77</v>
      </c>
      <c r="AA1348" s="82">
        <f t="shared" si="122"/>
        <v>8</v>
      </c>
      <c r="AB1348" s="83">
        <f t="shared" si="123"/>
        <v>10.050000000000001</v>
      </c>
      <c r="AC1348" s="84"/>
      <c r="AD1348" s="81" t="str">
        <f>VLOOKUP(C1348, 'NORD SUD'!A:B, 2, FALSE)</f>
        <v>S</v>
      </c>
      <c r="AE1348" s="85"/>
      <c r="AF1348" s="85"/>
      <c r="AG1348" s="84"/>
      <c r="AH1348" s="81"/>
      <c r="AI1348" s="169"/>
      <c r="AJ1348" s="169"/>
      <c r="AK1348" s="194"/>
      <c r="AL1348" s="158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/>
      <c r="FL1348" s="13"/>
      <c r="FM1348" s="13"/>
      <c r="FN1348" s="13"/>
      <c r="FO1348" s="13"/>
      <c r="FP1348" s="13"/>
      <c r="FQ1348" s="13"/>
      <c r="FR1348" s="13"/>
      <c r="FS1348" s="13"/>
      <c r="FT1348" s="13"/>
      <c r="FU1348" s="13"/>
      <c r="FV1348" s="13"/>
      <c r="FW1348" s="13"/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/>
      <c r="GH1348" s="13"/>
      <c r="GI1348" s="13"/>
      <c r="GJ1348" s="13"/>
      <c r="GK1348" s="13"/>
      <c r="GL1348" s="13"/>
      <c r="GM1348" s="13"/>
      <c r="GN1348" s="13"/>
      <c r="GO1348" s="13"/>
      <c r="GP1348" s="13"/>
      <c r="GQ1348" s="13"/>
      <c r="GR1348" s="13"/>
      <c r="GS1348" s="13"/>
      <c r="GT1348" s="13"/>
      <c r="GU1348" s="13"/>
      <c r="GV1348" s="13"/>
      <c r="GW1348" s="13"/>
      <c r="GX1348" s="13"/>
      <c r="GY1348" s="13"/>
      <c r="GZ1348" s="13"/>
      <c r="HA1348" s="13"/>
      <c r="HB1348" s="13"/>
      <c r="HC1348" s="13"/>
      <c r="HD1348" s="13"/>
      <c r="HE1348" s="13"/>
      <c r="HF1348" s="13"/>
      <c r="HG1348" s="13"/>
      <c r="HH1348" s="13"/>
      <c r="HI1348" s="13"/>
      <c r="HJ1348" s="13"/>
      <c r="HK1348" s="13"/>
      <c r="HL1348" s="13"/>
      <c r="HM1348" s="13"/>
      <c r="HN1348" s="13"/>
      <c r="HO1348" s="13"/>
      <c r="HP1348" s="13"/>
      <c r="HQ1348" s="13"/>
      <c r="HR1348" s="13"/>
      <c r="HS1348" s="13"/>
      <c r="HT1348" s="13"/>
      <c r="HU1348" s="13"/>
      <c r="HV1348" s="13"/>
      <c r="HW1348" s="13"/>
      <c r="HX1348" s="13"/>
      <c r="HY1348" s="13"/>
      <c r="HZ1348" s="13"/>
      <c r="IA1348" s="13"/>
      <c r="IB1348" s="13"/>
      <c r="IC1348" s="13"/>
      <c r="ID1348" s="13"/>
      <c r="IE1348" s="13"/>
      <c r="IF1348" s="13"/>
      <c r="IG1348" s="13"/>
      <c r="IH1348" s="13"/>
      <c r="II1348" s="13"/>
      <c r="IJ1348" s="13"/>
      <c r="IK1348" s="13"/>
      <c r="IL1348" s="13"/>
      <c r="IM1348" s="13"/>
      <c r="IN1348" s="13"/>
      <c r="IO1348" s="13"/>
      <c r="IP1348" s="13"/>
      <c r="IQ1348" s="13"/>
      <c r="IR1348" s="13"/>
      <c r="IS1348" s="13"/>
      <c r="IT1348" s="13"/>
      <c r="IU1348" s="13"/>
      <c r="IV1348" s="13"/>
      <c r="IW1348" s="13"/>
      <c r="IX1348" s="13"/>
      <c r="IY1348" s="13"/>
      <c r="IZ1348" s="13"/>
      <c r="JA1348" s="13"/>
      <c r="JB1348" s="13"/>
      <c r="JC1348" s="13"/>
      <c r="JD1348" s="13"/>
      <c r="JE1348" s="13"/>
      <c r="JF1348" s="13"/>
      <c r="JG1348" s="13"/>
      <c r="JH1348" s="13"/>
      <c r="JI1348" s="13"/>
      <c r="JJ1348" s="13"/>
      <c r="JK1348" s="13"/>
      <c r="JL1348" s="13"/>
      <c r="JM1348" s="13"/>
      <c r="JN1348" s="13"/>
      <c r="JO1348" s="13"/>
      <c r="JP1348" s="13"/>
      <c r="JQ1348" s="13"/>
      <c r="JR1348" s="13"/>
      <c r="JS1348" s="13"/>
      <c r="JT1348" s="13"/>
      <c r="JU1348" s="13"/>
      <c r="JV1348" s="13"/>
      <c r="JW1348" s="13"/>
      <c r="JX1348" s="13"/>
      <c r="JY1348" s="13"/>
      <c r="JZ1348" s="13"/>
      <c r="KA1348" s="13"/>
      <c r="KB1348" s="13"/>
      <c r="KC1348" s="13"/>
      <c r="KD1348" s="13"/>
      <c r="KE1348" s="13"/>
      <c r="KF1348" s="13"/>
      <c r="KG1348" s="13"/>
      <c r="KH1348" s="13"/>
      <c r="KI1348" s="13"/>
      <c r="KJ1348" s="13"/>
      <c r="KK1348" s="13"/>
      <c r="KL1348" s="13"/>
      <c r="KM1348" s="13"/>
      <c r="KN1348" s="13"/>
      <c r="KO1348" s="13"/>
      <c r="KP1348" s="13"/>
      <c r="KQ1348" s="13"/>
      <c r="KR1348" s="13"/>
      <c r="KS1348" s="13"/>
      <c r="KT1348" s="13"/>
      <c r="KU1348" s="13"/>
      <c r="KV1348" s="13"/>
      <c r="KW1348" s="13"/>
      <c r="KX1348" s="13"/>
      <c r="KY1348" s="13"/>
      <c r="KZ1348" s="13"/>
      <c r="LA1348" s="13"/>
      <c r="LB1348" s="13"/>
      <c r="LC1348" s="13"/>
      <c r="LD1348" s="13"/>
      <c r="LE1348" s="13"/>
      <c r="LF1348" s="13"/>
      <c r="LG1348" s="13"/>
      <c r="LH1348" s="13"/>
      <c r="LI1348" s="13"/>
      <c r="LJ1348" s="13"/>
      <c r="LK1348" s="13"/>
      <c r="LL1348" s="13"/>
      <c r="LM1348" s="13"/>
      <c r="LN1348" s="13"/>
      <c r="LO1348" s="13"/>
      <c r="LP1348" s="13"/>
      <c r="LQ1348" s="13"/>
      <c r="LR1348" s="13"/>
      <c r="LS1348" s="13"/>
      <c r="LT1348" s="13"/>
      <c r="LU1348" s="13"/>
      <c r="LV1348" s="13"/>
      <c r="LW1348" s="13"/>
      <c r="LX1348" s="13"/>
      <c r="LY1348" s="13"/>
      <c r="LZ1348" s="13"/>
      <c r="MA1348" s="13"/>
      <c r="MB1348" s="13"/>
      <c r="MC1348" s="13"/>
      <c r="MD1348" s="13"/>
      <c r="ME1348" s="13"/>
      <c r="MF1348" s="13"/>
      <c r="MG1348" s="13"/>
      <c r="MH1348" s="13"/>
      <c r="MI1348" s="13"/>
      <c r="MJ1348" s="13"/>
      <c r="MK1348" s="13"/>
      <c r="ML1348" s="13"/>
      <c r="MM1348" s="13"/>
      <c r="MN1348" s="13"/>
      <c r="MO1348" s="13"/>
      <c r="MP1348" s="13"/>
      <c r="MQ1348" s="13"/>
      <c r="MR1348" s="13"/>
      <c r="MS1348" s="13"/>
      <c r="MT1348" s="13"/>
      <c r="MU1348" s="13"/>
      <c r="MV1348" s="13"/>
      <c r="MW1348" s="13"/>
      <c r="MX1348" s="13"/>
      <c r="MY1348" s="13"/>
      <c r="MZ1348" s="13"/>
      <c r="NA1348" s="13"/>
      <c r="NB1348" s="13"/>
      <c r="NC1348" s="13"/>
      <c r="ND1348" s="13"/>
      <c r="NE1348" s="13"/>
      <c r="NF1348" s="13"/>
      <c r="NG1348" s="13"/>
      <c r="NH1348" s="13"/>
      <c r="NI1348" s="13"/>
      <c r="NJ1348" s="13"/>
      <c r="NK1348" s="13"/>
      <c r="NL1348" s="13"/>
      <c r="NM1348" s="13"/>
      <c r="NN1348" s="13"/>
      <c r="NO1348" s="13"/>
      <c r="NP1348" s="13"/>
      <c r="NQ1348" s="13"/>
      <c r="NR1348" s="13"/>
      <c r="NS1348" s="13"/>
      <c r="NT1348" s="13"/>
      <c r="NU1348" s="13"/>
      <c r="NV1348" s="13"/>
      <c r="NW1348" s="13"/>
      <c r="NX1348" s="13"/>
      <c r="NY1348" s="13"/>
      <c r="NZ1348" s="13"/>
      <c r="OA1348" s="13"/>
      <c r="OB1348" s="13"/>
      <c r="OC1348" s="13"/>
      <c r="OD1348" s="13"/>
      <c r="OE1348" s="13"/>
      <c r="OF1348" s="13"/>
      <c r="OG1348" s="13"/>
      <c r="OH1348" s="13"/>
      <c r="OI1348" s="13"/>
      <c r="OJ1348" s="13"/>
      <c r="OK1348" s="13"/>
      <c r="OL1348" s="13"/>
      <c r="OM1348" s="13"/>
      <c r="ON1348" s="13"/>
      <c r="OO1348" s="13"/>
      <c r="OP1348" s="13"/>
      <c r="OQ1348" s="13"/>
      <c r="OR1348" s="13"/>
      <c r="OS1348" s="13"/>
      <c r="OT1348" s="13"/>
      <c r="OU1348" s="13"/>
      <c r="OV1348" s="13"/>
      <c r="OW1348" s="13"/>
      <c r="OX1348" s="13"/>
      <c r="OY1348" s="13"/>
      <c r="OZ1348" s="13"/>
      <c r="PA1348" s="13"/>
      <c r="PB1348" s="13"/>
      <c r="PC1348" s="13"/>
      <c r="PD1348" s="13"/>
      <c r="PE1348" s="13"/>
      <c r="PF1348" s="13"/>
      <c r="PG1348" s="13"/>
      <c r="PH1348" s="13"/>
      <c r="PI1348" s="13"/>
      <c r="PJ1348" s="13"/>
      <c r="PK1348" s="13"/>
      <c r="PL1348" s="13"/>
      <c r="PM1348" s="13"/>
      <c r="PN1348" s="13"/>
      <c r="PO1348" s="13"/>
      <c r="PP1348" s="13"/>
      <c r="PQ1348" s="13"/>
      <c r="PR1348" s="13"/>
      <c r="PS1348" s="13"/>
      <c r="PT1348" s="13"/>
      <c r="PU1348" s="13"/>
      <c r="PV1348" s="13"/>
      <c r="PW1348" s="13"/>
      <c r="PX1348" s="13"/>
      <c r="PY1348" s="13"/>
      <c r="PZ1348" s="13"/>
      <c r="QA1348" s="13"/>
      <c r="QB1348" s="13"/>
      <c r="QC1348" s="13"/>
      <c r="QD1348" s="13"/>
      <c r="QE1348" s="13"/>
      <c r="QF1348" s="13"/>
      <c r="QG1348" s="13"/>
      <c r="QH1348" s="13"/>
      <c r="QI1348" s="13"/>
      <c r="QJ1348" s="13"/>
      <c r="QK1348" s="13"/>
      <c r="QL1348" s="13"/>
      <c r="QM1348" s="13"/>
      <c r="QN1348" s="13"/>
      <c r="QO1348" s="13"/>
      <c r="QP1348" s="13"/>
      <c r="QQ1348" s="13"/>
      <c r="QR1348" s="13"/>
      <c r="QS1348" s="13"/>
      <c r="QT1348" s="13"/>
      <c r="QU1348" s="13"/>
      <c r="QV1348" s="13"/>
      <c r="QW1348" s="13"/>
      <c r="QX1348" s="13"/>
      <c r="QY1348" s="13"/>
      <c r="QZ1348" s="13"/>
      <c r="RA1348" s="13"/>
      <c r="RB1348" s="13"/>
      <c r="RC1348" s="13"/>
      <c r="RD1348" s="13"/>
      <c r="RE1348" s="13"/>
      <c r="RF1348" s="13"/>
      <c r="RG1348" s="13"/>
      <c r="RH1348" s="13"/>
      <c r="RI1348" s="13"/>
      <c r="RJ1348" s="13"/>
      <c r="RK1348" s="13"/>
      <c r="RL1348" s="13"/>
      <c r="RM1348" s="13"/>
      <c r="RN1348" s="13"/>
      <c r="RO1348" s="13"/>
      <c r="RP1348" s="13"/>
      <c r="RQ1348" s="13"/>
      <c r="RR1348" s="13"/>
      <c r="RS1348" s="13"/>
      <c r="RT1348" s="13"/>
      <c r="RU1348" s="13"/>
      <c r="RV1348" s="13"/>
      <c r="RW1348" s="13"/>
      <c r="RX1348" s="13"/>
      <c r="RY1348" s="13"/>
      <c r="RZ1348" s="13"/>
      <c r="SA1348" s="13"/>
      <c r="SB1348" s="13"/>
      <c r="SC1348" s="13"/>
      <c r="SD1348" s="13"/>
      <c r="SE1348" s="13"/>
      <c r="SF1348" s="13"/>
      <c r="SG1348" s="13"/>
      <c r="SH1348" s="13"/>
      <c r="SI1348" s="13"/>
      <c r="SJ1348" s="13"/>
      <c r="SK1348" s="13"/>
      <c r="SL1348" s="13"/>
      <c r="SM1348" s="13"/>
      <c r="SN1348" s="13"/>
      <c r="SO1348" s="13"/>
      <c r="SP1348" s="13"/>
      <c r="SQ1348" s="13"/>
      <c r="SR1348" s="13"/>
      <c r="SS1348" s="13"/>
      <c r="ST1348" s="13"/>
      <c r="SU1348" s="13"/>
      <c r="SV1348" s="13"/>
      <c r="SW1348" s="13"/>
      <c r="SX1348" s="13"/>
      <c r="SY1348" s="13"/>
      <c r="SZ1348" s="13"/>
      <c r="TA1348" s="13"/>
      <c r="TB1348" s="13"/>
      <c r="TC1348" s="13"/>
      <c r="TD1348" s="13"/>
      <c r="TE1348" s="13"/>
      <c r="TF1348" s="13"/>
      <c r="TG1348" s="13"/>
      <c r="TH1348" s="13"/>
      <c r="TI1348" s="13"/>
      <c r="TJ1348" s="13"/>
      <c r="TK1348" s="13"/>
      <c r="TL1348" s="13"/>
      <c r="TM1348" s="13"/>
      <c r="TN1348" s="13"/>
      <c r="TO1348" s="13"/>
      <c r="TP1348" s="13"/>
      <c r="TQ1348" s="13"/>
      <c r="TR1348" s="13"/>
      <c r="TS1348" s="13"/>
      <c r="TT1348" s="13"/>
      <c r="TU1348" s="13"/>
      <c r="TV1348" s="13"/>
      <c r="TW1348" s="13"/>
      <c r="TX1348" s="13"/>
      <c r="TY1348" s="13"/>
      <c r="TZ1348" s="13"/>
      <c r="UA1348" s="13"/>
      <c r="UB1348" s="13"/>
      <c r="UC1348" s="13"/>
      <c r="UD1348" s="13"/>
      <c r="UE1348" s="13"/>
      <c r="UF1348" s="13"/>
      <c r="UG1348" s="13"/>
      <c r="UH1348" s="13"/>
      <c r="UI1348" s="13"/>
      <c r="UJ1348" s="13"/>
      <c r="UK1348" s="13"/>
      <c r="UL1348" s="13"/>
      <c r="UM1348" s="13"/>
      <c r="UN1348" s="13"/>
      <c r="UO1348" s="13"/>
      <c r="UP1348" s="13"/>
      <c r="UQ1348" s="13"/>
      <c r="UR1348" s="13"/>
      <c r="US1348" s="13"/>
      <c r="UT1348" s="13"/>
      <c r="UU1348" s="13"/>
      <c r="UV1348" s="13"/>
      <c r="UW1348" s="13"/>
      <c r="UX1348" s="13"/>
      <c r="UY1348" s="13"/>
      <c r="UZ1348" s="13"/>
      <c r="VA1348" s="13"/>
      <c r="VB1348" s="13"/>
      <c r="VC1348" s="13"/>
      <c r="VD1348" s="13"/>
      <c r="VE1348" s="13"/>
      <c r="VF1348" s="13"/>
      <c r="VG1348" s="13"/>
      <c r="VH1348" s="13"/>
      <c r="VI1348" s="13"/>
      <c r="VJ1348" s="13"/>
      <c r="VK1348" s="13"/>
      <c r="VL1348" s="13"/>
      <c r="VM1348" s="13"/>
      <c r="VN1348" s="13"/>
      <c r="VO1348" s="13"/>
      <c r="VP1348" s="13"/>
      <c r="VQ1348" s="13"/>
      <c r="VR1348" s="13"/>
      <c r="VS1348" s="13"/>
      <c r="VT1348" s="13"/>
      <c r="VU1348" s="13"/>
      <c r="VV1348" s="13"/>
      <c r="VW1348" s="13"/>
      <c r="VX1348" s="13"/>
      <c r="VY1348" s="13"/>
      <c r="VZ1348" s="13"/>
      <c r="WA1348" s="13"/>
      <c r="WB1348" s="13"/>
      <c r="WC1348" s="13"/>
      <c r="WD1348" s="13"/>
      <c r="WE1348" s="13"/>
      <c r="WF1348" s="13"/>
      <c r="WG1348" s="13"/>
      <c r="WH1348" s="13"/>
      <c r="WI1348" s="13"/>
      <c r="WJ1348" s="13"/>
      <c r="WK1348" s="13"/>
      <c r="WL1348" s="13"/>
      <c r="WM1348" s="13"/>
      <c r="WN1348" s="13"/>
      <c r="WO1348" s="13"/>
      <c r="WP1348" s="13"/>
      <c r="WQ1348" s="13"/>
      <c r="WR1348" s="13"/>
      <c r="WS1348" s="13"/>
      <c r="WT1348" s="13"/>
      <c r="WU1348" s="13"/>
      <c r="WV1348" s="13"/>
      <c r="WW1348" s="13"/>
      <c r="WX1348" s="13"/>
      <c r="WY1348" s="13"/>
      <c r="WZ1348" s="13"/>
      <c r="XA1348" s="13"/>
      <c r="XB1348" s="13"/>
      <c r="XC1348" s="13"/>
      <c r="XD1348" s="13"/>
      <c r="XE1348" s="13"/>
      <c r="XF1348" s="13"/>
      <c r="XG1348" s="13"/>
      <c r="XH1348" s="13"/>
      <c r="XI1348" s="13"/>
      <c r="XJ1348" s="13"/>
      <c r="XK1348" s="13"/>
      <c r="XL1348" s="13"/>
      <c r="XM1348" s="13"/>
      <c r="XN1348" s="13"/>
      <c r="XO1348" s="13"/>
      <c r="XP1348" s="13"/>
      <c r="XQ1348" s="13"/>
      <c r="XR1348" s="13"/>
      <c r="XS1348" s="13"/>
      <c r="XT1348" s="13"/>
      <c r="XU1348" s="13"/>
      <c r="XV1348" s="13"/>
      <c r="XW1348" s="13"/>
      <c r="XX1348" s="13"/>
      <c r="XY1348" s="13"/>
      <c r="XZ1348" s="13"/>
      <c r="YA1348" s="13"/>
      <c r="YB1348" s="13"/>
      <c r="YC1348" s="13"/>
      <c r="YD1348" s="13"/>
      <c r="YE1348" s="13"/>
      <c r="YF1348" s="13"/>
      <c r="YG1348" s="13"/>
      <c r="YH1348" s="13"/>
      <c r="YI1348" s="13"/>
      <c r="YJ1348" s="13"/>
      <c r="YK1348" s="13"/>
      <c r="YL1348" s="13"/>
      <c r="YM1348" s="13"/>
      <c r="YN1348" s="13"/>
      <c r="YO1348" s="13"/>
      <c r="YP1348" s="13"/>
      <c r="YQ1348" s="13"/>
      <c r="YR1348" s="13"/>
      <c r="YS1348" s="13"/>
      <c r="YT1348" s="13"/>
      <c r="YU1348" s="13"/>
      <c r="YV1348" s="13"/>
      <c r="YW1348" s="13"/>
      <c r="YX1348" s="13"/>
      <c r="YY1348" s="13"/>
      <c r="YZ1348" s="13"/>
      <c r="ZA1348" s="13"/>
      <c r="ZB1348" s="13"/>
      <c r="ZC1348" s="13"/>
      <c r="ZD1348" s="13"/>
      <c r="ZE1348" s="13"/>
      <c r="ZF1348" s="13"/>
      <c r="ZG1348" s="13"/>
      <c r="ZH1348" s="13"/>
      <c r="ZI1348" s="13"/>
      <c r="ZJ1348" s="13"/>
      <c r="ZK1348" s="13"/>
      <c r="ZL1348" s="13"/>
      <c r="ZM1348" s="13"/>
      <c r="ZN1348" s="13"/>
      <c r="ZO1348" s="13"/>
      <c r="ZP1348" s="13"/>
      <c r="ZQ1348" s="13"/>
      <c r="ZR1348" s="13"/>
      <c r="ZS1348" s="13"/>
      <c r="ZT1348" s="13"/>
      <c r="ZU1348" s="13"/>
      <c r="ZV1348" s="13"/>
      <c r="ZW1348" s="13"/>
      <c r="ZX1348" s="13"/>
      <c r="ZY1348" s="13"/>
      <c r="ZZ1348" s="13"/>
      <c r="AAA1348" s="13"/>
      <c r="AAB1348" s="13"/>
      <c r="AAC1348" s="13"/>
      <c r="AAD1348" s="13"/>
      <c r="AAE1348" s="13"/>
      <c r="AAF1348" s="13"/>
      <c r="AAG1348" s="13"/>
      <c r="AAH1348" s="13"/>
      <c r="AAI1348" s="13"/>
      <c r="AAJ1348" s="13"/>
      <c r="AAK1348" s="13"/>
      <c r="AAL1348" s="13"/>
      <c r="AAM1348" s="13"/>
      <c r="AAN1348" s="13"/>
      <c r="AAO1348" s="13"/>
      <c r="AAP1348" s="13"/>
      <c r="AAQ1348" s="13"/>
      <c r="AAR1348" s="13"/>
      <c r="AAS1348" s="13"/>
      <c r="AAT1348" s="13"/>
      <c r="AAU1348" s="13"/>
      <c r="AAV1348" s="13"/>
      <c r="AAW1348" s="13"/>
      <c r="AAX1348" s="13"/>
      <c r="AAY1348" s="13"/>
      <c r="AAZ1348" s="13"/>
      <c r="ABA1348" s="13"/>
      <c r="ABB1348" s="13"/>
      <c r="ABC1348" s="13"/>
      <c r="ABD1348" s="13"/>
      <c r="ABE1348" s="13"/>
      <c r="ABF1348" s="13"/>
      <c r="ABG1348" s="13"/>
      <c r="ABH1348" s="13"/>
      <c r="ABI1348" s="13"/>
      <c r="ABJ1348" s="13"/>
      <c r="ABK1348" s="13"/>
      <c r="ABL1348" s="13"/>
      <c r="ABM1348" s="13"/>
      <c r="ABN1348" s="13"/>
      <c r="ABO1348" s="13"/>
      <c r="ABP1348" s="13"/>
      <c r="ABQ1348" s="13"/>
      <c r="ABR1348" s="13"/>
      <c r="ABS1348" s="13"/>
      <c r="ABT1348" s="13"/>
      <c r="ABU1348" s="13"/>
      <c r="ABV1348" s="13"/>
      <c r="ABW1348" s="13"/>
      <c r="ABX1348" s="13"/>
      <c r="ABY1348" s="13"/>
      <c r="ABZ1348" s="13"/>
      <c r="ACA1348" s="13"/>
      <c r="ACB1348" s="13"/>
      <c r="ACC1348" s="13"/>
      <c r="ACD1348" s="13"/>
      <c r="ACE1348" s="13"/>
      <c r="ACF1348" s="13"/>
      <c r="ACG1348" s="13"/>
      <c r="ACH1348" s="13"/>
      <c r="ACI1348" s="13"/>
      <c r="ACJ1348" s="13"/>
      <c r="ACK1348" s="13"/>
      <c r="ACL1348" s="13"/>
      <c r="ACM1348" s="13"/>
      <c r="ACN1348" s="13"/>
      <c r="ACO1348" s="13"/>
      <c r="ACP1348" s="13"/>
      <c r="ACQ1348" s="13"/>
      <c r="ACR1348" s="13"/>
      <c r="ACS1348" s="13"/>
      <c r="ACT1348" s="13"/>
      <c r="ACU1348" s="13"/>
      <c r="ACV1348" s="13"/>
      <c r="ACW1348" s="13"/>
      <c r="ACX1348" s="13"/>
      <c r="ACY1348" s="13"/>
      <c r="ACZ1348" s="13"/>
      <c r="ADA1348" s="13"/>
      <c r="ADB1348" s="13"/>
      <c r="ADC1348" s="13"/>
      <c r="ADD1348" s="13"/>
      <c r="ADE1348" s="13"/>
      <c r="ADF1348" s="13"/>
      <c r="ADG1348" s="13"/>
      <c r="ADH1348" s="13"/>
      <c r="ADI1348" s="13"/>
      <c r="ADJ1348" s="13"/>
      <c r="ADK1348" s="13"/>
      <c r="ADL1348" s="13"/>
      <c r="ADM1348" s="13"/>
      <c r="ADN1348" s="13"/>
      <c r="ADO1348" s="13"/>
      <c r="ADP1348" s="13"/>
      <c r="ADQ1348" s="13"/>
      <c r="ADR1348" s="13"/>
      <c r="ADS1348" s="13"/>
      <c r="ADT1348" s="13"/>
      <c r="ADU1348" s="13"/>
      <c r="ADV1348" s="13"/>
      <c r="ADW1348" s="13"/>
      <c r="ADX1348" s="13"/>
      <c r="ADY1348" s="13"/>
      <c r="ADZ1348" s="13"/>
      <c r="AEA1348" s="13"/>
      <c r="AEB1348" s="13"/>
      <c r="AEC1348" s="13"/>
      <c r="AED1348" s="13"/>
      <c r="AEE1348" s="13"/>
      <c r="AEF1348" s="13"/>
      <c r="AEG1348" s="13"/>
      <c r="AEH1348" s="13"/>
      <c r="AEI1348" s="13"/>
      <c r="AEJ1348" s="13"/>
      <c r="AEK1348" s="13"/>
      <c r="AEL1348" s="13"/>
      <c r="AEM1348" s="13"/>
      <c r="AEN1348" s="13"/>
      <c r="AEO1348" s="13"/>
      <c r="AEP1348" s="13"/>
      <c r="AEQ1348" s="13"/>
      <c r="AER1348" s="13"/>
      <c r="AES1348" s="13"/>
      <c r="AET1348" s="13"/>
      <c r="AEU1348" s="13"/>
      <c r="AEV1348" s="13"/>
      <c r="AEW1348" s="13"/>
      <c r="AEX1348" s="13"/>
      <c r="AEY1348" s="13"/>
      <c r="AEZ1348" s="13"/>
      <c r="AFA1348" s="13"/>
      <c r="AFB1348" s="13"/>
      <c r="AFC1348" s="13"/>
      <c r="AFD1348" s="13"/>
      <c r="AFE1348" s="13"/>
      <c r="AFF1348" s="13"/>
      <c r="AFG1348" s="13"/>
      <c r="AFH1348" s="13"/>
      <c r="AFI1348" s="13"/>
      <c r="AFJ1348" s="13"/>
      <c r="AFK1348" s="13"/>
      <c r="AFL1348" s="13"/>
      <c r="AFM1348" s="13"/>
      <c r="AFN1348" s="13"/>
      <c r="AFO1348" s="13"/>
      <c r="AFP1348" s="13"/>
      <c r="AFQ1348" s="13"/>
      <c r="AFR1348" s="13"/>
      <c r="AFS1348" s="13"/>
      <c r="AFT1348" s="13"/>
      <c r="AFU1348" s="13"/>
      <c r="AFV1348" s="13"/>
      <c r="AFW1348" s="13"/>
      <c r="AFX1348" s="13"/>
      <c r="AFY1348" s="13"/>
      <c r="AFZ1348" s="13"/>
      <c r="AGA1348" s="13"/>
      <c r="AGB1348" s="13"/>
      <c r="AGC1348" s="13"/>
      <c r="AGD1348" s="13"/>
      <c r="AGE1348" s="13"/>
      <c r="AGF1348" s="13"/>
      <c r="AGG1348" s="13"/>
      <c r="AGH1348" s="13"/>
      <c r="AGI1348" s="13"/>
      <c r="AGJ1348" s="13"/>
      <c r="AGK1348" s="13"/>
      <c r="AGL1348" s="13"/>
      <c r="AGM1348" s="13"/>
      <c r="AGN1348" s="13"/>
      <c r="AGO1348" s="13"/>
      <c r="AGP1348" s="13"/>
      <c r="AGQ1348" s="13"/>
      <c r="AGR1348" s="13"/>
      <c r="AGS1348" s="13"/>
      <c r="AGT1348" s="13"/>
      <c r="AGU1348" s="13"/>
      <c r="AGV1348" s="13"/>
      <c r="AGW1348" s="13"/>
      <c r="AGX1348" s="13"/>
      <c r="AGY1348" s="13"/>
      <c r="AGZ1348" s="13"/>
      <c r="AHA1348" s="13"/>
      <c r="AHB1348" s="13"/>
      <c r="AHC1348" s="13"/>
      <c r="AHD1348" s="13"/>
      <c r="AHE1348" s="13"/>
      <c r="AHF1348" s="13"/>
      <c r="AHG1348" s="13"/>
      <c r="AHH1348" s="13"/>
      <c r="AHI1348" s="13"/>
      <c r="AHJ1348" s="13"/>
      <c r="AHK1348" s="13"/>
      <c r="AHL1348" s="13"/>
      <c r="AHM1348" s="13"/>
      <c r="AHN1348" s="13"/>
      <c r="AHO1348" s="13"/>
      <c r="AHP1348" s="13"/>
      <c r="AHQ1348" s="13"/>
      <c r="AHR1348" s="13"/>
      <c r="AHS1348" s="13"/>
      <c r="AHT1348" s="13"/>
      <c r="AHU1348" s="13"/>
      <c r="AHV1348" s="13"/>
      <c r="AHW1348" s="13"/>
      <c r="AHX1348" s="13"/>
      <c r="AHY1348" s="13"/>
      <c r="AHZ1348" s="13"/>
      <c r="AIA1348" s="13"/>
      <c r="AIB1348" s="13"/>
      <c r="AIC1348" s="13"/>
      <c r="AID1348" s="13"/>
      <c r="AIE1348" s="13"/>
      <c r="AIF1348" s="13"/>
      <c r="AIG1348" s="13"/>
      <c r="AIH1348" s="13"/>
      <c r="AII1348" s="13"/>
      <c r="AIJ1348" s="13"/>
      <c r="AIK1348" s="13"/>
      <c r="AIL1348" s="13"/>
      <c r="AIM1348" s="13"/>
      <c r="AIN1348" s="13"/>
      <c r="AIO1348" s="13"/>
      <c r="AIP1348" s="13"/>
      <c r="AIQ1348" s="13"/>
      <c r="AIR1348" s="13"/>
      <c r="AIS1348" s="13"/>
      <c r="AIT1348" s="13"/>
      <c r="AIU1348" s="13"/>
      <c r="AIV1348" s="13"/>
      <c r="AIW1348" s="13"/>
      <c r="AIX1348" s="13"/>
      <c r="AIY1348" s="13"/>
      <c r="AIZ1348" s="13"/>
      <c r="AJA1348" s="13"/>
      <c r="AJB1348" s="13"/>
      <c r="AJC1348" s="13"/>
      <c r="AJD1348" s="13"/>
      <c r="AJE1348" s="13"/>
      <c r="AJF1348" s="13"/>
      <c r="AJG1348" s="13"/>
      <c r="AJH1348" s="13"/>
      <c r="AJI1348" s="13"/>
      <c r="AJJ1348" s="13"/>
      <c r="AJK1348" s="13"/>
      <c r="AJL1348" s="13"/>
      <c r="AJM1348" s="13"/>
      <c r="AJN1348" s="13"/>
      <c r="AJO1348" s="13"/>
      <c r="AJP1348" s="13"/>
      <c r="AJQ1348" s="13"/>
      <c r="AJR1348" s="13"/>
      <c r="AJS1348" s="13"/>
      <c r="AJT1348" s="13"/>
      <c r="AJU1348" s="13"/>
      <c r="AJV1348" s="13"/>
      <c r="AJW1348" s="13"/>
      <c r="AJX1348" s="13"/>
      <c r="AJY1348" s="13"/>
      <c r="AJZ1348" s="13"/>
      <c r="AKA1348" s="13"/>
      <c r="AKB1348" s="13"/>
      <c r="AKC1348" s="13"/>
      <c r="AKD1348" s="13"/>
      <c r="AKE1348" s="13"/>
      <c r="AKF1348" s="13"/>
      <c r="AKG1348" s="13"/>
      <c r="AKH1348" s="13"/>
      <c r="AKI1348" s="13"/>
      <c r="AKJ1348" s="13"/>
      <c r="AKK1348" s="13"/>
      <c r="AKL1348" s="13"/>
      <c r="AKM1348" s="13"/>
      <c r="AKN1348" s="13"/>
      <c r="AKO1348" s="13"/>
      <c r="AKP1348" s="13"/>
      <c r="AKQ1348" s="13"/>
      <c r="AKR1348" s="13"/>
      <c r="AKS1348" s="13"/>
      <c r="AKT1348" s="13"/>
      <c r="AKU1348" s="13"/>
      <c r="AKV1348" s="13"/>
      <c r="AKW1348" s="13"/>
      <c r="AKX1348" s="13"/>
      <c r="AKY1348" s="13"/>
      <c r="AKZ1348" s="13"/>
      <c r="ALA1348" s="13"/>
      <c r="ALB1348" s="13"/>
      <c r="ALC1348" s="13"/>
      <c r="ALD1348" s="13"/>
      <c r="ALE1348" s="13"/>
      <c r="ALF1348" s="13"/>
      <c r="ALG1348" s="13"/>
      <c r="ALH1348" s="13"/>
      <c r="ALI1348" s="13"/>
      <c r="ALJ1348" s="13"/>
    </row>
    <row r="1349" spans="1:998" s="24" customFormat="1" ht="14.7" customHeight="1">
      <c r="A1349" s="16">
        <v>1344</v>
      </c>
      <c r="B1349" s="32" t="s">
        <v>857</v>
      </c>
      <c r="C1349" s="32" t="s">
        <v>32</v>
      </c>
      <c r="D1349" s="32" t="s">
        <v>32</v>
      </c>
      <c r="E1349" s="32" t="s">
        <v>1272</v>
      </c>
      <c r="F1349" s="32"/>
      <c r="G1349" s="74">
        <v>45833</v>
      </c>
      <c r="H1349" s="75">
        <v>0.56874999999999998</v>
      </c>
      <c r="I1349" s="32" t="s">
        <v>5</v>
      </c>
      <c r="J1349" s="32" t="s">
        <v>6</v>
      </c>
      <c r="K1349" s="32" t="s">
        <v>5</v>
      </c>
      <c r="L1349" s="32" t="s">
        <v>5</v>
      </c>
      <c r="M1349" s="32" t="s">
        <v>5</v>
      </c>
      <c r="N1349" s="32" t="s">
        <v>6</v>
      </c>
      <c r="O1349" s="76">
        <v>1340.33</v>
      </c>
      <c r="P1349" s="77">
        <v>5521</v>
      </c>
      <c r="Q1349" s="76">
        <v>240000</v>
      </c>
      <c r="R1349" s="76">
        <v>10000</v>
      </c>
      <c r="S1349" s="85">
        <f t="shared" si="121"/>
        <v>4.1666666666666661</v>
      </c>
      <c r="T1349" s="85">
        <f t="shared" si="120"/>
        <v>230000</v>
      </c>
      <c r="U1349" s="32" t="s">
        <v>6</v>
      </c>
      <c r="V1349" s="32" t="s">
        <v>6</v>
      </c>
      <c r="W1349" s="79">
        <v>1</v>
      </c>
      <c r="X1349" s="80">
        <v>0</v>
      </c>
      <c r="Y1349" s="81">
        <f>ROUND((S1349/INDICI!$B$2*10),2)</f>
        <v>0.47</v>
      </c>
      <c r="Z1349" s="81">
        <f>ROUND((O1349/INDICI!$B$1*25),2)</f>
        <v>3.58</v>
      </c>
      <c r="AA1349" s="82">
        <f t="shared" si="122"/>
        <v>6</v>
      </c>
      <c r="AB1349" s="83">
        <f t="shared" si="123"/>
        <v>10.050000000000001</v>
      </c>
      <c r="AC1349" s="84"/>
      <c r="AD1349" s="81" t="str">
        <f>VLOOKUP(C1349, 'NORD SUD'!A:B, 2, FALSE)</f>
        <v>S</v>
      </c>
      <c r="AE1349" s="85"/>
      <c r="AF1349" s="85"/>
      <c r="AG1349" s="84"/>
      <c r="AH1349" s="81"/>
      <c r="AI1349" s="169"/>
      <c r="AJ1349" s="169"/>
      <c r="AK1349" s="194"/>
      <c r="AL1349" s="158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/>
      <c r="FL1349" s="13"/>
      <c r="FM1349" s="13"/>
      <c r="FN1349" s="13"/>
      <c r="FO1349" s="13"/>
      <c r="FP1349" s="13"/>
      <c r="FQ1349" s="13"/>
      <c r="FR1349" s="13"/>
      <c r="FS1349" s="13"/>
      <c r="FT1349" s="13"/>
      <c r="FU1349" s="13"/>
      <c r="FV1349" s="13"/>
      <c r="FW1349" s="13"/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/>
      <c r="GH1349" s="13"/>
      <c r="GI1349" s="13"/>
      <c r="GJ1349" s="13"/>
      <c r="GK1349" s="13"/>
      <c r="GL1349" s="13"/>
      <c r="GM1349" s="13"/>
      <c r="GN1349" s="13"/>
      <c r="GO1349" s="13"/>
      <c r="GP1349" s="13"/>
      <c r="GQ1349" s="13"/>
      <c r="GR1349" s="13"/>
      <c r="GS1349" s="13"/>
      <c r="GT1349" s="13"/>
      <c r="GU1349" s="13"/>
      <c r="GV1349" s="13"/>
      <c r="GW1349" s="13"/>
      <c r="GX1349" s="13"/>
      <c r="GY1349" s="13"/>
      <c r="GZ1349" s="13"/>
      <c r="HA1349" s="13"/>
      <c r="HB1349" s="13"/>
      <c r="HC1349" s="13"/>
      <c r="HD1349" s="13"/>
      <c r="HE1349" s="13"/>
      <c r="HF1349" s="13"/>
      <c r="HG1349" s="13"/>
      <c r="HH1349" s="13"/>
      <c r="HI1349" s="13"/>
      <c r="HJ1349" s="13"/>
      <c r="HK1349" s="13"/>
      <c r="HL1349" s="13"/>
      <c r="HM1349" s="13"/>
      <c r="HN1349" s="13"/>
      <c r="HO1349" s="13"/>
      <c r="HP1349" s="13"/>
      <c r="HQ1349" s="13"/>
      <c r="HR1349" s="13"/>
      <c r="HS1349" s="13"/>
      <c r="HT1349" s="13"/>
      <c r="HU1349" s="13"/>
      <c r="HV1349" s="13"/>
      <c r="HW1349" s="13"/>
      <c r="HX1349" s="13"/>
      <c r="HY1349" s="13"/>
      <c r="HZ1349" s="13"/>
      <c r="IA1349" s="13"/>
      <c r="IB1349" s="13"/>
      <c r="IC1349" s="13"/>
      <c r="ID1349" s="13"/>
      <c r="IE1349" s="13"/>
      <c r="IF1349" s="13"/>
      <c r="IG1349" s="13"/>
      <c r="IH1349" s="13"/>
      <c r="II1349" s="13"/>
      <c r="IJ1349" s="13"/>
      <c r="IK1349" s="13"/>
      <c r="IL1349" s="13"/>
      <c r="IM1349" s="13"/>
      <c r="IN1349" s="13"/>
      <c r="IO1349" s="13"/>
      <c r="IP1349" s="13"/>
      <c r="IQ1349" s="13"/>
      <c r="IR1349" s="13"/>
      <c r="IS1349" s="13"/>
      <c r="IT1349" s="13"/>
      <c r="IU1349" s="13"/>
      <c r="IV1349" s="13"/>
      <c r="IW1349" s="13"/>
      <c r="IX1349" s="13"/>
      <c r="IY1349" s="13"/>
      <c r="IZ1349" s="13"/>
      <c r="JA1349" s="13"/>
      <c r="JB1349" s="13"/>
      <c r="JC1349" s="13"/>
      <c r="JD1349" s="13"/>
      <c r="JE1349" s="13"/>
      <c r="JF1349" s="13"/>
      <c r="JG1349" s="13"/>
      <c r="JH1349" s="13"/>
      <c r="JI1349" s="13"/>
      <c r="JJ1349" s="13"/>
      <c r="JK1349" s="13"/>
      <c r="JL1349" s="13"/>
      <c r="JM1349" s="13"/>
      <c r="JN1349" s="13"/>
      <c r="JO1349" s="13"/>
      <c r="JP1349" s="13"/>
      <c r="JQ1349" s="13"/>
      <c r="JR1349" s="13"/>
      <c r="JS1349" s="13"/>
      <c r="JT1349" s="13"/>
      <c r="JU1349" s="13"/>
      <c r="JV1349" s="13"/>
      <c r="JW1349" s="13"/>
      <c r="JX1349" s="13"/>
      <c r="JY1349" s="13"/>
      <c r="JZ1349" s="13"/>
      <c r="KA1349" s="13"/>
      <c r="KB1349" s="13"/>
      <c r="KC1349" s="13"/>
      <c r="KD1349" s="13"/>
      <c r="KE1349" s="13"/>
      <c r="KF1349" s="13"/>
      <c r="KG1349" s="13"/>
      <c r="KH1349" s="13"/>
      <c r="KI1349" s="13"/>
      <c r="KJ1349" s="13"/>
      <c r="KK1349" s="13"/>
      <c r="KL1349" s="13"/>
      <c r="KM1349" s="13"/>
      <c r="KN1349" s="13"/>
      <c r="KO1349" s="13"/>
      <c r="KP1349" s="13"/>
      <c r="KQ1349" s="13"/>
      <c r="KR1349" s="13"/>
      <c r="KS1349" s="13"/>
      <c r="KT1349" s="13"/>
      <c r="KU1349" s="13"/>
      <c r="KV1349" s="13"/>
      <c r="KW1349" s="13"/>
      <c r="KX1349" s="13"/>
      <c r="KY1349" s="13"/>
      <c r="KZ1349" s="13"/>
      <c r="LA1349" s="13"/>
      <c r="LB1349" s="13"/>
      <c r="LC1349" s="13"/>
      <c r="LD1349" s="13"/>
      <c r="LE1349" s="13"/>
      <c r="LF1349" s="13"/>
      <c r="LG1349" s="13"/>
      <c r="LH1349" s="13"/>
      <c r="LI1349" s="13"/>
      <c r="LJ1349" s="13"/>
      <c r="LK1349" s="13"/>
      <c r="LL1349" s="13"/>
      <c r="LM1349" s="13"/>
      <c r="LN1349" s="13"/>
      <c r="LO1349" s="13"/>
      <c r="LP1349" s="13"/>
      <c r="LQ1349" s="13"/>
      <c r="LR1349" s="13"/>
      <c r="LS1349" s="13"/>
      <c r="LT1349" s="13"/>
      <c r="LU1349" s="13"/>
      <c r="LV1349" s="13"/>
      <c r="LW1349" s="13"/>
      <c r="LX1349" s="13"/>
      <c r="LY1349" s="13"/>
      <c r="LZ1349" s="13"/>
      <c r="MA1349" s="13"/>
      <c r="MB1349" s="13"/>
      <c r="MC1349" s="13"/>
      <c r="MD1349" s="13"/>
      <c r="ME1349" s="13"/>
      <c r="MF1349" s="13"/>
      <c r="MG1349" s="13"/>
      <c r="MH1349" s="13"/>
      <c r="MI1349" s="13"/>
      <c r="MJ1349" s="13"/>
      <c r="MK1349" s="13"/>
      <c r="ML1349" s="13"/>
      <c r="MM1349" s="13"/>
      <c r="MN1349" s="13"/>
      <c r="MO1349" s="13"/>
      <c r="MP1349" s="13"/>
      <c r="MQ1349" s="13"/>
      <c r="MR1349" s="13"/>
      <c r="MS1349" s="13"/>
      <c r="MT1349" s="13"/>
      <c r="MU1349" s="13"/>
      <c r="MV1349" s="13"/>
      <c r="MW1349" s="13"/>
      <c r="MX1349" s="13"/>
      <c r="MY1349" s="13"/>
      <c r="MZ1349" s="13"/>
      <c r="NA1349" s="13"/>
      <c r="NB1349" s="13"/>
      <c r="NC1349" s="13"/>
      <c r="ND1349" s="13"/>
      <c r="NE1349" s="13"/>
      <c r="NF1349" s="13"/>
      <c r="NG1349" s="13"/>
      <c r="NH1349" s="13"/>
      <c r="NI1349" s="13"/>
      <c r="NJ1349" s="13"/>
      <c r="NK1349" s="13"/>
      <c r="NL1349" s="13"/>
      <c r="NM1349" s="13"/>
      <c r="NN1349" s="13"/>
      <c r="NO1349" s="13"/>
      <c r="NP1349" s="13"/>
      <c r="NQ1349" s="13"/>
      <c r="NR1349" s="13"/>
      <c r="NS1349" s="13"/>
      <c r="NT1349" s="13"/>
      <c r="NU1349" s="13"/>
      <c r="NV1349" s="13"/>
      <c r="NW1349" s="13"/>
      <c r="NX1349" s="13"/>
      <c r="NY1349" s="13"/>
      <c r="NZ1349" s="13"/>
      <c r="OA1349" s="13"/>
      <c r="OB1349" s="13"/>
      <c r="OC1349" s="13"/>
      <c r="OD1349" s="13"/>
      <c r="OE1349" s="13"/>
      <c r="OF1349" s="13"/>
      <c r="OG1349" s="13"/>
      <c r="OH1349" s="13"/>
      <c r="OI1349" s="13"/>
      <c r="OJ1349" s="13"/>
      <c r="OK1349" s="13"/>
      <c r="OL1349" s="13"/>
      <c r="OM1349" s="13"/>
      <c r="ON1349" s="13"/>
      <c r="OO1349" s="13"/>
      <c r="OP1349" s="13"/>
      <c r="OQ1349" s="13"/>
      <c r="OR1349" s="13"/>
      <c r="OS1349" s="13"/>
      <c r="OT1349" s="13"/>
      <c r="OU1349" s="13"/>
      <c r="OV1349" s="13"/>
      <c r="OW1349" s="13"/>
      <c r="OX1349" s="13"/>
      <c r="OY1349" s="13"/>
      <c r="OZ1349" s="13"/>
      <c r="PA1349" s="13"/>
      <c r="PB1349" s="13"/>
      <c r="PC1349" s="13"/>
      <c r="PD1349" s="13"/>
      <c r="PE1349" s="13"/>
      <c r="PF1349" s="13"/>
      <c r="PG1349" s="13"/>
      <c r="PH1349" s="13"/>
      <c r="PI1349" s="13"/>
      <c r="PJ1349" s="13"/>
      <c r="PK1349" s="13"/>
      <c r="PL1349" s="13"/>
      <c r="PM1349" s="13"/>
      <c r="PN1349" s="13"/>
      <c r="PO1349" s="13"/>
      <c r="PP1349" s="13"/>
      <c r="PQ1349" s="13"/>
      <c r="PR1349" s="13"/>
      <c r="PS1349" s="13"/>
      <c r="PT1349" s="13"/>
      <c r="PU1349" s="13"/>
      <c r="PV1349" s="13"/>
      <c r="PW1349" s="13"/>
      <c r="PX1349" s="13"/>
      <c r="PY1349" s="13"/>
      <c r="PZ1349" s="13"/>
      <c r="QA1349" s="13"/>
      <c r="QB1349" s="13"/>
      <c r="QC1349" s="13"/>
      <c r="QD1349" s="13"/>
      <c r="QE1349" s="13"/>
      <c r="QF1349" s="13"/>
      <c r="QG1349" s="13"/>
      <c r="QH1349" s="13"/>
      <c r="QI1349" s="13"/>
      <c r="QJ1349" s="13"/>
      <c r="QK1349" s="13"/>
      <c r="QL1349" s="13"/>
      <c r="QM1349" s="13"/>
      <c r="QN1349" s="13"/>
      <c r="QO1349" s="13"/>
      <c r="QP1349" s="13"/>
      <c r="QQ1349" s="13"/>
      <c r="QR1349" s="13"/>
      <c r="QS1349" s="13"/>
      <c r="QT1349" s="13"/>
      <c r="QU1349" s="13"/>
      <c r="QV1349" s="13"/>
      <c r="QW1349" s="13"/>
      <c r="QX1349" s="13"/>
      <c r="QY1349" s="13"/>
      <c r="QZ1349" s="13"/>
      <c r="RA1349" s="13"/>
      <c r="RB1349" s="13"/>
      <c r="RC1349" s="13"/>
      <c r="RD1349" s="13"/>
      <c r="RE1349" s="13"/>
      <c r="RF1349" s="13"/>
      <c r="RG1349" s="13"/>
      <c r="RH1349" s="13"/>
      <c r="RI1349" s="13"/>
      <c r="RJ1349" s="13"/>
      <c r="RK1349" s="13"/>
      <c r="RL1349" s="13"/>
      <c r="RM1349" s="13"/>
      <c r="RN1349" s="13"/>
      <c r="RO1349" s="13"/>
      <c r="RP1349" s="13"/>
      <c r="RQ1349" s="13"/>
      <c r="RR1349" s="13"/>
      <c r="RS1349" s="13"/>
      <c r="RT1349" s="13"/>
      <c r="RU1349" s="13"/>
      <c r="RV1349" s="13"/>
      <c r="RW1349" s="13"/>
      <c r="RX1349" s="13"/>
      <c r="RY1349" s="13"/>
      <c r="RZ1349" s="13"/>
      <c r="SA1349" s="13"/>
      <c r="SB1349" s="13"/>
      <c r="SC1349" s="13"/>
      <c r="SD1349" s="13"/>
      <c r="SE1349" s="13"/>
      <c r="SF1349" s="13"/>
      <c r="SG1349" s="13"/>
      <c r="SH1349" s="13"/>
      <c r="SI1349" s="13"/>
      <c r="SJ1349" s="13"/>
      <c r="SK1349" s="13"/>
      <c r="SL1349" s="13"/>
      <c r="SM1349" s="13"/>
      <c r="SN1349" s="13"/>
      <c r="SO1349" s="13"/>
      <c r="SP1349" s="13"/>
      <c r="SQ1349" s="13"/>
      <c r="SR1349" s="13"/>
      <c r="SS1349" s="13"/>
      <c r="ST1349" s="13"/>
      <c r="SU1349" s="13"/>
      <c r="SV1349" s="13"/>
      <c r="SW1349" s="13"/>
      <c r="SX1349" s="13"/>
      <c r="SY1349" s="13"/>
      <c r="SZ1349" s="13"/>
      <c r="TA1349" s="13"/>
      <c r="TB1349" s="13"/>
      <c r="TC1349" s="13"/>
      <c r="TD1349" s="13"/>
      <c r="TE1349" s="13"/>
      <c r="TF1349" s="13"/>
      <c r="TG1349" s="13"/>
      <c r="TH1349" s="13"/>
      <c r="TI1349" s="13"/>
      <c r="TJ1349" s="13"/>
      <c r="TK1349" s="13"/>
      <c r="TL1349" s="13"/>
      <c r="TM1349" s="13"/>
      <c r="TN1349" s="13"/>
      <c r="TO1349" s="13"/>
      <c r="TP1349" s="13"/>
      <c r="TQ1349" s="13"/>
      <c r="TR1349" s="13"/>
      <c r="TS1349" s="13"/>
      <c r="TT1349" s="13"/>
      <c r="TU1349" s="13"/>
      <c r="TV1349" s="13"/>
      <c r="TW1349" s="13"/>
      <c r="TX1349" s="13"/>
      <c r="TY1349" s="13"/>
      <c r="TZ1349" s="13"/>
      <c r="UA1349" s="13"/>
      <c r="UB1349" s="13"/>
      <c r="UC1349" s="13"/>
      <c r="UD1349" s="13"/>
      <c r="UE1349" s="13"/>
      <c r="UF1349" s="13"/>
      <c r="UG1349" s="13"/>
      <c r="UH1349" s="13"/>
      <c r="UI1349" s="13"/>
      <c r="UJ1349" s="13"/>
      <c r="UK1349" s="13"/>
      <c r="UL1349" s="13"/>
      <c r="UM1349" s="13"/>
      <c r="UN1349" s="13"/>
      <c r="UO1349" s="13"/>
      <c r="UP1349" s="13"/>
      <c r="UQ1349" s="13"/>
      <c r="UR1349" s="13"/>
      <c r="US1349" s="13"/>
      <c r="UT1349" s="13"/>
      <c r="UU1349" s="13"/>
      <c r="UV1349" s="13"/>
      <c r="UW1349" s="13"/>
      <c r="UX1349" s="13"/>
      <c r="UY1349" s="13"/>
      <c r="UZ1349" s="13"/>
      <c r="VA1349" s="13"/>
      <c r="VB1349" s="13"/>
      <c r="VC1349" s="13"/>
      <c r="VD1349" s="13"/>
      <c r="VE1349" s="13"/>
      <c r="VF1349" s="13"/>
      <c r="VG1349" s="13"/>
      <c r="VH1349" s="13"/>
      <c r="VI1349" s="13"/>
      <c r="VJ1349" s="13"/>
      <c r="VK1349" s="13"/>
      <c r="VL1349" s="13"/>
      <c r="VM1349" s="13"/>
      <c r="VN1349" s="13"/>
      <c r="VO1349" s="13"/>
      <c r="VP1349" s="13"/>
      <c r="VQ1349" s="13"/>
      <c r="VR1349" s="13"/>
      <c r="VS1349" s="13"/>
      <c r="VT1349" s="13"/>
      <c r="VU1349" s="13"/>
      <c r="VV1349" s="13"/>
      <c r="VW1349" s="13"/>
      <c r="VX1349" s="13"/>
      <c r="VY1349" s="13"/>
      <c r="VZ1349" s="13"/>
      <c r="WA1349" s="13"/>
      <c r="WB1349" s="13"/>
      <c r="WC1349" s="13"/>
      <c r="WD1349" s="13"/>
      <c r="WE1349" s="13"/>
      <c r="WF1349" s="13"/>
      <c r="WG1349" s="13"/>
      <c r="WH1349" s="13"/>
      <c r="WI1349" s="13"/>
      <c r="WJ1349" s="13"/>
      <c r="WK1349" s="13"/>
      <c r="WL1349" s="13"/>
      <c r="WM1349" s="13"/>
      <c r="WN1349" s="13"/>
      <c r="WO1349" s="13"/>
      <c r="WP1349" s="13"/>
      <c r="WQ1349" s="13"/>
      <c r="WR1349" s="13"/>
      <c r="WS1349" s="13"/>
      <c r="WT1349" s="13"/>
      <c r="WU1349" s="13"/>
      <c r="WV1349" s="13"/>
      <c r="WW1349" s="13"/>
      <c r="WX1349" s="13"/>
      <c r="WY1349" s="13"/>
      <c r="WZ1349" s="13"/>
      <c r="XA1349" s="13"/>
      <c r="XB1349" s="13"/>
      <c r="XC1349" s="13"/>
      <c r="XD1349" s="13"/>
      <c r="XE1349" s="13"/>
      <c r="XF1349" s="13"/>
      <c r="XG1349" s="13"/>
      <c r="XH1349" s="13"/>
      <c r="XI1349" s="13"/>
      <c r="XJ1349" s="13"/>
      <c r="XK1349" s="13"/>
      <c r="XL1349" s="13"/>
      <c r="XM1349" s="13"/>
      <c r="XN1349" s="13"/>
      <c r="XO1349" s="13"/>
      <c r="XP1349" s="13"/>
      <c r="XQ1349" s="13"/>
      <c r="XR1349" s="13"/>
      <c r="XS1349" s="13"/>
      <c r="XT1349" s="13"/>
      <c r="XU1349" s="13"/>
      <c r="XV1349" s="13"/>
      <c r="XW1349" s="13"/>
      <c r="XX1349" s="13"/>
      <c r="XY1349" s="13"/>
      <c r="XZ1349" s="13"/>
      <c r="YA1349" s="13"/>
      <c r="YB1349" s="13"/>
      <c r="YC1349" s="13"/>
      <c r="YD1349" s="13"/>
      <c r="YE1349" s="13"/>
      <c r="YF1349" s="13"/>
      <c r="YG1349" s="13"/>
      <c r="YH1349" s="13"/>
      <c r="YI1349" s="13"/>
      <c r="YJ1349" s="13"/>
      <c r="YK1349" s="13"/>
      <c r="YL1349" s="13"/>
      <c r="YM1349" s="13"/>
      <c r="YN1349" s="13"/>
      <c r="YO1349" s="13"/>
      <c r="YP1349" s="13"/>
      <c r="YQ1349" s="13"/>
      <c r="YR1349" s="13"/>
      <c r="YS1349" s="13"/>
      <c r="YT1349" s="13"/>
      <c r="YU1349" s="13"/>
      <c r="YV1349" s="13"/>
      <c r="YW1349" s="13"/>
      <c r="YX1349" s="13"/>
      <c r="YY1349" s="13"/>
      <c r="YZ1349" s="13"/>
      <c r="ZA1349" s="13"/>
      <c r="ZB1349" s="13"/>
      <c r="ZC1349" s="13"/>
      <c r="ZD1349" s="13"/>
      <c r="ZE1349" s="13"/>
      <c r="ZF1349" s="13"/>
      <c r="ZG1349" s="13"/>
      <c r="ZH1349" s="13"/>
      <c r="ZI1349" s="13"/>
      <c r="ZJ1349" s="13"/>
      <c r="ZK1349" s="13"/>
      <c r="ZL1349" s="13"/>
      <c r="ZM1349" s="13"/>
      <c r="ZN1349" s="13"/>
      <c r="ZO1349" s="13"/>
      <c r="ZP1349" s="13"/>
      <c r="ZQ1349" s="13"/>
      <c r="ZR1349" s="13"/>
      <c r="ZS1349" s="13"/>
      <c r="ZT1349" s="13"/>
      <c r="ZU1349" s="13"/>
      <c r="ZV1349" s="13"/>
      <c r="ZW1349" s="13"/>
      <c r="ZX1349" s="13"/>
      <c r="ZY1349" s="13"/>
      <c r="ZZ1349" s="13"/>
      <c r="AAA1349" s="13"/>
      <c r="AAB1349" s="13"/>
      <c r="AAC1349" s="13"/>
      <c r="AAD1349" s="13"/>
      <c r="AAE1349" s="13"/>
      <c r="AAF1349" s="13"/>
      <c r="AAG1349" s="13"/>
      <c r="AAH1349" s="13"/>
      <c r="AAI1349" s="13"/>
      <c r="AAJ1349" s="13"/>
      <c r="AAK1349" s="13"/>
      <c r="AAL1349" s="13"/>
      <c r="AAM1349" s="13"/>
      <c r="AAN1349" s="13"/>
      <c r="AAO1349" s="13"/>
      <c r="AAP1349" s="13"/>
      <c r="AAQ1349" s="13"/>
      <c r="AAR1349" s="13"/>
      <c r="AAS1349" s="13"/>
      <c r="AAT1349" s="13"/>
      <c r="AAU1349" s="13"/>
      <c r="AAV1349" s="13"/>
      <c r="AAW1349" s="13"/>
      <c r="AAX1349" s="13"/>
      <c r="AAY1349" s="13"/>
      <c r="AAZ1349" s="13"/>
      <c r="ABA1349" s="13"/>
      <c r="ABB1349" s="13"/>
      <c r="ABC1349" s="13"/>
      <c r="ABD1349" s="13"/>
      <c r="ABE1349" s="13"/>
      <c r="ABF1349" s="13"/>
      <c r="ABG1349" s="13"/>
      <c r="ABH1349" s="13"/>
      <c r="ABI1349" s="13"/>
      <c r="ABJ1349" s="13"/>
      <c r="ABK1349" s="13"/>
      <c r="ABL1349" s="13"/>
      <c r="ABM1349" s="13"/>
      <c r="ABN1349" s="13"/>
      <c r="ABO1349" s="13"/>
      <c r="ABP1349" s="13"/>
      <c r="ABQ1349" s="13"/>
      <c r="ABR1349" s="13"/>
      <c r="ABS1349" s="13"/>
      <c r="ABT1349" s="13"/>
      <c r="ABU1349" s="13"/>
      <c r="ABV1349" s="13"/>
      <c r="ABW1349" s="13"/>
      <c r="ABX1349" s="13"/>
      <c r="ABY1349" s="13"/>
      <c r="ABZ1349" s="13"/>
      <c r="ACA1349" s="13"/>
      <c r="ACB1349" s="13"/>
      <c r="ACC1349" s="13"/>
      <c r="ACD1349" s="13"/>
      <c r="ACE1349" s="13"/>
      <c r="ACF1349" s="13"/>
      <c r="ACG1349" s="13"/>
      <c r="ACH1349" s="13"/>
      <c r="ACI1349" s="13"/>
      <c r="ACJ1349" s="13"/>
      <c r="ACK1349" s="13"/>
      <c r="ACL1349" s="13"/>
      <c r="ACM1349" s="13"/>
      <c r="ACN1349" s="13"/>
      <c r="ACO1349" s="13"/>
      <c r="ACP1349" s="13"/>
      <c r="ACQ1349" s="13"/>
      <c r="ACR1349" s="13"/>
      <c r="ACS1349" s="13"/>
      <c r="ACT1349" s="13"/>
      <c r="ACU1349" s="13"/>
      <c r="ACV1349" s="13"/>
      <c r="ACW1349" s="13"/>
      <c r="ACX1349" s="13"/>
      <c r="ACY1349" s="13"/>
      <c r="ACZ1349" s="13"/>
      <c r="ADA1349" s="13"/>
      <c r="ADB1349" s="13"/>
      <c r="ADC1349" s="13"/>
      <c r="ADD1349" s="13"/>
      <c r="ADE1349" s="13"/>
      <c r="ADF1349" s="13"/>
      <c r="ADG1349" s="13"/>
      <c r="ADH1349" s="13"/>
      <c r="ADI1349" s="13"/>
      <c r="ADJ1349" s="13"/>
      <c r="ADK1349" s="13"/>
      <c r="ADL1349" s="13"/>
      <c r="ADM1349" s="13"/>
      <c r="ADN1349" s="13"/>
      <c r="ADO1349" s="13"/>
      <c r="ADP1349" s="13"/>
      <c r="ADQ1349" s="13"/>
      <c r="ADR1349" s="13"/>
      <c r="ADS1349" s="13"/>
      <c r="ADT1349" s="13"/>
      <c r="ADU1349" s="13"/>
      <c r="ADV1349" s="13"/>
      <c r="ADW1349" s="13"/>
      <c r="ADX1349" s="13"/>
      <c r="ADY1349" s="13"/>
      <c r="ADZ1349" s="13"/>
      <c r="AEA1349" s="13"/>
      <c r="AEB1349" s="13"/>
      <c r="AEC1349" s="13"/>
      <c r="AED1349" s="13"/>
      <c r="AEE1349" s="13"/>
      <c r="AEF1349" s="13"/>
      <c r="AEG1349" s="13"/>
      <c r="AEH1349" s="13"/>
      <c r="AEI1349" s="13"/>
      <c r="AEJ1349" s="13"/>
      <c r="AEK1349" s="13"/>
      <c r="AEL1349" s="13"/>
      <c r="AEM1349" s="13"/>
      <c r="AEN1349" s="13"/>
      <c r="AEO1349" s="13"/>
      <c r="AEP1349" s="13"/>
      <c r="AEQ1349" s="13"/>
      <c r="AER1349" s="13"/>
      <c r="AES1349" s="13"/>
      <c r="AET1349" s="13"/>
      <c r="AEU1349" s="13"/>
      <c r="AEV1349" s="13"/>
      <c r="AEW1349" s="13"/>
      <c r="AEX1349" s="13"/>
      <c r="AEY1349" s="13"/>
      <c r="AEZ1349" s="13"/>
      <c r="AFA1349" s="13"/>
      <c r="AFB1349" s="13"/>
      <c r="AFC1349" s="13"/>
      <c r="AFD1349" s="13"/>
      <c r="AFE1349" s="13"/>
      <c r="AFF1349" s="13"/>
      <c r="AFG1349" s="13"/>
      <c r="AFH1349" s="13"/>
      <c r="AFI1349" s="13"/>
      <c r="AFJ1349" s="13"/>
      <c r="AFK1349" s="13"/>
      <c r="AFL1349" s="13"/>
      <c r="AFM1349" s="13"/>
      <c r="AFN1349" s="13"/>
      <c r="AFO1349" s="13"/>
      <c r="AFP1349" s="13"/>
      <c r="AFQ1349" s="13"/>
      <c r="AFR1349" s="13"/>
      <c r="AFS1349" s="13"/>
      <c r="AFT1349" s="13"/>
      <c r="AFU1349" s="13"/>
      <c r="AFV1349" s="13"/>
      <c r="AFW1349" s="13"/>
      <c r="AFX1349" s="13"/>
      <c r="AFY1349" s="13"/>
      <c r="AFZ1349" s="13"/>
      <c r="AGA1349" s="13"/>
      <c r="AGB1349" s="13"/>
      <c r="AGC1349" s="13"/>
      <c r="AGD1349" s="13"/>
      <c r="AGE1349" s="13"/>
      <c r="AGF1349" s="13"/>
      <c r="AGG1349" s="13"/>
      <c r="AGH1349" s="13"/>
      <c r="AGI1349" s="13"/>
      <c r="AGJ1349" s="13"/>
      <c r="AGK1349" s="13"/>
      <c r="AGL1349" s="13"/>
      <c r="AGM1349" s="13"/>
      <c r="AGN1349" s="13"/>
      <c r="AGO1349" s="13"/>
      <c r="AGP1349" s="13"/>
      <c r="AGQ1349" s="13"/>
      <c r="AGR1349" s="13"/>
      <c r="AGS1349" s="13"/>
      <c r="AGT1349" s="13"/>
      <c r="AGU1349" s="13"/>
      <c r="AGV1349" s="13"/>
      <c r="AGW1349" s="13"/>
      <c r="AGX1349" s="13"/>
      <c r="AGY1349" s="13"/>
      <c r="AGZ1349" s="13"/>
      <c r="AHA1349" s="13"/>
      <c r="AHB1349" s="13"/>
      <c r="AHC1349" s="13"/>
      <c r="AHD1349" s="13"/>
      <c r="AHE1349" s="13"/>
      <c r="AHF1349" s="13"/>
      <c r="AHG1349" s="13"/>
      <c r="AHH1349" s="13"/>
      <c r="AHI1349" s="13"/>
      <c r="AHJ1349" s="13"/>
      <c r="AHK1349" s="13"/>
      <c r="AHL1349" s="13"/>
      <c r="AHM1349" s="13"/>
      <c r="AHN1349" s="13"/>
      <c r="AHO1349" s="13"/>
      <c r="AHP1349" s="13"/>
      <c r="AHQ1349" s="13"/>
      <c r="AHR1349" s="13"/>
      <c r="AHS1349" s="13"/>
      <c r="AHT1349" s="13"/>
      <c r="AHU1349" s="13"/>
      <c r="AHV1349" s="13"/>
      <c r="AHW1349" s="13"/>
      <c r="AHX1349" s="13"/>
      <c r="AHY1349" s="13"/>
      <c r="AHZ1349" s="13"/>
      <c r="AIA1349" s="13"/>
      <c r="AIB1349" s="13"/>
      <c r="AIC1349" s="13"/>
      <c r="AID1349" s="13"/>
      <c r="AIE1349" s="13"/>
      <c r="AIF1349" s="13"/>
      <c r="AIG1349" s="13"/>
      <c r="AIH1349" s="13"/>
      <c r="AII1349" s="13"/>
      <c r="AIJ1349" s="13"/>
      <c r="AIK1349" s="13"/>
      <c r="AIL1349" s="13"/>
      <c r="AIM1349" s="13"/>
      <c r="AIN1349" s="13"/>
      <c r="AIO1349" s="13"/>
      <c r="AIP1349" s="13"/>
      <c r="AIQ1349" s="13"/>
      <c r="AIR1349" s="13"/>
      <c r="AIS1349" s="13"/>
      <c r="AIT1349" s="13"/>
      <c r="AIU1349" s="13"/>
      <c r="AIV1349" s="13"/>
      <c r="AIW1349" s="13"/>
      <c r="AIX1349" s="13"/>
      <c r="AIY1349" s="13"/>
      <c r="AIZ1349" s="13"/>
      <c r="AJA1349" s="13"/>
      <c r="AJB1349" s="13"/>
      <c r="AJC1349" s="13"/>
      <c r="AJD1349" s="13"/>
      <c r="AJE1349" s="13"/>
      <c r="AJF1349" s="13"/>
      <c r="AJG1349" s="13"/>
      <c r="AJH1349" s="13"/>
      <c r="AJI1349" s="13"/>
      <c r="AJJ1349" s="13"/>
      <c r="AJK1349" s="13"/>
      <c r="AJL1349" s="13"/>
      <c r="AJM1349" s="13"/>
      <c r="AJN1349" s="13"/>
      <c r="AJO1349" s="13"/>
      <c r="AJP1349" s="13"/>
      <c r="AJQ1349" s="13"/>
      <c r="AJR1349" s="13"/>
      <c r="AJS1349" s="13"/>
      <c r="AJT1349" s="13"/>
      <c r="AJU1349" s="13"/>
      <c r="AJV1349" s="13"/>
      <c r="AJW1349" s="13"/>
      <c r="AJX1349" s="13"/>
      <c r="AJY1349" s="13"/>
      <c r="AJZ1349" s="13"/>
      <c r="AKA1349" s="13"/>
      <c r="AKB1349" s="13"/>
      <c r="AKC1349" s="13"/>
      <c r="AKD1349" s="13"/>
      <c r="AKE1349" s="13"/>
      <c r="AKF1349" s="13"/>
      <c r="AKG1349" s="13"/>
      <c r="AKH1349" s="13"/>
      <c r="AKI1349" s="13"/>
      <c r="AKJ1349" s="13"/>
      <c r="AKK1349" s="13"/>
      <c r="AKL1349" s="13"/>
      <c r="AKM1349" s="13"/>
      <c r="AKN1349" s="13"/>
      <c r="AKO1349" s="13"/>
      <c r="AKP1349" s="13"/>
      <c r="AKQ1349" s="13"/>
      <c r="AKR1349" s="13"/>
      <c r="AKS1349" s="13"/>
      <c r="AKT1349" s="13"/>
      <c r="AKU1349" s="13"/>
      <c r="AKV1349" s="13"/>
      <c r="AKW1349" s="13"/>
      <c r="AKX1349" s="13"/>
      <c r="AKY1349" s="13"/>
      <c r="AKZ1349" s="13"/>
      <c r="ALA1349" s="13"/>
      <c r="ALB1349" s="13"/>
      <c r="ALC1349" s="13"/>
      <c r="ALD1349" s="13"/>
      <c r="ALE1349" s="13"/>
      <c r="ALF1349" s="13"/>
      <c r="ALG1349" s="13"/>
      <c r="ALH1349" s="13"/>
      <c r="ALI1349" s="13"/>
      <c r="ALJ1349" s="13"/>
    </row>
    <row r="1350" spans="1:998" s="24" customFormat="1">
      <c r="A1350" s="16">
        <v>1345</v>
      </c>
      <c r="B1350" s="32" t="s">
        <v>357</v>
      </c>
      <c r="C1350" s="32" t="s">
        <v>63</v>
      </c>
      <c r="D1350" s="32" t="s">
        <v>63</v>
      </c>
      <c r="E1350" s="32" t="s">
        <v>1321</v>
      </c>
      <c r="F1350" s="32"/>
      <c r="G1350" s="74">
        <v>45832</v>
      </c>
      <c r="H1350" s="75">
        <v>0.76458333333333339</v>
      </c>
      <c r="I1350" s="32" t="s">
        <v>5</v>
      </c>
      <c r="J1350" s="32" t="s">
        <v>6</v>
      </c>
      <c r="K1350" s="32" t="s">
        <v>5</v>
      </c>
      <c r="L1350" s="32" t="s">
        <v>5</v>
      </c>
      <c r="M1350" s="32" t="s">
        <v>5</v>
      </c>
      <c r="N1350" s="32" t="s">
        <v>6</v>
      </c>
      <c r="O1350" s="76">
        <v>765.57</v>
      </c>
      <c r="P1350" s="77">
        <v>3788</v>
      </c>
      <c r="Q1350" s="76">
        <v>45000</v>
      </c>
      <c r="R1350" s="76">
        <v>0</v>
      </c>
      <c r="S1350" s="85">
        <f t="shared" si="121"/>
        <v>0</v>
      </c>
      <c r="T1350" s="85">
        <f t="shared" si="120"/>
        <v>45000</v>
      </c>
      <c r="U1350" s="32" t="s">
        <v>6</v>
      </c>
      <c r="V1350" s="32" t="s">
        <v>6</v>
      </c>
      <c r="W1350" s="79">
        <v>1</v>
      </c>
      <c r="X1350" s="80">
        <v>0</v>
      </c>
      <c r="Y1350" s="81">
        <f>ROUND((S1350/INDICI!$B$2*10),2)</f>
        <v>0</v>
      </c>
      <c r="Z1350" s="81">
        <f>ROUND((O1350/INDICI!$B$1*25),2)</f>
        <v>2.04</v>
      </c>
      <c r="AA1350" s="82">
        <f t="shared" si="122"/>
        <v>8</v>
      </c>
      <c r="AB1350" s="83">
        <f t="shared" si="123"/>
        <v>10.039999999999999</v>
      </c>
      <c r="AC1350" s="84"/>
      <c r="AD1350" s="81" t="str">
        <f>VLOOKUP(C1350, 'NORD SUD'!A:B, 2, FALSE)</f>
        <v>N</v>
      </c>
      <c r="AE1350" s="85"/>
      <c r="AF1350" s="85"/>
      <c r="AG1350" s="84"/>
      <c r="AH1350" s="81"/>
      <c r="AI1350" s="169"/>
      <c r="AJ1350" s="169"/>
      <c r="AK1350" s="194"/>
      <c r="AL1350" s="161"/>
    </row>
    <row r="1351" spans="1:998" s="24" customFormat="1">
      <c r="A1351" s="16">
        <v>1346</v>
      </c>
      <c r="B1351" s="32" t="s">
        <v>138</v>
      </c>
      <c r="C1351" s="32" t="s">
        <v>14</v>
      </c>
      <c r="D1351" s="32" t="s">
        <v>14</v>
      </c>
      <c r="E1351" s="32" t="s">
        <v>1661</v>
      </c>
      <c r="F1351" s="32"/>
      <c r="G1351" s="74">
        <v>45834</v>
      </c>
      <c r="H1351" s="75">
        <v>0.88055555555555554</v>
      </c>
      <c r="I1351" s="32" t="s">
        <v>5</v>
      </c>
      <c r="J1351" s="32" t="s">
        <v>6</v>
      </c>
      <c r="K1351" s="32" t="s">
        <v>5</v>
      </c>
      <c r="L1351" s="32" t="s">
        <v>5</v>
      </c>
      <c r="M1351" s="76" t="s">
        <v>5</v>
      </c>
      <c r="N1351" s="32" t="s">
        <v>6</v>
      </c>
      <c r="O1351" s="76">
        <v>548.95000000000005</v>
      </c>
      <c r="P1351" s="77">
        <v>1093</v>
      </c>
      <c r="Q1351" s="76">
        <v>45000</v>
      </c>
      <c r="R1351" s="76">
        <v>2250</v>
      </c>
      <c r="S1351" s="85">
        <f t="shared" si="121"/>
        <v>5</v>
      </c>
      <c r="T1351" s="85">
        <f t="shared" si="120"/>
        <v>42750</v>
      </c>
      <c r="U1351" s="32" t="s">
        <v>6</v>
      </c>
      <c r="V1351" s="32" t="s">
        <v>6</v>
      </c>
      <c r="W1351" s="79">
        <v>1</v>
      </c>
      <c r="X1351" s="80">
        <v>0</v>
      </c>
      <c r="Y1351" s="81">
        <f>ROUND((S1351/INDICI!$B$2*10),2)</f>
        <v>0.56000000000000005</v>
      </c>
      <c r="Z1351" s="81">
        <f>ROUND((O1351/INDICI!$B$1*25),2)</f>
        <v>1.47</v>
      </c>
      <c r="AA1351" s="82">
        <f t="shared" si="122"/>
        <v>8</v>
      </c>
      <c r="AB1351" s="83">
        <f t="shared" si="123"/>
        <v>10.030000000000001</v>
      </c>
      <c r="AC1351" s="84"/>
      <c r="AD1351" s="81" t="str">
        <f>VLOOKUP(C1351, 'NORD SUD'!A:B, 2, FALSE)</f>
        <v>S</v>
      </c>
      <c r="AE1351" s="85"/>
      <c r="AF1351" s="85"/>
      <c r="AG1351" s="84"/>
      <c r="AH1351" s="90"/>
      <c r="AI1351" s="172"/>
      <c r="AJ1351" s="172"/>
      <c r="AK1351" s="197"/>
      <c r="AL1351" s="158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  <c r="EP1351" s="13"/>
      <c r="EQ1351" s="13"/>
      <c r="ER1351" s="13"/>
      <c r="ES1351" s="13"/>
      <c r="ET1351" s="13"/>
      <c r="EU1351" s="13"/>
      <c r="EV1351" s="13"/>
      <c r="EW1351" s="13"/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/>
      <c r="FL1351" s="13"/>
      <c r="FM1351" s="13"/>
      <c r="FN1351" s="13"/>
      <c r="FO1351" s="13"/>
      <c r="FP1351" s="13"/>
      <c r="FQ1351" s="13"/>
      <c r="FR1351" s="13"/>
      <c r="FS1351" s="13"/>
      <c r="FT1351" s="13"/>
      <c r="FU1351" s="13"/>
      <c r="FV1351" s="13"/>
      <c r="FW1351" s="13"/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/>
      <c r="GH1351" s="13"/>
      <c r="GI1351" s="13"/>
      <c r="GJ1351" s="13"/>
      <c r="GK1351" s="13"/>
      <c r="GL1351" s="13"/>
      <c r="GM1351" s="13"/>
      <c r="GN1351" s="13"/>
      <c r="GO1351" s="13"/>
      <c r="GP1351" s="13"/>
      <c r="GQ1351" s="13"/>
      <c r="GR1351" s="13"/>
      <c r="GS1351" s="13"/>
      <c r="GT1351" s="13"/>
      <c r="GU1351" s="13"/>
      <c r="GV1351" s="13"/>
      <c r="GW1351" s="13"/>
      <c r="GX1351" s="13"/>
      <c r="GY1351" s="13"/>
      <c r="GZ1351" s="13"/>
      <c r="HA1351" s="13"/>
      <c r="HB1351" s="13"/>
      <c r="HC1351" s="13"/>
      <c r="HD1351" s="13"/>
      <c r="HE1351" s="13"/>
      <c r="HF1351" s="13"/>
      <c r="HG1351" s="13"/>
      <c r="HH1351" s="13"/>
      <c r="HI1351" s="13"/>
      <c r="HJ1351" s="13"/>
      <c r="HK1351" s="13"/>
      <c r="HL1351" s="13"/>
      <c r="HM1351" s="13"/>
      <c r="HN1351" s="13"/>
      <c r="HO1351" s="13"/>
      <c r="HP1351" s="13"/>
      <c r="HQ1351" s="13"/>
      <c r="HR1351" s="13"/>
      <c r="HS1351" s="13"/>
      <c r="HT1351" s="13"/>
      <c r="HU1351" s="13"/>
      <c r="HV1351" s="13"/>
      <c r="HW1351" s="13"/>
      <c r="HX1351" s="13"/>
      <c r="HY1351" s="13"/>
      <c r="HZ1351" s="13"/>
      <c r="IA1351" s="13"/>
      <c r="IB1351" s="13"/>
      <c r="IC1351" s="13"/>
      <c r="ID1351" s="13"/>
      <c r="IE1351" s="13"/>
      <c r="IF1351" s="13"/>
      <c r="IG1351" s="13"/>
      <c r="IH1351" s="13"/>
      <c r="II1351" s="13"/>
      <c r="IJ1351" s="13"/>
      <c r="IK1351" s="13"/>
      <c r="IL1351" s="13"/>
      <c r="IM1351" s="13"/>
      <c r="IN1351" s="13"/>
      <c r="IO1351" s="13"/>
      <c r="IP1351" s="13"/>
      <c r="IQ1351" s="13"/>
      <c r="IR1351" s="13"/>
      <c r="IS1351" s="13"/>
      <c r="IT1351" s="13"/>
      <c r="IU1351" s="13"/>
      <c r="IV1351" s="13"/>
      <c r="IW1351" s="13"/>
      <c r="IX1351" s="13"/>
      <c r="IY1351" s="13"/>
      <c r="IZ1351" s="13"/>
      <c r="JA1351" s="13"/>
      <c r="JB1351" s="13"/>
      <c r="JC1351" s="13"/>
      <c r="JD1351" s="13"/>
      <c r="JE1351" s="13"/>
      <c r="JF1351" s="13"/>
      <c r="JG1351" s="13"/>
      <c r="JH1351" s="13"/>
      <c r="JI1351" s="13"/>
      <c r="JJ1351" s="13"/>
      <c r="JK1351" s="13"/>
      <c r="JL1351" s="13"/>
      <c r="JM1351" s="13"/>
      <c r="JN1351" s="13"/>
      <c r="JO1351" s="13"/>
      <c r="JP1351" s="13"/>
      <c r="JQ1351" s="13"/>
      <c r="JR1351" s="13"/>
      <c r="JS1351" s="13"/>
      <c r="JT1351" s="13"/>
      <c r="JU1351" s="13"/>
      <c r="JV1351" s="13"/>
      <c r="JW1351" s="13"/>
      <c r="JX1351" s="13"/>
      <c r="JY1351" s="13"/>
      <c r="JZ1351" s="13"/>
      <c r="KA1351" s="13"/>
      <c r="KB1351" s="13"/>
      <c r="KC1351" s="13"/>
      <c r="KD1351" s="13"/>
      <c r="KE1351" s="13"/>
      <c r="KF1351" s="13"/>
      <c r="KG1351" s="13"/>
      <c r="KH1351" s="13"/>
      <c r="KI1351" s="13"/>
      <c r="KJ1351" s="13"/>
      <c r="KK1351" s="13"/>
      <c r="KL1351" s="13"/>
      <c r="KM1351" s="13"/>
      <c r="KN1351" s="13"/>
      <c r="KO1351" s="13"/>
      <c r="KP1351" s="13"/>
      <c r="KQ1351" s="13"/>
      <c r="KR1351" s="13"/>
      <c r="KS1351" s="13"/>
      <c r="KT1351" s="13"/>
      <c r="KU1351" s="13"/>
      <c r="KV1351" s="13"/>
      <c r="KW1351" s="13"/>
      <c r="KX1351" s="13"/>
      <c r="KY1351" s="13"/>
      <c r="KZ1351" s="13"/>
      <c r="LA1351" s="13"/>
      <c r="LB1351" s="13"/>
      <c r="LC1351" s="13"/>
      <c r="LD1351" s="13"/>
      <c r="LE1351" s="13"/>
      <c r="LF1351" s="13"/>
      <c r="LG1351" s="13"/>
      <c r="LH1351" s="13"/>
      <c r="LI1351" s="13"/>
      <c r="LJ1351" s="13"/>
      <c r="LK1351" s="13"/>
      <c r="LL1351" s="13"/>
      <c r="LM1351" s="13"/>
      <c r="LN1351" s="13"/>
      <c r="LO1351" s="13"/>
      <c r="LP1351" s="13"/>
      <c r="LQ1351" s="13"/>
      <c r="LR1351" s="13"/>
      <c r="LS1351" s="13"/>
      <c r="LT1351" s="13"/>
      <c r="LU1351" s="13"/>
      <c r="LV1351" s="13"/>
      <c r="LW1351" s="13"/>
      <c r="LX1351" s="13"/>
      <c r="LY1351" s="13"/>
      <c r="LZ1351" s="13"/>
      <c r="MA1351" s="13"/>
      <c r="MB1351" s="13"/>
      <c r="MC1351" s="13"/>
      <c r="MD1351" s="13"/>
      <c r="ME1351" s="13"/>
      <c r="MF1351" s="13"/>
      <c r="MG1351" s="13"/>
      <c r="MH1351" s="13"/>
      <c r="MI1351" s="13"/>
      <c r="MJ1351" s="13"/>
      <c r="MK1351" s="13"/>
      <c r="ML1351" s="13"/>
      <c r="MM1351" s="13"/>
      <c r="MN1351" s="13"/>
      <c r="MO1351" s="13"/>
      <c r="MP1351" s="13"/>
      <c r="MQ1351" s="13"/>
      <c r="MR1351" s="13"/>
      <c r="MS1351" s="13"/>
      <c r="MT1351" s="13"/>
      <c r="MU1351" s="13"/>
      <c r="MV1351" s="13"/>
      <c r="MW1351" s="13"/>
      <c r="MX1351" s="13"/>
      <c r="MY1351" s="13"/>
      <c r="MZ1351" s="13"/>
      <c r="NA1351" s="13"/>
      <c r="NB1351" s="13"/>
      <c r="NC1351" s="13"/>
      <c r="ND1351" s="13"/>
      <c r="NE1351" s="13"/>
      <c r="NF1351" s="13"/>
      <c r="NG1351" s="13"/>
      <c r="NH1351" s="13"/>
      <c r="NI1351" s="13"/>
      <c r="NJ1351" s="13"/>
      <c r="NK1351" s="13"/>
      <c r="NL1351" s="13"/>
      <c r="NM1351" s="13"/>
      <c r="NN1351" s="13"/>
      <c r="NO1351" s="13"/>
      <c r="NP1351" s="13"/>
      <c r="NQ1351" s="13"/>
      <c r="NR1351" s="13"/>
      <c r="NS1351" s="13"/>
      <c r="NT1351" s="13"/>
      <c r="NU1351" s="13"/>
      <c r="NV1351" s="13"/>
      <c r="NW1351" s="13"/>
      <c r="NX1351" s="13"/>
      <c r="NY1351" s="13"/>
      <c r="NZ1351" s="13"/>
      <c r="OA1351" s="13"/>
      <c r="OB1351" s="13"/>
      <c r="OC1351" s="13"/>
      <c r="OD1351" s="13"/>
      <c r="OE1351" s="13"/>
      <c r="OF1351" s="13"/>
      <c r="OG1351" s="13"/>
      <c r="OH1351" s="13"/>
      <c r="OI1351" s="13"/>
      <c r="OJ1351" s="13"/>
      <c r="OK1351" s="13"/>
      <c r="OL1351" s="13"/>
      <c r="OM1351" s="13"/>
      <c r="ON1351" s="13"/>
      <c r="OO1351" s="13"/>
      <c r="OP1351" s="13"/>
      <c r="OQ1351" s="13"/>
      <c r="OR1351" s="13"/>
      <c r="OS1351" s="13"/>
      <c r="OT1351" s="13"/>
      <c r="OU1351" s="13"/>
      <c r="OV1351" s="13"/>
      <c r="OW1351" s="13"/>
      <c r="OX1351" s="13"/>
      <c r="OY1351" s="13"/>
      <c r="OZ1351" s="13"/>
      <c r="PA1351" s="13"/>
      <c r="PB1351" s="13"/>
      <c r="PC1351" s="13"/>
      <c r="PD1351" s="13"/>
      <c r="PE1351" s="13"/>
      <c r="PF1351" s="13"/>
      <c r="PG1351" s="13"/>
      <c r="PH1351" s="13"/>
      <c r="PI1351" s="13"/>
      <c r="PJ1351" s="13"/>
      <c r="PK1351" s="13"/>
      <c r="PL1351" s="13"/>
      <c r="PM1351" s="13"/>
      <c r="PN1351" s="13"/>
      <c r="PO1351" s="13"/>
      <c r="PP1351" s="13"/>
      <c r="PQ1351" s="13"/>
      <c r="PR1351" s="13"/>
      <c r="PS1351" s="13"/>
      <c r="PT1351" s="13"/>
      <c r="PU1351" s="13"/>
      <c r="PV1351" s="13"/>
      <c r="PW1351" s="13"/>
      <c r="PX1351" s="13"/>
      <c r="PY1351" s="13"/>
      <c r="PZ1351" s="13"/>
      <c r="QA1351" s="13"/>
      <c r="QB1351" s="13"/>
      <c r="QC1351" s="13"/>
      <c r="QD1351" s="13"/>
      <c r="QE1351" s="13"/>
      <c r="QF1351" s="13"/>
      <c r="QG1351" s="13"/>
      <c r="QH1351" s="13"/>
      <c r="QI1351" s="13"/>
      <c r="QJ1351" s="13"/>
      <c r="QK1351" s="13"/>
      <c r="QL1351" s="13"/>
      <c r="QM1351" s="13"/>
      <c r="QN1351" s="13"/>
      <c r="QO1351" s="13"/>
      <c r="QP1351" s="13"/>
      <c r="QQ1351" s="13"/>
      <c r="QR1351" s="13"/>
      <c r="QS1351" s="13"/>
      <c r="QT1351" s="13"/>
      <c r="QU1351" s="13"/>
      <c r="QV1351" s="13"/>
      <c r="QW1351" s="13"/>
      <c r="QX1351" s="13"/>
      <c r="QY1351" s="13"/>
      <c r="QZ1351" s="13"/>
      <c r="RA1351" s="13"/>
      <c r="RB1351" s="13"/>
      <c r="RC1351" s="13"/>
      <c r="RD1351" s="13"/>
      <c r="RE1351" s="13"/>
      <c r="RF1351" s="13"/>
      <c r="RG1351" s="13"/>
      <c r="RH1351" s="13"/>
      <c r="RI1351" s="13"/>
      <c r="RJ1351" s="13"/>
      <c r="RK1351" s="13"/>
      <c r="RL1351" s="13"/>
      <c r="RM1351" s="13"/>
      <c r="RN1351" s="13"/>
      <c r="RO1351" s="13"/>
      <c r="RP1351" s="13"/>
      <c r="RQ1351" s="13"/>
      <c r="RR1351" s="13"/>
      <c r="RS1351" s="13"/>
      <c r="RT1351" s="13"/>
      <c r="RU1351" s="13"/>
      <c r="RV1351" s="13"/>
      <c r="RW1351" s="13"/>
      <c r="RX1351" s="13"/>
      <c r="RY1351" s="13"/>
      <c r="RZ1351" s="13"/>
      <c r="SA1351" s="13"/>
      <c r="SB1351" s="13"/>
      <c r="SC1351" s="13"/>
      <c r="SD1351" s="13"/>
      <c r="SE1351" s="13"/>
      <c r="SF1351" s="13"/>
      <c r="SG1351" s="13"/>
      <c r="SH1351" s="13"/>
      <c r="SI1351" s="13"/>
      <c r="SJ1351" s="13"/>
      <c r="SK1351" s="13"/>
      <c r="SL1351" s="13"/>
      <c r="SM1351" s="13"/>
      <c r="SN1351" s="13"/>
      <c r="SO1351" s="13"/>
      <c r="SP1351" s="13"/>
      <c r="SQ1351" s="13"/>
      <c r="SR1351" s="13"/>
      <c r="SS1351" s="13"/>
      <c r="ST1351" s="13"/>
      <c r="SU1351" s="13"/>
      <c r="SV1351" s="13"/>
      <c r="SW1351" s="13"/>
      <c r="SX1351" s="13"/>
      <c r="SY1351" s="13"/>
      <c r="SZ1351" s="13"/>
      <c r="TA1351" s="13"/>
      <c r="TB1351" s="13"/>
      <c r="TC1351" s="13"/>
      <c r="TD1351" s="13"/>
      <c r="TE1351" s="13"/>
      <c r="TF1351" s="13"/>
      <c r="TG1351" s="13"/>
      <c r="TH1351" s="13"/>
      <c r="TI1351" s="13"/>
      <c r="TJ1351" s="13"/>
      <c r="TK1351" s="13"/>
      <c r="TL1351" s="13"/>
      <c r="TM1351" s="13"/>
      <c r="TN1351" s="13"/>
      <c r="TO1351" s="13"/>
      <c r="TP1351" s="13"/>
      <c r="TQ1351" s="13"/>
      <c r="TR1351" s="13"/>
      <c r="TS1351" s="13"/>
      <c r="TT1351" s="13"/>
      <c r="TU1351" s="13"/>
      <c r="TV1351" s="13"/>
      <c r="TW1351" s="13"/>
      <c r="TX1351" s="13"/>
      <c r="TY1351" s="13"/>
      <c r="TZ1351" s="13"/>
      <c r="UA1351" s="13"/>
      <c r="UB1351" s="13"/>
      <c r="UC1351" s="13"/>
      <c r="UD1351" s="13"/>
      <c r="UE1351" s="13"/>
      <c r="UF1351" s="13"/>
      <c r="UG1351" s="13"/>
      <c r="UH1351" s="13"/>
      <c r="UI1351" s="13"/>
      <c r="UJ1351" s="13"/>
      <c r="UK1351" s="13"/>
      <c r="UL1351" s="13"/>
      <c r="UM1351" s="13"/>
      <c r="UN1351" s="13"/>
      <c r="UO1351" s="13"/>
      <c r="UP1351" s="13"/>
      <c r="UQ1351" s="13"/>
      <c r="UR1351" s="13"/>
      <c r="US1351" s="13"/>
      <c r="UT1351" s="13"/>
      <c r="UU1351" s="13"/>
      <c r="UV1351" s="13"/>
      <c r="UW1351" s="13"/>
      <c r="UX1351" s="13"/>
      <c r="UY1351" s="13"/>
      <c r="UZ1351" s="13"/>
      <c r="VA1351" s="13"/>
      <c r="VB1351" s="13"/>
      <c r="VC1351" s="13"/>
      <c r="VD1351" s="13"/>
      <c r="VE1351" s="13"/>
      <c r="VF1351" s="13"/>
      <c r="VG1351" s="13"/>
      <c r="VH1351" s="13"/>
      <c r="VI1351" s="13"/>
      <c r="VJ1351" s="13"/>
      <c r="VK1351" s="13"/>
      <c r="VL1351" s="13"/>
      <c r="VM1351" s="13"/>
      <c r="VN1351" s="13"/>
      <c r="VO1351" s="13"/>
      <c r="VP1351" s="13"/>
      <c r="VQ1351" s="13"/>
      <c r="VR1351" s="13"/>
      <c r="VS1351" s="13"/>
      <c r="VT1351" s="13"/>
      <c r="VU1351" s="13"/>
      <c r="VV1351" s="13"/>
      <c r="VW1351" s="13"/>
      <c r="VX1351" s="13"/>
      <c r="VY1351" s="13"/>
      <c r="VZ1351" s="13"/>
      <c r="WA1351" s="13"/>
      <c r="WB1351" s="13"/>
      <c r="WC1351" s="13"/>
      <c r="WD1351" s="13"/>
      <c r="WE1351" s="13"/>
      <c r="WF1351" s="13"/>
      <c r="WG1351" s="13"/>
      <c r="WH1351" s="13"/>
      <c r="WI1351" s="13"/>
      <c r="WJ1351" s="13"/>
      <c r="WK1351" s="13"/>
      <c r="WL1351" s="13"/>
      <c r="WM1351" s="13"/>
      <c r="WN1351" s="13"/>
      <c r="WO1351" s="13"/>
      <c r="WP1351" s="13"/>
      <c r="WQ1351" s="13"/>
      <c r="WR1351" s="13"/>
      <c r="WS1351" s="13"/>
      <c r="WT1351" s="13"/>
      <c r="WU1351" s="13"/>
      <c r="WV1351" s="13"/>
      <c r="WW1351" s="13"/>
      <c r="WX1351" s="13"/>
      <c r="WY1351" s="13"/>
      <c r="WZ1351" s="13"/>
      <c r="XA1351" s="13"/>
      <c r="XB1351" s="13"/>
      <c r="XC1351" s="13"/>
      <c r="XD1351" s="13"/>
      <c r="XE1351" s="13"/>
      <c r="XF1351" s="13"/>
      <c r="XG1351" s="13"/>
      <c r="XH1351" s="13"/>
      <c r="XI1351" s="13"/>
      <c r="XJ1351" s="13"/>
      <c r="XK1351" s="13"/>
      <c r="XL1351" s="13"/>
      <c r="XM1351" s="13"/>
      <c r="XN1351" s="13"/>
      <c r="XO1351" s="13"/>
      <c r="XP1351" s="13"/>
      <c r="XQ1351" s="13"/>
      <c r="XR1351" s="13"/>
      <c r="XS1351" s="13"/>
      <c r="XT1351" s="13"/>
      <c r="XU1351" s="13"/>
      <c r="XV1351" s="13"/>
      <c r="XW1351" s="13"/>
      <c r="XX1351" s="13"/>
      <c r="XY1351" s="13"/>
      <c r="XZ1351" s="13"/>
      <c r="YA1351" s="13"/>
      <c r="YB1351" s="13"/>
      <c r="YC1351" s="13"/>
      <c r="YD1351" s="13"/>
      <c r="YE1351" s="13"/>
      <c r="YF1351" s="13"/>
      <c r="YG1351" s="13"/>
      <c r="YH1351" s="13"/>
      <c r="YI1351" s="13"/>
      <c r="YJ1351" s="13"/>
      <c r="YK1351" s="13"/>
      <c r="YL1351" s="13"/>
      <c r="YM1351" s="13"/>
      <c r="YN1351" s="13"/>
      <c r="YO1351" s="13"/>
      <c r="YP1351" s="13"/>
      <c r="YQ1351" s="13"/>
      <c r="YR1351" s="13"/>
      <c r="YS1351" s="13"/>
      <c r="YT1351" s="13"/>
      <c r="YU1351" s="13"/>
      <c r="YV1351" s="13"/>
      <c r="YW1351" s="13"/>
      <c r="YX1351" s="13"/>
      <c r="YY1351" s="13"/>
      <c r="YZ1351" s="13"/>
      <c r="ZA1351" s="13"/>
      <c r="ZB1351" s="13"/>
      <c r="ZC1351" s="13"/>
      <c r="ZD1351" s="13"/>
      <c r="ZE1351" s="13"/>
      <c r="ZF1351" s="13"/>
      <c r="ZG1351" s="13"/>
      <c r="ZH1351" s="13"/>
      <c r="ZI1351" s="13"/>
      <c r="ZJ1351" s="13"/>
      <c r="ZK1351" s="13"/>
      <c r="ZL1351" s="13"/>
      <c r="ZM1351" s="13"/>
      <c r="ZN1351" s="13"/>
      <c r="ZO1351" s="13"/>
      <c r="ZP1351" s="13"/>
      <c r="ZQ1351" s="13"/>
      <c r="ZR1351" s="13"/>
      <c r="ZS1351" s="13"/>
      <c r="ZT1351" s="13"/>
      <c r="ZU1351" s="13"/>
      <c r="ZV1351" s="13"/>
      <c r="ZW1351" s="13"/>
      <c r="ZX1351" s="13"/>
      <c r="ZY1351" s="13"/>
      <c r="ZZ1351" s="13"/>
      <c r="AAA1351" s="13"/>
      <c r="AAB1351" s="13"/>
      <c r="AAC1351" s="13"/>
      <c r="AAD1351" s="13"/>
      <c r="AAE1351" s="13"/>
      <c r="AAF1351" s="13"/>
      <c r="AAG1351" s="13"/>
      <c r="AAH1351" s="13"/>
      <c r="AAI1351" s="13"/>
      <c r="AAJ1351" s="13"/>
      <c r="AAK1351" s="13"/>
      <c r="AAL1351" s="13"/>
      <c r="AAM1351" s="13"/>
      <c r="AAN1351" s="13"/>
      <c r="AAO1351" s="13"/>
      <c r="AAP1351" s="13"/>
      <c r="AAQ1351" s="13"/>
      <c r="AAR1351" s="13"/>
      <c r="AAS1351" s="13"/>
      <c r="AAT1351" s="13"/>
      <c r="AAU1351" s="13"/>
      <c r="AAV1351" s="13"/>
      <c r="AAW1351" s="13"/>
      <c r="AAX1351" s="13"/>
      <c r="AAY1351" s="13"/>
      <c r="AAZ1351" s="13"/>
      <c r="ABA1351" s="13"/>
      <c r="ABB1351" s="13"/>
      <c r="ABC1351" s="13"/>
      <c r="ABD1351" s="13"/>
      <c r="ABE1351" s="13"/>
      <c r="ABF1351" s="13"/>
      <c r="ABG1351" s="13"/>
      <c r="ABH1351" s="13"/>
      <c r="ABI1351" s="13"/>
      <c r="ABJ1351" s="13"/>
      <c r="ABK1351" s="13"/>
      <c r="ABL1351" s="13"/>
      <c r="ABM1351" s="13"/>
      <c r="ABN1351" s="13"/>
      <c r="ABO1351" s="13"/>
      <c r="ABP1351" s="13"/>
      <c r="ABQ1351" s="13"/>
      <c r="ABR1351" s="13"/>
      <c r="ABS1351" s="13"/>
      <c r="ABT1351" s="13"/>
      <c r="ABU1351" s="13"/>
      <c r="ABV1351" s="13"/>
      <c r="ABW1351" s="13"/>
      <c r="ABX1351" s="13"/>
      <c r="ABY1351" s="13"/>
      <c r="ABZ1351" s="13"/>
      <c r="ACA1351" s="13"/>
      <c r="ACB1351" s="13"/>
      <c r="ACC1351" s="13"/>
      <c r="ACD1351" s="13"/>
      <c r="ACE1351" s="13"/>
      <c r="ACF1351" s="13"/>
      <c r="ACG1351" s="13"/>
      <c r="ACH1351" s="13"/>
      <c r="ACI1351" s="13"/>
      <c r="ACJ1351" s="13"/>
      <c r="ACK1351" s="13"/>
      <c r="ACL1351" s="13"/>
      <c r="ACM1351" s="13"/>
      <c r="ACN1351" s="13"/>
      <c r="ACO1351" s="13"/>
      <c r="ACP1351" s="13"/>
      <c r="ACQ1351" s="13"/>
      <c r="ACR1351" s="13"/>
      <c r="ACS1351" s="13"/>
      <c r="ACT1351" s="13"/>
      <c r="ACU1351" s="13"/>
      <c r="ACV1351" s="13"/>
      <c r="ACW1351" s="13"/>
      <c r="ACX1351" s="13"/>
      <c r="ACY1351" s="13"/>
      <c r="ACZ1351" s="13"/>
      <c r="ADA1351" s="13"/>
      <c r="ADB1351" s="13"/>
      <c r="ADC1351" s="13"/>
      <c r="ADD1351" s="13"/>
      <c r="ADE1351" s="13"/>
      <c r="ADF1351" s="13"/>
      <c r="ADG1351" s="13"/>
      <c r="ADH1351" s="13"/>
      <c r="ADI1351" s="13"/>
      <c r="ADJ1351" s="13"/>
      <c r="ADK1351" s="13"/>
      <c r="ADL1351" s="13"/>
      <c r="ADM1351" s="13"/>
      <c r="ADN1351" s="13"/>
      <c r="ADO1351" s="13"/>
      <c r="ADP1351" s="13"/>
      <c r="ADQ1351" s="13"/>
      <c r="ADR1351" s="13"/>
      <c r="ADS1351" s="13"/>
      <c r="ADT1351" s="13"/>
      <c r="ADU1351" s="13"/>
      <c r="ADV1351" s="13"/>
      <c r="ADW1351" s="13"/>
      <c r="ADX1351" s="13"/>
      <c r="ADY1351" s="13"/>
      <c r="ADZ1351" s="13"/>
      <c r="AEA1351" s="13"/>
      <c r="AEB1351" s="13"/>
      <c r="AEC1351" s="13"/>
      <c r="AED1351" s="13"/>
      <c r="AEE1351" s="13"/>
      <c r="AEF1351" s="13"/>
      <c r="AEG1351" s="13"/>
      <c r="AEH1351" s="13"/>
      <c r="AEI1351" s="13"/>
      <c r="AEJ1351" s="13"/>
      <c r="AEK1351" s="13"/>
      <c r="AEL1351" s="13"/>
      <c r="AEM1351" s="13"/>
      <c r="AEN1351" s="13"/>
      <c r="AEO1351" s="13"/>
      <c r="AEP1351" s="13"/>
      <c r="AEQ1351" s="13"/>
      <c r="AER1351" s="13"/>
      <c r="AES1351" s="13"/>
      <c r="AET1351" s="13"/>
      <c r="AEU1351" s="13"/>
      <c r="AEV1351" s="13"/>
      <c r="AEW1351" s="13"/>
      <c r="AEX1351" s="13"/>
      <c r="AEY1351" s="13"/>
      <c r="AEZ1351" s="13"/>
      <c r="AFA1351" s="13"/>
      <c r="AFB1351" s="13"/>
      <c r="AFC1351" s="13"/>
      <c r="AFD1351" s="13"/>
      <c r="AFE1351" s="13"/>
      <c r="AFF1351" s="13"/>
      <c r="AFG1351" s="13"/>
      <c r="AFH1351" s="13"/>
      <c r="AFI1351" s="13"/>
      <c r="AFJ1351" s="13"/>
      <c r="AFK1351" s="13"/>
      <c r="AFL1351" s="13"/>
      <c r="AFM1351" s="13"/>
      <c r="AFN1351" s="13"/>
      <c r="AFO1351" s="13"/>
      <c r="AFP1351" s="13"/>
      <c r="AFQ1351" s="13"/>
      <c r="AFR1351" s="13"/>
      <c r="AFS1351" s="13"/>
      <c r="AFT1351" s="13"/>
      <c r="AFU1351" s="13"/>
      <c r="AFV1351" s="13"/>
      <c r="AFW1351" s="13"/>
      <c r="AFX1351" s="13"/>
      <c r="AFY1351" s="13"/>
      <c r="AFZ1351" s="13"/>
      <c r="AGA1351" s="13"/>
      <c r="AGB1351" s="13"/>
      <c r="AGC1351" s="13"/>
      <c r="AGD1351" s="13"/>
      <c r="AGE1351" s="13"/>
      <c r="AGF1351" s="13"/>
      <c r="AGG1351" s="13"/>
      <c r="AGH1351" s="13"/>
      <c r="AGI1351" s="13"/>
      <c r="AGJ1351" s="13"/>
      <c r="AGK1351" s="13"/>
      <c r="AGL1351" s="13"/>
      <c r="AGM1351" s="13"/>
      <c r="AGN1351" s="13"/>
      <c r="AGO1351" s="13"/>
      <c r="AGP1351" s="13"/>
      <c r="AGQ1351" s="13"/>
      <c r="AGR1351" s="13"/>
      <c r="AGS1351" s="13"/>
      <c r="AGT1351" s="13"/>
      <c r="AGU1351" s="13"/>
      <c r="AGV1351" s="13"/>
      <c r="AGW1351" s="13"/>
      <c r="AGX1351" s="13"/>
      <c r="AGY1351" s="13"/>
      <c r="AGZ1351" s="13"/>
      <c r="AHA1351" s="13"/>
      <c r="AHB1351" s="13"/>
      <c r="AHC1351" s="13"/>
      <c r="AHD1351" s="13"/>
      <c r="AHE1351" s="13"/>
      <c r="AHF1351" s="13"/>
      <c r="AHG1351" s="13"/>
      <c r="AHH1351" s="13"/>
      <c r="AHI1351" s="13"/>
      <c r="AHJ1351" s="13"/>
      <c r="AHK1351" s="13"/>
      <c r="AHL1351" s="13"/>
      <c r="AHM1351" s="13"/>
      <c r="AHN1351" s="13"/>
      <c r="AHO1351" s="13"/>
      <c r="AHP1351" s="13"/>
      <c r="AHQ1351" s="13"/>
      <c r="AHR1351" s="13"/>
      <c r="AHS1351" s="13"/>
      <c r="AHT1351" s="13"/>
      <c r="AHU1351" s="13"/>
      <c r="AHV1351" s="13"/>
      <c r="AHW1351" s="13"/>
      <c r="AHX1351" s="13"/>
      <c r="AHY1351" s="13"/>
      <c r="AHZ1351" s="13"/>
      <c r="AIA1351" s="13"/>
      <c r="AIB1351" s="13"/>
      <c r="AIC1351" s="13"/>
      <c r="AID1351" s="13"/>
      <c r="AIE1351" s="13"/>
      <c r="AIF1351" s="13"/>
      <c r="AIG1351" s="13"/>
      <c r="AIH1351" s="13"/>
      <c r="AII1351" s="13"/>
      <c r="AIJ1351" s="13"/>
      <c r="AIK1351" s="13"/>
      <c r="AIL1351" s="13"/>
      <c r="AIM1351" s="13"/>
      <c r="AIN1351" s="13"/>
      <c r="AIO1351" s="13"/>
      <c r="AIP1351" s="13"/>
      <c r="AIQ1351" s="13"/>
      <c r="AIR1351" s="13"/>
      <c r="AIS1351" s="13"/>
      <c r="AIT1351" s="13"/>
      <c r="AIU1351" s="13"/>
      <c r="AIV1351" s="13"/>
      <c r="AIW1351" s="13"/>
      <c r="AIX1351" s="13"/>
      <c r="AIY1351" s="13"/>
      <c r="AIZ1351" s="13"/>
      <c r="AJA1351" s="13"/>
      <c r="AJB1351" s="13"/>
      <c r="AJC1351" s="13"/>
      <c r="AJD1351" s="13"/>
      <c r="AJE1351" s="13"/>
      <c r="AJF1351" s="13"/>
      <c r="AJG1351" s="13"/>
      <c r="AJH1351" s="13"/>
      <c r="AJI1351" s="13"/>
      <c r="AJJ1351" s="13"/>
      <c r="AJK1351" s="13"/>
      <c r="AJL1351" s="13"/>
      <c r="AJM1351" s="13"/>
      <c r="AJN1351" s="13"/>
      <c r="AJO1351" s="13"/>
      <c r="AJP1351" s="13"/>
      <c r="AJQ1351" s="13"/>
      <c r="AJR1351" s="13"/>
      <c r="AJS1351" s="13"/>
      <c r="AJT1351" s="13"/>
      <c r="AJU1351" s="13"/>
      <c r="AJV1351" s="13"/>
      <c r="AJW1351" s="13"/>
      <c r="AJX1351" s="13"/>
      <c r="AJY1351" s="13"/>
      <c r="AJZ1351" s="13"/>
      <c r="AKA1351" s="13"/>
      <c r="AKB1351" s="13"/>
      <c r="AKC1351" s="13"/>
      <c r="AKD1351" s="13"/>
      <c r="AKE1351" s="13"/>
      <c r="AKF1351" s="13"/>
      <c r="AKG1351" s="13"/>
      <c r="AKH1351" s="13"/>
      <c r="AKI1351" s="13"/>
      <c r="AKJ1351" s="13"/>
      <c r="AKK1351" s="13"/>
      <c r="AKL1351" s="13"/>
      <c r="AKM1351" s="13"/>
      <c r="AKN1351" s="13"/>
      <c r="AKO1351" s="13"/>
      <c r="AKP1351" s="13"/>
      <c r="AKQ1351" s="13"/>
      <c r="AKR1351" s="13"/>
      <c r="AKS1351" s="13"/>
      <c r="AKT1351" s="13"/>
      <c r="AKU1351" s="13"/>
      <c r="AKV1351" s="13"/>
      <c r="AKW1351" s="13"/>
      <c r="AKX1351" s="13"/>
      <c r="AKY1351" s="13"/>
      <c r="AKZ1351" s="13"/>
      <c r="ALA1351" s="13"/>
      <c r="ALB1351" s="13"/>
      <c r="ALC1351" s="13"/>
      <c r="ALD1351" s="13"/>
      <c r="ALE1351" s="13"/>
      <c r="ALF1351" s="13"/>
      <c r="ALG1351" s="13"/>
      <c r="ALH1351" s="13"/>
      <c r="ALI1351" s="13"/>
      <c r="ALJ1351" s="13"/>
    </row>
    <row r="1352" spans="1:998" s="24" customFormat="1">
      <c r="A1352" s="16">
        <v>1347</v>
      </c>
      <c r="B1352" s="32" t="s">
        <v>357</v>
      </c>
      <c r="C1352" s="32" t="s">
        <v>99</v>
      </c>
      <c r="D1352" s="32" t="s">
        <v>99</v>
      </c>
      <c r="E1352" s="32" t="s">
        <v>1796</v>
      </c>
      <c r="F1352" s="32" t="s">
        <v>112</v>
      </c>
      <c r="G1352" s="74">
        <v>45827</v>
      </c>
      <c r="H1352" s="75">
        <v>0.41111111111111115</v>
      </c>
      <c r="I1352" s="32" t="s">
        <v>5</v>
      </c>
      <c r="J1352" s="32" t="s">
        <v>6</v>
      </c>
      <c r="K1352" s="32" t="s">
        <v>5</v>
      </c>
      <c r="L1352" s="32" t="s">
        <v>5</v>
      </c>
      <c r="M1352" s="32" t="s">
        <v>5</v>
      </c>
      <c r="N1352" s="32" t="s">
        <v>6</v>
      </c>
      <c r="O1352" s="76">
        <v>760.14</v>
      </c>
      <c r="P1352" s="77">
        <v>1184</v>
      </c>
      <c r="Q1352" s="76">
        <v>37000</v>
      </c>
      <c r="R1352" s="76">
        <v>0</v>
      </c>
      <c r="S1352" s="85">
        <f t="shared" si="121"/>
        <v>0</v>
      </c>
      <c r="T1352" s="85">
        <f t="shared" si="120"/>
        <v>37000</v>
      </c>
      <c r="U1352" s="32" t="s">
        <v>6</v>
      </c>
      <c r="V1352" s="32" t="s">
        <v>6</v>
      </c>
      <c r="W1352" s="79">
        <v>1</v>
      </c>
      <c r="X1352" s="80">
        <v>0</v>
      </c>
      <c r="Y1352" s="81">
        <f>ROUND((S1352/INDICI!$B$2*10),2)</f>
        <v>0</v>
      </c>
      <c r="Z1352" s="81">
        <f>ROUND((O1352/INDICI!$B$1*25),2)</f>
        <v>2.0299999999999998</v>
      </c>
      <c r="AA1352" s="82">
        <f t="shared" si="122"/>
        <v>8</v>
      </c>
      <c r="AB1352" s="83">
        <f t="shared" si="123"/>
        <v>10.029999999999999</v>
      </c>
      <c r="AC1352" s="84"/>
      <c r="AD1352" s="81" t="str">
        <f>VLOOKUP(C1352, 'NORD SUD'!A:B, 2, FALSE)</f>
        <v>N</v>
      </c>
      <c r="AE1352" s="85"/>
      <c r="AF1352" s="85"/>
      <c r="AG1352" s="84"/>
      <c r="AH1352" s="81"/>
      <c r="AI1352" s="169"/>
      <c r="AJ1352" s="169"/>
      <c r="AK1352" s="194"/>
      <c r="AL1352" s="158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  <c r="EP1352" s="13"/>
      <c r="EQ1352" s="13"/>
      <c r="ER1352" s="13"/>
      <c r="ES1352" s="13"/>
      <c r="ET1352" s="13"/>
      <c r="EU1352" s="13"/>
      <c r="EV1352" s="13"/>
      <c r="EW1352" s="13"/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/>
      <c r="FL1352" s="13"/>
      <c r="FM1352" s="13"/>
      <c r="FN1352" s="13"/>
      <c r="FO1352" s="13"/>
      <c r="FP1352" s="13"/>
      <c r="FQ1352" s="13"/>
      <c r="FR1352" s="13"/>
      <c r="FS1352" s="13"/>
      <c r="FT1352" s="13"/>
      <c r="FU1352" s="13"/>
      <c r="FV1352" s="13"/>
      <c r="FW1352" s="13"/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/>
      <c r="GH1352" s="13"/>
      <c r="GI1352" s="13"/>
      <c r="GJ1352" s="13"/>
      <c r="GK1352" s="13"/>
      <c r="GL1352" s="13"/>
      <c r="GM1352" s="13"/>
      <c r="GN1352" s="13"/>
      <c r="GO1352" s="13"/>
      <c r="GP1352" s="13"/>
      <c r="GQ1352" s="13"/>
      <c r="GR1352" s="13"/>
      <c r="GS1352" s="13"/>
      <c r="GT1352" s="13"/>
      <c r="GU1352" s="13"/>
      <c r="GV1352" s="13"/>
      <c r="GW1352" s="13"/>
      <c r="GX1352" s="13"/>
      <c r="GY1352" s="13"/>
      <c r="GZ1352" s="13"/>
      <c r="HA1352" s="13"/>
      <c r="HB1352" s="13"/>
      <c r="HC1352" s="13"/>
      <c r="HD1352" s="13"/>
      <c r="HE1352" s="13"/>
      <c r="HF1352" s="13"/>
      <c r="HG1352" s="13"/>
      <c r="HH1352" s="13"/>
      <c r="HI1352" s="13"/>
      <c r="HJ1352" s="13"/>
      <c r="HK1352" s="13"/>
      <c r="HL1352" s="13"/>
      <c r="HM1352" s="13"/>
      <c r="HN1352" s="13"/>
      <c r="HO1352" s="13"/>
      <c r="HP1352" s="13"/>
      <c r="HQ1352" s="13"/>
      <c r="HR1352" s="13"/>
      <c r="HS1352" s="13"/>
      <c r="HT1352" s="13"/>
      <c r="HU1352" s="13"/>
      <c r="HV1352" s="13"/>
      <c r="HW1352" s="13"/>
      <c r="HX1352" s="13"/>
      <c r="HY1352" s="13"/>
      <c r="HZ1352" s="13"/>
      <c r="IA1352" s="13"/>
      <c r="IB1352" s="13"/>
      <c r="IC1352" s="13"/>
      <c r="ID1352" s="13"/>
      <c r="IE1352" s="13"/>
      <c r="IF1352" s="13"/>
      <c r="IG1352" s="13"/>
      <c r="IH1352" s="13"/>
      <c r="II1352" s="13"/>
      <c r="IJ1352" s="13"/>
      <c r="IK1352" s="13"/>
      <c r="IL1352" s="13"/>
      <c r="IM1352" s="13"/>
      <c r="IN1352" s="13"/>
      <c r="IO1352" s="13"/>
      <c r="IP1352" s="13"/>
      <c r="IQ1352" s="13"/>
      <c r="IR1352" s="13"/>
      <c r="IS1352" s="13"/>
      <c r="IT1352" s="13"/>
      <c r="IU1352" s="13"/>
      <c r="IV1352" s="13"/>
      <c r="IW1352" s="13"/>
      <c r="IX1352" s="13"/>
      <c r="IY1352" s="13"/>
      <c r="IZ1352" s="13"/>
      <c r="JA1352" s="13"/>
      <c r="JB1352" s="13"/>
      <c r="JC1352" s="13"/>
      <c r="JD1352" s="13"/>
      <c r="JE1352" s="13"/>
      <c r="JF1352" s="13"/>
      <c r="JG1352" s="13"/>
      <c r="JH1352" s="13"/>
      <c r="JI1352" s="13"/>
      <c r="JJ1352" s="13"/>
      <c r="JK1352" s="13"/>
      <c r="JL1352" s="13"/>
      <c r="JM1352" s="13"/>
      <c r="JN1352" s="13"/>
      <c r="JO1352" s="13"/>
      <c r="JP1352" s="13"/>
      <c r="JQ1352" s="13"/>
      <c r="JR1352" s="13"/>
      <c r="JS1352" s="13"/>
      <c r="JT1352" s="13"/>
      <c r="JU1352" s="13"/>
      <c r="JV1352" s="13"/>
      <c r="JW1352" s="13"/>
      <c r="JX1352" s="13"/>
      <c r="JY1352" s="13"/>
      <c r="JZ1352" s="13"/>
      <c r="KA1352" s="13"/>
      <c r="KB1352" s="13"/>
      <c r="KC1352" s="13"/>
      <c r="KD1352" s="13"/>
      <c r="KE1352" s="13"/>
      <c r="KF1352" s="13"/>
      <c r="KG1352" s="13"/>
      <c r="KH1352" s="13"/>
      <c r="KI1352" s="13"/>
      <c r="KJ1352" s="13"/>
      <c r="KK1352" s="13"/>
      <c r="KL1352" s="13"/>
      <c r="KM1352" s="13"/>
      <c r="KN1352" s="13"/>
      <c r="KO1352" s="13"/>
      <c r="KP1352" s="13"/>
      <c r="KQ1352" s="13"/>
      <c r="KR1352" s="13"/>
      <c r="KS1352" s="13"/>
      <c r="KT1352" s="13"/>
      <c r="KU1352" s="13"/>
      <c r="KV1352" s="13"/>
      <c r="KW1352" s="13"/>
      <c r="KX1352" s="13"/>
      <c r="KY1352" s="13"/>
      <c r="KZ1352" s="13"/>
      <c r="LA1352" s="13"/>
      <c r="LB1352" s="13"/>
      <c r="LC1352" s="13"/>
      <c r="LD1352" s="13"/>
      <c r="LE1352" s="13"/>
      <c r="LF1352" s="13"/>
      <c r="LG1352" s="13"/>
      <c r="LH1352" s="13"/>
      <c r="LI1352" s="13"/>
      <c r="LJ1352" s="13"/>
      <c r="LK1352" s="13"/>
      <c r="LL1352" s="13"/>
      <c r="LM1352" s="13"/>
      <c r="LN1352" s="13"/>
      <c r="LO1352" s="13"/>
      <c r="LP1352" s="13"/>
      <c r="LQ1352" s="13"/>
      <c r="LR1352" s="13"/>
      <c r="LS1352" s="13"/>
      <c r="LT1352" s="13"/>
      <c r="LU1352" s="13"/>
      <c r="LV1352" s="13"/>
      <c r="LW1352" s="13"/>
      <c r="LX1352" s="13"/>
      <c r="LY1352" s="13"/>
      <c r="LZ1352" s="13"/>
      <c r="MA1352" s="13"/>
      <c r="MB1352" s="13"/>
      <c r="MC1352" s="13"/>
      <c r="MD1352" s="13"/>
      <c r="ME1352" s="13"/>
      <c r="MF1352" s="13"/>
      <c r="MG1352" s="13"/>
      <c r="MH1352" s="13"/>
      <c r="MI1352" s="13"/>
      <c r="MJ1352" s="13"/>
      <c r="MK1352" s="13"/>
      <c r="ML1352" s="13"/>
      <c r="MM1352" s="13"/>
      <c r="MN1352" s="13"/>
      <c r="MO1352" s="13"/>
      <c r="MP1352" s="13"/>
      <c r="MQ1352" s="13"/>
      <c r="MR1352" s="13"/>
      <c r="MS1352" s="13"/>
      <c r="MT1352" s="13"/>
      <c r="MU1352" s="13"/>
      <c r="MV1352" s="13"/>
      <c r="MW1352" s="13"/>
      <c r="MX1352" s="13"/>
      <c r="MY1352" s="13"/>
      <c r="MZ1352" s="13"/>
      <c r="NA1352" s="13"/>
      <c r="NB1352" s="13"/>
      <c r="NC1352" s="13"/>
      <c r="ND1352" s="13"/>
      <c r="NE1352" s="13"/>
      <c r="NF1352" s="13"/>
      <c r="NG1352" s="13"/>
      <c r="NH1352" s="13"/>
      <c r="NI1352" s="13"/>
      <c r="NJ1352" s="13"/>
      <c r="NK1352" s="13"/>
      <c r="NL1352" s="13"/>
      <c r="NM1352" s="13"/>
      <c r="NN1352" s="13"/>
      <c r="NO1352" s="13"/>
      <c r="NP1352" s="13"/>
      <c r="NQ1352" s="13"/>
      <c r="NR1352" s="13"/>
      <c r="NS1352" s="13"/>
      <c r="NT1352" s="13"/>
      <c r="NU1352" s="13"/>
      <c r="NV1352" s="13"/>
      <c r="NW1352" s="13"/>
      <c r="NX1352" s="13"/>
      <c r="NY1352" s="13"/>
      <c r="NZ1352" s="13"/>
      <c r="OA1352" s="13"/>
      <c r="OB1352" s="13"/>
      <c r="OC1352" s="13"/>
      <c r="OD1352" s="13"/>
      <c r="OE1352" s="13"/>
      <c r="OF1352" s="13"/>
      <c r="OG1352" s="13"/>
      <c r="OH1352" s="13"/>
      <c r="OI1352" s="13"/>
      <c r="OJ1352" s="13"/>
      <c r="OK1352" s="13"/>
      <c r="OL1352" s="13"/>
      <c r="OM1352" s="13"/>
      <c r="ON1352" s="13"/>
      <c r="OO1352" s="13"/>
      <c r="OP1352" s="13"/>
      <c r="OQ1352" s="13"/>
      <c r="OR1352" s="13"/>
      <c r="OS1352" s="13"/>
      <c r="OT1352" s="13"/>
      <c r="OU1352" s="13"/>
      <c r="OV1352" s="13"/>
      <c r="OW1352" s="13"/>
      <c r="OX1352" s="13"/>
      <c r="OY1352" s="13"/>
      <c r="OZ1352" s="13"/>
      <c r="PA1352" s="13"/>
      <c r="PB1352" s="13"/>
      <c r="PC1352" s="13"/>
      <c r="PD1352" s="13"/>
      <c r="PE1352" s="13"/>
      <c r="PF1352" s="13"/>
      <c r="PG1352" s="13"/>
      <c r="PH1352" s="13"/>
      <c r="PI1352" s="13"/>
      <c r="PJ1352" s="13"/>
      <c r="PK1352" s="13"/>
      <c r="PL1352" s="13"/>
      <c r="PM1352" s="13"/>
      <c r="PN1352" s="13"/>
      <c r="PO1352" s="13"/>
      <c r="PP1352" s="13"/>
      <c r="PQ1352" s="13"/>
      <c r="PR1352" s="13"/>
      <c r="PS1352" s="13"/>
      <c r="PT1352" s="13"/>
      <c r="PU1352" s="13"/>
      <c r="PV1352" s="13"/>
      <c r="PW1352" s="13"/>
      <c r="PX1352" s="13"/>
      <c r="PY1352" s="13"/>
      <c r="PZ1352" s="13"/>
      <c r="QA1352" s="13"/>
      <c r="QB1352" s="13"/>
      <c r="QC1352" s="13"/>
      <c r="QD1352" s="13"/>
      <c r="QE1352" s="13"/>
      <c r="QF1352" s="13"/>
      <c r="QG1352" s="13"/>
      <c r="QH1352" s="13"/>
      <c r="QI1352" s="13"/>
      <c r="QJ1352" s="13"/>
      <c r="QK1352" s="13"/>
      <c r="QL1352" s="13"/>
      <c r="QM1352" s="13"/>
      <c r="QN1352" s="13"/>
      <c r="QO1352" s="13"/>
      <c r="QP1352" s="13"/>
      <c r="QQ1352" s="13"/>
      <c r="QR1352" s="13"/>
      <c r="QS1352" s="13"/>
      <c r="QT1352" s="13"/>
      <c r="QU1352" s="13"/>
      <c r="QV1352" s="13"/>
      <c r="QW1352" s="13"/>
      <c r="QX1352" s="13"/>
      <c r="QY1352" s="13"/>
      <c r="QZ1352" s="13"/>
      <c r="RA1352" s="13"/>
      <c r="RB1352" s="13"/>
      <c r="RC1352" s="13"/>
      <c r="RD1352" s="13"/>
      <c r="RE1352" s="13"/>
      <c r="RF1352" s="13"/>
      <c r="RG1352" s="13"/>
      <c r="RH1352" s="13"/>
      <c r="RI1352" s="13"/>
      <c r="RJ1352" s="13"/>
      <c r="RK1352" s="13"/>
      <c r="RL1352" s="13"/>
      <c r="RM1352" s="13"/>
      <c r="RN1352" s="13"/>
      <c r="RO1352" s="13"/>
      <c r="RP1352" s="13"/>
      <c r="RQ1352" s="13"/>
      <c r="RR1352" s="13"/>
      <c r="RS1352" s="13"/>
      <c r="RT1352" s="13"/>
      <c r="RU1352" s="13"/>
      <c r="RV1352" s="13"/>
      <c r="RW1352" s="13"/>
      <c r="RX1352" s="13"/>
      <c r="RY1352" s="13"/>
      <c r="RZ1352" s="13"/>
      <c r="SA1352" s="13"/>
      <c r="SB1352" s="13"/>
      <c r="SC1352" s="13"/>
      <c r="SD1352" s="13"/>
      <c r="SE1352" s="13"/>
      <c r="SF1352" s="13"/>
      <c r="SG1352" s="13"/>
      <c r="SH1352" s="13"/>
      <c r="SI1352" s="13"/>
      <c r="SJ1352" s="13"/>
      <c r="SK1352" s="13"/>
      <c r="SL1352" s="13"/>
      <c r="SM1352" s="13"/>
      <c r="SN1352" s="13"/>
      <c r="SO1352" s="13"/>
      <c r="SP1352" s="13"/>
      <c r="SQ1352" s="13"/>
      <c r="SR1352" s="13"/>
      <c r="SS1352" s="13"/>
      <c r="ST1352" s="13"/>
      <c r="SU1352" s="13"/>
      <c r="SV1352" s="13"/>
      <c r="SW1352" s="13"/>
      <c r="SX1352" s="13"/>
      <c r="SY1352" s="13"/>
      <c r="SZ1352" s="13"/>
      <c r="TA1352" s="13"/>
      <c r="TB1352" s="13"/>
      <c r="TC1352" s="13"/>
      <c r="TD1352" s="13"/>
      <c r="TE1352" s="13"/>
      <c r="TF1352" s="13"/>
      <c r="TG1352" s="13"/>
      <c r="TH1352" s="13"/>
      <c r="TI1352" s="13"/>
      <c r="TJ1352" s="13"/>
      <c r="TK1352" s="13"/>
      <c r="TL1352" s="13"/>
      <c r="TM1352" s="13"/>
      <c r="TN1352" s="13"/>
      <c r="TO1352" s="13"/>
      <c r="TP1352" s="13"/>
      <c r="TQ1352" s="13"/>
      <c r="TR1352" s="13"/>
      <c r="TS1352" s="13"/>
      <c r="TT1352" s="13"/>
      <c r="TU1352" s="13"/>
      <c r="TV1352" s="13"/>
      <c r="TW1352" s="13"/>
      <c r="TX1352" s="13"/>
      <c r="TY1352" s="13"/>
      <c r="TZ1352" s="13"/>
      <c r="UA1352" s="13"/>
      <c r="UB1352" s="13"/>
      <c r="UC1352" s="13"/>
      <c r="UD1352" s="13"/>
      <c r="UE1352" s="13"/>
      <c r="UF1352" s="13"/>
      <c r="UG1352" s="13"/>
      <c r="UH1352" s="13"/>
      <c r="UI1352" s="13"/>
      <c r="UJ1352" s="13"/>
      <c r="UK1352" s="13"/>
      <c r="UL1352" s="13"/>
      <c r="UM1352" s="13"/>
      <c r="UN1352" s="13"/>
      <c r="UO1352" s="13"/>
      <c r="UP1352" s="13"/>
      <c r="UQ1352" s="13"/>
      <c r="UR1352" s="13"/>
      <c r="US1352" s="13"/>
      <c r="UT1352" s="13"/>
      <c r="UU1352" s="13"/>
      <c r="UV1352" s="13"/>
      <c r="UW1352" s="13"/>
      <c r="UX1352" s="13"/>
      <c r="UY1352" s="13"/>
      <c r="UZ1352" s="13"/>
      <c r="VA1352" s="13"/>
      <c r="VB1352" s="13"/>
      <c r="VC1352" s="13"/>
      <c r="VD1352" s="13"/>
      <c r="VE1352" s="13"/>
      <c r="VF1352" s="13"/>
      <c r="VG1352" s="13"/>
      <c r="VH1352" s="13"/>
      <c r="VI1352" s="13"/>
      <c r="VJ1352" s="13"/>
      <c r="VK1352" s="13"/>
      <c r="VL1352" s="13"/>
      <c r="VM1352" s="13"/>
      <c r="VN1352" s="13"/>
      <c r="VO1352" s="13"/>
      <c r="VP1352" s="13"/>
      <c r="VQ1352" s="13"/>
      <c r="VR1352" s="13"/>
      <c r="VS1352" s="13"/>
      <c r="VT1352" s="13"/>
      <c r="VU1352" s="13"/>
      <c r="VV1352" s="13"/>
      <c r="VW1352" s="13"/>
      <c r="VX1352" s="13"/>
      <c r="VY1352" s="13"/>
      <c r="VZ1352" s="13"/>
      <c r="WA1352" s="13"/>
      <c r="WB1352" s="13"/>
      <c r="WC1352" s="13"/>
      <c r="WD1352" s="13"/>
      <c r="WE1352" s="13"/>
      <c r="WF1352" s="13"/>
      <c r="WG1352" s="13"/>
      <c r="WH1352" s="13"/>
      <c r="WI1352" s="13"/>
      <c r="WJ1352" s="13"/>
      <c r="WK1352" s="13"/>
      <c r="WL1352" s="13"/>
      <c r="WM1352" s="13"/>
      <c r="WN1352" s="13"/>
      <c r="WO1352" s="13"/>
      <c r="WP1352" s="13"/>
      <c r="WQ1352" s="13"/>
      <c r="WR1352" s="13"/>
      <c r="WS1352" s="13"/>
      <c r="WT1352" s="13"/>
      <c r="WU1352" s="13"/>
      <c r="WV1352" s="13"/>
      <c r="WW1352" s="13"/>
      <c r="WX1352" s="13"/>
      <c r="WY1352" s="13"/>
      <c r="WZ1352" s="13"/>
      <c r="XA1352" s="13"/>
      <c r="XB1352" s="13"/>
      <c r="XC1352" s="13"/>
      <c r="XD1352" s="13"/>
      <c r="XE1352" s="13"/>
      <c r="XF1352" s="13"/>
      <c r="XG1352" s="13"/>
      <c r="XH1352" s="13"/>
      <c r="XI1352" s="13"/>
      <c r="XJ1352" s="13"/>
      <c r="XK1352" s="13"/>
      <c r="XL1352" s="13"/>
      <c r="XM1352" s="13"/>
      <c r="XN1352" s="13"/>
      <c r="XO1352" s="13"/>
      <c r="XP1352" s="13"/>
      <c r="XQ1352" s="13"/>
      <c r="XR1352" s="13"/>
      <c r="XS1352" s="13"/>
      <c r="XT1352" s="13"/>
      <c r="XU1352" s="13"/>
      <c r="XV1352" s="13"/>
      <c r="XW1352" s="13"/>
      <c r="XX1352" s="13"/>
      <c r="XY1352" s="13"/>
      <c r="XZ1352" s="13"/>
      <c r="YA1352" s="13"/>
      <c r="YB1352" s="13"/>
      <c r="YC1352" s="13"/>
      <c r="YD1352" s="13"/>
      <c r="YE1352" s="13"/>
      <c r="YF1352" s="13"/>
      <c r="YG1352" s="13"/>
      <c r="YH1352" s="13"/>
      <c r="YI1352" s="13"/>
      <c r="YJ1352" s="13"/>
      <c r="YK1352" s="13"/>
      <c r="YL1352" s="13"/>
      <c r="YM1352" s="13"/>
      <c r="YN1352" s="13"/>
      <c r="YO1352" s="13"/>
      <c r="YP1352" s="13"/>
      <c r="YQ1352" s="13"/>
      <c r="YR1352" s="13"/>
      <c r="YS1352" s="13"/>
      <c r="YT1352" s="13"/>
      <c r="YU1352" s="13"/>
      <c r="YV1352" s="13"/>
      <c r="YW1352" s="13"/>
      <c r="YX1352" s="13"/>
      <c r="YY1352" s="13"/>
      <c r="YZ1352" s="13"/>
      <c r="ZA1352" s="13"/>
      <c r="ZB1352" s="13"/>
      <c r="ZC1352" s="13"/>
      <c r="ZD1352" s="13"/>
      <c r="ZE1352" s="13"/>
      <c r="ZF1352" s="13"/>
      <c r="ZG1352" s="13"/>
      <c r="ZH1352" s="13"/>
      <c r="ZI1352" s="13"/>
      <c r="ZJ1352" s="13"/>
      <c r="ZK1352" s="13"/>
      <c r="ZL1352" s="13"/>
      <c r="ZM1352" s="13"/>
      <c r="ZN1352" s="13"/>
      <c r="ZO1352" s="13"/>
      <c r="ZP1352" s="13"/>
      <c r="ZQ1352" s="13"/>
      <c r="ZR1352" s="13"/>
      <c r="ZS1352" s="13"/>
      <c r="ZT1352" s="13"/>
      <c r="ZU1352" s="13"/>
      <c r="ZV1352" s="13"/>
      <c r="ZW1352" s="13"/>
      <c r="ZX1352" s="13"/>
      <c r="ZY1352" s="13"/>
      <c r="ZZ1352" s="13"/>
      <c r="AAA1352" s="13"/>
      <c r="AAB1352" s="13"/>
      <c r="AAC1352" s="13"/>
      <c r="AAD1352" s="13"/>
      <c r="AAE1352" s="13"/>
      <c r="AAF1352" s="13"/>
      <c r="AAG1352" s="13"/>
      <c r="AAH1352" s="13"/>
      <c r="AAI1352" s="13"/>
      <c r="AAJ1352" s="13"/>
      <c r="AAK1352" s="13"/>
      <c r="AAL1352" s="13"/>
      <c r="AAM1352" s="13"/>
      <c r="AAN1352" s="13"/>
      <c r="AAO1352" s="13"/>
      <c r="AAP1352" s="13"/>
      <c r="AAQ1352" s="13"/>
      <c r="AAR1352" s="13"/>
      <c r="AAS1352" s="13"/>
      <c r="AAT1352" s="13"/>
      <c r="AAU1352" s="13"/>
      <c r="AAV1352" s="13"/>
      <c r="AAW1352" s="13"/>
      <c r="AAX1352" s="13"/>
      <c r="AAY1352" s="13"/>
      <c r="AAZ1352" s="13"/>
      <c r="ABA1352" s="13"/>
      <c r="ABB1352" s="13"/>
      <c r="ABC1352" s="13"/>
      <c r="ABD1352" s="13"/>
      <c r="ABE1352" s="13"/>
      <c r="ABF1352" s="13"/>
      <c r="ABG1352" s="13"/>
      <c r="ABH1352" s="13"/>
      <c r="ABI1352" s="13"/>
      <c r="ABJ1352" s="13"/>
      <c r="ABK1352" s="13"/>
      <c r="ABL1352" s="13"/>
      <c r="ABM1352" s="13"/>
      <c r="ABN1352" s="13"/>
      <c r="ABO1352" s="13"/>
      <c r="ABP1352" s="13"/>
      <c r="ABQ1352" s="13"/>
      <c r="ABR1352" s="13"/>
      <c r="ABS1352" s="13"/>
      <c r="ABT1352" s="13"/>
      <c r="ABU1352" s="13"/>
      <c r="ABV1352" s="13"/>
      <c r="ABW1352" s="13"/>
      <c r="ABX1352" s="13"/>
      <c r="ABY1352" s="13"/>
      <c r="ABZ1352" s="13"/>
      <c r="ACA1352" s="13"/>
      <c r="ACB1352" s="13"/>
      <c r="ACC1352" s="13"/>
      <c r="ACD1352" s="13"/>
      <c r="ACE1352" s="13"/>
      <c r="ACF1352" s="13"/>
      <c r="ACG1352" s="13"/>
      <c r="ACH1352" s="13"/>
      <c r="ACI1352" s="13"/>
      <c r="ACJ1352" s="13"/>
      <c r="ACK1352" s="13"/>
      <c r="ACL1352" s="13"/>
      <c r="ACM1352" s="13"/>
      <c r="ACN1352" s="13"/>
      <c r="ACO1352" s="13"/>
      <c r="ACP1352" s="13"/>
      <c r="ACQ1352" s="13"/>
      <c r="ACR1352" s="13"/>
      <c r="ACS1352" s="13"/>
      <c r="ACT1352" s="13"/>
      <c r="ACU1352" s="13"/>
      <c r="ACV1352" s="13"/>
      <c r="ACW1352" s="13"/>
      <c r="ACX1352" s="13"/>
      <c r="ACY1352" s="13"/>
      <c r="ACZ1352" s="13"/>
      <c r="ADA1352" s="13"/>
      <c r="ADB1352" s="13"/>
      <c r="ADC1352" s="13"/>
      <c r="ADD1352" s="13"/>
      <c r="ADE1352" s="13"/>
      <c r="ADF1352" s="13"/>
      <c r="ADG1352" s="13"/>
      <c r="ADH1352" s="13"/>
      <c r="ADI1352" s="13"/>
      <c r="ADJ1352" s="13"/>
      <c r="ADK1352" s="13"/>
      <c r="ADL1352" s="13"/>
      <c r="ADM1352" s="13"/>
      <c r="ADN1352" s="13"/>
      <c r="ADO1352" s="13"/>
      <c r="ADP1352" s="13"/>
      <c r="ADQ1352" s="13"/>
      <c r="ADR1352" s="13"/>
      <c r="ADS1352" s="13"/>
      <c r="ADT1352" s="13"/>
      <c r="ADU1352" s="13"/>
      <c r="ADV1352" s="13"/>
      <c r="ADW1352" s="13"/>
      <c r="ADX1352" s="13"/>
      <c r="ADY1352" s="13"/>
      <c r="ADZ1352" s="13"/>
      <c r="AEA1352" s="13"/>
      <c r="AEB1352" s="13"/>
      <c r="AEC1352" s="13"/>
      <c r="AED1352" s="13"/>
      <c r="AEE1352" s="13"/>
      <c r="AEF1352" s="13"/>
      <c r="AEG1352" s="13"/>
      <c r="AEH1352" s="13"/>
      <c r="AEI1352" s="13"/>
      <c r="AEJ1352" s="13"/>
      <c r="AEK1352" s="13"/>
      <c r="AEL1352" s="13"/>
      <c r="AEM1352" s="13"/>
      <c r="AEN1352" s="13"/>
      <c r="AEO1352" s="13"/>
      <c r="AEP1352" s="13"/>
      <c r="AEQ1352" s="13"/>
      <c r="AER1352" s="13"/>
      <c r="AES1352" s="13"/>
      <c r="AET1352" s="13"/>
      <c r="AEU1352" s="13"/>
      <c r="AEV1352" s="13"/>
      <c r="AEW1352" s="13"/>
      <c r="AEX1352" s="13"/>
      <c r="AEY1352" s="13"/>
      <c r="AEZ1352" s="13"/>
      <c r="AFA1352" s="13"/>
      <c r="AFB1352" s="13"/>
      <c r="AFC1352" s="13"/>
      <c r="AFD1352" s="13"/>
      <c r="AFE1352" s="13"/>
      <c r="AFF1352" s="13"/>
      <c r="AFG1352" s="13"/>
      <c r="AFH1352" s="13"/>
      <c r="AFI1352" s="13"/>
      <c r="AFJ1352" s="13"/>
      <c r="AFK1352" s="13"/>
      <c r="AFL1352" s="13"/>
      <c r="AFM1352" s="13"/>
      <c r="AFN1352" s="13"/>
      <c r="AFO1352" s="13"/>
      <c r="AFP1352" s="13"/>
      <c r="AFQ1352" s="13"/>
      <c r="AFR1352" s="13"/>
      <c r="AFS1352" s="13"/>
      <c r="AFT1352" s="13"/>
      <c r="AFU1352" s="13"/>
      <c r="AFV1352" s="13"/>
      <c r="AFW1352" s="13"/>
      <c r="AFX1352" s="13"/>
      <c r="AFY1352" s="13"/>
      <c r="AFZ1352" s="13"/>
      <c r="AGA1352" s="13"/>
      <c r="AGB1352" s="13"/>
      <c r="AGC1352" s="13"/>
      <c r="AGD1352" s="13"/>
      <c r="AGE1352" s="13"/>
      <c r="AGF1352" s="13"/>
      <c r="AGG1352" s="13"/>
      <c r="AGH1352" s="13"/>
      <c r="AGI1352" s="13"/>
      <c r="AGJ1352" s="13"/>
      <c r="AGK1352" s="13"/>
      <c r="AGL1352" s="13"/>
      <c r="AGM1352" s="13"/>
      <c r="AGN1352" s="13"/>
      <c r="AGO1352" s="13"/>
      <c r="AGP1352" s="13"/>
      <c r="AGQ1352" s="13"/>
      <c r="AGR1352" s="13"/>
      <c r="AGS1352" s="13"/>
      <c r="AGT1352" s="13"/>
      <c r="AGU1352" s="13"/>
      <c r="AGV1352" s="13"/>
      <c r="AGW1352" s="13"/>
      <c r="AGX1352" s="13"/>
      <c r="AGY1352" s="13"/>
      <c r="AGZ1352" s="13"/>
      <c r="AHA1352" s="13"/>
      <c r="AHB1352" s="13"/>
      <c r="AHC1352" s="13"/>
      <c r="AHD1352" s="13"/>
      <c r="AHE1352" s="13"/>
      <c r="AHF1352" s="13"/>
      <c r="AHG1352" s="13"/>
      <c r="AHH1352" s="13"/>
      <c r="AHI1352" s="13"/>
      <c r="AHJ1352" s="13"/>
      <c r="AHK1352" s="13"/>
      <c r="AHL1352" s="13"/>
      <c r="AHM1352" s="13"/>
      <c r="AHN1352" s="13"/>
      <c r="AHO1352" s="13"/>
      <c r="AHP1352" s="13"/>
      <c r="AHQ1352" s="13"/>
      <c r="AHR1352" s="13"/>
      <c r="AHS1352" s="13"/>
      <c r="AHT1352" s="13"/>
      <c r="AHU1352" s="13"/>
      <c r="AHV1352" s="13"/>
      <c r="AHW1352" s="13"/>
      <c r="AHX1352" s="13"/>
      <c r="AHY1352" s="13"/>
      <c r="AHZ1352" s="13"/>
      <c r="AIA1352" s="13"/>
      <c r="AIB1352" s="13"/>
      <c r="AIC1352" s="13"/>
      <c r="AID1352" s="13"/>
      <c r="AIE1352" s="13"/>
      <c r="AIF1352" s="13"/>
      <c r="AIG1352" s="13"/>
      <c r="AIH1352" s="13"/>
      <c r="AII1352" s="13"/>
      <c r="AIJ1352" s="13"/>
      <c r="AIK1352" s="13"/>
      <c r="AIL1352" s="13"/>
      <c r="AIM1352" s="13"/>
      <c r="AIN1352" s="13"/>
      <c r="AIO1352" s="13"/>
      <c r="AIP1352" s="13"/>
      <c r="AIQ1352" s="13"/>
      <c r="AIR1352" s="13"/>
      <c r="AIS1352" s="13"/>
      <c r="AIT1352" s="13"/>
      <c r="AIU1352" s="13"/>
      <c r="AIV1352" s="13"/>
      <c r="AIW1352" s="13"/>
      <c r="AIX1352" s="13"/>
      <c r="AIY1352" s="13"/>
      <c r="AIZ1352" s="13"/>
      <c r="AJA1352" s="13"/>
      <c r="AJB1352" s="13"/>
      <c r="AJC1352" s="13"/>
      <c r="AJD1352" s="13"/>
      <c r="AJE1352" s="13"/>
      <c r="AJF1352" s="13"/>
      <c r="AJG1352" s="13"/>
      <c r="AJH1352" s="13"/>
      <c r="AJI1352" s="13"/>
      <c r="AJJ1352" s="13"/>
      <c r="AJK1352" s="13"/>
      <c r="AJL1352" s="13"/>
      <c r="AJM1352" s="13"/>
      <c r="AJN1352" s="13"/>
      <c r="AJO1352" s="13"/>
      <c r="AJP1352" s="13"/>
      <c r="AJQ1352" s="13"/>
      <c r="AJR1352" s="13"/>
      <c r="AJS1352" s="13"/>
      <c r="AJT1352" s="13"/>
      <c r="AJU1352" s="13"/>
      <c r="AJV1352" s="13"/>
      <c r="AJW1352" s="13"/>
      <c r="AJX1352" s="13"/>
      <c r="AJY1352" s="13"/>
      <c r="AJZ1352" s="13"/>
      <c r="AKA1352" s="13"/>
      <c r="AKB1352" s="13"/>
      <c r="AKC1352" s="13"/>
      <c r="AKD1352" s="13"/>
      <c r="AKE1352" s="13"/>
      <c r="AKF1352" s="13"/>
      <c r="AKG1352" s="13"/>
      <c r="AKH1352" s="13"/>
      <c r="AKI1352" s="13"/>
      <c r="AKJ1352" s="13"/>
      <c r="AKK1352" s="13"/>
      <c r="AKL1352" s="13"/>
      <c r="AKM1352" s="13"/>
      <c r="AKN1352" s="13"/>
      <c r="AKO1352" s="13"/>
      <c r="AKP1352" s="13"/>
      <c r="AKQ1352" s="13"/>
      <c r="AKR1352" s="13"/>
      <c r="AKS1352" s="13"/>
      <c r="AKT1352" s="13"/>
      <c r="AKU1352" s="13"/>
      <c r="AKV1352" s="13"/>
      <c r="AKW1352" s="13"/>
      <c r="AKX1352" s="13"/>
      <c r="AKY1352" s="13"/>
      <c r="AKZ1352" s="13"/>
      <c r="ALA1352" s="13"/>
      <c r="ALB1352" s="13"/>
      <c r="ALC1352" s="13"/>
      <c r="ALD1352" s="13"/>
      <c r="ALE1352" s="13"/>
      <c r="ALF1352" s="13"/>
      <c r="ALG1352" s="13"/>
      <c r="ALH1352" s="13"/>
      <c r="ALI1352" s="13"/>
      <c r="ALJ1352" s="13"/>
    </row>
    <row r="1353" spans="1:998" s="24" customFormat="1">
      <c r="A1353" s="16">
        <v>1348</v>
      </c>
      <c r="B1353" s="32" t="s">
        <v>250</v>
      </c>
      <c r="C1353" s="32" t="s">
        <v>41</v>
      </c>
      <c r="D1353" s="32" t="s">
        <v>41</v>
      </c>
      <c r="E1353" s="32" t="s">
        <v>1300</v>
      </c>
      <c r="F1353" s="32"/>
      <c r="G1353" s="74">
        <v>45833</v>
      </c>
      <c r="H1353" s="75">
        <v>0.57430555555555551</v>
      </c>
      <c r="I1353" s="32" t="s">
        <v>265</v>
      </c>
      <c r="J1353" s="32" t="s">
        <v>6</v>
      </c>
      <c r="K1353" s="32" t="s">
        <v>5</v>
      </c>
      <c r="L1353" s="32" t="s">
        <v>5</v>
      </c>
      <c r="M1353" s="76" t="s">
        <v>5</v>
      </c>
      <c r="N1353" s="32" t="s">
        <v>6</v>
      </c>
      <c r="O1353" s="76">
        <v>756.94</v>
      </c>
      <c r="P1353" s="77">
        <v>2378</v>
      </c>
      <c r="Q1353" s="76">
        <v>14999.9</v>
      </c>
      <c r="R1353" s="76">
        <v>0</v>
      </c>
      <c r="S1353" s="85">
        <f t="shared" si="121"/>
        <v>0</v>
      </c>
      <c r="T1353" s="85">
        <f t="shared" ref="T1353:T1416" si="124">SUM(Q1353-R1353)</f>
        <v>14999.9</v>
      </c>
      <c r="U1353" s="32" t="s">
        <v>6</v>
      </c>
      <c r="V1353" s="32" t="s">
        <v>6</v>
      </c>
      <c r="W1353" s="79">
        <v>1</v>
      </c>
      <c r="X1353" s="80">
        <v>0</v>
      </c>
      <c r="Y1353" s="81">
        <f>ROUND((S1353/INDICI!$B$2*10),2)</f>
        <v>0</v>
      </c>
      <c r="Z1353" s="81">
        <f>ROUND((O1353/INDICI!$B$1*25),2)</f>
        <v>2.02</v>
      </c>
      <c r="AA1353" s="82">
        <f t="shared" si="122"/>
        <v>8</v>
      </c>
      <c r="AB1353" s="83">
        <f t="shared" si="123"/>
        <v>10.02</v>
      </c>
      <c r="AC1353" s="84"/>
      <c r="AD1353" s="81" t="str">
        <f>VLOOKUP(C1353, 'NORD SUD'!A:B, 2, FALSE)</f>
        <v>N</v>
      </c>
      <c r="AE1353" s="85"/>
      <c r="AF1353" s="85"/>
      <c r="AG1353" s="84"/>
      <c r="AH1353" s="81"/>
      <c r="AI1353" s="169"/>
      <c r="AJ1353" s="169"/>
      <c r="AK1353" s="194"/>
      <c r="AL1353" s="158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/>
      <c r="FL1353" s="13"/>
      <c r="FM1353" s="13"/>
      <c r="FN1353" s="13"/>
      <c r="FO1353" s="13"/>
      <c r="FP1353" s="13"/>
      <c r="FQ1353" s="13"/>
      <c r="FR1353" s="13"/>
      <c r="FS1353" s="13"/>
      <c r="FT1353" s="13"/>
      <c r="FU1353" s="13"/>
      <c r="FV1353" s="13"/>
      <c r="FW1353" s="13"/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/>
      <c r="GH1353" s="13"/>
      <c r="GI1353" s="13"/>
      <c r="GJ1353" s="13"/>
      <c r="GK1353" s="13"/>
      <c r="GL1353" s="13"/>
      <c r="GM1353" s="13"/>
      <c r="GN1353" s="13"/>
      <c r="GO1353" s="13"/>
      <c r="GP1353" s="13"/>
      <c r="GQ1353" s="13"/>
      <c r="GR1353" s="13"/>
      <c r="GS1353" s="13"/>
      <c r="GT1353" s="13"/>
      <c r="GU1353" s="13"/>
      <c r="GV1353" s="13"/>
      <c r="GW1353" s="13"/>
      <c r="GX1353" s="13"/>
      <c r="GY1353" s="13"/>
      <c r="GZ1353" s="13"/>
      <c r="HA1353" s="13"/>
      <c r="HB1353" s="13"/>
      <c r="HC1353" s="13"/>
      <c r="HD1353" s="13"/>
      <c r="HE1353" s="13"/>
      <c r="HF1353" s="13"/>
      <c r="HG1353" s="13"/>
      <c r="HH1353" s="13"/>
      <c r="HI1353" s="13"/>
      <c r="HJ1353" s="13"/>
      <c r="HK1353" s="13"/>
      <c r="HL1353" s="13"/>
      <c r="HM1353" s="13"/>
      <c r="HN1353" s="13"/>
      <c r="HO1353" s="13"/>
      <c r="HP1353" s="13"/>
      <c r="HQ1353" s="13"/>
      <c r="HR1353" s="13"/>
      <c r="HS1353" s="13"/>
      <c r="HT1353" s="13"/>
      <c r="HU1353" s="13"/>
      <c r="HV1353" s="13"/>
      <c r="HW1353" s="13"/>
      <c r="HX1353" s="13"/>
      <c r="HY1353" s="13"/>
      <c r="HZ1353" s="13"/>
      <c r="IA1353" s="13"/>
      <c r="IB1353" s="13"/>
      <c r="IC1353" s="13"/>
      <c r="ID1353" s="13"/>
      <c r="IE1353" s="13"/>
      <c r="IF1353" s="13"/>
      <c r="IG1353" s="13"/>
      <c r="IH1353" s="13"/>
      <c r="II1353" s="13"/>
      <c r="IJ1353" s="13"/>
      <c r="IK1353" s="13"/>
      <c r="IL1353" s="13"/>
      <c r="IM1353" s="13"/>
      <c r="IN1353" s="13"/>
      <c r="IO1353" s="13"/>
      <c r="IP1353" s="13"/>
      <c r="IQ1353" s="13"/>
      <c r="IR1353" s="13"/>
      <c r="IS1353" s="13"/>
      <c r="IT1353" s="13"/>
      <c r="IU1353" s="13"/>
      <c r="IV1353" s="13"/>
      <c r="IW1353" s="13"/>
      <c r="IX1353" s="13"/>
      <c r="IY1353" s="13"/>
      <c r="IZ1353" s="13"/>
      <c r="JA1353" s="13"/>
      <c r="JB1353" s="13"/>
      <c r="JC1353" s="13"/>
      <c r="JD1353" s="13"/>
      <c r="JE1353" s="13"/>
      <c r="JF1353" s="13"/>
      <c r="JG1353" s="13"/>
      <c r="JH1353" s="13"/>
      <c r="JI1353" s="13"/>
      <c r="JJ1353" s="13"/>
      <c r="JK1353" s="13"/>
      <c r="JL1353" s="13"/>
      <c r="JM1353" s="13"/>
      <c r="JN1353" s="13"/>
      <c r="JO1353" s="13"/>
      <c r="JP1353" s="13"/>
      <c r="JQ1353" s="13"/>
      <c r="JR1353" s="13"/>
      <c r="JS1353" s="13"/>
      <c r="JT1353" s="13"/>
      <c r="JU1353" s="13"/>
      <c r="JV1353" s="13"/>
      <c r="JW1353" s="13"/>
      <c r="JX1353" s="13"/>
      <c r="JY1353" s="13"/>
      <c r="JZ1353" s="13"/>
      <c r="KA1353" s="13"/>
      <c r="KB1353" s="13"/>
      <c r="KC1353" s="13"/>
      <c r="KD1353" s="13"/>
      <c r="KE1353" s="13"/>
      <c r="KF1353" s="13"/>
      <c r="KG1353" s="13"/>
      <c r="KH1353" s="13"/>
      <c r="KI1353" s="13"/>
      <c r="KJ1353" s="13"/>
      <c r="KK1353" s="13"/>
      <c r="KL1353" s="13"/>
      <c r="KM1353" s="13"/>
      <c r="KN1353" s="13"/>
      <c r="KO1353" s="13"/>
      <c r="KP1353" s="13"/>
      <c r="KQ1353" s="13"/>
      <c r="KR1353" s="13"/>
      <c r="KS1353" s="13"/>
      <c r="KT1353" s="13"/>
      <c r="KU1353" s="13"/>
      <c r="KV1353" s="13"/>
      <c r="KW1353" s="13"/>
      <c r="KX1353" s="13"/>
      <c r="KY1353" s="13"/>
      <c r="KZ1353" s="13"/>
      <c r="LA1353" s="13"/>
      <c r="LB1353" s="13"/>
      <c r="LC1353" s="13"/>
      <c r="LD1353" s="13"/>
      <c r="LE1353" s="13"/>
      <c r="LF1353" s="13"/>
      <c r="LG1353" s="13"/>
      <c r="LH1353" s="13"/>
      <c r="LI1353" s="13"/>
      <c r="LJ1353" s="13"/>
      <c r="LK1353" s="13"/>
      <c r="LL1353" s="13"/>
      <c r="LM1353" s="13"/>
      <c r="LN1353" s="13"/>
      <c r="LO1353" s="13"/>
      <c r="LP1353" s="13"/>
      <c r="LQ1353" s="13"/>
      <c r="LR1353" s="13"/>
      <c r="LS1353" s="13"/>
      <c r="LT1353" s="13"/>
      <c r="LU1353" s="13"/>
      <c r="LV1353" s="13"/>
      <c r="LW1353" s="13"/>
      <c r="LX1353" s="13"/>
      <c r="LY1353" s="13"/>
      <c r="LZ1353" s="13"/>
      <c r="MA1353" s="13"/>
      <c r="MB1353" s="13"/>
      <c r="MC1353" s="13"/>
      <c r="MD1353" s="13"/>
      <c r="ME1353" s="13"/>
      <c r="MF1353" s="13"/>
      <c r="MG1353" s="13"/>
      <c r="MH1353" s="13"/>
      <c r="MI1353" s="13"/>
      <c r="MJ1353" s="13"/>
      <c r="MK1353" s="13"/>
      <c r="ML1353" s="13"/>
      <c r="MM1353" s="13"/>
      <c r="MN1353" s="13"/>
      <c r="MO1353" s="13"/>
      <c r="MP1353" s="13"/>
      <c r="MQ1353" s="13"/>
      <c r="MR1353" s="13"/>
      <c r="MS1353" s="13"/>
      <c r="MT1353" s="13"/>
      <c r="MU1353" s="13"/>
      <c r="MV1353" s="13"/>
      <c r="MW1353" s="13"/>
      <c r="MX1353" s="13"/>
      <c r="MY1353" s="13"/>
      <c r="MZ1353" s="13"/>
      <c r="NA1353" s="13"/>
      <c r="NB1353" s="13"/>
      <c r="NC1353" s="13"/>
      <c r="ND1353" s="13"/>
      <c r="NE1353" s="13"/>
      <c r="NF1353" s="13"/>
      <c r="NG1353" s="13"/>
      <c r="NH1353" s="13"/>
      <c r="NI1353" s="13"/>
      <c r="NJ1353" s="13"/>
      <c r="NK1353" s="13"/>
      <c r="NL1353" s="13"/>
      <c r="NM1353" s="13"/>
      <c r="NN1353" s="13"/>
      <c r="NO1353" s="13"/>
      <c r="NP1353" s="13"/>
      <c r="NQ1353" s="13"/>
      <c r="NR1353" s="13"/>
      <c r="NS1353" s="13"/>
      <c r="NT1353" s="13"/>
      <c r="NU1353" s="13"/>
      <c r="NV1353" s="13"/>
      <c r="NW1353" s="13"/>
      <c r="NX1353" s="13"/>
      <c r="NY1353" s="13"/>
      <c r="NZ1353" s="13"/>
      <c r="OA1353" s="13"/>
      <c r="OB1353" s="13"/>
      <c r="OC1353" s="13"/>
      <c r="OD1353" s="13"/>
      <c r="OE1353" s="13"/>
      <c r="OF1353" s="13"/>
      <c r="OG1353" s="13"/>
      <c r="OH1353" s="13"/>
      <c r="OI1353" s="13"/>
      <c r="OJ1353" s="13"/>
      <c r="OK1353" s="13"/>
      <c r="OL1353" s="13"/>
      <c r="OM1353" s="13"/>
      <c r="ON1353" s="13"/>
      <c r="OO1353" s="13"/>
      <c r="OP1353" s="13"/>
      <c r="OQ1353" s="13"/>
      <c r="OR1353" s="13"/>
      <c r="OS1353" s="13"/>
      <c r="OT1353" s="13"/>
      <c r="OU1353" s="13"/>
      <c r="OV1353" s="13"/>
      <c r="OW1353" s="13"/>
      <c r="OX1353" s="13"/>
      <c r="OY1353" s="13"/>
      <c r="OZ1353" s="13"/>
      <c r="PA1353" s="13"/>
      <c r="PB1353" s="13"/>
      <c r="PC1353" s="13"/>
      <c r="PD1353" s="13"/>
      <c r="PE1353" s="13"/>
      <c r="PF1353" s="13"/>
      <c r="PG1353" s="13"/>
      <c r="PH1353" s="13"/>
      <c r="PI1353" s="13"/>
      <c r="PJ1353" s="13"/>
      <c r="PK1353" s="13"/>
      <c r="PL1353" s="13"/>
      <c r="PM1353" s="13"/>
      <c r="PN1353" s="13"/>
      <c r="PO1353" s="13"/>
      <c r="PP1353" s="13"/>
      <c r="PQ1353" s="13"/>
      <c r="PR1353" s="13"/>
      <c r="PS1353" s="13"/>
      <c r="PT1353" s="13"/>
      <c r="PU1353" s="13"/>
      <c r="PV1353" s="13"/>
      <c r="PW1353" s="13"/>
      <c r="PX1353" s="13"/>
      <c r="PY1353" s="13"/>
      <c r="PZ1353" s="13"/>
      <c r="QA1353" s="13"/>
      <c r="QB1353" s="13"/>
      <c r="QC1353" s="13"/>
      <c r="QD1353" s="13"/>
      <c r="QE1353" s="13"/>
      <c r="QF1353" s="13"/>
      <c r="QG1353" s="13"/>
      <c r="QH1353" s="13"/>
      <c r="QI1353" s="13"/>
      <c r="QJ1353" s="13"/>
      <c r="QK1353" s="13"/>
      <c r="QL1353" s="13"/>
      <c r="QM1353" s="13"/>
      <c r="QN1353" s="13"/>
      <c r="QO1353" s="13"/>
      <c r="QP1353" s="13"/>
      <c r="QQ1353" s="13"/>
      <c r="QR1353" s="13"/>
      <c r="QS1353" s="13"/>
      <c r="QT1353" s="13"/>
      <c r="QU1353" s="13"/>
      <c r="QV1353" s="13"/>
      <c r="QW1353" s="13"/>
      <c r="QX1353" s="13"/>
      <c r="QY1353" s="13"/>
      <c r="QZ1353" s="13"/>
      <c r="RA1353" s="13"/>
      <c r="RB1353" s="13"/>
      <c r="RC1353" s="13"/>
      <c r="RD1353" s="13"/>
      <c r="RE1353" s="13"/>
      <c r="RF1353" s="13"/>
      <c r="RG1353" s="13"/>
      <c r="RH1353" s="13"/>
      <c r="RI1353" s="13"/>
      <c r="RJ1353" s="13"/>
      <c r="RK1353" s="13"/>
      <c r="RL1353" s="13"/>
      <c r="RM1353" s="13"/>
      <c r="RN1353" s="13"/>
      <c r="RO1353" s="13"/>
      <c r="RP1353" s="13"/>
      <c r="RQ1353" s="13"/>
      <c r="RR1353" s="13"/>
      <c r="RS1353" s="13"/>
      <c r="RT1353" s="13"/>
      <c r="RU1353" s="13"/>
      <c r="RV1353" s="13"/>
      <c r="RW1353" s="13"/>
      <c r="RX1353" s="13"/>
      <c r="RY1353" s="13"/>
      <c r="RZ1353" s="13"/>
      <c r="SA1353" s="13"/>
      <c r="SB1353" s="13"/>
      <c r="SC1353" s="13"/>
      <c r="SD1353" s="13"/>
      <c r="SE1353" s="13"/>
      <c r="SF1353" s="13"/>
      <c r="SG1353" s="13"/>
      <c r="SH1353" s="13"/>
      <c r="SI1353" s="13"/>
      <c r="SJ1353" s="13"/>
      <c r="SK1353" s="13"/>
      <c r="SL1353" s="13"/>
      <c r="SM1353" s="13"/>
      <c r="SN1353" s="13"/>
      <c r="SO1353" s="13"/>
      <c r="SP1353" s="13"/>
      <c r="SQ1353" s="13"/>
      <c r="SR1353" s="13"/>
      <c r="SS1353" s="13"/>
      <c r="ST1353" s="13"/>
      <c r="SU1353" s="13"/>
      <c r="SV1353" s="13"/>
      <c r="SW1353" s="13"/>
      <c r="SX1353" s="13"/>
      <c r="SY1353" s="13"/>
      <c r="SZ1353" s="13"/>
      <c r="TA1353" s="13"/>
      <c r="TB1353" s="13"/>
      <c r="TC1353" s="13"/>
      <c r="TD1353" s="13"/>
      <c r="TE1353" s="13"/>
      <c r="TF1353" s="13"/>
      <c r="TG1353" s="13"/>
      <c r="TH1353" s="13"/>
      <c r="TI1353" s="13"/>
      <c r="TJ1353" s="13"/>
      <c r="TK1353" s="13"/>
      <c r="TL1353" s="13"/>
      <c r="TM1353" s="13"/>
      <c r="TN1353" s="13"/>
      <c r="TO1353" s="13"/>
      <c r="TP1353" s="13"/>
      <c r="TQ1353" s="13"/>
      <c r="TR1353" s="13"/>
      <c r="TS1353" s="13"/>
      <c r="TT1353" s="13"/>
      <c r="TU1353" s="13"/>
      <c r="TV1353" s="13"/>
      <c r="TW1353" s="13"/>
      <c r="TX1353" s="13"/>
      <c r="TY1353" s="13"/>
      <c r="TZ1353" s="13"/>
      <c r="UA1353" s="13"/>
      <c r="UB1353" s="13"/>
      <c r="UC1353" s="13"/>
      <c r="UD1353" s="13"/>
      <c r="UE1353" s="13"/>
      <c r="UF1353" s="13"/>
      <c r="UG1353" s="13"/>
      <c r="UH1353" s="13"/>
      <c r="UI1353" s="13"/>
      <c r="UJ1353" s="13"/>
      <c r="UK1353" s="13"/>
      <c r="UL1353" s="13"/>
      <c r="UM1353" s="13"/>
      <c r="UN1353" s="13"/>
      <c r="UO1353" s="13"/>
      <c r="UP1353" s="13"/>
      <c r="UQ1353" s="13"/>
      <c r="UR1353" s="13"/>
      <c r="US1353" s="13"/>
      <c r="UT1353" s="13"/>
      <c r="UU1353" s="13"/>
      <c r="UV1353" s="13"/>
      <c r="UW1353" s="13"/>
      <c r="UX1353" s="13"/>
      <c r="UY1353" s="13"/>
      <c r="UZ1353" s="13"/>
      <c r="VA1353" s="13"/>
      <c r="VB1353" s="13"/>
      <c r="VC1353" s="13"/>
      <c r="VD1353" s="13"/>
      <c r="VE1353" s="13"/>
      <c r="VF1353" s="13"/>
      <c r="VG1353" s="13"/>
      <c r="VH1353" s="13"/>
      <c r="VI1353" s="13"/>
      <c r="VJ1353" s="13"/>
      <c r="VK1353" s="13"/>
      <c r="VL1353" s="13"/>
      <c r="VM1353" s="13"/>
      <c r="VN1353" s="13"/>
      <c r="VO1353" s="13"/>
      <c r="VP1353" s="13"/>
      <c r="VQ1353" s="13"/>
      <c r="VR1353" s="13"/>
      <c r="VS1353" s="13"/>
      <c r="VT1353" s="13"/>
      <c r="VU1353" s="13"/>
      <c r="VV1353" s="13"/>
      <c r="VW1353" s="13"/>
      <c r="VX1353" s="13"/>
      <c r="VY1353" s="13"/>
      <c r="VZ1353" s="13"/>
      <c r="WA1353" s="13"/>
      <c r="WB1353" s="13"/>
      <c r="WC1353" s="13"/>
      <c r="WD1353" s="13"/>
      <c r="WE1353" s="13"/>
      <c r="WF1353" s="13"/>
      <c r="WG1353" s="13"/>
      <c r="WH1353" s="13"/>
      <c r="WI1353" s="13"/>
      <c r="WJ1353" s="13"/>
      <c r="WK1353" s="13"/>
      <c r="WL1353" s="13"/>
      <c r="WM1353" s="13"/>
      <c r="WN1353" s="13"/>
      <c r="WO1353" s="13"/>
      <c r="WP1353" s="13"/>
      <c r="WQ1353" s="13"/>
      <c r="WR1353" s="13"/>
      <c r="WS1353" s="13"/>
      <c r="WT1353" s="13"/>
      <c r="WU1353" s="13"/>
      <c r="WV1353" s="13"/>
      <c r="WW1353" s="13"/>
      <c r="WX1353" s="13"/>
      <c r="WY1353" s="13"/>
      <c r="WZ1353" s="13"/>
      <c r="XA1353" s="13"/>
      <c r="XB1353" s="13"/>
      <c r="XC1353" s="13"/>
      <c r="XD1353" s="13"/>
      <c r="XE1353" s="13"/>
      <c r="XF1353" s="13"/>
      <c r="XG1353" s="13"/>
      <c r="XH1353" s="13"/>
      <c r="XI1353" s="13"/>
      <c r="XJ1353" s="13"/>
      <c r="XK1353" s="13"/>
      <c r="XL1353" s="13"/>
      <c r="XM1353" s="13"/>
      <c r="XN1353" s="13"/>
      <c r="XO1353" s="13"/>
      <c r="XP1353" s="13"/>
      <c r="XQ1353" s="13"/>
      <c r="XR1353" s="13"/>
      <c r="XS1353" s="13"/>
      <c r="XT1353" s="13"/>
      <c r="XU1353" s="13"/>
      <c r="XV1353" s="13"/>
      <c r="XW1353" s="13"/>
      <c r="XX1353" s="13"/>
      <c r="XY1353" s="13"/>
      <c r="XZ1353" s="13"/>
      <c r="YA1353" s="13"/>
      <c r="YB1353" s="13"/>
      <c r="YC1353" s="13"/>
      <c r="YD1353" s="13"/>
      <c r="YE1353" s="13"/>
      <c r="YF1353" s="13"/>
      <c r="YG1353" s="13"/>
      <c r="YH1353" s="13"/>
      <c r="YI1353" s="13"/>
      <c r="YJ1353" s="13"/>
      <c r="YK1353" s="13"/>
      <c r="YL1353" s="13"/>
      <c r="YM1353" s="13"/>
      <c r="YN1353" s="13"/>
      <c r="YO1353" s="13"/>
      <c r="YP1353" s="13"/>
      <c r="YQ1353" s="13"/>
      <c r="YR1353" s="13"/>
      <c r="YS1353" s="13"/>
      <c r="YT1353" s="13"/>
      <c r="YU1353" s="13"/>
      <c r="YV1353" s="13"/>
      <c r="YW1353" s="13"/>
      <c r="YX1353" s="13"/>
      <c r="YY1353" s="13"/>
      <c r="YZ1353" s="13"/>
      <c r="ZA1353" s="13"/>
      <c r="ZB1353" s="13"/>
      <c r="ZC1353" s="13"/>
      <c r="ZD1353" s="13"/>
      <c r="ZE1353" s="13"/>
      <c r="ZF1353" s="13"/>
      <c r="ZG1353" s="13"/>
      <c r="ZH1353" s="13"/>
      <c r="ZI1353" s="13"/>
      <c r="ZJ1353" s="13"/>
      <c r="ZK1353" s="13"/>
      <c r="ZL1353" s="13"/>
      <c r="ZM1353" s="13"/>
      <c r="ZN1353" s="13"/>
      <c r="ZO1353" s="13"/>
      <c r="ZP1353" s="13"/>
      <c r="ZQ1353" s="13"/>
      <c r="ZR1353" s="13"/>
      <c r="ZS1353" s="13"/>
      <c r="ZT1353" s="13"/>
      <c r="ZU1353" s="13"/>
      <c r="ZV1353" s="13"/>
      <c r="ZW1353" s="13"/>
      <c r="ZX1353" s="13"/>
      <c r="ZY1353" s="13"/>
      <c r="ZZ1353" s="13"/>
      <c r="AAA1353" s="13"/>
      <c r="AAB1353" s="13"/>
      <c r="AAC1353" s="13"/>
      <c r="AAD1353" s="13"/>
      <c r="AAE1353" s="13"/>
      <c r="AAF1353" s="13"/>
      <c r="AAG1353" s="13"/>
      <c r="AAH1353" s="13"/>
      <c r="AAI1353" s="13"/>
      <c r="AAJ1353" s="13"/>
      <c r="AAK1353" s="13"/>
      <c r="AAL1353" s="13"/>
      <c r="AAM1353" s="13"/>
      <c r="AAN1353" s="13"/>
      <c r="AAO1353" s="13"/>
      <c r="AAP1353" s="13"/>
      <c r="AAQ1353" s="13"/>
      <c r="AAR1353" s="13"/>
      <c r="AAS1353" s="13"/>
      <c r="AAT1353" s="13"/>
      <c r="AAU1353" s="13"/>
      <c r="AAV1353" s="13"/>
      <c r="AAW1353" s="13"/>
      <c r="AAX1353" s="13"/>
      <c r="AAY1353" s="13"/>
      <c r="AAZ1353" s="13"/>
      <c r="ABA1353" s="13"/>
      <c r="ABB1353" s="13"/>
      <c r="ABC1353" s="13"/>
      <c r="ABD1353" s="13"/>
      <c r="ABE1353" s="13"/>
      <c r="ABF1353" s="13"/>
      <c r="ABG1353" s="13"/>
      <c r="ABH1353" s="13"/>
      <c r="ABI1353" s="13"/>
      <c r="ABJ1353" s="13"/>
      <c r="ABK1353" s="13"/>
      <c r="ABL1353" s="13"/>
      <c r="ABM1353" s="13"/>
      <c r="ABN1353" s="13"/>
      <c r="ABO1353" s="13"/>
      <c r="ABP1353" s="13"/>
      <c r="ABQ1353" s="13"/>
      <c r="ABR1353" s="13"/>
      <c r="ABS1353" s="13"/>
      <c r="ABT1353" s="13"/>
      <c r="ABU1353" s="13"/>
      <c r="ABV1353" s="13"/>
      <c r="ABW1353" s="13"/>
      <c r="ABX1353" s="13"/>
      <c r="ABY1353" s="13"/>
      <c r="ABZ1353" s="13"/>
      <c r="ACA1353" s="13"/>
      <c r="ACB1353" s="13"/>
      <c r="ACC1353" s="13"/>
      <c r="ACD1353" s="13"/>
      <c r="ACE1353" s="13"/>
      <c r="ACF1353" s="13"/>
      <c r="ACG1353" s="13"/>
      <c r="ACH1353" s="13"/>
      <c r="ACI1353" s="13"/>
      <c r="ACJ1353" s="13"/>
      <c r="ACK1353" s="13"/>
      <c r="ACL1353" s="13"/>
      <c r="ACM1353" s="13"/>
      <c r="ACN1353" s="13"/>
      <c r="ACO1353" s="13"/>
      <c r="ACP1353" s="13"/>
      <c r="ACQ1353" s="13"/>
      <c r="ACR1353" s="13"/>
      <c r="ACS1353" s="13"/>
      <c r="ACT1353" s="13"/>
      <c r="ACU1353" s="13"/>
      <c r="ACV1353" s="13"/>
      <c r="ACW1353" s="13"/>
      <c r="ACX1353" s="13"/>
      <c r="ACY1353" s="13"/>
      <c r="ACZ1353" s="13"/>
      <c r="ADA1353" s="13"/>
      <c r="ADB1353" s="13"/>
      <c r="ADC1353" s="13"/>
      <c r="ADD1353" s="13"/>
      <c r="ADE1353" s="13"/>
      <c r="ADF1353" s="13"/>
      <c r="ADG1353" s="13"/>
      <c r="ADH1353" s="13"/>
      <c r="ADI1353" s="13"/>
      <c r="ADJ1353" s="13"/>
      <c r="ADK1353" s="13"/>
      <c r="ADL1353" s="13"/>
      <c r="ADM1353" s="13"/>
      <c r="ADN1353" s="13"/>
      <c r="ADO1353" s="13"/>
      <c r="ADP1353" s="13"/>
      <c r="ADQ1353" s="13"/>
      <c r="ADR1353" s="13"/>
      <c r="ADS1353" s="13"/>
      <c r="ADT1353" s="13"/>
      <c r="ADU1353" s="13"/>
      <c r="ADV1353" s="13"/>
      <c r="ADW1353" s="13"/>
      <c r="ADX1353" s="13"/>
      <c r="ADY1353" s="13"/>
      <c r="ADZ1353" s="13"/>
      <c r="AEA1353" s="13"/>
      <c r="AEB1353" s="13"/>
      <c r="AEC1353" s="13"/>
      <c r="AED1353" s="13"/>
      <c r="AEE1353" s="13"/>
      <c r="AEF1353" s="13"/>
      <c r="AEG1353" s="13"/>
      <c r="AEH1353" s="13"/>
      <c r="AEI1353" s="13"/>
      <c r="AEJ1353" s="13"/>
      <c r="AEK1353" s="13"/>
      <c r="AEL1353" s="13"/>
      <c r="AEM1353" s="13"/>
      <c r="AEN1353" s="13"/>
      <c r="AEO1353" s="13"/>
      <c r="AEP1353" s="13"/>
      <c r="AEQ1353" s="13"/>
      <c r="AER1353" s="13"/>
      <c r="AES1353" s="13"/>
      <c r="AET1353" s="13"/>
      <c r="AEU1353" s="13"/>
      <c r="AEV1353" s="13"/>
      <c r="AEW1353" s="13"/>
      <c r="AEX1353" s="13"/>
      <c r="AEY1353" s="13"/>
      <c r="AEZ1353" s="13"/>
      <c r="AFA1353" s="13"/>
      <c r="AFB1353" s="13"/>
      <c r="AFC1353" s="13"/>
      <c r="AFD1353" s="13"/>
      <c r="AFE1353" s="13"/>
      <c r="AFF1353" s="13"/>
      <c r="AFG1353" s="13"/>
      <c r="AFH1353" s="13"/>
      <c r="AFI1353" s="13"/>
      <c r="AFJ1353" s="13"/>
      <c r="AFK1353" s="13"/>
      <c r="AFL1353" s="13"/>
      <c r="AFM1353" s="13"/>
      <c r="AFN1353" s="13"/>
      <c r="AFO1353" s="13"/>
      <c r="AFP1353" s="13"/>
      <c r="AFQ1353" s="13"/>
      <c r="AFR1353" s="13"/>
      <c r="AFS1353" s="13"/>
      <c r="AFT1353" s="13"/>
      <c r="AFU1353" s="13"/>
      <c r="AFV1353" s="13"/>
      <c r="AFW1353" s="13"/>
      <c r="AFX1353" s="13"/>
      <c r="AFY1353" s="13"/>
      <c r="AFZ1353" s="13"/>
      <c r="AGA1353" s="13"/>
      <c r="AGB1353" s="13"/>
      <c r="AGC1353" s="13"/>
      <c r="AGD1353" s="13"/>
      <c r="AGE1353" s="13"/>
      <c r="AGF1353" s="13"/>
      <c r="AGG1353" s="13"/>
      <c r="AGH1353" s="13"/>
      <c r="AGI1353" s="13"/>
      <c r="AGJ1353" s="13"/>
      <c r="AGK1353" s="13"/>
      <c r="AGL1353" s="13"/>
      <c r="AGM1353" s="13"/>
      <c r="AGN1353" s="13"/>
      <c r="AGO1353" s="13"/>
      <c r="AGP1353" s="13"/>
      <c r="AGQ1353" s="13"/>
      <c r="AGR1353" s="13"/>
      <c r="AGS1353" s="13"/>
      <c r="AGT1353" s="13"/>
      <c r="AGU1353" s="13"/>
      <c r="AGV1353" s="13"/>
      <c r="AGW1353" s="13"/>
      <c r="AGX1353" s="13"/>
      <c r="AGY1353" s="13"/>
      <c r="AGZ1353" s="13"/>
      <c r="AHA1353" s="13"/>
      <c r="AHB1353" s="13"/>
      <c r="AHC1353" s="13"/>
      <c r="AHD1353" s="13"/>
      <c r="AHE1353" s="13"/>
      <c r="AHF1353" s="13"/>
      <c r="AHG1353" s="13"/>
      <c r="AHH1353" s="13"/>
      <c r="AHI1353" s="13"/>
      <c r="AHJ1353" s="13"/>
      <c r="AHK1353" s="13"/>
      <c r="AHL1353" s="13"/>
      <c r="AHM1353" s="13"/>
      <c r="AHN1353" s="13"/>
      <c r="AHO1353" s="13"/>
      <c r="AHP1353" s="13"/>
      <c r="AHQ1353" s="13"/>
      <c r="AHR1353" s="13"/>
      <c r="AHS1353" s="13"/>
      <c r="AHT1353" s="13"/>
      <c r="AHU1353" s="13"/>
      <c r="AHV1353" s="13"/>
      <c r="AHW1353" s="13"/>
      <c r="AHX1353" s="13"/>
      <c r="AHY1353" s="13"/>
      <c r="AHZ1353" s="13"/>
      <c r="AIA1353" s="13"/>
      <c r="AIB1353" s="13"/>
      <c r="AIC1353" s="13"/>
      <c r="AID1353" s="13"/>
      <c r="AIE1353" s="13"/>
      <c r="AIF1353" s="13"/>
      <c r="AIG1353" s="13"/>
      <c r="AIH1353" s="13"/>
      <c r="AII1353" s="13"/>
      <c r="AIJ1353" s="13"/>
      <c r="AIK1353" s="13"/>
      <c r="AIL1353" s="13"/>
      <c r="AIM1353" s="13"/>
      <c r="AIN1353" s="13"/>
      <c r="AIO1353" s="13"/>
      <c r="AIP1353" s="13"/>
      <c r="AIQ1353" s="13"/>
      <c r="AIR1353" s="13"/>
      <c r="AIS1353" s="13"/>
      <c r="AIT1353" s="13"/>
      <c r="AIU1353" s="13"/>
      <c r="AIV1353" s="13"/>
      <c r="AIW1353" s="13"/>
      <c r="AIX1353" s="13"/>
      <c r="AIY1353" s="13"/>
      <c r="AIZ1353" s="13"/>
      <c r="AJA1353" s="13"/>
      <c r="AJB1353" s="13"/>
      <c r="AJC1353" s="13"/>
      <c r="AJD1353" s="13"/>
      <c r="AJE1353" s="13"/>
      <c r="AJF1353" s="13"/>
      <c r="AJG1353" s="13"/>
      <c r="AJH1353" s="13"/>
      <c r="AJI1353" s="13"/>
      <c r="AJJ1353" s="13"/>
      <c r="AJK1353" s="13"/>
      <c r="AJL1353" s="13"/>
      <c r="AJM1353" s="13"/>
      <c r="AJN1353" s="13"/>
      <c r="AJO1353" s="13"/>
      <c r="AJP1353" s="13"/>
      <c r="AJQ1353" s="13"/>
      <c r="AJR1353" s="13"/>
      <c r="AJS1353" s="13"/>
      <c r="AJT1353" s="13"/>
      <c r="AJU1353" s="13"/>
      <c r="AJV1353" s="13"/>
      <c r="AJW1353" s="13"/>
      <c r="AJX1353" s="13"/>
      <c r="AJY1353" s="13"/>
      <c r="AJZ1353" s="13"/>
      <c r="AKA1353" s="13"/>
      <c r="AKB1353" s="13"/>
      <c r="AKC1353" s="13"/>
      <c r="AKD1353" s="13"/>
      <c r="AKE1353" s="13"/>
      <c r="AKF1353" s="13"/>
      <c r="AKG1353" s="13"/>
      <c r="AKH1353" s="13"/>
      <c r="AKI1353" s="13"/>
      <c r="AKJ1353" s="13"/>
      <c r="AKK1353" s="13"/>
      <c r="AKL1353" s="13"/>
      <c r="AKM1353" s="13"/>
      <c r="AKN1353" s="13"/>
      <c r="AKO1353" s="13"/>
      <c r="AKP1353" s="13"/>
      <c r="AKQ1353" s="13"/>
      <c r="AKR1353" s="13"/>
      <c r="AKS1353" s="13"/>
      <c r="AKT1353" s="13"/>
      <c r="AKU1353" s="13"/>
      <c r="AKV1353" s="13"/>
      <c r="AKW1353" s="13"/>
      <c r="AKX1353" s="13"/>
      <c r="AKY1353" s="13"/>
      <c r="AKZ1353" s="13"/>
      <c r="ALA1353" s="13"/>
      <c r="ALB1353" s="13"/>
      <c r="ALC1353" s="13"/>
      <c r="ALD1353" s="13"/>
      <c r="ALE1353" s="13"/>
      <c r="ALF1353" s="13"/>
      <c r="ALG1353" s="13"/>
      <c r="ALH1353" s="13"/>
      <c r="ALI1353" s="13"/>
      <c r="ALJ1353" s="13"/>
    </row>
    <row r="1354" spans="1:998" s="24" customFormat="1">
      <c r="A1354" s="16">
        <v>1349</v>
      </c>
      <c r="B1354" s="32" t="s">
        <v>138</v>
      </c>
      <c r="C1354" s="32" t="s">
        <v>18</v>
      </c>
      <c r="D1354" s="32" t="s">
        <v>18</v>
      </c>
      <c r="E1354" s="32" t="s">
        <v>160</v>
      </c>
      <c r="F1354" s="32"/>
      <c r="G1354" s="74">
        <v>45834</v>
      </c>
      <c r="H1354" s="75">
        <v>0.52847222222222223</v>
      </c>
      <c r="I1354" s="32" t="s">
        <v>5</v>
      </c>
      <c r="J1354" s="32" t="s">
        <v>6</v>
      </c>
      <c r="K1354" s="32" t="s">
        <v>5</v>
      </c>
      <c r="L1354" s="32" t="s">
        <v>5</v>
      </c>
      <c r="M1354" s="32" t="s">
        <v>5</v>
      </c>
      <c r="N1354" s="32" t="s">
        <v>6</v>
      </c>
      <c r="O1354" s="76">
        <v>757.96</v>
      </c>
      <c r="P1354" s="77">
        <v>1979</v>
      </c>
      <c r="Q1354" s="76">
        <v>123001.65</v>
      </c>
      <c r="R1354" s="76">
        <v>0</v>
      </c>
      <c r="S1354" s="85">
        <f t="shared" si="121"/>
        <v>0</v>
      </c>
      <c r="T1354" s="85">
        <f t="shared" si="124"/>
        <v>123001.65</v>
      </c>
      <c r="U1354" s="32" t="s">
        <v>6</v>
      </c>
      <c r="V1354" s="32" t="s">
        <v>6</v>
      </c>
      <c r="W1354" s="79">
        <v>1</v>
      </c>
      <c r="X1354" s="80">
        <v>0</v>
      </c>
      <c r="Y1354" s="81">
        <f>ROUND((S1354/INDICI!$B$2*10),2)</f>
        <v>0</v>
      </c>
      <c r="Z1354" s="81">
        <f>ROUND((O1354/INDICI!$B$1*25),2)</f>
        <v>2.02</v>
      </c>
      <c r="AA1354" s="82">
        <f t="shared" si="122"/>
        <v>8</v>
      </c>
      <c r="AB1354" s="83">
        <f t="shared" si="123"/>
        <v>10.02</v>
      </c>
      <c r="AC1354" s="84"/>
      <c r="AD1354" s="81" t="str">
        <f>VLOOKUP(C1354, 'NORD SUD'!A:B, 2, FALSE)</f>
        <v>S</v>
      </c>
      <c r="AE1354" s="85"/>
      <c r="AF1354" s="85"/>
      <c r="AG1354" s="84"/>
      <c r="AH1354" s="81"/>
      <c r="AI1354" s="169"/>
      <c r="AJ1354" s="169"/>
      <c r="AK1354" s="194"/>
      <c r="AL1354" s="158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/>
      <c r="FL1354" s="13"/>
      <c r="FM1354" s="13"/>
      <c r="FN1354" s="13"/>
      <c r="FO1354" s="13"/>
      <c r="FP1354" s="13"/>
      <c r="FQ1354" s="13"/>
      <c r="FR1354" s="13"/>
      <c r="FS1354" s="13"/>
      <c r="FT1354" s="13"/>
      <c r="FU1354" s="13"/>
      <c r="FV1354" s="13"/>
      <c r="FW1354" s="13"/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/>
      <c r="GH1354" s="13"/>
      <c r="GI1354" s="13"/>
      <c r="GJ1354" s="13"/>
      <c r="GK1354" s="13"/>
      <c r="GL1354" s="13"/>
      <c r="GM1354" s="13"/>
      <c r="GN1354" s="13"/>
      <c r="GO1354" s="13"/>
      <c r="GP1354" s="13"/>
      <c r="GQ1354" s="13"/>
      <c r="GR1354" s="13"/>
      <c r="GS1354" s="13"/>
      <c r="GT1354" s="13"/>
      <c r="GU1354" s="13"/>
      <c r="GV1354" s="13"/>
      <c r="GW1354" s="13"/>
      <c r="GX1354" s="13"/>
      <c r="GY1354" s="13"/>
      <c r="GZ1354" s="13"/>
      <c r="HA1354" s="13"/>
      <c r="HB1354" s="13"/>
      <c r="HC1354" s="13"/>
      <c r="HD1354" s="13"/>
      <c r="HE1354" s="13"/>
      <c r="HF1354" s="13"/>
      <c r="HG1354" s="13"/>
      <c r="HH1354" s="13"/>
      <c r="HI1354" s="13"/>
      <c r="HJ1354" s="13"/>
      <c r="HK1354" s="13"/>
      <c r="HL1354" s="13"/>
      <c r="HM1354" s="13"/>
      <c r="HN1354" s="13"/>
      <c r="HO1354" s="13"/>
      <c r="HP1354" s="13"/>
      <c r="HQ1354" s="13"/>
      <c r="HR1354" s="13"/>
      <c r="HS1354" s="13"/>
      <c r="HT1354" s="13"/>
      <c r="HU1354" s="13"/>
      <c r="HV1354" s="13"/>
      <c r="HW1354" s="13"/>
      <c r="HX1354" s="13"/>
      <c r="HY1354" s="13"/>
      <c r="HZ1354" s="13"/>
      <c r="IA1354" s="13"/>
      <c r="IB1354" s="13"/>
      <c r="IC1354" s="13"/>
      <c r="ID1354" s="13"/>
      <c r="IE1354" s="13"/>
      <c r="IF1354" s="13"/>
      <c r="IG1354" s="13"/>
      <c r="IH1354" s="13"/>
      <c r="II1354" s="13"/>
      <c r="IJ1354" s="13"/>
      <c r="IK1354" s="13"/>
      <c r="IL1354" s="13"/>
      <c r="IM1354" s="13"/>
      <c r="IN1354" s="13"/>
      <c r="IO1354" s="13"/>
      <c r="IP1354" s="13"/>
      <c r="IQ1354" s="13"/>
      <c r="IR1354" s="13"/>
      <c r="IS1354" s="13"/>
      <c r="IT1354" s="13"/>
      <c r="IU1354" s="13"/>
      <c r="IV1354" s="13"/>
      <c r="IW1354" s="13"/>
      <c r="IX1354" s="13"/>
      <c r="IY1354" s="13"/>
      <c r="IZ1354" s="13"/>
      <c r="JA1354" s="13"/>
      <c r="JB1354" s="13"/>
      <c r="JC1354" s="13"/>
      <c r="JD1354" s="13"/>
      <c r="JE1354" s="13"/>
      <c r="JF1354" s="13"/>
      <c r="JG1354" s="13"/>
      <c r="JH1354" s="13"/>
      <c r="JI1354" s="13"/>
      <c r="JJ1354" s="13"/>
      <c r="JK1354" s="13"/>
      <c r="JL1354" s="13"/>
      <c r="JM1354" s="13"/>
      <c r="JN1354" s="13"/>
      <c r="JO1354" s="13"/>
      <c r="JP1354" s="13"/>
      <c r="JQ1354" s="13"/>
      <c r="JR1354" s="13"/>
      <c r="JS1354" s="13"/>
      <c r="JT1354" s="13"/>
      <c r="JU1354" s="13"/>
      <c r="JV1354" s="13"/>
      <c r="JW1354" s="13"/>
      <c r="JX1354" s="13"/>
      <c r="JY1354" s="13"/>
      <c r="JZ1354" s="13"/>
      <c r="KA1354" s="13"/>
      <c r="KB1354" s="13"/>
      <c r="KC1354" s="13"/>
      <c r="KD1354" s="13"/>
      <c r="KE1354" s="13"/>
      <c r="KF1354" s="13"/>
      <c r="KG1354" s="13"/>
      <c r="KH1354" s="13"/>
      <c r="KI1354" s="13"/>
      <c r="KJ1354" s="13"/>
      <c r="KK1354" s="13"/>
      <c r="KL1354" s="13"/>
      <c r="KM1354" s="13"/>
      <c r="KN1354" s="13"/>
      <c r="KO1354" s="13"/>
      <c r="KP1354" s="13"/>
      <c r="KQ1354" s="13"/>
      <c r="KR1354" s="13"/>
      <c r="KS1354" s="13"/>
      <c r="KT1354" s="13"/>
      <c r="KU1354" s="13"/>
      <c r="KV1354" s="13"/>
      <c r="KW1354" s="13"/>
      <c r="KX1354" s="13"/>
      <c r="KY1354" s="13"/>
      <c r="KZ1354" s="13"/>
      <c r="LA1354" s="13"/>
      <c r="LB1354" s="13"/>
      <c r="LC1354" s="13"/>
      <c r="LD1354" s="13"/>
      <c r="LE1354" s="13"/>
      <c r="LF1354" s="13"/>
      <c r="LG1354" s="13"/>
      <c r="LH1354" s="13"/>
      <c r="LI1354" s="13"/>
      <c r="LJ1354" s="13"/>
      <c r="LK1354" s="13"/>
      <c r="LL1354" s="13"/>
      <c r="LM1354" s="13"/>
      <c r="LN1354" s="13"/>
      <c r="LO1354" s="13"/>
      <c r="LP1354" s="13"/>
      <c r="LQ1354" s="13"/>
      <c r="LR1354" s="13"/>
      <c r="LS1354" s="13"/>
      <c r="LT1354" s="13"/>
      <c r="LU1354" s="13"/>
      <c r="LV1354" s="13"/>
      <c r="LW1354" s="13"/>
      <c r="LX1354" s="13"/>
      <c r="LY1354" s="13"/>
      <c r="LZ1354" s="13"/>
      <c r="MA1354" s="13"/>
      <c r="MB1354" s="13"/>
      <c r="MC1354" s="13"/>
      <c r="MD1354" s="13"/>
      <c r="ME1354" s="13"/>
      <c r="MF1354" s="13"/>
      <c r="MG1354" s="13"/>
      <c r="MH1354" s="13"/>
      <c r="MI1354" s="13"/>
      <c r="MJ1354" s="13"/>
      <c r="MK1354" s="13"/>
      <c r="ML1354" s="13"/>
      <c r="MM1354" s="13"/>
      <c r="MN1354" s="13"/>
      <c r="MO1354" s="13"/>
      <c r="MP1354" s="13"/>
      <c r="MQ1354" s="13"/>
      <c r="MR1354" s="13"/>
      <c r="MS1354" s="13"/>
      <c r="MT1354" s="13"/>
      <c r="MU1354" s="13"/>
      <c r="MV1354" s="13"/>
      <c r="MW1354" s="13"/>
      <c r="MX1354" s="13"/>
      <c r="MY1354" s="13"/>
      <c r="MZ1354" s="13"/>
      <c r="NA1354" s="13"/>
      <c r="NB1354" s="13"/>
      <c r="NC1354" s="13"/>
      <c r="ND1354" s="13"/>
      <c r="NE1354" s="13"/>
      <c r="NF1354" s="13"/>
      <c r="NG1354" s="13"/>
      <c r="NH1354" s="13"/>
      <c r="NI1354" s="13"/>
      <c r="NJ1354" s="13"/>
      <c r="NK1354" s="13"/>
      <c r="NL1354" s="13"/>
      <c r="NM1354" s="13"/>
      <c r="NN1354" s="13"/>
      <c r="NO1354" s="13"/>
      <c r="NP1354" s="13"/>
      <c r="NQ1354" s="13"/>
      <c r="NR1354" s="13"/>
      <c r="NS1354" s="13"/>
      <c r="NT1354" s="13"/>
      <c r="NU1354" s="13"/>
      <c r="NV1354" s="13"/>
      <c r="NW1354" s="13"/>
      <c r="NX1354" s="13"/>
      <c r="NY1354" s="13"/>
      <c r="NZ1354" s="13"/>
      <c r="OA1354" s="13"/>
      <c r="OB1354" s="13"/>
      <c r="OC1354" s="13"/>
      <c r="OD1354" s="13"/>
      <c r="OE1354" s="13"/>
      <c r="OF1354" s="13"/>
      <c r="OG1354" s="13"/>
      <c r="OH1354" s="13"/>
      <c r="OI1354" s="13"/>
      <c r="OJ1354" s="13"/>
      <c r="OK1354" s="13"/>
      <c r="OL1354" s="13"/>
      <c r="OM1354" s="13"/>
      <c r="ON1354" s="13"/>
      <c r="OO1354" s="13"/>
      <c r="OP1354" s="13"/>
      <c r="OQ1354" s="13"/>
      <c r="OR1354" s="13"/>
      <c r="OS1354" s="13"/>
      <c r="OT1354" s="13"/>
      <c r="OU1354" s="13"/>
      <c r="OV1354" s="13"/>
      <c r="OW1354" s="13"/>
      <c r="OX1354" s="13"/>
      <c r="OY1354" s="13"/>
      <c r="OZ1354" s="13"/>
      <c r="PA1354" s="13"/>
      <c r="PB1354" s="13"/>
      <c r="PC1354" s="13"/>
      <c r="PD1354" s="13"/>
      <c r="PE1354" s="13"/>
      <c r="PF1354" s="13"/>
      <c r="PG1354" s="13"/>
      <c r="PH1354" s="13"/>
      <c r="PI1354" s="13"/>
      <c r="PJ1354" s="13"/>
      <c r="PK1354" s="13"/>
      <c r="PL1354" s="13"/>
      <c r="PM1354" s="13"/>
      <c r="PN1354" s="13"/>
      <c r="PO1354" s="13"/>
      <c r="PP1354" s="13"/>
      <c r="PQ1354" s="13"/>
      <c r="PR1354" s="13"/>
      <c r="PS1354" s="13"/>
      <c r="PT1354" s="13"/>
      <c r="PU1354" s="13"/>
      <c r="PV1354" s="13"/>
      <c r="PW1354" s="13"/>
      <c r="PX1354" s="13"/>
      <c r="PY1354" s="13"/>
      <c r="PZ1354" s="13"/>
      <c r="QA1354" s="13"/>
      <c r="QB1354" s="13"/>
      <c r="QC1354" s="13"/>
      <c r="QD1354" s="13"/>
      <c r="QE1354" s="13"/>
      <c r="QF1354" s="13"/>
      <c r="QG1354" s="13"/>
      <c r="QH1354" s="13"/>
      <c r="QI1354" s="13"/>
      <c r="QJ1354" s="13"/>
      <c r="QK1354" s="13"/>
      <c r="QL1354" s="13"/>
      <c r="QM1354" s="13"/>
      <c r="QN1354" s="13"/>
      <c r="QO1354" s="13"/>
      <c r="QP1354" s="13"/>
      <c r="QQ1354" s="13"/>
      <c r="QR1354" s="13"/>
      <c r="QS1354" s="13"/>
      <c r="QT1354" s="13"/>
      <c r="QU1354" s="13"/>
      <c r="QV1354" s="13"/>
      <c r="QW1354" s="13"/>
      <c r="QX1354" s="13"/>
      <c r="QY1354" s="13"/>
      <c r="QZ1354" s="13"/>
      <c r="RA1354" s="13"/>
      <c r="RB1354" s="13"/>
      <c r="RC1354" s="13"/>
      <c r="RD1354" s="13"/>
      <c r="RE1354" s="13"/>
      <c r="RF1354" s="13"/>
      <c r="RG1354" s="13"/>
      <c r="RH1354" s="13"/>
      <c r="RI1354" s="13"/>
      <c r="RJ1354" s="13"/>
      <c r="RK1354" s="13"/>
      <c r="RL1354" s="13"/>
      <c r="RM1354" s="13"/>
      <c r="RN1354" s="13"/>
      <c r="RO1354" s="13"/>
      <c r="RP1354" s="13"/>
      <c r="RQ1354" s="13"/>
      <c r="RR1354" s="13"/>
      <c r="RS1354" s="13"/>
      <c r="RT1354" s="13"/>
      <c r="RU1354" s="13"/>
      <c r="RV1354" s="13"/>
      <c r="RW1354" s="13"/>
      <c r="RX1354" s="13"/>
      <c r="RY1354" s="13"/>
      <c r="RZ1354" s="13"/>
      <c r="SA1354" s="13"/>
      <c r="SB1354" s="13"/>
      <c r="SC1354" s="13"/>
      <c r="SD1354" s="13"/>
      <c r="SE1354" s="13"/>
      <c r="SF1354" s="13"/>
      <c r="SG1354" s="13"/>
      <c r="SH1354" s="13"/>
      <c r="SI1354" s="13"/>
      <c r="SJ1354" s="13"/>
      <c r="SK1354" s="13"/>
      <c r="SL1354" s="13"/>
      <c r="SM1354" s="13"/>
      <c r="SN1354" s="13"/>
      <c r="SO1354" s="13"/>
      <c r="SP1354" s="13"/>
      <c r="SQ1354" s="13"/>
      <c r="SR1354" s="13"/>
      <c r="SS1354" s="13"/>
      <c r="ST1354" s="13"/>
      <c r="SU1354" s="13"/>
      <c r="SV1354" s="13"/>
      <c r="SW1354" s="13"/>
      <c r="SX1354" s="13"/>
      <c r="SY1354" s="13"/>
      <c r="SZ1354" s="13"/>
      <c r="TA1354" s="13"/>
      <c r="TB1354" s="13"/>
      <c r="TC1354" s="13"/>
      <c r="TD1354" s="13"/>
      <c r="TE1354" s="13"/>
      <c r="TF1354" s="13"/>
      <c r="TG1354" s="13"/>
      <c r="TH1354" s="13"/>
      <c r="TI1354" s="13"/>
      <c r="TJ1354" s="13"/>
      <c r="TK1354" s="13"/>
      <c r="TL1354" s="13"/>
      <c r="TM1354" s="13"/>
      <c r="TN1354" s="13"/>
      <c r="TO1354" s="13"/>
      <c r="TP1354" s="13"/>
      <c r="TQ1354" s="13"/>
      <c r="TR1354" s="13"/>
      <c r="TS1354" s="13"/>
      <c r="TT1354" s="13"/>
      <c r="TU1354" s="13"/>
      <c r="TV1354" s="13"/>
      <c r="TW1354" s="13"/>
      <c r="TX1354" s="13"/>
      <c r="TY1354" s="13"/>
      <c r="TZ1354" s="13"/>
      <c r="UA1354" s="13"/>
      <c r="UB1354" s="13"/>
      <c r="UC1354" s="13"/>
      <c r="UD1354" s="13"/>
      <c r="UE1354" s="13"/>
      <c r="UF1354" s="13"/>
      <c r="UG1354" s="13"/>
      <c r="UH1354" s="13"/>
      <c r="UI1354" s="13"/>
      <c r="UJ1354" s="13"/>
      <c r="UK1354" s="13"/>
      <c r="UL1354" s="13"/>
      <c r="UM1354" s="13"/>
      <c r="UN1354" s="13"/>
      <c r="UO1354" s="13"/>
      <c r="UP1354" s="13"/>
      <c r="UQ1354" s="13"/>
      <c r="UR1354" s="13"/>
      <c r="US1354" s="13"/>
      <c r="UT1354" s="13"/>
      <c r="UU1354" s="13"/>
      <c r="UV1354" s="13"/>
      <c r="UW1354" s="13"/>
      <c r="UX1354" s="13"/>
      <c r="UY1354" s="13"/>
      <c r="UZ1354" s="13"/>
      <c r="VA1354" s="13"/>
      <c r="VB1354" s="13"/>
      <c r="VC1354" s="13"/>
      <c r="VD1354" s="13"/>
      <c r="VE1354" s="13"/>
      <c r="VF1354" s="13"/>
      <c r="VG1354" s="13"/>
      <c r="VH1354" s="13"/>
      <c r="VI1354" s="13"/>
      <c r="VJ1354" s="13"/>
      <c r="VK1354" s="13"/>
      <c r="VL1354" s="13"/>
      <c r="VM1354" s="13"/>
      <c r="VN1354" s="13"/>
      <c r="VO1354" s="13"/>
      <c r="VP1354" s="13"/>
      <c r="VQ1354" s="13"/>
      <c r="VR1354" s="13"/>
      <c r="VS1354" s="13"/>
      <c r="VT1354" s="13"/>
      <c r="VU1354" s="13"/>
      <c r="VV1354" s="13"/>
      <c r="VW1354" s="13"/>
      <c r="VX1354" s="13"/>
      <c r="VY1354" s="13"/>
      <c r="VZ1354" s="13"/>
      <c r="WA1354" s="13"/>
      <c r="WB1354" s="13"/>
      <c r="WC1354" s="13"/>
      <c r="WD1354" s="13"/>
      <c r="WE1354" s="13"/>
      <c r="WF1354" s="13"/>
      <c r="WG1354" s="13"/>
      <c r="WH1354" s="13"/>
      <c r="WI1354" s="13"/>
      <c r="WJ1354" s="13"/>
      <c r="WK1354" s="13"/>
      <c r="WL1354" s="13"/>
      <c r="WM1354" s="13"/>
      <c r="WN1354" s="13"/>
      <c r="WO1354" s="13"/>
      <c r="WP1354" s="13"/>
      <c r="WQ1354" s="13"/>
      <c r="WR1354" s="13"/>
      <c r="WS1354" s="13"/>
      <c r="WT1354" s="13"/>
      <c r="WU1354" s="13"/>
      <c r="WV1354" s="13"/>
      <c r="WW1354" s="13"/>
      <c r="WX1354" s="13"/>
      <c r="WY1354" s="13"/>
      <c r="WZ1354" s="13"/>
      <c r="XA1354" s="13"/>
      <c r="XB1354" s="13"/>
      <c r="XC1354" s="13"/>
      <c r="XD1354" s="13"/>
      <c r="XE1354" s="13"/>
      <c r="XF1354" s="13"/>
      <c r="XG1354" s="13"/>
      <c r="XH1354" s="13"/>
      <c r="XI1354" s="13"/>
      <c r="XJ1354" s="13"/>
      <c r="XK1354" s="13"/>
      <c r="XL1354" s="13"/>
      <c r="XM1354" s="13"/>
      <c r="XN1354" s="13"/>
      <c r="XO1354" s="13"/>
      <c r="XP1354" s="13"/>
      <c r="XQ1354" s="13"/>
      <c r="XR1354" s="13"/>
      <c r="XS1354" s="13"/>
      <c r="XT1354" s="13"/>
      <c r="XU1354" s="13"/>
      <c r="XV1354" s="13"/>
      <c r="XW1354" s="13"/>
      <c r="XX1354" s="13"/>
      <c r="XY1354" s="13"/>
      <c r="XZ1354" s="13"/>
      <c r="YA1354" s="13"/>
      <c r="YB1354" s="13"/>
      <c r="YC1354" s="13"/>
      <c r="YD1354" s="13"/>
      <c r="YE1354" s="13"/>
      <c r="YF1354" s="13"/>
      <c r="YG1354" s="13"/>
      <c r="YH1354" s="13"/>
      <c r="YI1354" s="13"/>
      <c r="YJ1354" s="13"/>
      <c r="YK1354" s="13"/>
      <c r="YL1354" s="13"/>
      <c r="YM1354" s="13"/>
      <c r="YN1354" s="13"/>
      <c r="YO1354" s="13"/>
      <c r="YP1354" s="13"/>
      <c r="YQ1354" s="13"/>
      <c r="YR1354" s="13"/>
      <c r="YS1354" s="13"/>
      <c r="YT1354" s="13"/>
      <c r="YU1354" s="13"/>
      <c r="YV1354" s="13"/>
      <c r="YW1354" s="13"/>
      <c r="YX1354" s="13"/>
      <c r="YY1354" s="13"/>
      <c r="YZ1354" s="13"/>
      <c r="ZA1354" s="13"/>
      <c r="ZB1354" s="13"/>
      <c r="ZC1354" s="13"/>
      <c r="ZD1354" s="13"/>
      <c r="ZE1354" s="13"/>
      <c r="ZF1354" s="13"/>
      <c r="ZG1354" s="13"/>
      <c r="ZH1354" s="13"/>
      <c r="ZI1354" s="13"/>
      <c r="ZJ1354" s="13"/>
      <c r="ZK1354" s="13"/>
      <c r="ZL1354" s="13"/>
      <c r="ZM1354" s="13"/>
      <c r="ZN1354" s="13"/>
      <c r="ZO1354" s="13"/>
      <c r="ZP1354" s="13"/>
      <c r="ZQ1354" s="13"/>
      <c r="ZR1354" s="13"/>
      <c r="ZS1354" s="13"/>
      <c r="ZT1354" s="13"/>
      <c r="ZU1354" s="13"/>
      <c r="ZV1354" s="13"/>
      <c r="ZW1354" s="13"/>
      <c r="ZX1354" s="13"/>
      <c r="ZY1354" s="13"/>
      <c r="ZZ1354" s="13"/>
      <c r="AAA1354" s="13"/>
      <c r="AAB1354" s="13"/>
      <c r="AAC1354" s="13"/>
      <c r="AAD1354" s="13"/>
      <c r="AAE1354" s="13"/>
      <c r="AAF1354" s="13"/>
      <c r="AAG1354" s="13"/>
      <c r="AAH1354" s="13"/>
      <c r="AAI1354" s="13"/>
      <c r="AAJ1354" s="13"/>
      <c r="AAK1354" s="13"/>
      <c r="AAL1354" s="13"/>
      <c r="AAM1354" s="13"/>
      <c r="AAN1354" s="13"/>
      <c r="AAO1354" s="13"/>
      <c r="AAP1354" s="13"/>
      <c r="AAQ1354" s="13"/>
      <c r="AAR1354" s="13"/>
      <c r="AAS1354" s="13"/>
      <c r="AAT1354" s="13"/>
      <c r="AAU1354" s="13"/>
      <c r="AAV1354" s="13"/>
      <c r="AAW1354" s="13"/>
      <c r="AAX1354" s="13"/>
      <c r="AAY1354" s="13"/>
      <c r="AAZ1354" s="13"/>
      <c r="ABA1354" s="13"/>
      <c r="ABB1354" s="13"/>
      <c r="ABC1354" s="13"/>
      <c r="ABD1354" s="13"/>
      <c r="ABE1354" s="13"/>
      <c r="ABF1354" s="13"/>
      <c r="ABG1354" s="13"/>
      <c r="ABH1354" s="13"/>
      <c r="ABI1354" s="13"/>
      <c r="ABJ1354" s="13"/>
      <c r="ABK1354" s="13"/>
      <c r="ABL1354" s="13"/>
      <c r="ABM1354" s="13"/>
      <c r="ABN1354" s="13"/>
      <c r="ABO1354" s="13"/>
      <c r="ABP1354" s="13"/>
      <c r="ABQ1354" s="13"/>
      <c r="ABR1354" s="13"/>
      <c r="ABS1354" s="13"/>
      <c r="ABT1354" s="13"/>
      <c r="ABU1354" s="13"/>
      <c r="ABV1354" s="13"/>
      <c r="ABW1354" s="13"/>
      <c r="ABX1354" s="13"/>
      <c r="ABY1354" s="13"/>
      <c r="ABZ1354" s="13"/>
      <c r="ACA1354" s="13"/>
      <c r="ACB1354" s="13"/>
      <c r="ACC1354" s="13"/>
      <c r="ACD1354" s="13"/>
      <c r="ACE1354" s="13"/>
      <c r="ACF1354" s="13"/>
      <c r="ACG1354" s="13"/>
      <c r="ACH1354" s="13"/>
      <c r="ACI1354" s="13"/>
      <c r="ACJ1354" s="13"/>
      <c r="ACK1354" s="13"/>
      <c r="ACL1354" s="13"/>
      <c r="ACM1354" s="13"/>
      <c r="ACN1354" s="13"/>
      <c r="ACO1354" s="13"/>
      <c r="ACP1354" s="13"/>
      <c r="ACQ1354" s="13"/>
      <c r="ACR1354" s="13"/>
      <c r="ACS1354" s="13"/>
      <c r="ACT1354" s="13"/>
      <c r="ACU1354" s="13"/>
      <c r="ACV1354" s="13"/>
      <c r="ACW1354" s="13"/>
      <c r="ACX1354" s="13"/>
      <c r="ACY1354" s="13"/>
      <c r="ACZ1354" s="13"/>
      <c r="ADA1354" s="13"/>
      <c r="ADB1354" s="13"/>
      <c r="ADC1354" s="13"/>
      <c r="ADD1354" s="13"/>
      <c r="ADE1354" s="13"/>
      <c r="ADF1354" s="13"/>
      <c r="ADG1354" s="13"/>
      <c r="ADH1354" s="13"/>
      <c r="ADI1354" s="13"/>
      <c r="ADJ1354" s="13"/>
      <c r="ADK1354" s="13"/>
      <c r="ADL1354" s="13"/>
      <c r="ADM1354" s="13"/>
      <c r="ADN1354" s="13"/>
      <c r="ADO1354" s="13"/>
      <c r="ADP1354" s="13"/>
      <c r="ADQ1354" s="13"/>
      <c r="ADR1354" s="13"/>
      <c r="ADS1354" s="13"/>
      <c r="ADT1354" s="13"/>
      <c r="ADU1354" s="13"/>
      <c r="ADV1354" s="13"/>
      <c r="ADW1354" s="13"/>
      <c r="ADX1354" s="13"/>
      <c r="ADY1354" s="13"/>
      <c r="ADZ1354" s="13"/>
      <c r="AEA1354" s="13"/>
      <c r="AEB1354" s="13"/>
      <c r="AEC1354" s="13"/>
      <c r="AED1354" s="13"/>
      <c r="AEE1354" s="13"/>
      <c r="AEF1354" s="13"/>
      <c r="AEG1354" s="13"/>
      <c r="AEH1354" s="13"/>
      <c r="AEI1354" s="13"/>
      <c r="AEJ1354" s="13"/>
      <c r="AEK1354" s="13"/>
      <c r="AEL1354" s="13"/>
      <c r="AEM1354" s="13"/>
      <c r="AEN1354" s="13"/>
      <c r="AEO1354" s="13"/>
      <c r="AEP1354" s="13"/>
      <c r="AEQ1354" s="13"/>
      <c r="AER1354" s="13"/>
      <c r="AES1354" s="13"/>
      <c r="AET1354" s="13"/>
      <c r="AEU1354" s="13"/>
      <c r="AEV1354" s="13"/>
      <c r="AEW1354" s="13"/>
      <c r="AEX1354" s="13"/>
      <c r="AEY1354" s="13"/>
      <c r="AEZ1354" s="13"/>
      <c r="AFA1354" s="13"/>
      <c r="AFB1354" s="13"/>
      <c r="AFC1354" s="13"/>
      <c r="AFD1354" s="13"/>
      <c r="AFE1354" s="13"/>
      <c r="AFF1354" s="13"/>
      <c r="AFG1354" s="13"/>
      <c r="AFH1354" s="13"/>
      <c r="AFI1354" s="13"/>
      <c r="AFJ1354" s="13"/>
      <c r="AFK1354" s="13"/>
      <c r="AFL1354" s="13"/>
      <c r="AFM1354" s="13"/>
      <c r="AFN1354" s="13"/>
      <c r="AFO1354" s="13"/>
      <c r="AFP1354" s="13"/>
      <c r="AFQ1354" s="13"/>
      <c r="AFR1354" s="13"/>
      <c r="AFS1354" s="13"/>
      <c r="AFT1354" s="13"/>
      <c r="AFU1354" s="13"/>
      <c r="AFV1354" s="13"/>
      <c r="AFW1354" s="13"/>
      <c r="AFX1354" s="13"/>
      <c r="AFY1354" s="13"/>
      <c r="AFZ1354" s="13"/>
      <c r="AGA1354" s="13"/>
      <c r="AGB1354" s="13"/>
      <c r="AGC1354" s="13"/>
      <c r="AGD1354" s="13"/>
      <c r="AGE1354" s="13"/>
      <c r="AGF1354" s="13"/>
      <c r="AGG1354" s="13"/>
      <c r="AGH1354" s="13"/>
      <c r="AGI1354" s="13"/>
      <c r="AGJ1354" s="13"/>
      <c r="AGK1354" s="13"/>
      <c r="AGL1354" s="13"/>
      <c r="AGM1354" s="13"/>
      <c r="AGN1354" s="13"/>
      <c r="AGO1354" s="13"/>
      <c r="AGP1354" s="13"/>
      <c r="AGQ1354" s="13"/>
      <c r="AGR1354" s="13"/>
      <c r="AGS1354" s="13"/>
      <c r="AGT1354" s="13"/>
      <c r="AGU1354" s="13"/>
      <c r="AGV1354" s="13"/>
      <c r="AGW1354" s="13"/>
      <c r="AGX1354" s="13"/>
      <c r="AGY1354" s="13"/>
      <c r="AGZ1354" s="13"/>
      <c r="AHA1354" s="13"/>
      <c r="AHB1354" s="13"/>
      <c r="AHC1354" s="13"/>
      <c r="AHD1354" s="13"/>
      <c r="AHE1354" s="13"/>
      <c r="AHF1354" s="13"/>
      <c r="AHG1354" s="13"/>
      <c r="AHH1354" s="13"/>
      <c r="AHI1354" s="13"/>
      <c r="AHJ1354" s="13"/>
      <c r="AHK1354" s="13"/>
      <c r="AHL1354" s="13"/>
      <c r="AHM1354" s="13"/>
      <c r="AHN1354" s="13"/>
      <c r="AHO1354" s="13"/>
      <c r="AHP1354" s="13"/>
      <c r="AHQ1354" s="13"/>
      <c r="AHR1354" s="13"/>
      <c r="AHS1354" s="13"/>
      <c r="AHT1354" s="13"/>
      <c r="AHU1354" s="13"/>
      <c r="AHV1354" s="13"/>
      <c r="AHW1354" s="13"/>
      <c r="AHX1354" s="13"/>
      <c r="AHY1354" s="13"/>
      <c r="AHZ1354" s="13"/>
      <c r="AIA1354" s="13"/>
      <c r="AIB1354" s="13"/>
      <c r="AIC1354" s="13"/>
      <c r="AID1354" s="13"/>
      <c r="AIE1354" s="13"/>
      <c r="AIF1354" s="13"/>
      <c r="AIG1354" s="13"/>
      <c r="AIH1354" s="13"/>
      <c r="AII1354" s="13"/>
      <c r="AIJ1354" s="13"/>
      <c r="AIK1354" s="13"/>
      <c r="AIL1354" s="13"/>
      <c r="AIM1354" s="13"/>
      <c r="AIN1354" s="13"/>
      <c r="AIO1354" s="13"/>
      <c r="AIP1354" s="13"/>
      <c r="AIQ1354" s="13"/>
      <c r="AIR1354" s="13"/>
      <c r="AIS1354" s="13"/>
      <c r="AIT1354" s="13"/>
      <c r="AIU1354" s="13"/>
      <c r="AIV1354" s="13"/>
      <c r="AIW1354" s="13"/>
      <c r="AIX1354" s="13"/>
      <c r="AIY1354" s="13"/>
      <c r="AIZ1354" s="13"/>
      <c r="AJA1354" s="13"/>
      <c r="AJB1354" s="13"/>
      <c r="AJC1354" s="13"/>
      <c r="AJD1354" s="13"/>
      <c r="AJE1354" s="13"/>
      <c r="AJF1354" s="13"/>
      <c r="AJG1354" s="13"/>
      <c r="AJH1354" s="13"/>
      <c r="AJI1354" s="13"/>
      <c r="AJJ1354" s="13"/>
      <c r="AJK1354" s="13"/>
      <c r="AJL1354" s="13"/>
      <c r="AJM1354" s="13"/>
      <c r="AJN1354" s="13"/>
      <c r="AJO1354" s="13"/>
      <c r="AJP1354" s="13"/>
      <c r="AJQ1354" s="13"/>
      <c r="AJR1354" s="13"/>
      <c r="AJS1354" s="13"/>
      <c r="AJT1354" s="13"/>
      <c r="AJU1354" s="13"/>
      <c r="AJV1354" s="13"/>
      <c r="AJW1354" s="13"/>
      <c r="AJX1354" s="13"/>
      <c r="AJY1354" s="13"/>
      <c r="AJZ1354" s="13"/>
      <c r="AKA1354" s="13"/>
      <c r="AKB1354" s="13"/>
      <c r="AKC1354" s="13"/>
      <c r="AKD1354" s="13"/>
      <c r="AKE1354" s="13"/>
      <c r="AKF1354" s="13"/>
      <c r="AKG1354" s="13"/>
      <c r="AKH1354" s="13"/>
      <c r="AKI1354" s="13"/>
      <c r="AKJ1354" s="13"/>
      <c r="AKK1354" s="13"/>
      <c r="AKL1354" s="13"/>
      <c r="AKM1354" s="13"/>
      <c r="AKN1354" s="13"/>
      <c r="AKO1354" s="13"/>
      <c r="AKP1354" s="13"/>
      <c r="AKQ1354" s="13"/>
      <c r="AKR1354" s="13"/>
      <c r="AKS1354" s="13"/>
      <c r="AKT1354" s="13"/>
      <c r="AKU1354" s="13"/>
      <c r="AKV1354" s="13"/>
      <c r="AKW1354" s="13"/>
      <c r="AKX1354" s="13"/>
      <c r="AKY1354" s="13"/>
      <c r="AKZ1354" s="13"/>
      <c r="ALA1354" s="13"/>
      <c r="ALB1354" s="13"/>
      <c r="ALC1354" s="13"/>
      <c r="ALD1354" s="13"/>
      <c r="ALE1354" s="13"/>
      <c r="ALF1354" s="13"/>
      <c r="ALG1354" s="13"/>
      <c r="ALH1354" s="13"/>
      <c r="ALI1354" s="13"/>
      <c r="ALJ1354" s="13"/>
    </row>
    <row r="1355" spans="1:998" s="24" customFormat="1">
      <c r="A1355" s="16">
        <v>1350</v>
      </c>
      <c r="B1355" s="32" t="s">
        <v>274</v>
      </c>
      <c r="C1355" s="32" t="s">
        <v>1606</v>
      </c>
      <c r="D1355" s="32" t="s">
        <v>1606</v>
      </c>
      <c r="E1355" s="32" t="s">
        <v>1628</v>
      </c>
      <c r="F1355" s="32"/>
      <c r="G1355" s="74">
        <v>45834</v>
      </c>
      <c r="H1355" s="75">
        <v>0.76250000000000007</v>
      </c>
      <c r="I1355" s="32" t="s">
        <v>5</v>
      </c>
      <c r="J1355" s="32" t="s">
        <v>6</v>
      </c>
      <c r="K1355" s="32" t="s">
        <v>265</v>
      </c>
      <c r="L1355" s="32" t="s">
        <v>5</v>
      </c>
      <c r="M1355" s="32" t="s">
        <v>5</v>
      </c>
      <c r="N1355" s="32" t="s">
        <v>6</v>
      </c>
      <c r="O1355" s="76">
        <v>944.13</v>
      </c>
      <c r="P1355" s="77">
        <v>7732</v>
      </c>
      <c r="Q1355" s="76">
        <v>113266.42</v>
      </c>
      <c r="R1355" s="76">
        <v>15000</v>
      </c>
      <c r="S1355" s="85">
        <f t="shared" si="121"/>
        <v>13.243113007367938</v>
      </c>
      <c r="T1355" s="85">
        <f t="shared" si="124"/>
        <v>98266.42</v>
      </c>
      <c r="U1355" s="32" t="s">
        <v>6</v>
      </c>
      <c r="V1355" s="32" t="s">
        <v>6</v>
      </c>
      <c r="W1355" s="32">
        <v>1</v>
      </c>
      <c r="X1355" s="80">
        <v>0</v>
      </c>
      <c r="Y1355" s="81">
        <f>ROUND((S1355/INDICI!$B$2*10),2)</f>
        <v>1.5</v>
      </c>
      <c r="Z1355" s="81">
        <f>ROUND((O1355/INDICI!$B$1*25),2)</f>
        <v>2.52</v>
      </c>
      <c r="AA1355" s="82">
        <f t="shared" si="122"/>
        <v>6</v>
      </c>
      <c r="AB1355" s="83">
        <f t="shared" si="123"/>
        <v>10.02</v>
      </c>
      <c r="AC1355" s="84"/>
      <c r="AD1355" s="81" t="str">
        <f>VLOOKUP(C1355, 'NORD SUD'!A:B, 2, FALSE)</f>
        <v>S</v>
      </c>
      <c r="AE1355" s="85"/>
      <c r="AF1355" s="85"/>
      <c r="AG1355" s="84"/>
      <c r="AH1355" s="81"/>
      <c r="AI1355" s="169"/>
      <c r="AJ1355" s="169"/>
      <c r="AK1355" s="194"/>
      <c r="AL1355" s="158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/>
      <c r="FL1355" s="13"/>
      <c r="FM1355" s="13"/>
      <c r="FN1355" s="13"/>
      <c r="FO1355" s="13"/>
      <c r="FP1355" s="13"/>
      <c r="FQ1355" s="13"/>
      <c r="FR1355" s="13"/>
      <c r="FS1355" s="13"/>
      <c r="FT1355" s="13"/>
      <c r="FU1355" s="13"/>
      <c r="FV1355" s="13"/>
      <c r="FW1355" s="13"/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/>
      <c r="GH1355" s="13"/>
      <c r="GI1355" s="13"/>
      <c r="GJ1355" s="13"/>
      <c r="GK1355" s="13"/>
      <c r="GL1355" s="13"/>
      <c r="GM1355" s="13"/>
      <c r="GN1355" s="13"/>
      <c r="GO1355" s="13"/>
      <c r="GP1355" s="13"/>
      <c r="GQ1355" s="13"/>
      <c r="GR1355" s="13"/>
      <c r="GS1355" s="13"/>
      <c r="GT1355" s="13"/>
      <c r="GU1355" s="13"/>
      <c r="GV1355" s="13"/>
      <c r="GW1355" s="13"/>
      <c r="GX1355" s="13"/>
      <c r="GY1355" s="13"/>
      <c r="GZ1355" s="13"/>
      <c r="HA1355" s="13"/>
      <c r="HB1355" s="13"/>
      <c r="HC1355" s="13"/>
      <c r="HD1355" s="13"/>
      <c r="HE1355" s="13"/>
      <c r="HF1355" s="13"/>
      <c r="HG1355" s="13"/>
      <c r="HH1355" s="13"/>
      <c r="HI1355" s="13"/>
      <c r="HJ1355" s="13"/>
      <c r="HK1355" s="13"/>
      <c r="HL1355" s="13"/>
      <c r="HM1355" s="13"/>
      <c r="HN1355" s="13"/>
      <c r="HO1355" s="13"/>
      <c r="HP1355" s="13"/>
      <c r="HQ1355" s="13"/>
      <c r="HR1355" s="13"/>
      <c r="HS1355" s="13"/>
      <c r="HT1355" s="13"/>
      <c r="HU1355" s="13"/>
      <c r="HV1355" s="13"/>
      <c r="HW1355" s="13"/>
      <c r="HX1355" s="13"/>
      <c r="HY1355" s="13"/>
      <c r="HZ1355" s="13"/>
      <c r="IA1355" s="13"/>
      <c r="IB1355" s="13"/>
      <c r="IC1355" s="13"/>
      <c r="ID1355" s="13"/>
      <c r="IE1355" s="13"/>
      <c r="IF1355" s="13"/>
      <c r="IG1355" s="13"/>
      <c r="IH1355" s="13"/>
      <c r="II1355" s="13"/>
      <c r="IJ1355" s="13"/>
      <c r="IK1355" s="13"/>
      <c r="IL1355" s="13"/>
      <c r="IM1355" s="13"/>
      <c r="IN1355" s="13"/>
      <c r="IO1355" s="13"/>
      <c r="IP1355" s="13"/>
      <c r="IQ1355" s="13"/>
      <c r="IR1355" s="13"/>
      <c r="IS1355" s="13"/>
      <c r="IT1355" s="13"/>
      <c r="IU1355" s="13"/>
      <c r="IV1355" s="13"/>
      <c r="IW1355" s="13"/>
      <c r="IX1355" s="13"/>
      <c r="IY1355" s="13"/>
      <c r="IZ1355" s="13"/>
      <c r="JA1355" s="13"/>
      <c r="JB1355" s="13"/>
      <c r="JC1355" s="13"/>
      <c r="JD1355" s="13"/>
      <c r="JE1355" s="13"/>
      <c r="JF1355" s="13"/>
      <c r="JG1355" s="13"/>
      <c r="JH1355" s="13"/>
      <c r="JI1355" s="13"/>
      <c r="JJ1355" s="13"/>
      <c r="JK1355" s="13"/>
      <c r="JL1355" s="13"/>
      <c r="JM1355" s="13"/>
      <c r="JN1355" s="13"/>
      <c r="JO1355" s="13"/>
      <c r="JP1355" s="13"/>
      <c r="JQ1355" s="13"/>
      <c r="JR1355" s="13"/>
      <c r="JS1355" s="13"/>
      <c r="JT1355" s="13"/>
      <c r="JU1355" s="13"/>
      <c r="JV1355" s="13"/>
      <c r="JW1355" s="13"/>
      <c r="JX1355" s="13"/>
      <c r="JY1355" s="13"/>
      <c r="JZ1355" s="13"/>
      <c r="KA1355" s="13"/>
      <c r="KB1355" s="13"/>
      <c r="KC1355" s="13"/>
      <c r="KD1355" s="13"/>
      <c r="KE1355" s="13"/>
      <c r="KF1355" s="13"/>
      <c r="KG1355" s="13"/>
      <c r="KH1355" s="13"/>
      <c r="KI1355" s="13"/>
      <c r="KJ1355" s="13"/>
      <c r="KK1355" s="13"/>
      <c r="KL1355" s="13"/>
      <c r="KM1355" s="13"/>
      <c r="KN1355" s="13"/>
      <c r="KO1355" s="13"/>
      <c r="KP1355" s="13"/>
      <c r="KQ1355" s="13"/>
      <c r="KR1355" s="13"/>
      <c r="KS1355" s="13"/>
      <c r="KT1355" s="13"/>
      <c r="KU1355" s="13"/>
      <c r="KV1355" s="13"/>
      <c r="KW1355" s="13"/>
      <c r="KX1355" s="13"/>
      <c r="KY1355" s="13"/>
      <c r="KZ1355" s="13"/>
      <c r="LA1355" s="13"/>
      <c r="LB1355" s="13"/>
      <c r="LC1355" s="13"/>
      <c r="LD1355" s="13"/>
      <c r="LE1355" s="13"/>
      <c r="LF1355" s="13"/>
      <c r="LG1355" s="13"/>
      <c r="LH1355" s="13"/>
      <c r="LI1355" s="13"/>
      <c r="LJ1355" s="13"/>
      <c r="LK1355" s="13"/>
      <c r="LL1355" s="13"/>
      <c r="LM1355" s="13"/>
      <c r="LN1355" s="13"/>
      <c r="LO1355" s="13"/>
      <c r="LP1355" s="13"/>
      <c r="LQ1355" s="13"/>
      <c r="LR1355" s="13"/>
      <c r="LS1355" s="13"/>
      <c r="LT1355" s="13"/>
      <c r="LU1355" s="13"/>
      <c r="LV1355" s="13"/>
      <c r="LW1355" s="13"/>
      <c r="LX1355" s="13"/>
      <c r="LY1355" s="13"/>
      <c r="LZ1355" s="13"/>
      <c r="MA1355" s="13"/>
      <c r="MB1355" s="13"/>
      <c r="MC1355" s="13"/>
      <c r="MD1355" s="13"/>
      <c r="ME1355" s="13"/>
      <c r="MF1355" s="13"/>
      <c r="MG1355" s="13"/>
      <c r="MH1355" s="13"/>
      <c r="MI1355" s="13"/>
      <c r="MJ1355" s="13"/>
      <c r="MK1355" s="13"/>
      <c r="ML1355" s="13"/>
      <c r="MM1355" s="13"/>
      <c r="MN1355" s="13"/>
      <c r="MO1355" s="13"/>
      <c r="MP1355" s="13"/>
      <c r="MQ1355" s="13"/>
      <c r="MR1355" s="13"/>
      <c r="MS1355" s="13"/>
      <c r="MT1355" s="13"/>
      <c r="MU1355" s="13"/>
      <c r="MV1355" s="13"/>
      <c r="MW1355" s="13"/>
      <c r="MX1355" s="13"/>
      <c r="MY1355" s="13"/>
      <c r="MZ1355" s="13"/>
      <c r="NA1355" s="13"/>
      <c r="NB1355" s="13"/>
      <c r="NC1355" s="13"/>
      <c r="ND1355" s="13"/>
      <c r="NE1355" s="13"/>
      <c r="NF1355" s="13"/>
      <c r="NG1355" s="13"/>
      <c r="NH1355" s="13"/>
      <c r="NI1355" s="13"/>
      <c r="NJ1355" s="13"/>
      <c r="NK1355" s="13"/>
      <c r="NL1355" s="13"/>
      <c r="NM1355" s="13"/>
      <c r="NN1355" s="13"/>
      <c r="NO1355" s="13"/>
      <c r="NP1355" s="13"/>
      <c r="NQ1355" s="13"/>
      <c r="NR1355" s="13"/>
      <c r="NS1355" s="13"/>
      <c r="NT1355" s="13"/>
      <c r="NU1355" s="13"/>
      <c r="NV1355" s="13"/>
      <c r="NW1355" s="13"/>
      <c r="NX1355" s="13"/>
      <c r="NY1355" s="13"/>
      <c r="NZ1355" s="13"/>
      <c r="OA1355" s="13"/>
      <c r="OB1355" s="13"/>
      <c r="OC1355" s="13"/>
      <c r="OD1355" s="13"/>
      <c r="OE1355" s="13"/>
      <c r="OF1355" s="13"/>
      <c r="OG1355" s="13"/>
      <c r="OH1355" s="13"/>
      <c r="OI1355" s="13"/>
      <c r="OJ1355" s="13"/>
      <c r="OK1355" s="13"/>
      <c r="OL1355" s="13"/>
      <c r="OM1355" s="13"/>
      <c r="ON1355" s="13"/>
      <c r="OO1355" s="13"/>
      <c r="OP1355" s="13"/>
      <c r="OQ1355" s="13"/>
      <c r="OR1355" s="13"/>
      <c r="OS1355" s="13"/>
      <c r="OT1355" s="13"/>
      <c r="OU1355" s="13"/>
      <c r="OV1355" s="13"/>
      <c r="OW1355" s="13"/>
      <c r="OX1355" s="13"/>
      <c r="OY1355" s="13"/>
      <c r="OZ1355" s="13"/>
      <c r="PA1355" s="13"/>
      <c r="PB1355" s="13"/>
      <c r="PC1355" s="13"/>
      <c r="PD1355" s="13"/>
      <c r="PE1355" s="13"/>
      <c r="PF1355" s="13"/>
      <c r="PG1355" s="13"/>
      <c r="PH1355" s="13"/>
      <c r="PI1355" s="13"/>
      <c r="PJ1355" s="13"/>
      <c r="PK1355" s="13"/>
      <c r="PL1355" s="13"/>
      <c r="PM1355" s="13"/>
      <c r="PN1355" s="13"/>
      <c r="PO1355" s="13"/>
      <c r="PP1355" s="13"/>
      <c r="PQ1355" s="13"/>
      <c r="PR1355" s="13"/>
      <c r="PS1355" s="13"/>
      <c r="PT1355" s="13"/>
      <c r="PU1355" s="13"/>
      <c r="PV1355" s="13"/>
      <c r="PW1355" s="13"/>
      <c r="PX1355" s="13"/>
      <c r="PY1355" s="13"/>
      <c r="PZ1355" s="13"/>
      <c r="QA1355" s="13"/>
      <c r="QB1355" s="13"/>
      <c r="QC1355" s="13"/>
      <c r="QD1355" s="13"/>
      <c r="QE1355" s="13"/>
      <c r="QF1355" s="13"/>
      <c r="QG1355" s="13"/>
      <c r="QH1355" s="13"/>
      <c r="QI1355" s="13"/>
      <c r="QJ1355" s="13"/>
      <c r="QK1355" s="13"/>
      <c r="QL1355" s="13"/>
      <c r="QM1355" s="13"/>
      <c r="QN1355" s="13"/>
      <c r="QO1355" s="13"/>
      <c r="QP1355" s="13"/>
      <c r="QQ1355" s="13"/>
      <c r="QR1355" s="13"/>
      <c r="QS1355" s="13"/>
      <c r="QT1355" s="13"/>
      <c r="QU1355" s="13"/>
      <c r="QV1355" s="13"/>
      <c r="QW1355" s="13"/>
      <c r="QX1355" s="13"/>
      <c r="QY1355" s="13"/>
      <c r="QZ1355" s="13"/>
      <c r="RA1355" s="13"/>
      <c r="RB1355" s="13"/>
      <c r="RC1355" s="13"/>
      <c r="RD1355" s="13"/>
      <c r="RE1355" s="13"/>
      <c r="RF1355" s="13"/>
      <c r="RG1355" s="13"/>
      <c r="RH1355" s="13"/>
      <c r="RI1355" s="13"/>
      <c r="RJ1355" s="13"/>
      <c r="RK1355" s="13"/>
      <c r="RL1355" s="13"/>
      <c r="RM1355" s="13"/>
      <c r="RN1355" s="13"/>
      <c r="RO1355" s="13"/>
      <c r="RP1355" s="13"/>
      <c r="RQ1355" s="13"/>
      <c r="RR1355" s="13"/>
      <c r="RS1355" s="13"/>
      <c r="RT1355" s="13"/>
      <c r="RU1355" s="13"/>
      <c r="RV1355" s="13"/>
      <c r="RW1355" s="13"/>
      <c r="RX1355" s="13"/>
      <c r="RY1355" s="13"/>
      <c r="RZ1355" s="13"/>
      <c r="SA1355" s="13"/>
      <c r="SB1355" s="13"/>
      <c r="SC1355" s="13"/>
      <c r="SD1355" s="13"/>
      <c r="SE1355" s="13"/>
      <c r="SF1355" s="13"/>
      <c r="SG1355" s="13"/>
      <c r="SH1355" s="13"/>
      <c r="SI1355" s="13"/>
      <c r="SJ1355" s="13"/>
      <c r="SK1355" s="13"/>
      <c r="SL1355" s="13"/>
      <c r="SM1355" s="13"/>
      <c r="SN1355" s="13"/>
      <c r="SO1355" s="13"/>
      <c r="SP1355" s="13"/>
      <c r="SQ1355" s="13"/>
      <c r="SR1355" s="13"/>
      <c r="SS1355" s="13"/>
      <c r="ST1355" s="13"/>
      <c r="SU1355" s="13"/>
      <c r="SV1355" s="13"/>
      <c r="SW1355" s="13"/>
      <c r="SX1355" s="13"/>
      <c r="SY1355" s="13"/>
      <c r="SZ1355" s="13"/>
      <c r="TA1355" s="13"/>
      <c r="TB1355" s="13"/>
      <c r="TC1355" s="13"/>
      <c r="TD1355" s="13"/>
      <c r="TE1355" s="13"/>
      <c r="TF1355" s="13"/>
      <c r="TG1355" s="13"/>
      <c r="TH1355" s="13"/>
      <c r="TI1355" s="13"/>
      <c r="TJ1355" s="13"/>
      <c r="TK1355" s="13"/>
      <c r="TL1355" s="13"/>
      <c r="TM1355" s="13"/>
      <c r="TN1355" s="13"/>
      <c r="TO1355" s="13"/>
      <c r="TP1355" s="13"/>
      <c r="TQ1355" s="13"/>
      <c r="TR1355" s="13"/>
      <c r="TS1355" s="13"/>
      <c r="TT1355" s="13"/>
      <c r="TU1355" s="13"/>
      <c r="TV1355" s="13"/>
      <c r="TW1355" s="13"/>
      <c r="TX1355" s="13"/>
      <c r="TY1355" s="13"/>
      <c r="TZ1355" s="13"/>
      <c r="UA1355" s="13"/>
      <c r="UB1355" s="13"/>
      <c r="UC1355" s="13"/>
      <c r="UD1355" s="13"/>
      <c r="UE1355" s="13"/>
      <c r="UF1355" s="13"/>
      <c r="UG1355" s="13"/>
      <c r="UH1355" s="13"/>
      <c r="UI1355" s="13"/>
      <c r="UJ1355" s="13"/>
      <c r="UK1355" s="13"/>
      <c r="UL1355" s="13"/>
      <c r="UM1355" s="13"/>
      <c r="UN1355" s="13"/>
      <c r="UO1355" s="13"/>
      <c r="UP1355" s="13"/>
      <c r="UQ1355" s="13"/>
      <c r="UR1355" s="13"/>
      <c r="US1355" s="13"/>
      <c r="UT1355" s="13"/>
      <c r="UU1355" s="13"/>
      <c r="UV1355" s="13"/>
      <c r="UW1355" s="13"/>
      <c r="UX1355" s="13"/>
      <c r="UY1355" s="13"/>
      <c r="UZ1355" s="13"/>
      <c r="VA1355" s="13"/>
      <c r="VB1355" s="13"/>
      <c r="VC1355" s="13"/>
      <c r="VD1355" s="13"/>
      <c r="VE1355" s="13"/>
      <c r="VF1355" s="13"/>
      <c r="VG1355" s="13"/>
      <c r="VH1355" s="13"/>
      <c r="VI1355" s="13"/>
      <c r="VJ1355" s="13"/>
      <c r="VK1355" s="13"/>
      <c r="VL1355" s="13"/>
      <c r="VM1355" s="13"/>
      <c r="VN1355" s="13"/>
      <c r="VO1355" s="13"/>
      <c r="VP1355" s="13"/>
      <c r="VQ1355" s="13"/>
      <c r="VR1355" s="13"/>
      <c r="VS1355" s="13"/>
      <c r="VT1355" s="13"/>
      <c r="VU1355" s="13"/>
      <c r="VV1355" s="13"/>
      <c r="VW1355" s="13"/>
      <c r="VX1355" s="13"/>
      <c r="VY1355" s="13"/>
      <c r="VZ1355" s="13"/>
      <c r="WA1355" s="13"/>
      <c r="WB1355" s="13"/>
      <c r="WC1355" s="13"/>
      <c r="WD1355" s="13"/>
      <c r="WE1355" s="13"/>
      <c r="WF1355" s="13"/>
      <c r="WG1355" s="13"/>
      <c r="WH1355" s="13"/>
      <c r="WI1355" s="13"/>
      <c r="WJ1355" s="13"/>
      <c r="WK1355" s="13"/>
      <c r="WL1355" s="13"/>
      <c r="WM1355" s="13"/>
      <c r="WN1355" s="13"/>
      <c r="WO1355" s="13"/>
      <c r="WP1355" s="13"/>
      <c r="WQ1355" s="13"/>
      <c r="WR1355" s="13"/>
      <c r="WS1355" s="13"/>
      <c r="WT1355" s="13"/>
      <c r="WU1355" s="13"/>
      <c r="WV1355" s="13"/>
      <c r="WW1355" s="13"/>
      <c r="WX1355" s="13"/>
      <c r="WY1355" s="13"/>
      <c r="WZ1355" s="13"/>
      <c r="XA1355" s="13"/>
      <c r="XB1355" s="13"/>
      <c r="XC1355" s="13"/>
      <c r="XD1355" s="13"/>
      <c r="XE1355" s="13"/>
      <c r="XF1355" s="13"/>
      <c r="XG1355" s="13"/>
      <c r="XH1355" s="13"/>
      <c r="XI1355" s="13"/>
      <c r="XJ1355" s="13"/>
      <c r="XK1355" s="13"/>
      <c r="XL1355" s="13"/>
      <c r="XM1355" s="13"/>
      <c r="XN1355" s="13"/>
      <c r="XO1355" s="13"/>
      <c r="XP1355" s="13"/>
      <c r="XQ1355" s="13"/>
      <c r="XR1355" s="13"/>
      <c r="XS1355" s="13"/>
      <c r="XT1355" s="13"/>
      <c r="XU1355" s="13"/>
      <c r="XV1355" s="13"/>
      <c r="XW1355" s="13"/>
      <c r="XX1355" s="13"/>
      <c r="XY1355" s="13"/>
      <c r="XZ1355" s="13"/>
      <c r="YA1355" s="13"/>
      <c r="YB1355" s="13"/>
      <c r="YC1355" s="13"/>
      <c r="YD1355" s="13"/>
      <c r="YE1355" s="13"/>
      <c r="YF1355" s="13"/>
      <c r="YG1355" s="13"/>
      <c r="YH1355" s="13"/>
      <c r="YI1355" s="13"/>
      <c r="YJ1355" s="13"/>
      <c r="YK1355" s="13"/>
      <c r="YL1355" s="13"/>
      <c r="YM1355" s="13"/>
      <c r="YN1355" s="13"/>
      <c r="YO1355" s="13"/>
      <c r="YP1355" s="13"/>
      <c r="YQ1355" s="13"/>
      <c r="YR1355" s="13"/>
      <c r="YS1355" s="13"/>
      <c r="YT1355" s="13"/>
      <c r="YU1355" s="13"/>
      <c r="YV1355" s="13"/>
      <c r="YW1355" s="13"/>
      <c r="YX1355" s="13"/>
      <c r="YY1355" s="13"/>
      <c r="YZ1355" s="13"/>
      <c r="ZA1355" s="13"/>
      <c r="ZB1355" s="13"/>
      <c r="ZC1355" s="13"/>
      <c r="ZD1355" s="13"/>
      <c r="ZE1355" s="13"/>
      <c r="ZF1355" s="13"/>
      <c r="ZG1355" s="13"/>
      <c r="ZH1355" s="13"/>
      <c r="ZI1355" s="13"/>
      <c r="ZJ1355" s="13"/>
      <c r="ZK1355" s="13"/>
      <c r="ZL1355" s="13"/>
      <c r="ZM1355" s="13"/>
      <c r="ZN1355" s="13"/>
      <c r="ZO1355" s="13"/>
      <c r="ZP1355" s="13"/>
      <c r="ZQ1355" s="13"/>
      <c r="ZR1355" s="13"/>
      <c r="ZS1355" s="13"/>
      <c r="ZT1355" s="13"/>
      <c r="ZU1355" s="13"/>
      <c r="ZV1355" s="13"/>
      <c r="ZW1355" s="13"/>
      <c r="ZX1355" s="13"/>
      <c r="ZY1355" s="13"/>
      <c r="ZZ1355" s="13"/>
      <c r="AAA1355" s="13"/>
      <c r="AAB1355" s="13"/>
      <c r="AAC1355" s="13"/>
      <c r="AAD1355" s="13"/>
      <c r="AAE1355" s="13"/>
      <c r="AAF1355" s="13"/>
      <c r="AAG1355" s="13"/>
      <c r="AAH1355" s="13"/>
      <c r="AAI1355" s="13"/>
      <c r="AAJ1355" s="13"/>
      <c r="AAK1355" s="13"/>
      <c r="AAL1355" s="13"/>
      <c r="AAM1355" s="13"/>
      <c r="AAN1355" s="13"/>
      <c r="AAO1355" s="13"/>
      <c r="AAP1355" s="13"/>
      <c r="AAQ1355" s="13"/>
      <c r="AAR1355" s="13"/>
      <c r="AAS1355" s="13"/>
      <c r="AAT1355" s="13"/>
      <c r="AAU1355" s="13"/>
      <c r="AAV1355" s="13"/>
      <c r="AAW1355" s="13"/>
      <c r="AAX1355" s="13"/>
      <c r="AAY1355" s="13"/>
      <c r="AAZ1355" s="13"/>
      <c r="ABA1355" s="13"/>
      <c r="ABB1355" s="13"/>
      <c r="ABC1355" s="13"/>
      <c r="ABD1355" s="13"/>
      <c r="ABE1355" s="13"/>
      <c r="ABF1355" s="13"/>
      <c r="ABG1355" s="13"/>
      <c r="ABH1355" s="13"/>
      <c r="ABI1355" s="13"/>
      <c r="ABJ1355" s="13"/>
      <c r="ABK1355" s="13"/>
      <c r="ABL1355" s="13"/>
      <c r="ABM1355" s="13"/>
      <c r="ABN1355" s="13"/>
      <c r="ABO1355" s="13"/>
      <c r="ABP1355" s="13"/>
      <c r="ABQ1355" s="13"/>
      <c r="ABR1355" s="13"/>
      <c r="ABS1355" s="13"/>
      <c r="ABT1355" s="13"/>
      <c r="ABU1355" s="13"/>
      <c r="ABV1355" s="13"/>
      <c r="ABW1355" s="13"/>
      <c r="ABX1355" s="13"/>
      <c r="ABY1355" s="13"/>
      <c r="ABZ1355" s="13"/>
      <c r="ACA1355" s="13"/>
      <c r="ACB1355" s="13"/>
      <c r="ACC1355" s="13"/>
      <c r="ACD1355" s="13"/>
      <c r="ACE1355" s="13"/>
      <c r="ACF1355" s="13"/>
      <c r="ACG1355" s="13"/>
      <c r="ACH1355" s="13"/>
      <c r="ACI1355" s="13"/>
      <c r="ACJ1355" s="13"/>
      <c r="ACK1355" s="13"/>
      <c r="ACL1355" s="13"/>
      <c r="ACM1355" s="13"/>
      <c r="ACN1355" s="13"/>
      <c r="ACO1355" s="13"/>
      <c r="ACP1355" s="13"/>
      <c r="ACQ1355" s="13"/>
      <c r="ACR1355" s="13"/>
      <c r="ACS1355" s="13"/>
      <c r="ACT1355" s="13"/>
      <c r="ACU1355" s="13"/>
      <c r="ACV1355" s="13"/>
      <c r="ACW1355" s="13"/>
      <c r="ACX1355" s="13"/>
      <c r="ACY1355" s="13"/>
      <c r="ACZ1355" s="13"/>
      <c r="ADA1355" s="13"/>
      <c r="ADB1355" s="13"/>
      <c r="ADC1355" s="13"/>
      <c r="ADD1355" s="13"/>
      <c r="ADE1355" s="13"/>
      <c r="ADF1355" s="13"/>
      <c r="ADG1355" s="13"/>
      <c r="ADH1355" s="13"/>
      <c r="ADI1355" s="13"/>
      <c r="ADJ1355" s="13"/>
      <c r="ADK1355" s="13"/>
      <c r="ADL1355" s="13"/>
      <c r="ADM1355" s="13"/>
      <c r="ADN1355" s="13"/>
      <c r="ADO1355" s="13"/>
      <c r="ADP1355" s="13"/>
      <c r="ADQ1355" s="13"/>
      <c r="ADR1355" s="13"/>
      <c r="ADS1355" s="13"/>
      <c r="ADT1355" s="13"/>
      <c r="ADU1355" s="13"/>
      <c r="ADV1355" s="13"/>
      <c r="ADW1355" s="13"/>
      <c r="ADX1355" s="13"/>
      <c r="ADY1355" s="13"/>
      <c r="ADZ1355" s="13"/>
      <c r="AEA1355" s="13"/>
      <c r="AEB1355" s="13"/>
      <c r="AEC1355" s="13"/>
      <c r="AED1355" s="13"/>
      <c r="AEE1355" s="13"/>
      <c r="AEF1355" s="13"/>
      <c r="AEG1355" s="13"/>
      <c r="AEH1355" s="13"/>
      <c r="AEI1355" s="13"/>
      <c r="AEJ1355" s="13"/>
      <c r="AEK1355" s="13"/>
      <c r="AEL1355" s="13"/>
      <c r="AEM1355" s="13"/>
      <c r="AEN1355" s="13"/>
      <c r="AEO1355" s="13"/>
      <c r="AEP1355" s="13"/>
      <c r="AEQ1355" s="13"/>
      <c r="AER1355" s="13"/>
      <c r="AES1355" s="13"/>
      <c r="AET1355" s="13"/>
      <c r="AEU1355" s="13"/>
      <c r="AEV1355" s="13"/>
      <c r="AEW1355" s="13"/>
      <c r="AEX1355" s="13"/>
      <c r="AEY1355" s="13"/>
      <c r="AEZ1355" s="13"/>
      <c r="AFA1355" s="13"/>
      <c r="AFB1355" s="13"/>
      <c r="AFC1355" s="13"/>
      <c r="AFD1355" s="13"/>
      <c r="AFE1355" s="13"/>
      <c r="AFF1355" s="13"/>
      <c r="AFG1355" s="13"/>
      <c r="AFH1355" s="13"/>
      <c r="AFI1355" s="13"/>
      <c r="AFJ1355" s="13"/>
      <c r="AFK1355" s="13"/>
      <c r="AFL1355" s="13"/>
      <c r="AFM1355" s="13"/>
      <c r="AFN1355" s="13"/>
      <c r="AFO1355" s="13"/>
      <c r="AFP1355" s="13"/>
      <c r="AFQ1355" s="13"/>
      <c r="AFR1355" s="13"/>
      <c r="AFS1355" s="13"/>
      <c r="AFT1355" s="13"/>
      <c r="AFU1355" s="13"/>
      <c r="AFV1355" s="13"/>
      <c r="AFW1355" s="13"/>
      <c r="AFX1355" s="13"/>
      <c r="AFY1355" s="13"/>
      <c r="AFZ1355" s="13"/>
      <c r="AGA1355" s="13"/>
      <c r="AGB1355" s="13"/>
      <c r="AGC1355" s="13"/>
      <c r="AGD1355" s="13"/>
      <c r="AGE1355" s="13"/>
      <c r="AGF1355" s="13"/>
      <c r="AGG1355" s="13"/>
      <c r="AGH1355" s="13"/>
      <c r="AGI1355" s="13"/>
      <c r="AGJ1355" s="13"/>
      <c r="AGK1355" s="13"/>
      <c r="AGL1355" s="13"/>
      <c r="AGM1355" s="13"/>
      <c r="AGN1355" s="13"/>
      <c r="AGO1355" s="13"/>
      <c r="AGP1355" s="13"/>
      <c r="AGQ1355" s="13"/>
      <c r="AGR1355" s="13"/>
      <c r="AGS1355" s="13"/>
      <c r="AGT1355" s="13"/>
      <c r="AGU1355" s="13"/>
      <c r="AGV1355" s="13"/>
      <c r="AGW1355" s="13"/>
      <c r="AGX1355" s="13"/>
      <c r="AGY1355" s="13"/>
      <c r="AGZ1355" s="13"/>
      <c r="AHA1355" s="13"/>
      <c r="AHB1355" s="13"/>
      <c r="AHC1355" s="13"/>
      <c r="AHD1355" s="13"/>
      <c r="AHE1355" s="13"/>
      <c r="AHF1355" s="13"/>
      <c r="AHG1355" s="13"/>
      <c r="AHH1355" s="13"/>
      <c r="AHI1355" s="13"/>
      <c r="AHJ1355" s="13"/>
      <c r="AHK1355" s="13"/>
      <c r="AHL1355" s="13"/>
      <c r="AHM1355" s="13"/>
      <c r="AHN1355" s="13"/>
      <c r="AHO1355" s="13"/>
      <c r="AHP1355" s="13"/>
      <c r="AHQ1355" s="13"/>
      <c r="AHR1355" s="13"/>
      <c r="AHS1355" s="13"/>
      <c r="AHT1355" s="13"/>
      <c r="AHU1355" s="13"/>
      <c r="AHV1355" s="13"/>
      <c r="AHW1355" s="13"/>
      <c r="AHX1355" s="13"/>
      <c r="AHY1355" s="13"/>
      <c r="AHZ1355" s="13"/>
      <c r="AIA1355" s="13"/>
      <c r="AIB1355" s="13"/>
      <c r="AIC1355" s="13"/>
      <c r="AID1355" s="13"/>
      <c r="AIE1355" s="13"/>
      <c r="AIF1355" s="13"/>
      <c r="AIG1355" s="13"/>
      <c r="AIH1355" s="13"/>
      <c r="AII1355" s="13"/>
      <c r="AIJ1355" s="13"/>
      <c r="AIK1355" s="13"/>
      <c r="AIL1355" s="13"/>
      <c r="AIM1355" s="13"/>
      <c r="AIN1355" s="13"/>
      <c r="AIO1355" s="13"/>
      <c r="AIP1355" s="13"/>
      <c r="AIQ1355" s="13"/>
      <c r="AIR1355" s="13"/>
      <c r="AIS1355" s="13"/>
      <c r="AIT1355" s="13"/>
      <c r="AIU1355" s="13"/>
      <c r="AIV1355" s="13"/>
      <c r="AIW1355" s="13"/>
      <c r="AIX1355" s="13"/>
      <c r="AIY1355" s="13"/>
      <c r="AIZ1355" s="13"/>
      <c r="AJA1355" s="13"/>
      <c r="AJB1355" s="13"/>
      <c r="AJC1355" s="13"/>
      <c r="AJD1355" s="13"/>
      <c r="AJE1355" s="13"/>
      <c r="AJF1355" s="13"/>
      <c r="AJG1355" s="13"/>
      <c r="AJH1355" s="13"/>
      <c r="AJI1355" s="13"/>
      <c r="AJJ1355" s="13"/>
      <c r="AJK1355" s="13"/>
      <c r="AJL1355" s="13"/>
      <c r="AJM1355" s="13"/>
      <c r="AJN1355" s="13"/>
      <c r="AJO1355" s="13"/>
      <c r="AJP1355" s="13"/>
      <c r="AJQ1355" s="13"/>
      <c r="AJR1355" s="13"/>
      <c r="AJS1355" s="13"/>
      <c r="AJT1355" s="13"/>
      <c r="AJU1355" s="13"/>
      <c r="AJV1355" s="13"/>
      <c r="AJW1355" s="13"/>
      <c r="AJX1355" s="13"/>
      <c r="AJY1355" s="13"/>
      <c r="AJZ1355" s="13"/>
      <c r="AKA1355" s="13"/>
      <c r="AKB1355" s="13"/>
      <c r="AKC1355" s="13"/>
      <c r="AKD1355" s="13"/>
      <c r="AKE1355" s="13"/>
      <c r="AKF1355" s="13"/>
      <c r="AKG1355" s="13"/>
      <c r="AKH1355" s="13"/>
      <c r="AKI1355" s="13"/>
      <c r="AKJ1355" s="13"/>
      <c r="AKK1355" s="13"/>
      <c r="AKL1355" s="13"/>
      <c r="AKM1355" s="13"/>
      <c r="AKN1355" s="13"/>
      <c r="AKO1355" s="13"/>
      <c r="AKP1355" s="13"/>
      <c r="AKQ1355" s="13"/>
      <c r="AKR1355" s="13"/>
      <c r="AKS1355" s="13"/>
      <c r="AKT1355" s="13"/>
      <c r="AKU1355" s="13"/>
      <c r="AKV1355" s="13"/>
      <c r="AKW1355" s="13"/>
      <c r="AKX1355" s="13"/>
      <c r="AKY1355" s="13"/>
      <c r="AKZ1355" s="13"/>
      <c r="ALA1355" s="13"/>
      <c r="ALB1355" s="13"/>
      <c r="ALC1355" s="13"/>
      <c r="ALD1355" s="13"/>
      <c r="ALE1355" s="13"/>
      <c r="ALF1355" s="13"/>
      <c r="ALG1355" s="13"/>
      <c r="ALH1355" s="13"/>
      <c r="ALI1355" s="13"/>
      <c r="ALJ1355" s="13"/>
    </row>
    <row r="1356" spans="1:998" s="24" customFormat="1">
      <c r="A1356" s="16">
        <v>1351</v>
      </c>
      <c r="B1356" s="32" t="s">
        <v>857</v>
      </c>
      <c r="C1356" s="32" t="s">
        <v>76</v>
      </c>
      <c r="D1356" s="32" t="s">
        <v>76</v>
      </c>
      <c r="E1356" s="32" t="s">
        <v>1160</v>
      </c>
      <c r="F1356" s="32"/>
      <c r="G1356" s="74">
        <v>45834</v>
      </c>
      <c r="H1356" s="75">
        <v>0.55486111111111114</v>
      </c>
      <c r="I1356" s="32" t="s">
        <v>5</v>
      </c>
      <c r="J1356" s="32" t="s">
        <v>6</v>
      </c>
      <c r="K1356" s="32" t="s">
        <v>5</v>
      </c>
      <c r="L1356" s="32" t="s">
        <v>5</v>
      </c>
      <c r="M1356" s="32" t="s">
        <v>5</v>
      </c>
      <c r="N1356" s="32" t="s">
        <v>6</v>
      </c>
      <c r="O1356" s="76">
        <v>646.04999999999995</v>
      </c>
      <c r="P1356" s="77">
        <v>2167</v>
      </c>
      <c r="Q1356" s="76">
        <v>191672.49</v>
      </c>
      <c r="R1356" s="76">
        <v>5000</v>
      </c>
      <c r="S1356" s="85">
        <f t="shared" si="121"/>
        <v>2.6086163956027284</v>
      </c>
      <c r="T1356" s="85">
        <f t="shared" si="124"/>
        <v>186672.49</v>
      </c>
      <c r="U1356" s="32" t="s">
        <v>289</v>
      </c>
      <c r="V1356" s="32" t="s">
        <v>6</v>
      </c>
      <c r="W1356" s="32">
        <v>1</v>
      </c>
      <c r="X1356" s="80">
        <v>0</v>
      </c>
      <c r="Y1356" s="81">
        <f>ROUND((S1356/INDICI!$B$2*10),2)</f>
        <v>0.28999999999999998</v>
      </c>
      <c r="Z1356" s="81">
        <f>ROUND((O1356/INDICI!$B$1*25),2)</f>
        <v>1.72</v>
      </c>
      <c r="AA1356" s="82">
        <f t="shared" si="122"/>
        <v>8</v>
      </c>
      <c r="AB1356" s="83">
        <f t="shared" si="123"/>
        <v>10.01</v>
      </c>
      <c r="AC1356" s="84"/>
      <c r="AD1356" s="81" t="str">
        <f>VLOOKUP(C1356, 'NORD SUD'!A:B, 2, FALSE)</f>
        <v>S</v>
      </c>
      <c r="AE1356" s="85"/>
      <c r="AF1356" s="85"/>
      <c r="AG1356" s="84"/>
      <c r="AH1356" s="81"/>
      <c r="AI1356" s="169"/>
      <c r="AJ1356" s="169"/>
      <c r="AK1356" s="194"/>
      <c r="AL1356" s="158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/>
      <c r="FL1356" s="13"/>
      <c r="FM1356" s="13"/>
      <c r="FN1356" s="13"/>
      <c r="FO1356" s="13"/>
      <c r="FP1356" s="13"/>
      <c r="FQ1356" s="13"/>
      <c r="FR1356" s="13"/>
      <c r="FS1356" s="13"/>
      <c r="FT1356" s="13"/>
      <c r="FU1356" s="13"/>
      <c r="FV1356" s="13"/>
      <c r="FW1356" s="13"/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/>
      <c r="GH1356" s="13"/>
      <c r="GI1356" s="13"/>
      <c r="GJ1356" s="13"/>
      <c r="GK1356" s="13"/>
      <c r="GL1356" s="13"/>
      <c r="GM1356" s="13"/>
      <c r="GN1356" s="13"/>
      <c r="GO1356" s="13"/>
      <c r="GP1356" s="13"/>
      <c r="GQ1356" s="13"/>
      <c r="GR1356" s="13"/>
      <c r="GS1356" s="13"/>
      <c r="GT1356" s="13"/>
      <c r="GU1356" s="13"/>
      <c r="GV1356" s="13"/>
      <c r="GW1356" s="13"/>
      <c r="GX1356" s="13"/>
      <c r="GY1356" s="13"/>
      <c r="GZ1356" s="13"/>
      <c r="HA1356" s="13"/>
      <c r="HB1356" s="13"/>
      <c r="HC1356" s="13"/>
      <c r="HD1356" s="13"/>
      <c r="HE1356" s="13"/>
      <c r="HF1356" s="13"/>
      <c r="HG1356" s="13"/>
      <c r="HH1356" s="13"/>
      <c r="HI1356" s="13"/>
      <c r="HJ1356" s="13"/>
      <c r="HK1356" s="13"/>
      <c r="HL1356" s="13"/>
      <c r="HM1356" s="13"/>
      <c r="HN1356" s="13"/>
      <c r="HO1356" s="13"/>
      <c r="HP1356" s="13"/>
      <c r="HQ1356" s="13"/>
      <c r="HR1356" s="13"/>
      <c r="HS1356" s="13"/>
      <c r="HT1356" s="13"/>
      <c r="HU1356" s="13"/>
      <c r="HV1356" s="13"/>
      <c r="HW1356" s="13"/>
      <c r="HX1356" s="13"/>
      <c r="HY1356" s="13"/>
      <c r="HZ1356" s="13"/>
      <c r="IA1356" s="13"/>
      <c r="IB1356" s="13"/>
      <c r="IC1356" s="13"/>
      <c r="ID1356" s="13"/>
      <c r="IE1356" s="13"/>
      <c r="IF1356" s="13"/>
      <c r="IG1356" s="13"/>
      <c r="IH1356" s="13"/>
      <c r="II1356" s="13"/>
      <c r="IJ1356" s="13"/>
      <c r="IK1356" s="13"/>
      <c r="IL1356" s="13"/>
      <c r="IM1356" s="13"/>
      <c r="IN1356" s="13"/>
      <c r="IO1356" s="13"/>
      <c r="IP1356" s="13"/>
      <c r="IQ1356" s="13"/>
      <c r="IR1356" s="13"/>
      <c r="IS1356" s="13"/>
      <c r="IT1356" s="13"/>
      <c r="IU1356" s="13"/>
      <c r="IV1356" s="13"/>
      <c r="IW1356" s="13"/>
      <c r="IX1356" s="13"/>
      <c r="IY1356" s="13"/>
      <c r="IZ1356" s="13"/>
      <c r="JA1356" s="13"/>
      <c r="JB1356" s="13"/>
      <c r="JC1356" s="13"/>
      <c r="JD1356" s="13"/>
      <c r="JE1356" s="13"/>
      <c r="JF1356" s="13"/>
      <c r="JG1356" s="13"/>
      <c r="JH1356" s="13"/>
      <c r="JI1356" s="13"/>
      <c r="JJ1356" s="13"/>
      <c r="JK1356" s="13"/>
      <c r="JL1356" s="13"/>
      <c r="JM1356" s="13"/>
      <c r="JN1356" s="13"/>
      <c r="JO1356" s="13"/>
      <c r="JP1356" s="13"/>
      <c r="JQ1356" s="13"/>
      <c r="JR1356" s="13"/>
      <c r="JS1356" s="13"/>
      <c r="JT1356" s="13"/>
      <c r="JU1356" s="13"/>
      <c r="JV1356" s="13"/>
      <c r="JW1356" s="13"/>
      <c r="JX1356" s="13"/>
      <c r="JY1356" s="13"/>
      <c r="JZ1356" s="13"/>
      <c r="KA1356" s="13"/>
      <c r="KB1356" s="13"/>
      <c r="KC1356" s="13"/>
      <c r="KD1356" s="13"/>
      <c r="KE1356" s="13"/>
      <c r="KF1356" s="13"/>
      <c r="KG1356" s="13"/>
      <c r="KH1356" s="13"/>
      <c r="KI1356" s="13"/>
      <c r="KJ1356" s="13"/>
      <c r="KK1356" s="13"/>
      <c r="KL1356" s="13"/>
      <c r="KM1356" s="13"/>
      <c r="KN1356" s="13"/>
      <c r="KO1356" s="13"/>
      <c r="KP1356" s="13"/>
      <c r="KQ1356" s="13"/>
      <c r="KR1356" s="13"/>
      <c r="KS1356" s="13"/>
      <c r="KT1356" s="13"/>
      <c r="KU1356" s="13"/>
      <c r="KV1356" s="13"/>
      <c r="KW1356" s="13"/>
      <c r="KX1356" s="13"/>
      <c r="KY1356" s="13"/>
      <c r="KZ1356" s="13"/>
      <c r="LA1356" s="13"/>
      <c r="LB1356" s="13"/>
      <c r="LC1356" s="13"/>
      <c r="LD1356" s="13"/>
      <c r="LE1356" s="13"/>
      <c r="LF1356" s="13"/>
      <c r="LG1356" s="13"/>
      <c r="LH1356" s="13"/>
      <c r="LI1356" s="13"/>
      <c r="LJ1356" s="13"/>
      <c r="LK1356" s="13"/>
      <c r="LL1356" s="13"/>
      <c r="LM1356" s="13"/>
      <c r="LN1356" s="13"/>
      <c r="LO1356" s="13"/>
      <c r="LP1356" s="13"/>
      <c r="LQ1356" s="13"/>
      <c r="LR1356" s="13"/>
      <c r="LS1356" s="13"/>
      <c r="LT1356" s="13"/>
      <c r="LU1356" s="13"/>
      <c r="LV1356" s="13"/>
      <c r="LW1356" s="13"/>
      <c r="LX1356" s="13"/>
      <c r="LY1356" s="13"/>
      <c r="LZ1356" s="13"/>
      <c r="MA1356" s="13"/>
      <c r="MB1356" s="13"/>
      <c r="MC1356" s="13"/>
      <c r="MD1356" s="13"/>
      <c r="ME1356" s="13"/>
      <c r="MF1356" s="13"/>
      <c r="MG1356" s="13"/>
      <c r="MH1356" s="13"/>
      <c r="MI1356" s="13"/>
      <c r="MJ1356" s="13"/>
      <c r="MK1356" s="13"/>
      <c r="ML1356" s="13"/>
      <c r="MM1356" s="13"/>
      <c r="MN1356" s="13"/>
      <c r="MO1356" s="13"/>
      <c r="MP1356" s="13"/>
      <c r="MQ1356" s="13"/>
      <c r="MR1356" s="13"/>
      <c r="MS1356" s="13"/>
      <c r="MT1356" s="13"/>
      <c r="MU1356" s="13"/>
      <c r="MV1356" s="13"/>
      <c r="MW1356" s="13"/>
      <c r="MX1356" s="13"/>
      <c r="MY1356" s="13"/>
      <c r="MZ1356" s="13"/>
      <c r="NA1356" s="13"/>
      <c r="NB1356" s="13"/>
      <c r="NC1356" s="13"/>
      <c r="ND1356" s="13"/>
      <c r="NE1356" s="13"/>
      <c r="NF1356" s="13"/>
      <c r="NG1356" s="13"/>
      <c r="NH1356" s="13"/>
      <c r="NI1356" s="13"/>
      <c r="NJ1356" s="13"/>
      <c r="NK1356" s="13"/>
      <c r="NL1356" s="13"/>
      <c r="NM1356" s="13"/>
      <c r="NN1356" s="13"/>
      <c r="NO1356" s="13"/>
      <c r="NP1356" s="13"/>
      <c r="NQ1356" s="13"/>
      <c r="NR1356" s="13"/>
      <c r="NS1356" s="13"/>
      <c r="NT1356" s="13"/>
      <c r="NU1356" s="13"/>
      <c r="NV1356" s="13"/>
      <c r="NW1356" s="13"/>
      <c r="NX1356" s="13"/>
      <c r="NY1356" s="13"/>
      <c r="NZ1356" s="13"/>
      <c r="OA1356" s="13"/>
      <c r="OB1356" s="13"/>
      <c r="OC1356" s="13"/>
      <c r="OD1356" s="13"/>
      <c r="OE1356" s="13"/>
      <c r="OF1356" s="13"/>
      <c r="OG1356" s="13"/>
      <c r="OH1356" s="13"/>
      <c r="OI1356" s="13"/>
      <c r="OJ1356" s="13"/>
      <c r="OK1356" s="13"/>
      <c r="OL1356" s="13"/>
      <c r="OM1356" s="13"/>
      <c r="ON1356" s="13"/>
      <c r="OO1356" s="13"/>
      <c r="OP1356" s="13"/>
      <c r="OQ1356" s="13"/>
      <c r="OR1356" s="13"/>
      <c r="OS1356" s="13"/>
      <c r="OT1356" s="13"/>
      <c r="OU1356" s="13"/>
      <c r="OV1356" s="13"/>
      <c r="OW1356" s="13"/>
      <c r="OX1356" s="13"/>
      <c r="OY1356" s="13"/>
      <c r="OZ1356" s="13"/>
      <c r="PA1356" s="13"/>
      <c r="PB1356" s="13"/>
      <c r="PC1356" s="13"/>
      <c r="PD1356" s="13"/>
      <c r="PE1356" s="13"/>
      <c r="PF1356" s="13"/>
      <c r="PG1356" s="13"/>
      <c r="PH1356" s="13"/>
      <c r="PI1356" s="13"/>
      <c r="PJ1356" s="13"/>
      <c r="PK1356" s="13"/>
      <c r="PL1356" s="13"/>
      <c r="PM1356" s="13"/>
      <c r="PN1356" s="13"/>
      <c r="PO1356" s="13"/>
      <c r="PP1356" s="13"/>
      <c r="PQ1356" s="13"/>
      <c r="PR1356" s="13"/>
      <c r="PS1356" s="13"/>
      <c r="PT1356" s="13"/>
      <c r="PU1356" s="13"/>
      <c r="PV1356" s="13"/>
      <c r="PW1356" s="13"/>
      <c r="PX1356" s="13"/>
      <c r="PY1356" s="13"/>
      <c r="PZ1356" s="13"/>
      <c r="QA1356" s="13"/>
      <c r="QB1356" s="13"/>
      <c r="QC1356" s="13"/>
      <c r="QD1356" s="13"/>
      <c r="QE1356" s="13"/>
      <c r="QF1356" s="13"/>
      <c r="QG1356" s="13"/>
      <c r="QH1356" s="13"/>
      <c r="QI1356" s="13"/>
      <c r="QJ1356" s="13"/>
      <c r="QK1356" s="13"/>
      <c r="QL1356" s="13"/>
      <c r="QM1356" s="13"/>
      <c r="QN1356" s="13"/>
      <c r="QO1356" s="13"/>
      <c r="QP1356" s="13"/>
      <c r="QQ1356" s="13"/>
      <c r="QR1356" s="13"/>
      <c r="QS1356" s="13"/>
      <c r="QT1356" s="13"/>
      <c r="QU1356" s="13"/>
      <c r="QV1356" s="13"/>
      <c r="QW1356" s="13"/>
      <c r="QX1356" s="13"/>
      <c r="QY1356" s="13"/>
      <c r="QZ1356" s="13"/>
      <c r="RA1356" s="13"/>
      <c r="RB1356" s="13"/>
      <c r="RC1356" s="13"/>
      <c r="RD1356" s="13"/>
      <c r="RE1356" s="13"/>
      <c r="RF1356" s="13"/>
      <c r="RG1356" s="13"/>
      <c r="RH1356" s="13"/>
      <c r="RI1356" s="13"/>
      <c r="RJ1356" s="13"/>
      <c r="RK1356" s="13"/>
      <c r="RL1356" s="13"/>
      <c r="RM1356" s="13"/>
      <c r="RN1356" s="13"/>
      <c r="RO1356" s="13"/>
      <c r="RP1356" s="13"/>
      <c r="RQ1356" s="13"/>
      <c r="RR1356" s="13"/>
      <c r="RS1356" s="13"/>
      <c r="RT1356" s="13"/>
      <c r="RU1356" s="13"/>
      <c r="RV1356" s="13"/>
      <c r="RW1356" s="13"/>
      <c r="RX1356" s="13"/>
      <c r="RY1356" s="13"/>
      <c r="RZ1356" s="13"/>
      <c r="SA1356" s="13"/>
      <c r="SB1356" s="13"/>
      <c r="SC1356" s="13"/>
      <c r="SD1356" s="13"/>
      <c r="SE1356" s="13"/>
      <c r="SF1356" s="13"/>
      <c r="SG1356" s="13"/>
      <c r="SH1356" s="13"/>
      <c r="SI1356" s="13"/>
      <c r="SJ1356" s="13"/>
      <c r="SK1356" s="13"/>
      <c r="SL1356" s="13"/>
      <c r="SM1356" s="13"/>
      <c r="SN1356" s="13"/>
      <c r="SO1356" s="13"/>
      <c r="SP1356" s="13"/>
      <c r="SQ1356" s="13"/>
      <c r="SR1356" s="13"/>
      <c r="SS1356" s="13"/>
      <c r="ST1356" s="13"/>
      <c r="SU1356" s="13"/>
      <c r="SV1356" s="13"/>
      <c r="SW1356" s="13"/>
      <c r="SX1356" s="13"/>
      <c r="SY1356" s="13"/>
      <c r="SZ1356" s="13"/>
      <c r="TA1356" s="13"/>
      <c r="TB1356" s="13"/>
      <c r="TC1356" s="13"/>
      <c r="TD1356" s="13"/>
      <c r="TE1356" s="13"/>
      <c r="TF1356" s="13"/>
      <c r="TG1356" s="13"/>
      <c r="TH1356" s="13"/>
      <c r="TI1356" s="13"/>
      <c r="TJ1356" s="13"/>
      <c r="TK1356" s="13"/>
      <c r="TL1356" s="13"/>
      <c r="TM1356" s="13"/>
      <c r="TN1356" s="13"/>
      <c r="TO1356" s="13"/>
      <c r="TP1356" s="13"/>
      <c r="TQ1356" s="13"/>
      <c r="TR1356" s="13"/>
      <c r="TS1356" s="13"/>
      <c r="TT1356" s="13"/>
      <c r="TU1356" s="13"/>
      <c r="TV1356" s="13"/>
      <c r="TW1356" s="13"/>
      <c r="TX1356" s="13"/>
      <c r="TY1356" s="13"/>
      <c r="TZ1356" s="13"/>
      <c r="UA1356" s="13"/>
      <c r="UB1356" s="13"/>
      <c r="UC1356" s="13"/>
      <c r="UD1356" s="13"/>
      <c r="UE1356" s="13"/>
      <c r="UF1356" s="13"/>
      <c r="UG1356" s="13"/>
      <c r="UH1356" s="13"/>
      <c r="UI1356" s="13"/>
      <c r="UJ1356" s="13"/>
      <c r="UK1356" s="13"/>
      <c r="UL1356" s="13"/>
      <c r="UM1356" s="13"/>
      <c r="UN1356" s="13"/>
      <c r="UO1356" s="13"/>
      <c r="UP1356" s="13"/>
      <c r="UQ1356" s="13"/>
      <c r="UR1356" s="13"/>
      <c r="US1356" s="13"/>
      <c r="UT1356" s="13"/>
      <c r="UU1356" s="13"/>
      <c r="UV1356" s="13"/>
      <c r="UW1356" s="13"/>
      <c r="UX1356" s="13"/>
      <c r="UY1356" s="13"/>
      <c r="UZ1356" s="13"/>
      <c r="VA1356" s="13"/>
      <c r="VB1356" s="13"/>
      <c r="VC1356" s="13"/>
      <c r="VD1356" s="13"/>
      <c r="VE1356" s="13"/>
      <c r="VF1356" s="13"/>
      <c r="VG1356" s="13"/>
      <c r="VH1356" s="13"/>
      <c r="VI1356" s="13"/>
      <c r="VJ1356" s="13"/>
      <c r="VK1356" s="13"/>
      <c r="VL1356" s="13"/>
      <c r="VM1356" s="13"/>
      <c r="VN1356" s="13"/>
      <c r="VO1356" s="13"/>
      <c r="VP1356" s="13"/>
      <c r="VQ1356" s="13"/>
      <c r="VR1356" s="13"/>
      <c r="VS1356" s="13"/>
      <c r="VT1356" s="13"/>
      <c r="VU1356" s="13"/>
      <c r="VV1356" s="13"/>
      <c r="VW1356" s="13"/>
      <c r="VX1356" s="13"/>
      <c r="VY1356" s="13"/>
      <c r="VZ1356" s="13"/>
      <c r="WA1356" s="13"/>
      <c r="WB1356" s="13"/>
      <c r="WC1356" s="13"/>
      <c r="WD1356" s="13"/>
      <c r="WE1356" s="13"/>
      <c r="WF1356" s="13"/>
      <c r="WG1356" s="13"/>
      <c r="WH1356" s="13"/>
      <c r="WI1356" s="13"/>
      <c r="WJ1356" s="13"/>
      <c r="WK1356" s="13"/>
      <c r="WL1356" s="13"/>
      <c r="WM1356" s="13"/>
      <c r="WN1356" s="13"/>
      <c r="WO1356" s="13"/>
      <c r="WP1356" s="13"/>
      <c r="WQ1356" s="13"/>
      <c r="WR1356" s="13"/>
      <c r="WS1356" s="13"/>
      <c r="WT1356" s="13"/>
      <c r="WU1356" s="13"/>
      <c r="WV1356" s="13"/>
      <c r="WW1356" s="13"/>
      <c r="WX1356" s="13"/>
      <c r="WY1356" s="13"/>
      <c r="WZ1356" s="13"/>
      <c r="XA1356" s="13"/>
      <c r="XB1356" s="13"/>
      <c r="XC1356" s="13"/>
      <c r="XD1356" s="13"/>
      <c r="XE1356" s="13"/>
      <c r="XF1356" s="13"/>
      <c r="XG1356" s="13"/>
      <c r="XH1356" s="13"/>
      <c r="XI1356" s="13"/>
      <c r="XJ1356" s="13"/>
      <c r="XK1356" s="13"/>
      <c r="XL1356" s="13"/>
      <c r="XM1356" s="13"/>
      <c r="XN1356" s="13"/>
      <c r="XO1356" s="13"/>
      <c r="XP1356" s="13"/>
      <c r="XQ1356" s="13"/>
      <c r="XR1356" s="13"/>
      <c r="XS1356" s="13"/>
      <c r="XT1356" s="13"/>
      <c r="XU1356" s="13"/>
      <c r="XV1356" s="13"/>
      <c r="XW1356" s="13"/>
      <c r="XX1356" s="13"/>
      <c r="XY1356" s="13"/>
      <c r="XZ1356" s="13"/>
      <c r="YA1356" s="13"/>
      <c r="YB1356" s="13"/>
      <c r="YC1356" s="13"/>
      <c r="YD1356" s="13"/>
      <c r="YE1356" s="13"/>
      <c r="YF1356" s="13"/>
      <c r="YG1356" s="13"/>
      <c r="YH1356" s="13"/>
      <c r="YI1356" s="13"/>
      <c r="YJ1356" s="13"/>
      <c r="YK1356" s="13"/>
      <c r="YL1356" s="13"/>
      <c r="YM1356" s="13"/>
      <c r="YN1356" s="13"/>
      <c r="YO1356" s="13"/>
      <c r="YP1356" s="13"/>
      <c r="YQ1356" s="13"/>
      <c r="YR1356" s="13"/>
      <c r="YS1356" s="13"/>
      <c r="YT1356" s="13"/>
      <c r="YU1356" s="13"/>
      <c r="YV1356" s="13"/>
      <c r="YW1356" s="13"/>
      <c r="YX1356" s="13"/>
      <c r="YY1356" s="13"/>
      <c r="YZ1356" s="13"/>
      <c r="ZA1356" s="13"/>
      <c r="ZB1356" s="13"/>
      <c r="ZC1356" s="13"/>
      <c r="ZD1356" s="13"/>
      <c r="ZE1356" s="13"/>
      <c r="ZF1356" s="13"/>
      <c r="ZG1356" s="13"/>
      <c r="ZH1356" s="13"/>
      <c r="ZI1356" s="13"/>
      <c r="ZJ1356" s="13"/>
      <c r="ZK1356" s="13"/>
      <c r="ZL1356" s="13"/>
      <c r="ZM1356" s="13"/>
      <c r="ZN1356" s="13"/>
      <c r="ZO1356" s="13"/>
      <c r="ZP1356" s="13"/>
      <c r="ZQ1356" s="13"/>
      <c r="ZR1356" s="13"/>
      <c r="ZS1356" s="13"/>
      <c r="ZT1356" s="13"/>
      <c r="ZU1356" s="13"/>
      <c r="ZV1356" s="13"/>
      <c r="ZW1356" s="13"/>
      <c r="ZX1356" s="13"/>
      <c r="ZY1356" s="13"/>
      <c r="ZZ1356" s="13"/>
      <c r="AAA1356" s="13"/>
      <c r="AAB1356" s="13"/>
      <c r="AAC1356" s="13"/>
      <c r="AAD1356" s="13"/>
      <c r="AAE1356" s="13"/>
      <c r="AAF1356" s="13"/>
      <c r="AAG1356" s="13"/>
      <c r="AAH1356" s="13"/>
      <c r="AAI1356" s="13"/>
      <c r="AAJ1356" s="13"/>
      <c r="AAK1356" s="13"/>
      <c r="AAL1356" s="13"/>
      <c r="AAM1356" s="13"/>
      <c r="AAN1356" s="13"/>
      <c r="AAO1356" s="13"/>
      <c r="AAP1356" s="13"/>
      <c r="AAQ1356" s="13"/>
      <c r="AAR1356" s="13"/>
      <c r="AAS1356" s="13"/>
      <c r="AAT1356" s="13"/>
      <c r="AAU1356" s="13"/>
      <c r="AAV1356" s="13"/>
      <c r="AAW1356" s="13"/>
      <c r="AAX1356" s="13"/>
      <c r="AAY1356" s="13"/>
      <c r="AAZ1356" s="13"/>
      <c r="ABA1356" s="13"/>
      <c r="ABB1356" s="13"/>
      <c r="ABC1356" s="13"/>
      <c r="ABD1356" s="13"/>
      <c r="ABE1356" s="13"/>
      <c r="ABF1356" s="13"/>
      <c r="ABG1356" s="13"/>
      <c r="ABH1356" s="13"/>
      <c r="ABI1356" s="13"/>
      <c r="ABJ1356" s="13"/>
      <c r="ABK1356" s="13"/>
      <c r="ABL1356" s="13"/>
      <c r="ABM1356" s="13"/>
      <c r="ABN1356" s="13"/>
      <c r="ABO1356" s="13"/>
      <c r="ABP1356" s="13"/>
      <c r="ABQ1356" s="13"/>
      <c r="ABR1356" s="13"/>
      <c r="ABS1356" s="13"/>
      <c r="ABT1356" s="13"/>
      <c r="ABU1356" s="13"/>
      <c r="ABV1356" s="13"/>
      <c r="ABW1356" s="13"/>
      <c r="ABX1356" s="13"/>
      <c r="ABY1356" s="13"/>
      <c r="ABZ1356" s="13"/>
      <c r="ACA1356" s="13"/>
      <c r="ACB1356" s="13"/>
      <c r="ACC1356" s="13"/>
      <c r="ACD1356" s="13"/>
      <c r="ACE1356" s="13"/>
      <c r="ACF1356" s="13"/>
      <c r="ACG1356" s="13"/>
      <c r="ACH1356" s="13"/>
      <c r="ACI1356" s="13"/>
      <c r="ACJ1356" s="13"/>
      <c r="ACK1356" s="13"/>
      <c r="ACL1356" s="13"/>
      <c r="ACM1356" s="13"/>
      <c r="ACN1356" s="13"/>
      <c r="ACO1356" s="13"/>
      <c r="ACP1356" s="13"/>
      <c r="ACQ1356" s="13"/>
      <c r="ACR1356" s="13"/>
      <c r="ACS1356" s="13"/>
      <c r="ACT1356" s="13"/>
      <c r="ACU1356" s="13"/>
      <c r="ACV1356" s="13"/>
      <c r="ACW1356" s="13"/>
      <c r="ACX1356" s="13"/>
      <c r="ACY1356" s="13"/>
      <c r="ACZ1356" s="13"/>
      <c r="ADA1356" s="13"/>
      <c r="ADB1356" s="13"/>
      <c r="ADC1356" s="13"/>
      <c r="ADD1356" s="13"/>
      <c r="ADE1356" s="13"/>
      <c r="ADF1356" s="13"/>
      <c r="ADG1356" s="13"/>
      <c r="ADH1356" s="13"/>
      <c r="ADI1356" s="13"/>
      <c r="ADJ1356" s="13"/>
      <c r="ADK1356" s="13"/>
      <c r="ADL1356" s="13"/>
      <c r="ADM1356" s="13"/>
      <c r="ADN1356" s="13"/>
      <c r="ADO1356" s="13"/>
      <c r="ADP1356" s="13"/>
      <c r="ADQ1356" s="13"/>
      <c r="ADR1356" s="13"/>
      <c r="ADS1356" s="13"/>
      <c r="ADT1356" s="13"/>
      <c r="ADU1356" s="13"/>
      <c r="ADV1356" s="13"/>
      <c r="ADW1356" s="13"/>
      <c r="ADX1356" s="13"/>
      <c r="ADY1356" s="13"/>
      <c r="ADZ1356" s="13"/>
      <c r="AEA1356" s="13"/>
      <c r="AEB1356" s="13"/>
      <c r="AEC1356" s="13"/>
      <c r="AED1356" s="13"/>
      <c r="AEE1356" s="13"/>
      <c r="AEF1356" s="13"/>
      <c r="AEG1356" s="13"/>
      <c r="AEH1356" s="13"/>
      <c r="AEI1356" s="13"/>
      <c r="AEJ1356" s="13"/>
      <c r="AEK1356" s="13"/>
      <c r="AEL1356" s="13"/>
      <c r="AEM1356" s="13"/>
      <c r="AEN1356" s="13"/>
      <c r="AEO1356" s="13"/>
      <c r="AEP1356" s="13"/>
      <c r="AEQ1356" s="13"/>
      <c r="AER1356" s="13"/>
      <c r="AES1356" s="13"/>
      <c r="AET1356" s="13"/>
      <c r="AEU1356" s="13"/>
      <c r="AEV1356" s="13"/>
      <c r="AEW1356" s="13"/>
      <c r="AEX1356" s="13"/>
      <c r="AEY1356" s="13"/>
      <c r="AEZ1356" s="13"/>
      <c r="AFA1356" s="13"/>
      <c r="AFB1356" s="13"/>
      <c r="AFC1356" s="13"/>
      <c r="AFD1356" s="13"/>
      <c r="AFE1356" s="13"/>
      <c r="AFF1356" s="13"/>
      <c r="AFG1356" s="13"/>
      <c r="AFH1356" s="13"/>
      <c r="AFI1356" s="13"/>
      <c r="AFJ1356" s="13"/>
      <c r="AFK1356" s="13"/>
      <c r="AFL1356" s="13"/>
      <c r="AFM1356" s="13"/>
      <c r="AFN1356" s="13"/>
      <c r="AFO1356" s="13"/>
      <c r="AFP1356" s="13"/>
      <c r="AFQ1356" s="13"/>
      <c r="AFR1356" s="13"/>
      <c r="AFS1356" s="13"/>
      <c r="AFT1356" s="13"/>
      <c r="AFU1356" s="13"/>
      <c r="AFV1356" s="13"/>
      <c r="AFW1356" s="13"/>
      <c r="AFX1356" s="13"/>
      <c r="AFY1356" s="13"/>
      <c r="AFZ1356" s="13"/>
      <c r="AGA1356" s="13"/>
      <c r="AGB1356" s="13"/>
      <c r="AGC1356" s="13"/>
      <c r="AGD1356" s="13"/>
      <c r="AGE1356" s="13"/>
      <c r="AGF1356" s="13"/>
      <c r="AGG1356" s="13"/>
      <c r="AGH1356" s="13"/>
      <c r="AGI1356" s="13"/>
      <c r="AGJ1356" s="13"/>
      <c r="AGK1356" s="13"/>
      <c r="AGL1356" s="13"/>
      <c r="AGM1356" s="13"/>
      <c r="AGN1356" s="13"/>
      <c r="AGO1356" s="13"/>
      <c r="AGP1356" s="13"/>
      <c r="AGQ1356" s="13"/>
      <c r="AGR1356" s="13"/>
      <c r="AGS1356" s="13"/>
      <c r="AGT1356" s="13"/>
      <c r="AGU1356" s="13"/>
      <c r="AGV1356" s="13"/>
      <c r="AGW1356" s="13"/>
      <c r="AGX1356" s="13"/>
      <c r="AGY1356" s="13"/>
      <c r="AGZ1356" s="13"/>
      <c r="AHA1356" s="13"/>
      <c r="AHB1356" s="13"/>
      <c r="AHC1356" s="13"/>
      <c r="AHD1356" s="13"/>
      <c r="AHE1356" s="13"/>
      <c r="AHF1356" s="13"/>
      <c r="AHG1356" s="13"/>
      <c r="AHH1356" s="13"/>
      <c r="AHI1356" s="13"/>
      <c r="AHJ1356" s="13"/>
      <c r="AHK1356" s="13"/>
      <c r="AHL1356" s="13"/>
      <c r="AHM1356" s="13"/>
      <c r="AHN1356" s="13"/>
      <c r="AHO1356" s="13"/>
      <c r="AHP1356" s="13"/>
      <c r="AHQ1356" s="13"/>
      <c r="AHR1356" s="13"/>
      <c r="AHS1356" s="13"/>
      <c r="AHT1356" s="13"/>
      <c r="AHU1356" s="13"/>
      <c r="AHV1356" s="13"/>
      <c r="AHW1356" s="13"/>
      <c r="AHX1356" s="13"/>
      <c r="AHY1356" s="13"/>
      <c r="AHZ1356" s="13"/>
      <c r="AIA1356" s="13"/>
      <c r="AIB1356" s="13"/>
      <c r="AIC1356" s="13"/>
      <c r="AID1356" s="13"/>
      <c r="AIE1356" s="13"/>
      <c r="AIF1356" s="13"/>
      <c r="AIG1356" s="13"/>
      <c r="AIH1356" s="13"/>
      <c r="AII1356" s="13"/>
      <c r="AIJ1356" s="13"/>
      <c r="AIK1356" s="13"/>
      <c r="AIL1356" s="13"/>
      <c r="AIM1356" s="13"/>
      <c r="AIN1356" s="13"/>
      <c r="AIO1356" s="13"/>
      <c r="AIP1356" s="13"/>
      <c r="AIQ1356" s="13"/>
      <c r="AIR1356" s="13"/>
      <c r="AIS1356" s="13"/>
      <c r="AIT1356" s="13"/>
      <c r="AIU1356" s="13"/>
      <c r="AIV1356" s="13"/>
      <c r="AIW1356" s="13"/>
      <c r="AIX1356" s="13"/>
      <c r="AIY1356" s="13"/>
      <c r="AIZ1356" s="13"/>
      <c r="AJA1356" s="13"/>
      <c r="AJB1356" s="13"/>
      <c r="AJC1356" s="13"/>
      <c r="AJD1356" s="13"/>
      <c r="AJE1356" s="13"/>
      <c r="AJF1356" s="13"/>
      <c r="AJG1356" s="13"/>
      <c r="AJH1356" s="13"/>
      <c r="AJI1356" s="13"/>
      <c r="AJJ1356" s="13"/>
      <c r="AJK1356" s="13"/>
      <c r="AJL1356" s="13"/>
      <c r="AJM1356" s="13"/>
      <c r="AJN1356" s="13"/>
      <c r="AJO1356" s="13"/>
      <c r="AJP1356" s="13"/>
      <c r="AJQ1356" s="13"/>
      <c r="AJR1356" s="13"/>
      <c r="AJS1356" s="13"/>
      <c r="AJT1356" s="13"/>
      <c r="AJU1356" s="13"/>
      <c r="AJV1356" s="13"/>
      <c r="AJW1356" s="13"/>
      <c r="AJX1356" s="13"/>
      <c r="AJY1356" s="13"/>
      <c r="AJZ1356" s="13"/>
      <c r="AKA1356" s="13"/>
      <c r="AKB1356" s="13"/>
      <c r="AKC1356" s="13"/>
      <c r="AKD1356" s="13"/>
      <c r="AKE1356" s="13"/>
      <c r="AKF1356" s="13"/>
      <c r="AKG1356" s="13"/>
      <c r="AKH1356" s="13"/>
      <c r="AKI1356" s="13"/>
      <c r="AKJ1356" s="13"/>
      <c r="AKK1356" s="13"/>
      <c r="AKL1356" s="13"/>
      <c r="AKM1356" s="13"/>
      <c r="AKN1356" s="13"/>
      <c r="AKO1356" s="13"/>
      <c r="AKP1356" s="13"/>
      <c r="AKQ1356" s="13"/>
      <c r="AKR1356" s="13"/>
      <c r="AKS1356" s="13"/>
      <c r="AKT1356" s="13"/>
      <c r="AKU1356" s="13"/>
      <c r="AKV1356" s="13"/>
      <c r="AKW1356" s="13"/>
      <c r="AKX1356" s="13"/>
      <c r="AKY1356" s="13"/>
      <c r="AKZ1356" s="13"/>
      <c r="ALA1356" s="13"/>
      <c r="ALB1356" s="13"/>
      <c r="ALC1356" s="13"/>
      <c r="ALD1356" s="13"/>
      <c r="ALE1356" s="13"/>
      <c r="ALF1356" s="13"/>
      <c r="ALG1356" s="13"/>
      <c r="ALH1356" s="13"/>
      <c r="ALI1356" s="13"/>
      <c r="ALJ1356" s="13"/>
    </row>
    <row r="1357" spans="1:998" s="24" customFormat="1">
      <c r="A1357" s="16">
        <v>1352</v>
      </c>
      <c r="B1357" s="32" t="s">
        <v>857</v>
      </c>
      <c r="C1357" s="32" t="s">
        <v>29</v>
      </c>
      <c r="D1357" s="32" t="s">
        <v>29</v>
      </c>
      <c r="E1357" s="32" t="s">
        <v>1603</v>
      </c>
      <c r="F1357" s="32"/>
      <c r="G1357" s="74">
        <v>45835</v>
      </c>
      <c r="H1357" s="75">
        <v>0.47638888888888897</v>
      </c>
      <c r="I1357" s="32" t="s">
        <v>5</v>
      </c>
      <c r="J1357" s="32" t="s">
        <v>6</v>
      </c>
      <c r="K1357" s="32" t="s">
        <v>5</v>
      </c>
      <c r="L1357" s="32" t="s">
        <v>5</v>
      </c>
      <c r="M1357" s="32" t="s">
        <v>5</v>
      </c>
      <c r="N1357" s="32" t="s">
        <v>6</v>
      </c>
      <c r="O1357" s="76">
        <v>540.14</v>
      </c>
      <c r="P1357" s="77">
        <v>4073</v>
      </c>
      <c r="Q1357" s="76">
        <v>210000</v>
      </c>
      <c r="R1357" s="76">
        <v>10500</v>
      </c>
      <c r="S1357" s="86">
        <f t="shared" si="121"/>
        <v>5</v>
      </c>
      <c r="T1357" s="86">
        <f t="shared" si="124"/>
        <v>199500</v>
      </c>
      <c r="U1357" s="32" t="s">
        <v>6</v>
      </c>
      <c r="V1357" s="32" t="s">
        <v>5</v>
      </c>
      <c r="W1357" s="32">
        <v>1</v>
      </c>
      <c r="X1357" s="80">
        <v>0</v>
      </c>
      <c r="Y1357" s="81">
        <f>ROUND((S1357/INDICI!$B$2*10),2)</f>
        <v>0.56000000000000005</v>
      </c>
      <c r="Z1357" s="81">
        <f>ROUND((O1357/INDICI!$B$1*25),2)</f>
        <v>1.44</v>
      </c>
      <c r="AA1357" s="82">
        <f t="shared" si="122"/>
        <v>8</v>
      </c>
      <c r="AB1357" s="83">
        <f t="shared" si="123"/>
        <v>10</v>
      </c>
      <c r="AC1357" s="84"/>
      <c r="AD1357" s="81" t="str">
        <f>VLOOKUP(C1357, 'NORD SUD'!A:B, 2, FALSE)</f>
        <v>S</v>
      </c>
      <c r="AE1357" s="85"/>
      <c r="AF1357" s="85"/>
      <c r="AG1357" s="84"/>
      <c r="AH1357" s="81"/>
      <c r="AI1357" s="169"/>
      <c r="AJ1357" s="169"/>
      <c r="AK1357" s="194"/>
      <c r="AL1357" s="158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/>
      <c r="FL1357" s="13"/>
      <c r="FM1357" s="13"/>
      <c r="FN1357" s="13"/>
      <c r="FO1357" s="13"/>
      <c r="FP1357" s="13"/>
      <c r="FQ1357" s="13"/>
      <c r="FR1357" s="13"/>
      <c r="FS1357" s="13"/>
      <c r="FT1357" s="13"/>
      <c r="FU1357" s="13"/>
      <c r="FV1357" s="13"/>
      <c r="FW1357" s="13"/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/>
      <c r="GH1357" s="13"/>
      <c r="GI1357" s="13"/>
      <c r="GJ1357" s="13"/>
      <c r="GK1357" s="13"/>
      <c r="GL1357" s="13"/>
      <c r="GM1357" s="13"/>
      <c r="GN1357" s="13"/>
      <c r="GO1357" s="13"/>
      <c r="GP1357" s="13"/>
      <c r="GQ1357" s="13"/>
      <c r="GR1357" s="13"/>
      <c r="GS1357" s="13"/>
      <c r="GT1357" s="13"/>
      <c r="GU1357" s="13"/>
      <c r="GV1357" s="13"/>
      <c r="GW1357" s="13"/>
      <c r="GX1357" s="13"/>
      <c r="GY1357" s="13"/>
      <c r="GZ1357" s="13"/>
      <c r="HA1357" s="13"/>
      <c r="HB1357" s="13"/>
      <c r="HC1357" s="13"/>
      <c r="HD1357" s="13"/>
      <c r="HE1357" s="13"/>
      <c r="HF1357" s="13"/>
      <c r="HG1357" s="13"/>
      <c r="HH1357" s="13"/>
      <c r="HI1357" s="13"/>
      <c r="HJ1357" s="13"/>
      <c r="HK1357" s="13"/>
      <c r="HL1357" s="13"/>
      <c r="HM1357" s="13"/>
      <c r="HN1357" s="13"/>
      <c r="HO1357" s="13"/>
      <c r="HP1357" s="13"/>
      <c r="HQ1357" s="13"/>
      <c r="HR1357" s="13"/>
      <c r="HS1357" s="13"/>
      <c r="HT1357" s="13"/>
      <c r="HU1357" s="13"/>
      <c r="HV1357" s="13"/>
      <c r="HW1357" s="13"/>
      <c r="HX1357" s="13"/>
      <c r="HY1357" s="13"/>
      <c r="HZ1357" s="13"/>
      <c r="IA1357" s="13"/>
      <c r="IB1357" s="13"/>
      <c r="IC1357" s="13"/>
      <c r="ID1357" s="13"/>
      <c r="IE1357" s="13"/>
      <c r="IF1357" s="13"/>
      <c r="IG1357" s="13"/>
      <c r="IH1357" s="13"/>
      <c r="II1357" s="13"/>
      <c r="IJ1357" s="13"/>
      <c r="IK1357" s="13"/>
      <c r="IL1357" s="13"/>
      <c r="IM1357" s="13"/>
      <c r="IN1357" s="13"/>
      <c r="IO1357" s="13"/>
      <c r="IP1357" s="13"/>
      <c r="IQ1357" s="13"/>
      <c r="IR1357" s="13"/>
      <c r="IS1357" s="13"/>
      <c r="IT1357" s="13"/>
      <c r="IU1357" s="13"/>
      <c r="IV1357" s="13"/>
      <c r="IW1357" s="13"/>
      <c r="IX1357" s="13"/>
      <c r="IY1357" s="13"/>
      <c r="IZ1357" s="13"/>
      <c r="JA1357" s="13"/>
      <c r="JB1357" s="13"/>
      <c r="JC1357" s="13"/>
      <c r="JD1357" s="13"/>
      <c r="JE1357" s="13"/>
      <c r="JF1357" s="13"/>
      <c r="JG1357" s="13"/>
      <c r="JH1357" s="13"/>
      <c r="JI1357" s="13"/>
      <c r="JJ1357" s="13"/>
      <c r="JK1357" s="13"/>
      <c r="JL1357" s="13"/>
      <c r="JM1357" s="13"/>
      <c r="JN1357" s="13"/>
      <c r="JO1357" s="13"/>
      <c r="JP1357" s="13"/>
      <c r="JQ1357" s="13"/>
      <c r="JR1357" s="13"/>
      <c r="JS1357" s="13"/>
      <c r="JT1357" s="13"/>
      <c r="JU1357" s="13"/>
      <c r="JV1357" s="13"/>
      <c r="JW1357" s="13"/>
      <c r="JX1357" s="13"/>
      <c r="JY1357" s="13"/>
      <c r="JZ1357" s="13"/>
      <c r="KA1357" s="13"/>
      <c r="KB1357" s="13"/>
      <c r="KC1357" s="13"/>
      <c r="KD1357" s="13"/>
      <c r="KE1357" s="13"/>
      <c r="KF1357" s="13"/>
      <c r="KG1357" s="13"/>
      <c r="KH1357" s="13"/>
      <c r="KI1357" s="13"/>
      <c r="KJ1357" s="13"/>
      <c r="KK1357" s="13"/>
      <c r="KL1357" s="13"/>
      <c r="KM1357" s="13"/>
      <c r="KN1357" s="13"/>
      <c r="KO1357" s="13"/>
      <c r="KP1357" s="13"/>
      <c r="KQ1357" s="13"/>
      <c r="KR1357" s="13"/>
      <c r="KS1357" s="13"/>
      <c r="KT1357" s="13"/>
      <c r="KU1357" s="13"/>
      <c r="KV1357" s="13"/>
      <c r="KW1357" s="13"/>
      <c r="KX1357" s="13"/>
      <c r="KY1357" s="13"/>
      <c r="KZ1357" s="13"/>
      <c r="LA1357" s="13"/>
      <c r="LB1357" s="13"/>
      <c r="LC1357" s="13"/>
      <c r="LD1357" s="13"/>
      <c r="LE1357" s="13"/>
      <c r="LF1357" s="13"/>
      <c r="LG1357" s="13"/>
      <c r="LH1357" s="13"/>
      <c r="LI1357" s="13"/>
      <c r="LJ1357" s="13"/>
      <c r="LK1357" s="13"/>
      <c r="LL1357" s="13"/>
      <c r="LM1357" s="13"/>
      <c r="LN1357" s="13"/>
      <c r="LO1357" s="13"/>
      <c r="LP1357" s="13"/>
      <c r="LQ1357" s="13"/>
      <c r="LR1357" s="13"/>
      <c r="LS1357" s="13"/>
      <c r="LT1357" s="13"/>
      <c r="LU1357" s="13"/>
      <c r="LV1357" s="13"/>
      <c r="LW1357" s="13"/>
      <c r="LX1357" s="13"/>
      <c r="LY1357" s="13"/>
      <c r="LZ1357" s="13"/>
      <c r="MA1357" s="13"/>
      <c r="MB1357" s="13"/>
      <c r="MC1357" s="13"/>
      <c r="MD1357" s="13"/>
      <c r="ME1357" s="13"/>
      <c r="MF1357" s="13"/>
      <c r="MG1357" s="13"/>
      <c r="MH1357" s="13"/>
      <c r="MI1357" s="13"/>
      <c r="MJ1357" s="13"/>
      <c r="MK1357" s="13"/>
      <c r="ML1357" s="13"/>
      <c r="MM1357" s="13"/>
      <c r="MN1357" s="13"/>
      <c r="MO1357" s="13"/>
      <c r="MP1357" s="13"/>
      <c r="MQ1357" s="13"/>
      <c r="MR1357" s="13"/>
      <c r="MS1357" s="13"/>
      <c r="MT1357" s="13"/>
      <c r="MU1357" s="13"/>
      <c r="MV1357" s="13"/>
      <c r="MW1357" s="13"/>
      <c r="MX1357" s="13"/>
      <c r="MY1357" s="13"/>
      <c r="MZ1357" s="13"/>
      <c r="NA1357" s="13"/>
      <c r="NB1357" s="13"/>
      <c r="NC1357" s="13"/>
      <c r="ND1357" s="13"/>
      <c r="NE1357" s="13"/>
      <c r="NF1357" s="13"/>
      <c r="NG1357" s="13"/>
      <c r="NH1357" s="13"/>
      <c r="NI1357" s="13"/>
      <c r="NJ1357" s="13"/>
      <c r="NK1357" s="13"/>
      <c r="NL1357" s="13"/>
      <c r="NM1357" s="13"/>
      <c r="NN1357" s="13"/>
      <c r="NO1357" s="13"/>
      <c r="NP1357" s="13"/>
      <c r="NQ1357" s="13"/>
      <c r="NR1357" s="13"/>
      <c r="NS1357" s="13"/>
      <c r="NT1357" s="13"/>
      <c r="NU1357" s="13"/>
      <c r="NV1357" s="13"/>
      <c r="NW1357" s="13"/>
      <c r="NX1357" s="13"/>
      <c r="NY1357" s="13"/>
      <c r="NZ1357" s="13"/>
      <c r="OA1357" s="13"/>
      <c r="OB1357" s="13"/>
      <c r="OC1357" s="13"/>
      <c r="OD1357" s="13"/>
      <c r="OE1357" s="13"/>
      <c r="OF1357" s="13"/>
      <c r="OG1357" s="13"/>
      <c r="OH1357" s="13"/>
      <c r="OI1357" s="13"/>
      <c r="OJ1357" s="13"/>
      <c r="OK1357" s="13"/>
      <c r="OL1357" s="13"/>
      <c r="OM1357" s="13"/>
      <c r="ON1357" s="13"/>
      <c r="OO1357" s="13"/>
      <c r="OP1357" s="13"/>
      <c r="OQ1357" s="13"/>
      <c r="OR1357" s="13"/>
      <c r="OS1357" s="13"/>
      <c r="OT1357" s="13"/>
      <c r="OU1357" s="13"/>
      <c r="OV1357" s="13"/>
      <c r="OW1357" s="13"/>
      <c r="OX1357" s="13"/>
      <c r="OY1357" s="13"/>
      <c r="OZ1357" s="13"/>
      <c r="PA1357" s="13"/>
      <c r="PB1357" s="13"/>
      <c r="PC1357" s="13"/>
      <c r="PD1357" s="13"/>
      <c r="PE1357" s="13"/>
      <c r="PF1357" s="13"/>
      <c r="PG1357" s="13"/>
      <c r="PH1357" s="13"/>
      <c r="PI1357" s="13"/>
      <c r="PJ1357" s="13"/>
      <c r="PK1357" s="13"/>
      <c r="PL1357" s="13"/>
      <c r="PM1357" s="13"/>
      <c r="PN1357" s="13"/>
      <c r="PO1357" s="13"/>
      <c r="PP1357" s="13"/>
      <c r="PQ1357" s="13"/>
      <c r="PR1357" s="13"/>
      <c r="PS1357" s="13"/>
      <c r="PT1357" s="13"/>
      <c r="PU1357" s="13"/>
      <c r="PV1357" s="13"/>
      <c r="PW1357" s="13"/>
      <c r="PX1357" s="13"/>
      <c r="PY1357" s="13"/>
      <c r="PZ1357" s="13"/>
      <c r="QA1357" s="13"/>
      <c r="QB1357" s="13"/>
      <c r="QC1357" s="13"/>
      <c r="QD1357" s="13"/>
      <c r="QE1357" s="13"/>
      <c r="QF1357" s="13"/>
      <c r="QG1357" s="13"/>
      <c r="QH1357" s="13"/>
      <c r="QI1357" s="13"/>
      <c r="QJ1357" s="13"/>
      <c r="QK1357" s="13"/>
      <c r="QL1357" s="13"/>
      <c r="QM1357" s="13"/>
      <c r="QN1357" s="13"/>
      <c r="QO1357" s="13"/>
      <c r="QP1357" s="13"/>
      <c r="QQ1357" s="13"/>
      <c r="QR1357" s="13"/>
      <c r="QS1357" s="13"/>
      <c r="QT1357" s="13"/>
      <c r="QU1357" s="13"/>
      <c r="QV1357" s="13"/>
      <c r="QW1357" s="13"/>
      <c r="QX1357" s="13"/>
      <c r="QY1357" s="13"/>
      <c r="QZ1357" s="13"/>
      <c r="RA1357" s="13"/>
      <c r="RB1357" s="13"/>
      <c r="RC1357" s="13"/>
      <c r="RD1357" s="13"/>
      <c r="RE1357" s="13"/>
      <c r="RF1357" s="13"/>
      <c r="RG1357" s="13"/>
      <c r="RH1357" s="13"/>
      <c r="RI1357" s="13"/>
      <c r="RJ1357" s="13"/>
      <c r="RK1357" s="13"/>
      <c r="RL1357" s="13"/>
      <c r="RM1357" s="13"/>
      <c r="RN1357" s="13"/>
      <c r="RO1357" s="13"/>
      <c r="RP1357" s="13"/>
      <c r="RQ1357" s="13"/>
      <c r="RR1357" s="13"/>
      <c r="RS1357" s="13"/>
      <c r="RT1357" s="13"/>
      <c r="RU1357" s="13"/>
      <c r="RV1357" s="13"/>
      <c r="RW1357" s="13"/>
      <c r="RX1357" s="13"/>
      <c r="RY1357" s="13"/>
      <c r="RZ1357" s="13"/>
      <c r="SA1357" s="13"/>
      <c r="SB1357" s="13"/>
      <c r="SC1357" s="13"/>
      <c r="SD1357" s="13"/>
      <c r="SE1357" s="13"/>
      <c r="SF1357" s="13"/>
      <c r="SG1357" s="13"/>
      <c r="SH1357" s="13"/>
      <c r="SI1357" s="13"/>
      <c r="SJ1357" s="13"/>
      <c r="SK1357" s="13"/>
      <c r="SL1357" s="13"/>
      <c r="SM1357" s="13"/>
      <c r="SN1357" s="13"/>
      <c r="SO1357" s="13"/>
      <c r="SP1357" s="13"/>
      <c r="SQ1357" s="13"/>
      <c r="SR1357" s="13"/>
      <c r="SS1357" s="13"/>
      <c r="ST1357" s="13"/>
      <c r="SU1357" s="13"/>
      <c r="SV1357" s="13"/>
      <c r="SW1357" s="13"/>
      <c r="SX1357" s="13"/>
      <c r="SY1357" s="13"/>
      <c r="SZ1357" s="13"/>
      <c r="TA1357" s="13"/>
      <c r="TB1357" s="13"/>
      <c r="TC1357" s="13"/>
      <c r="TD1357" s="13"/>
      <c r="TE1357" s="13"/>
      <c r="TF1357" s="13"/>
      <c r="TG1357" s="13"/>
      <c r="TH1357" s="13"/>
      <c r="TI1357" s="13"/>
      <c r="TJ1357" s="13"/>
      <c r="TK1357" s="13"/>
      <c r="TL1357" s="13"/>
      <c r="TM1357" s="13"/>
      <c r="TN1357" s="13"/>
      <c r="TO1357" s="13"/>
      <c r="TP1357" s="13"/>
      <c r="TQ1357" s="13"/>
      <c r="TR1357" s="13"/>
      <c r="TS1357" s="13"/>
      <c r="TT1357" s="13"/>
      <c r="TU1357" s="13"/>
      <c r="TV1357" s="13"/>
      <c r="TW1357" s="13"/>
      <c r="TX1357" s="13"/>
      <c r="TY1357" s="13"/>
      <c r="TZ1357" s="13"/>
      <c r="UA1357" s="13"/>
      <c r="UB1357" s="13"/>
      <c r="UC1357" s="13"/>
      <c r="UD1357" s="13"/>
      <c r="UE1357" s="13"/>
      <c r="UF1357" s="13"/>
      <c r="UG1357" s="13"/>
      <c r="UH1357" s="13"/>
      <c r="UI1357" s="13"/>
      <c r="UJ1357" s="13"/>
      <c r="UK1357" s="13"/>
      <c r="UL1357" s="13"/>
      <c r="UM1357" s="13"/>
      <c r="UN1357" s="13"/>
      <c r="UO1357" s="13"/>
      <c r="UP1357" s="13"/>
      <c r="UQ1357" s="13"/>
      <c r="UR1357" s="13"/>
      <c r="US1357" s="13"/>
      <c r="UT1357" s="13"/>
      <c r="UU1357" s="13"/>
      <c r="UV1357" s="13"/>
      <c r="UW1357" s="13"/>
      <c r="UX1357" s="13"/>
      <c r="UY1357" s="13"/>
      <c r="UZ1357" s="13"/>
      <c r="VA1357" s="13"/>
      <c r="VB1357" s="13"/>
      <c r="VC1357" s="13"/>
      <c r="VD1357" s="13"/>
      <c r="VE1357" s="13"/>
      <c r="VF1357" s="13"/>
      <c r="VG1357" s="13"/>
      <c r="VH1357" s="13"/>
      <c r="VI1357" s="13"/>
      <c r="VJ1357" s="13"/>
      <c r="VK1357" s="13"/>
      <c r="VL1357" s="13"/>
      <c r="VM1357" s="13"/>
      <c r="VN1357" s="13"/>
      <c r="VO1357" s="13"/>
      <c r="VP1357" s="13"/>
      <c r="VQ1357" s="13"/>
      <c r="VR1357" s="13"/>
      <c r="VS1357" s="13"/>
      <c r="VT1357" s="13"/>
      <c r="VU1357" s="13"/>
      <c r="VV1357" s="13"/>
      <c r="VW1357" s="13"/>
      <c r="VX1357" s="13"/>
      <c r="VY1357" s="13"/>
      <c r="VZ1357" s="13"/>
      <c r="WA1357" s="13"/>
      <c r="WB1357" s="13"/>
      <c r="WC1357" s="13"/>
      <c r="WD1357" s="13"/>
      <c r="WE1357" s="13"/>
      <c r="WF1357" s="13"/>
      <c r="WG1357" s="13"/>
      <c r="WH1357" s="13"/>
      <c r="WI1357" s="13"/>
      <c r="WJ1357" s="13"/>
      <c r="WK1357" s="13"/>
      <c r="WL1357" s="13"/>
      <c r="WM1357" s="13"/>
      <c r="WN1357" s="13"/>
      <c r="WO1357" s="13"/>
      <c r="WP1357" s="13"/>
      <c r="WQ1357" s="13"/>
      <c r="WR1357" s="13"/>
      <c r="WS1357" s="13"/>
      <c r="WT1357" s="13"/>
      <c r="WU1357" s="13"/>
      <c r="WV1357" s="13"/>
      <c r="WW1357" s="13"/>
      <c r="WX1357" s="13"/>
      <c r="WY1357" s="13"/>
      <c r="WZ1357" s="13"/>
      <c r="XA1357" s="13"/>
      <c r="XB1357" s="13"/>
      <c r="XC1357" s="13"/>
      <c r="XD1357" s="13"/>
      <c r="XE1357" s="13"/>
      <c r="XF1357" s="13"/>
      <c r="XG1357" s="13"/>
      <c r="XH1357" s="13"/>
      <c r="XI1357" s="13"/>
      <c r="XJ1357" s="13"/>
      <c r="XK1357" s="13"/>
      <c r="XL1357" s="13"/>
      <c r="XM1357" s="13"/>
      <c r="XN1357" s="13"/>
      <c r="XO1357" s="13"/>
      <c r="XP1357" s="13"/>
      <c r="XQ1357" s="13"/>
      <c r="XR1357" s="13"/>
      <c r="XS1357" s="13"/>
      <c r="XT1357" s="13"/>
      <c r="XU1357" s="13"/>
      <c r="XV1357" s="13"/>
      <c r="XW1357" s="13"/>
      <c r="XX1357" s="13"/>
      <c r="XY1357" s="13"/>
      <c r="XZ1357" s="13"/>
      <c r="YA1357" s="13"/>
      <c r="YB1357" s="13"/>
      <c r="YC1357" s="13"/>
      <c r="YD1357" s="13"/>
      <c r="YE1357" s="13"/>
      <c r="YF1357" s="13"/>
      <c r="YG1357" s="13"/>
      <c r="YH1357" s="13"/>
      <c r="YI1357" s="13"/>
      <c r="YJ1357" s="13"/>
      <c r="YK1357" s="13"/>
      <c r="YL1357" s="13"/>
      <c r="YM1357" s="13"/>
      <c r="YN1357" s="13"/>
      <c r="YO1357" s="13"/>
      <c r="YP1357" s="13"/>
      <c r="YQ1357" s="13"/>
      <c r="YR1357" s="13"/>
      <c r="YS1357" s="13"/>
      <c r="YT1357" s="13"/>
      <c r="YU1357" s="13"/>
      <c r="YV1357" s="13"/>
      <c r="YW1357" s="13"/>
      <c r="YX1357" s="13"/>
      <c r="YY1357" s="13"/>
      <c r="YZ1357" s="13"/>
      <c r="ZA1357" s="13"/>
      <c r="ZB1357" s="13"/>
      <c r="ZC1357" s="13"/>
      <c r="ZD1357" s="13"/>
      <c r="ZE1357" s="13"/>
      <c r="ZF1357" s="13"/>
      <c r="ZG1357" s="13"/>
      <c r="ZH1357" s="13"/>
      <c r="ZI1357" s="13"/>
      <c r="ZJ1357" s="13"/>
      <c r="ZK1357" s="13"/>
      <c r="ZL1357" s="13"/>
      <c r="ZM1357" s="13"/>
      <c r="ZN1357" s="13"/>
      <c r="ZO1357" s="13"/>
      <c r="ZP1357" s="13"/>
      <c r="ZQ1357" s="13"/>
      <c r="ZR1357" s="13"/>
      <c r="ZS1357" s="13"/>
      <c r="ZT1357" s="13"/>
      <c r="ZU1357" s="13"/>
      <c r="ZV1357" s="13"/>
      <c r="ZW1357" s="13"/>
      <c r="ZX1357" s="13"/>
      <c r="ZY1357" s="13"/>
      <c r="ZZ1357" s="13"/>
      <c r="AAA1357" s="13"/>
      <c r="AAB1357" s="13"/>
      <c r="AAC1357" s="13"/>
      <c r="AAD1357" s="13"/>
      <c r="AAE1357" s="13"/>
      <c r="AAF1357" s="13"/>
      <c r="AAG1357" s="13"/>
      <c r="AAH1357" s="13"/>
      <c r="AAI1357" s="13"/>
      <c r="AAJ1357" s="13"/>
      <c r="AAK1357" s="13"/>
      <c r="AAL1357" s="13"/>
      <c r="AAM1357" s="13"/>
      <c r="AAN1357" s="13"/>
      <c r="AAO1357" s="13"/>
      <c r="AAP1357" s="13"/>
      <c r="AAQ1357" s="13"/>
      <c r="AAR1357" s="13"/>
      <c r="AAS1357" s="13"/>
      <c r="AAT1357" s="13"/>
      <c r="AAU1357" s="13"/>
      <c r="AAV1357" s="13"/>
      <c r="AAW1357" s="13"/>
      <c r="AAX1357" s="13"/>
      <c r="AAY1357" s="13"/>
      <c r="AAZ1357" s="13"/>
      <c r="ABA1357" s="13"/>
      <c r="ABB1357" s="13"/>
      <c r="ABC1357" s="13"/>
      <c r="ABD1357" s="13"/>
      <c r="ABE1357" s="13"/>
      <c r="ABF1357" s="13"/>
      <c r="ABG1357" s="13"/>
      <c r="ABH1357" s="13"/>
      <c r="ABI1357" s="13"/>
      <c r="ABJ1357" s="13"/>
      <c r="ABK1357" s="13"/>
      <c r="ABL1357" s="13"/>
      <c r="ABM1357" s="13"/>
      <c r="ABN1357" s="13"/>
      <c r="ABO1357" s="13"/>
      <c r="ABP1357" s="13"/>
      <c r="ABQ1357" s="13"/>
      <c r="ABR1357" s="13"/>
      <c r="ABS1357" s="13"/>
      <c r="ABT1357" s="13"/>
      <c r="ABU1357" s="13"/>
      <c r="ABV1357" s="13"/>
      <c r="ABW1357" s="13"/>
      <c r="ABX1357" s="13"/>
      <c r="ABY1357" s="13"/>
      <c r="ABZ1357" s="13"/>
      <c r="ACA1357" s="13"/>
      <c r="ACB1357" s="13"/>
      <c r="ACC1357" s="13"/>
      <c r="ACD1357" s="13"/>
      <c r="ACE1357" s="13"/>
      <c r="ACF1357" s="13"/>
      <c r="ACG1357" s="13"/>
      <c r="ACH1357" s="13"/>
      <c r="ACI1357" s="13"/>
      <c r="ACJ1357" s="13"/>
      <c r="ACK1357" s="13"/>
      <c r="ACL1357" s="13"/>
      <c r="ACM1357" s="13"/>
      <c r="ACN1357" s="13"/>
      <c r="ACO1357" s="13"/>
      <c r="ACP1357" s="13"/>
      <c r="ACQ1357" s="13"/>
      <c r="ACR1357" s="13"/>
      <c r="ACS1357" s="13"/>
      <c r="ACT1357" s="13"/>
      <c r="ACU1357" s="13"/>
      <c r="ACV1357" s="13"/>
      <c r="ACW1357" s="13"/>
      <c r="ACX1357" s="13"/>
      <c r="ACY1357" s="13"/>
      <c r="ACZ1357" s="13"/>
      <c r="ADA1357" s="13"/>
      <c r="ADB1357" s="13"/>
      <c r="ADC1357" s="13"/>
      <c r="ADD1357" s="13"/>
      <c r="ADE1357" s="13"/>
      <c r="ADF1357" s="13"/>
      <c r="ADG1357" s="13"/>
      <c r="ADH1357" s="13"/>
      <c r="ADI1357" s="13"/>
      <c r="ADJ1357" s="13"/>
      <c r="ADK1357" s="13"/>
      <c r="ADL1357" s="13"/>
      <c r="ADM1357" s="13"/>
      <c r="ADN1357" s="13"/>
      <c r="ADO1357" s="13"/>
      <c r="ADP1357" s="13"/>
      <c r="ADQ1357" s="13"/>
      <c r="ADR1357" s="13"/>
      <c r="ADS1357" s="13"/>
      <c r="ADT1357" s="13"/>
      <c r="ADU1357" s="13"/>
      <c r="ADV1357" s="13"/>
      <c r="ADW1357" s="13"/>
      <c r="ADX1357" s="13"/>
      <c r="ADY1357" s="13"/>
      <c r="ADZ1357" s="13"/>
      <c r="AEA1357" s="13"/>
      <c r="AEB1357" s="13"/>
      <c r="AEC1357" s="13"/>
      <c r="AED1357" s="13"/>
      <c r="AEE1357" s="13"/>
      <c r="AEF1357" s="13"/>
      <c r="AEG1357" s="13"/>
      <c r="AEH1357" s="13"/>
      <c r="AEI1357" s="13"/>
      <c r="AEJ1357" s="13"/>
      <c r="AEK1357" s="13"/>
      <c r="AEL1357" s="13"/>
      <c r="AEM1357" s="13"/>
      <c r="AEN1357" s="13"/>
      <c r="AEO1357" s="13"/>
      <c r="AEP1357" s="13"/>
      <c r="AEQ1357" s="13"/>
      <c r="AER1357" s="13"/>
      <c r="AES1357" s="13"/>
      <c r="AET1357" s="13"/>
      <c r="AEU1357" s="13"/>
      <c r="AEV1357" s="13"/>
      <c r="AEW1357" s="13"/>
      <c r="AEX1357" s="13"/>
      <c r="AEY1357" s="13"/>
      <c r="AEZ1357" s="13"/>
      <c r="AFA1357" s="13"/>
      <c r="AFB1357" s="13"/>
      <c r="AFC1357" s="13"/>
      <c r="AFD1357" s="13"/>
      <c r="AFE1357" s="13"/>
      <c r="AFF1357" s="13"/>
      <c r="AFG1357" s="13"/>
      <c r="AFH1357" s="13"/>
      <c r="AFI1357" s="13"/>
      <c r="AFJ1357" s="13"/>
      <c r="AFK1357" s="13"/>
      <c r="AFL1357" s="13"/>
      <c r="AFM1357" s="13"/>
      <c r="AFN1357" s="13"/>
      <c r="AFO1357" s="13"/>
      <c r="AFP1357" s="13"/>
      <c r="AFQ1357" s="13"/>
      <c r="AFR1357" s="13"/>
      <c r="AFS1357" s="13"/>
      <c r="AFT1357" s="13"/>
      <c r="AFU1357" s="13"/>
      <c r="AFV1357" s="13"/>
      <c r="AFW1357" s="13"/>
      <c r="AFX1357" s="13"/>
      <c r="AFY1357" s="13"/>
      <c r="AFZ1357" s="13"/>
      <c r="AGA1357" s="13"/>
      <c r="AGB1357" s="13"/>
      <c r="AGC1357" s="13"/>
      <c r="AGD1357" s="13"/>
      <c r="AGE1357" s="13"/>
      <c r="AGF1357" s="13"/>
      <c r="AGG1357" s="13"/>
      <c r="AGH1357" s="13"/>
      <c r="AGI1357" s="13"/>
      <c r="AGJ1357" s="13"/>
      <c r="AGK1357" s="13"/>
      <c r="AGL1357" s="13"/>
      <c r="AGM1357" s="13"/>
      <c r="AGN1357" s="13"/>
      <c r="AGO1357" s="13"/>
      <c r="AGP1357" s="13"/>
      <c r="AGQ1357" s="13"/>
      <c r="AGR1357" s="13"/>
      <c r="AGS1357" s="13"/>
      <c r="AGT1357" s="13"/>
      <c r="AGU1357" s="13"/>
      <c r="AGV1357" s="13"/>
      <c r="AGW1357" s="13"/>
      <c r="AGX1357" s="13"/>
      <c r="AGY1357" s="13"/>
      <c r="AGZ1357" s="13"/>
      <c r="AHA1357" s="13"/>
      <c r="AHB1357" s="13"/>
      <c r="AHC1357" s="13"/>
      <c r="AHD1357" s="13"/>
      <c r="AHE1357" s="13"/>
      <c r="AHF1357" s="13"/>
      <c r="AHG1357" s="13"/>
      <c r="AHH1357" s="13"/>
      <c r="AHI1357" s="13"/>
      <c r="AHJ1357" s="13"/>
      <c r="AHK1357" s="13"/>
      <c r="AHL1357" s="13"/>
      <c r="AHM1357" s="13"/>
      <c r="AHN1357" s="13"/>
      <c r="AHO1357" s="13"/>
      <c r="AHP1357" s="13"/>
      <c r="AHQ1357" s="13"/>
      <c r="AHR1357" s="13"/>
      <c r="AHS1357" s="13"/>
      <c r="AHT1357" s="13"/>
      <c r="AHU1357" s="13"/>
      <c r="AHV1357" s="13"/>
      <c r="AHW1357" s="13"/>
      <c r="AHX1357" s="13"/>
      <c r="AHY1357" s="13"/>
      <c r="AHZ1357" s="13"/>
      <c r="AIA1357" s="13"/>
      <c r="AIB1357" s="13"/>
      <c r="AIC1357" s="13"/>
      <c r="AID1357" s="13"/>
      <c r="AIE1357" s="13"/>
      <c r="AIF1357" s="13"/>
      <c r="AIG1357" s="13"/>
      <c r="AIH1357" s="13"/>
      <c r="AII1357" s="13"/>
      <c r="AIJ1357" s="13"/>
      <c r="AIK1357" s="13"/>
      <c r="AIL1357" s="13"/>
      <c r="AIM1357" s="13"/>
      <c r="AIN1357" s="13"/>
      <c r="AIO1357" s="13"/>
      <c r="AIP1357" s="13"/>
      <c r="AIQ1357" s="13"/>
      <c r="AIR1357" s="13"/>
      <c r="AIS1357" s="13"/>
      <c r="AIT1357" s="13"/>
      <c r="AIU1357" s="13"/>
      <c r="AIV1357" s="13"/>
      <c r="AIW1357" s="13"/>
      <c r="AIX1357" s="13"/>
      <c r="AIY1357" s="13"/>
      <c r="AIZ1357" s="13"/>
      <c r="AJA1357" s="13"/>
      <c r="AJB1357" s="13"/>
      <c r="AJC1357" s="13"/>
      <c r="AJD1357" s="13"/>
      <c r="AJE1357" s="13"/>
      <c r="AJF1357" s="13"/>
      <c r="AJG1357" s="13"/>
      <c r="AJH1357" s="13"/>
      <c r="AJI1357" s="13"/>
      <c r="AJJ1357" s="13"/>
      <c r="AJK1357" s="13"/>
      <c r="AJL1357" s="13"/>
      <c r="AJM1357" s="13"/>
      <c r="AJN1357" s="13"/>
      <c r="AJO1357" s="13"/>
      <c r="AJP1357" s="13"/>
      <c r="AJQ1357" s="13"/>
      <c r="AJR1357" s="13"/>
      <c r="AJS1357" s="13"/>
      <c r="AJT1357" s="13"/>
      <c r="AJU1357" s="13"/>
      <c r="AJV1357" s="13"/>
      <c r="AJW1357" s="13"/>
      <c r="AJX1357" s="13"/>
      <c r="AJY1357" s="13"/>
      <c r="AJZ1357" s="13"/>
      <c r="AKA1357" s="13"/>
      <c r="AKB1357" s="13"/>
      <c r="AKC1357" s="13"/>
      <c r="AKD1357" s="13"/>
      <c r="AKE1357" s="13"/>
      <c r="AKF1357" s="13"/>
      <c r="AKG1357" s="13"/>
      <c r="AKH1357" s="13"/>
      <c r="AKI1357" s="13"/>
      <c r="AKJ1357" s="13"/>
      <c r="AKK1357" s="13"/>
      <c r="AKL1357" s="13"/>
      <c r="AKM1357" s="13"/>
      <c r="AKN1357" s="13"/>
      <c r="AKO1357" s="13"/>
      <c r="AKP1357" s="13"/>
      <c r="AKQ1357" s="13"/>
      <c r="AKR1357" s="13"/>
      <c r="AKS1357" s="13"/>
      <c r="AKT1357" s="13"/>
      <c r="AKU1357" s="13"/>
      <c r="AKV1357" s="13"/>
      <c r="AKW1357" s="13"/>
      <c r="AKX1357" s="13"/>
      <c r="AKY1357" s="13"/>
      <c r="AKZ1357" s="13"/>
      <c r="ALA1357" s="13"/>
      <c r="ALB1357" s="13"/>
      <c r="ALC1357" s="13"/>
      <c r="ALD1357" s="13"/>
      <c r="ALE1357" s="13"/>
      <c r="ALF1357" s="13"/>
      <c r="ALG1357" s="13"/>
      <c r="ALH1357" s="13"/>
      <c r="ALI1357" s="13"/>
      <c r="ALJ1357" s="13"/>
    </row>
    <row r="1358" spans="1:998" s="24" customFormat="1">
      <c r="A1358" s="16">
        <v>1353</v>
      </c>
      <c r="B1358" s="32" t="s">
        <v>556</v>
      </c>
      <c r="C1358" s="32" t="s">
        <v>47</v>
      </c>
      <c r="D1358" s="32" t="s">
        <v>47</v>
      </c>
      <c r="E1358" s="32" t="s">
        <v>963</v>
      </c>
      <c r="F1358" s="32"/>
      <c r="G1358" s="74">
        <v>45834</v>
      </c>
      <c r="H1358" s="75">
        <v>0.50416666666666665</v>
      </c>
      <c r="I1358" s="32" t="s">
        <v>5</v>
      </c>
      <c r="J1358" s="32" t="s">
        <v>6</v>
      </c>
      <c r="K1358" s="32" t="s">
        <v>5</v>
      </c>
      <c r="L1358" s="32" t="s">
        <v>5</v>
      </c>
      <c r="M1358" s="32" t="s">
        <v>5</v>
      </c>
      <c r="N1358" s="32" t="s">
        <v>6</v>
      </c>
      <c r="O1358" s="76">
        <v>1075.1012776565908</v>
      </c>
      <c r="P1358" s="77">
        <v>6418</v>
      </c>
      <c r="Q1358" s="76">
        <v>100000</v>
      </c>
      <c r="R1358" s="76">
        <v>10000</v>
      </c>
      <c r="S1358" s="85">
        <f t="shared" si="121"/>
        <v>10</v>
      </c>
      <c r="T1358" s="85">
        <f t="shared" si="124"/>
        <v>90000</v>
      </c>
      <c r="U1358" s="32" t="s">
        <v>6</v>
      </c>
      <c r="V1358" s="32" t="s">
        <v>6</v>
      </c>
      <c r="W1358" s="79">
        <v>1</v>
      </c>
      <c r="X1358" s="80">
        <v>0</v>
      </c>
      <c r="Y1358" s="81">
        <f>ROUND((S1358/INDICI!$B$2*10),2)</f>
        <v>1.1299999999999999</v>
      </c>
      <c r="Z1358" s="81">
        <f>ROUND((O1358/INDICI!$B$1*25),2)</f>
        <v>2.87</v>
      </c>
      <c r="AA1358" s="82">
        <f t="shared" si="122"/>
        <v>6</v>
      </c>
      <c r="AB1358" s="83">
        <f t="shared" si="123"/>
        <v>10</v>
      </c>
      <c r="AC1358" s="84"/>
      <c r="AD1358" s="81" t="str">
        <f>VLOOKUP(C1358, 'NORD SUD'!A:B, 2, FALSE)</f>
        <v>S</v>
      </c>
      <c r="AE1358" s="85"/>
      <c r="AF1358" s="85"/>
      <c r="AG1358" s="84"/>
      <c r="AH1358" s="81"/>
      <c r="AI1358" s="169"/>
      <c r="AJ1358" s="169"/>
      <c r="AK1358" s="194"/>
      <c r="AL1358" s="158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/>
      <c r="FL1358" s="13"/>
      <c r="FM1358" s="13"/>
      <c r="FN1358" s="13"/>
      <c r="FO1358" s="13"/>
      <c r="FP1358" s="13"/>
      <c r="FQ1358" s="13"/>
      <c r="FR1358" s="13"/>
      <c r="FS1358" s="13"/>
      <c r="FT1358" s="13"/>
      <c r="FU1358" s="13"/>
      <c r="FV1358" s="13"/>
      <c r="FW1358" s="13"/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/>
      <c r="GH1358" s="13"/>
      <c r="GI1358" s="13"/>
      <c r="GJ1358" s="13"/>
      <c r="GK1358" s="13"/>
      <c r="GL1358" s="13"/>
      <c r="GM1358" s="13"/>
      <c r="GN1358" s="13"/>
      <c r="GO1358" s="13"/>
      <c r="GP1358" s="13"/>
      <c r="GQ1358" s="13"/>
      <c r="GR1358" s="13"/>
      <c r="GS1358" s="13"/>
      <c r="GT1358" s="13"/>
      <c r="GU1358" s="13"/>
      <c r="GV1358" s="13"/>
      <c r="GW1358" s="13"/>
      <c r="GX1358" s="13"/>
      <c r="GY1358" s="13"/>
      <c r="GZ1358" s="13"/>
      <c r="HA1358" s="13"/>
      <c r="HB1358" s="13"/>
      <c r="HC1358" s="13"/>
      <c r="HD1358" s="13"/>
      <c r="HE1358" s="13"/>
      <c r="HF1358" s="13"/>
      <c r="HG1358" s="13"/>
      <c r="HH1358" s="13"/>
      <c r="HI1358" s="13"/>
      <c r="HJ1358" s="13"/>
      <c r="HK1358" s="13"/>
      <c r="HL1358" s="13"/>
      <c r="HM1358" s="13"/>
      <c r="HN1358" s="13"/>
      <c r="HO1358" s="13"/>
      <c r="HP1358" s="13"/>
      <c r="HQ1358" s="13"/>
      <c r="HR1358" s="13"/>
      <c r="HS1358" s="13"/>
      <c r="HT1358" s="13"/>
      <c r="HU1358" s="13"/>
      <c r="HV1358" s="13"/>
      <c r="HW1358" s="13"/>
      <c r="HX1358" s="13"/>
      <c r="HY1358" s="13"/>
      <c r="HZ1358" s="13"/>
      <c r="IA1358" s="13"/>
      <c r="IB1358" s="13"/>
      <c r="IC1358" s="13"/>
      <c r="ID1358" s="13"/>
      <c r="IE1358" s="13"/>
      <c r="IF1358" s="13"/>
      <c r="IG1358" s="13"/>
      <c r="IH1358" s="13"/>
      <c r="II1358" s="13"/>
      <c r="IJ1358" s="13"/>
      <c r="IK1358" s="13"/>
      <c r="IL1358" s="13"/>
      <c r="IM1358" s="13"/>
      <c r="IN1358" s="13"/>
      <c r="IO1358" s="13"/>
      <c r="IP1358" s="13"/>
      <c r="IQ1358" s="13"/>
      <c r="IR1358" s="13"/>
      <c r="IS1358" s="13"/>
      <c r="IT1358" s="13"/>
      <c r="IU1358" s="13"/>
      <c r="IV1358" s="13"/>
      <c r="IW1358" s="13"/>
      <c r="IX1358" s="13"/>
      <c r="IY1358" s="13"/>
      <c r="IZ1358" s="13"/>
      <c r="JA1358" s="13"/>
      <c r="JB1358" s="13"/>
      <c r="JC1358" s="13"/>
      <c r="JD1358" s="13"/>
      <c r="JE1358" s="13"/>
      <c r="JF1358" s="13"/>
      <c r="JG1358" s="13"/>
      <c r="JH1358" s="13"/>
      <c r="JI1358" s="13"/>
      <c r="JJ1358" s="13"/>
      <c r="JK1358" s="13"/>
      <c r="JL1358" s="13"/>
      <c r="JM1358" s="13"/>
      <c r="JN1358" s="13"/>
      <c r="JO1358" s="13"/>
      <c r="JP1358" s="13"/>
      <c r="JQ1358" s="13"/>
      <c r="JR1358" s="13"/>
      <c r="JS1358" s="13"/>
      <c r="JT1358" s="13"/>
      <c r="JU1358" s="13"/>
      <c r="JV1358" s="13"/>
      <c r="JW1358" s="13"/>
      <c r="JX1358" s="13"/>
      <c r="JY1358" s="13"/>
      <c r="JZ1358" s="13"/>
      <c r="KA1358" s="13"/>
      <c r="KB1358" s="13"/>
      <c r="KC1358" s="13"/>
      <c r="KD1358" s="13"/>
      <c r="KE1358" s="13"/>
      <c r="KF1358" s="13"/>
      <c r="KG1358" s="13"/>
      <c r="KH1358" s="13"/>
      <c r="KI1358" s="13"/>
      <c r="KJ1358" s="13"/>
      <c r="KK1358" s="13"/>
      <c r="KL1358" s="13"/>
      <c r="KM1358" s="13"/>
      <c r="KN1358" s="13"/>
      <c r="KO1358" s="13"/>
      <c r="KP1358" s="13"/>
      <c r="KQ1358" s="13"/>
      <c r="KR1358" s="13"/>
      <c r="KS1358" s="13"/>
      <c r="KT1358" s="13"/>
      <c r="KU1358" s="13"/>
      <c r="KV1358" s="13"/>
      <c r="KW1358" s="13"/>
      <c r="KX1358" s="13"/>
      <c r="KY1358" s="13"/>
      <c r="KZ1358" s="13"/>
      <c r="LA1358" s="13"/>
      <c r="LB1358" s="13"/>
      <c r="LC1358" s="13"/>
      <c r="LD1358" s="13"/>
      <c r="LE1358" s="13"/>
      <c r="LF1358" s="13"/>
      <c r="LG1358" s="13"/>
      <c r="LH1358" s="13"/>
      <c r="LI1358" s="13"/>
      <c r="LJ1358" s="13"/>
      <c r="LK1358" s="13"/>
      <c r="LL1358" s="13"/>
      <c r="LM1358" s="13"/>
      <c r="LN1358" s="13"/>
      <c r="LO1358" s="13"/>
      <c r="LP1358" s="13"/>
      <c r="LQ1358" s="13"/>
      <c r="LR1358" s="13"/>
      <c r="LS1358" s="13"/>
      <c r="LT1358" s="13"/>
      <c r="LU1358" s="13"/>
      <c r="LV1358" s="13"/>
      <c r="LW1358" s="13"/>
      <c r="LX1358" s="13"/>
      <c r="LY1358" s="13"/>
      <c r="LZ1358" s="13"/>
      <c r="MA1358" s="13"/>
      <c r="MB1358" s="13"/>
      <c r="MC1358" s="13"/>
      <c r="MD1358" s="13"/>
      <c r="ME1358" s="13"/>
      <c r="MF1358" s="13"/>
      <c r="MG1358" s="13"/>
      <c r="MH1358" s="13"/>
      <c r="MI1358" s="13"/>
      <c r="MJ1358" s="13"/>
      <c r="MK1358" s="13"/>
      <c r="ML1358" s="13"/>
      <c r="MM1358" s="13"/>
      <c r="MN1358" s="13"/>
      <c r="MO1358" s="13"/>
      <c r="MP1358" s="13"/>
      <c r="MQ1358" s="13"/>
      <c r="MR1358" s="13"/>
      <c r="MS1358" s="13"/>
      <c r="MT1358" s="13"/>
      <c r="MU1358" s="13"/>
      <c r="MV1358" s="13"/>
      <c r="MW1358" s="13"/>
      <c r="MX1358" s="13"/>
      <c r="MY1358" s="13"/>
      <c r="MZ1358" s="13"/>
      <c r="NA1358" s="13"/>
      <c r="NB1358" s="13"/>
      <c r="NC1358" s="13"/>
      <c r="ND1358" s="13"/>
      <c r="NE1358" s="13"/>
      <c r="NF1358" s="13"/>
      <c r="NG1358" s="13"/>
      <c r="NH1358" s="13"/>
      <c r="NI1358" s="13"/>
      <c r="NJ1358" s="13"/>
      <c r="NK1358" s="13"/>
      <c r="NL1358" s="13"/>
      <c r="NM1358" s="13"/>
      <c r="NN1358" s="13"/>
      <c r="NO1358" s="13"/>
      <c r="NP1358" s="13"/>
      <c r="NQ1358" s="13"/>
      <c r="NR1358" s="13"/>
      <c r="NS1358" s="13"/>
      <c r="NT1358" s="13"/>
      <c r="NU1358" s="13"/>
      <c r="NV1358" s="13"/>
      <c r="NW1358" s="13"/>
      <c r="NX1358" s="13"/>
      <c r="NY1358" s="13"/>
      <c r="NZ1358" s="13"/>
      <c r="OA1358" s="13"/>
      <c r="OB1358" s="13"/>
      <c r="OC1358" s="13"/>
      <c r="OD1358" s="13"/>
      <c r="OE1358" s="13"/>
      <c r="OF1358" s="13"/>
      <c r="OG1358" s="13"/>
      <c r="OH1358" s="13"/>
      <c r="OI1358" s="13"/>
      <c r="OJ1358" s="13"/>
      <c r="OK1358" s="13"/>
      <c r="OL1358" s="13"/>
      <c r="OM1358" s="13"/>
      <c r="ON1358" s="13"/>
      <c r="OO1358" s="13"/>
      <c r="OP1358" s="13"/>
      <c r="OQ1358" s="13"/>
      <c r="OR1358" s="13"/>
      <c r="OS1358" s="13"/>
      <c r="OT1358" s="13"/>
      <c r="OU1358" s="13"/>
      <c r="OV1358" s="13"/>
      <c r="OW1358" s="13"/>
      <c r="OX1358" s="13"/>
      <c r="OY1358" s="13"/>
      <c r="OZ1358" s="13"/>
      <c r="PA1358" s="13"/>
      <c r="PB1358" s="13"/>
      <c r="PC1358" s="13"/>
      <c r="PD1358" s="13"/>
      <c r="PE1358" s="13"/>
      <c r="PF1358" s="13"/>
      <c r="PG1358" s="13"/>
      <c r="PH1358" s="13"/>
      <c r="PI1358" s="13"/>
      <c r="PJ1358" s="13"/>
      <c r="PK1358" s="13"/>
      <c r="PL1358" s="13"/>
      <c r="PM1358" s="13"/>
      <c r="PN1358" s="13"/>
      <c r="PO1358" s="13"/>
      <c r="PP1358" s="13"/>
      <c r="PQ1358" s="13"/>
      <c r="PR1358" s="13"/>
      <c r="PS1358" s="13"/>
      <c r="PT1358" s="13"/>
      <c r="PU1358" s="13"/>
      <c r="PV1358" s="13"/>
      <c r="PW1358" s="13"/>
      <c r="PX1358" s="13"/>
      <c r="PY1358" s="13"/>
      <c r="PZ1358" s="13"/>
      <c r="QA1358" s="13"/>
      <c r="QB1358" s="13"/>
      <c r="QC1358" s="13"/>
      <c r="QD1358" s="13"/>
      <c r="QE1358" s="13"/>
      <c r="QF1358" s="13"/>
      <c r="QG1358" s="13"/>
      <c r="QH1358" s="13"/>
      <c r="QI1358" s="13"/>
      <c r="QJ1358" s="13"/>
      <c r="QK1358" s="13"/>
      <c r="QL1358" s="13"/>
      <c r="QM1358" s="13"/>
      <c r="QN1358" s="13"/>
      <c r="QO1358" s="13"/>
      <c r="QP1358" s="13"/>
      <c r="QQ1358" s="13"/>
      <c r="QR1358" s="13"/>
      <c r="QS1358" s="13"/>
      <c r="QT1358" s="13"/>
      <c r="QU1358" s="13"/>
      <c r="QV1358" s="13"/>
      <c r="QW1358" s="13"/>
      <c r="QX1358" s="13"/>
      <c r="QY1358" s="13"/>
      <c r="QZ1358" s="13"/>
      <c r="RA1358" s="13"/>
      <c r="RB1358" s="13"/>
      <c r="RC1358" s="13"/>
      <c r="RD1358" s="13"/>
      <c r="RE1358" s="13"/>
      <c r="RF1358" s="13"/>
      <c r="RG1358" s="13"/>
      <c r="RH1358" s="13"/>
      <c r="RI1358" s="13"/>
      <c r="RJ1358" s="13"/>
      <c r="RK1358" s="13"/>
      <c r="RL1358" s="13"/>
      <c r="RM1358" s="13"/>
      <c r="RN1358" s="13"/>
      <c r="RO1358" s="13"/>
      <c r="RP1358" s="13"/>
      <c r="RQ1358" s="13"/>
      <c r="RR1358" s="13"/>
      <c r="RS1358" s="13"/>
      <c r="RT1358" s="13"/>
      <c r="RU1358" s="13"/>
      <c r="RV1358" s="13"/>
      <c r="RW1358" s="13"/>
      <c r="RX1358" s="13"/>
      <c r="RY1358" s="13"/>
      <c r="RZ1358" s="13"/>
      <c r="SA1358" s="13"/>
      <c r="SB1358" s="13"/>
      <c r="SC1358" s="13"/>
      <c r="SD1358" s="13"/>
      <c r="SE1358" s="13"/>
      <c r="SF1358" s="13"/>
      <c r="SG1358" s="13"/>
      <c r="SH1358" s="13"/>
      <c r="SI1358" s="13"/>
      <c r="SJ1358" s="13"/>
      <c r="SK1358" s="13"/>
      <c r="SL1358" s="13"/>
      <c r="SM1358" s="13"/>
      <c r="SN1358" s="13"/>
      <c r="SO1358" s="13"/>
      <c r="SP1358" s="13"/>
      <c r="SQ1358" s="13"/>
      <c r="SR1358" s="13"/>
      <c r="SS1358" s="13"/>
      <c r="ST1358" s="13"/>
      <c r="SU1358" s="13"/>
      <c r="SV1358" s="13"/>
      <c r="SW1358" s="13"/>
      <c r="SX1358" s="13"/>
      <c r="SY1358" s="13"/>
      <c r="SZ1358" s="13"/>
      <c r="TA1358" s="13"/>
      <c r="TB1358" s="13"/>
      <c r="TC1358" s="13"/>
      <c r="TD1358" s="13"/>
      <c r="TE1358" s="13"/>
      <c r="TF1358" s="13"/>
      <c r="TG1358" s="13"/>
      <c r="TH1358" s="13"/>
      <c r="TI1358" s="13"/>
      <c r="TJ1358" s="13"/>
      <c r="TK1358" s="13"/>
      <c r="TL1358" s="13"/>
      <c r="TM1358" s="13"/>
      <c r="TN1358" s="13"/>
      <c r="TO1358" s="13"/>
      <c r="TP1358" s="13"/>
      <c r="TQ1358" s="13"/>
      <c r="TR1358" s="13"/>
      <c r="TS1358" s="13"/>
      <c r="TT1358" s="13"/>
      <c r="TU1358" s="13"/>
      <c r="TV1358" s="13"/>
      <c r="TW1358" s="13"/>
      <c r="TX1358" s="13"/>
      <c r="TY1358" s="13"/>
      <c r="TZ1358" s="13"/>
      <c r="UA1358" s="13"/>
      <c r="UB1358" s="13"/>
      <c r="UC1358" s="13"/>
      <c r="UD1358" s="13"/>
      <c r="UE1358" s="13"/>
      <c r="UF1358" s="13"/>
      <c r="UG1358" s="13"/>
      <c r="UH1358" s="13"/>
      <c r="UI1358" s="13"/>
      <c r="UJ1358" s="13"/>
      <c r="UK1358" s="13"/>
      <c r="UL1358" s="13"/>
      <c r="UM1358" s="13"/>
      <c r="UN1358" s="13"/>
      <c r="UO1358" s="13"/>
      <c r="UP1358" s="13"/>
      <c r="UQ1358" s="13"/>
      <c r="UR1358" s="13"/>
      <c r="US1358" s="13"/>
      <c r="UT1358" s="13"/>
      <c r="UU1358" s="13"/>
      <c r="UV1358" s="13"/>
      <c r="UW1358" s="13"/>
      <c r="UX1358" s="13"/>
      <c r="UY1358" s="13"/>
      <c r="UZ1358" s="13"/>
      <c r="VA1358" s="13"/>
      <c r="VB1358" s="13"/>
      <c r="VC1358" s="13"/>
      <c r="VD1358" s="13"/>
      <c r="VE1358" s="13"/>
      <c r="VF1358" s="13"/>
      <c r="VG1358" s="13"/>
      <c r="VH1358" s="13"/>
      <c r="VI1358" s="13"/>
      <c r="VJ1358" s="13"/>
      <c r="VK1358" s="13"/>
      <c r="VL1358" s="13"/>
      <c r="VM1358" s="13"/>
      <c r="VN1358" s="13"/>
      <c r="VO1358" s="13"/>
      <c r="VP1358" s="13"/>
      <c r="VQ1358" s="13"/>
      <c r="VR1358" s="13"/>
      <c r="VS1358" s="13"/>
      <c r="VT1358" s="13"/>
      <c r="VU1358" s="13"/>
      <c r="VV1358" s="13"/>
      <c r="VW1358" s="13"/>
      <c r="VX1358" s="13"/>
      <c r="VY1358" s="13"/>
      <c r="VZ1358" s="13"/>
      <c r="WA1358" s="13"/>
      <c r="WB1358" s="13"/>
      <c r="WC1358" s="13"/>
      <c r="WD1358" s="13"/>
      <c r="WE1358" s="13"/>
      <c r="WF1358" s="13"/>
      <c r="WG1358" s="13"/>
      <c r="WH1358" s="13"/>
      <c r="WI1358" s="13"/>
      <c r="WJ1358" s="13"/>
      <c r="WK1358" s="13"/>
      <c r="WL1358" s="13"/>
      <c r="WM1358" s="13"/>
      <c r="WN1358" s="13"/>
      <c r="WO1358" s="13"/>
      <c r="WP1358" s="13"/>
      <c r="WQ1358" s="13"/>
      <c r="WR1358" s="13"/>
      <c r="WS1358" s="13"/>
      <c r="WT1358" s="13"/>
      <c r="WU1358" s="13"/>
      <c r="WV1358" s="13"/>
      <c r="WW1358" s="13"/>
      <c r="WX1358" s="13"/>
      <c r="WY1358" s="13"/>
      <c r="WZ1358" s="13"/>
      <c r="XA1358" s="13"/>
      <c r="XB1358" s="13"/>
      <c r="XC1358" s="13"/>
      <c r="XD1358" s="13"/>
      <c r="XE1358" s="13"/>
      <c r="XF1358" s="13"/>
      <c r="XG1358" s="13"/>
      <c r="XH1358" s="13"/>
      <c r="XI1358" s="13"/>
      <c r="XJ1358" s="13"/>
      <c r="XK1358" s="13"/>
      <c r="XL1358" s="13"/>
      <c r="XM1358" s="13"/>
      <c r="XN1358" s="13"/>
      <c r="XO1358" s="13"/>
      <c r="XP1358" s="13"/>
      <c r="XQ1358" s="13"/>
      <c r="XR1358" s="13"/>
      <c r="XS1358" s="13"/>
      <c r="XT1358" s="13"/>
      <c r="XU1358" s="13"/>
      <c r="XV1358" s="13"/>
      <c r="XW1358" s="13"/>
      <c r="XX1358" s="13"/>
      <c r="XY1358" s="13"/>
      <c r="XZ1358" s="13"/>
      <c r="YA1358" s="13"/>
      <c r="YB1358" s="13"/>
      <c r="YC1358" s="13"/>
      <c r="YD1358" s="13"/>
      <c r="YE1358" s="13"/>
      <c r="YF1358" s="13"/>
      <c r="YG1358" s="13"/>
      <c r="YH1358" s="13"/>
      <c r="YI1358" s="13"/>
      <c r="YJ1358" s="13"/>
      <c r="YK1358" s="13"/>
      <c r="YL1358" s="13"/>
      <c r="YM1358" s="13"/>
      <c r="YN1358" s="13"/>
      <c r="YO1358" s="13"/>
      <c r="YP1358" s="13"/>
      <c r="YQ1358" s="13"/>
      <c r="YR1358" s="13"/>
      <c r="YS1358" s="13"/>
      <c r="YT1358" s="13"/>
      <c r="YU1358" s="13"/>
      <c r="YV1358" s="13"/>
      <c r="YW1358" s="13"/>
      <c r="YX1358" s="13"/>
      <c r="YY1358" s="13"/>
      <c r="YZ1358" s="13"/>
      <c r="ZA1358" s="13"/>
      <c r="ZB1358" s="13"/>
      <c r="ZC1358" s="13"/>
      <c r="ZD1358" s="13"/>
      <c r="ZE1358" s="13"/>
      <c r="ZF1358" s="13"/>
      <c r="ZG1358" s="13"/>
      <c r="ZH1358" s="13"/>
      <c r="ZI1358" s="13"/>
      <c r="ZJ1358" s="13"/>
      <c r="ZK1358" s="13"/>
      <c r="ZL1358" s="13"/>
      <c r="ZM1358" s="13"/>
      <c r="ZN1358" s="13"/>
      <c r="ZO1358" s="13"/>
      <c r="ZP1358" s="13"/>
      <c r="ZQ1358" s="13"/>
      <c r="ZR1358" s="13"/>
      <c r="ZS1358" s="13"/>
      <c r="ZT1358" s="13"/>
      <c r="ZU1358" s="13"/>
      <c r="ZV1358" s="13"/>
      <c r="ZW1358" s="13"/>
      <c r="ZX1358" s="13"/>
      <c r="ZY1358" s="13"/>
      <c r="ZZ1358" s="13"/>
      <c r="AAA1358" s="13"/>
      <c r="AAB1358" s="13"/>
      <c r="AAC1358" s="13"/>
      <c r="AAD1358" s="13"/>
      <c r="AAE1358" s="13"/>
      <c r="AAF1358" s="13"/>
      <c r="AAG1358" s="13"/>
      <c r="AAH1358" s="13"/>
      <c r="AAI1358" s="13"/>
      <c r="AAJ1358" s="13"/>
      <c r="AAK1358" s="13"/>
      <c r="AAL1358" s="13"/>
      <c r="AAM1358" s="13"/>
      <c r="AAN1358" s="13"/>
      <c r="AAO1358" s="13"/>
      <c r="AAP1358" s="13"/>
      <c r="AAQ1358" s="13"/>
      <c r="AAR1358" s="13"/>
      <c r="AAS1358" s="13"/>
      <c r="AAT1358" s="13"/>
      <c r="AAU1358" s="13"/>
      <c r="AAV1358" s="13"/>
      <c r="AAW1358" s="13"/>
      <c r="AAX1358" s="13"/>
      <c r="AAY1358" s="13"/>
      <c r="AAZ1358" s="13"/>
      <c r="ABA1358" s="13"/>
      <c r="ABB1358" s="13"/>
      <c r="ABC1358" s="13"/>
      <c r="ABD1358" s="13"/>
      <c r="ABE1358" s="13"/>
      <c r="ABF1358" s="13"/>
      <c r="ABG1358" s="13"/>
      <c r="ABH1358" s="13"/>
      <c r="ABI1358" s="13"/>
      <c r="ABJ1358" s="13"/>
      <c r="ABK1358" s="13"/>
      <c r="ABL1358" s="13"/>
      <c r="ABM1358" s="13"/>
      <c r="ABN1358" s="13"/>
      <c r="ABO1358" s="13"/>
      <c r="ABP1358" s="13"/>
      <c r="ABQ1358" s="13"/>
      <c r="ABR1358" s="13"/>
      <c r="ABS1358" s="13"/>
      <c r="ABT1358" s="13"/>
      <c r="ABU1358" s="13"/>
      <c r="ABV1358" s="13"/>
      <c r="ABW1358" s="13"/>
      <c r="ABX1358" s="13"/>
      <c r="ABY1358" s="13"/>
      <c r="ABZ1358" s="13"/>
      <c r="ACA1358" s="13"/>
      <c r="ACB1358" s="13"/>
      <c r="ACC1358" s="13"/>
      <c r="ACD1358" s="13"/>
      <c r="ACE1358" s="13"/>
      <c r="ACF1358" s="13"/>
      <c r="ACG1358" s="13"/>
      <c r="ACH1358" s="13"/>
      <c r="ACI1358" s="13"/>
      <c r="ACJ1358" s="13"/>
      <c r="ACK1358" s="13"/>
      <c r="ACL1358" s="13"/>
      <c r="ACM1358" s="13"/>
      <c r="ACN1358" s="13"/>
      <c r="ACO1358" s="13"/>
      <c r="ACP1358" s="13"/>
      <c r="ACQ1358" s="13"/>
      <c r="ACR1358" s="13"/>
      <c r="ACS1358" s="13"/>
      <c r="ACT1358" s="13"/>
      <c r="ACU1358" s="13"/>
      <c r="ACV1358" s="13"/>
      <c r="ACW1358" s="13"/>
      <c r="ACX1358" s="13"/>
      <c r="ACY1358" s="13"/>
      <c r="ACZ1358" s="13"/>
      <c r="ADA1358" s="13"/>
      <c r="ADB1358" s="13"/>
      <c r="ADC1358" s="13"/>
      <c r="ADD1358" s="13"/>
      <c r="ADE1358" s="13"/>
      <c r="ADF1358" s="13"/>
      <c r="ADG1358" s="13"/>
      <c r="ADH1358" s="13"/>
      <c r="ADI1358" s="13"/>
      <c r="ADJ1358" s="13"/>
      <c r="ADK1358" s="13"/>
      <c r="ADL1358" s="13"/>
      <c r="ADM1358" s="13"/>
      <c r="ADN1358" s="13"/>
      <c r="ADO1358" s="13"/>
      <c r="ADP1358" s="13"/>
      <c r="ADQ1358" s="13"/>
      <c r="ADR1358" s="13"/>
      <c r="ADS1358" s="13"/>
      <c r="ADT1358" s="13"/>
      <c r="ADU1358" s="13"/>
      <c r="ADV1358" s="13"/>
      <c r="ADW1358" s="13"/>
      <c r="ADX1358" s="13"/>
      <c r="ADY1358" s="13"/>
      <c r="ADZ1358" s="13"/>
      <c r="AEA1358" s="13"/>
      <c r="AEB1358" s="13"/>
      <c r="AEC1358" s="13"/>
      <c r="AED1358" s="13"/>
      <c r="AEE1358" s="13"/>
      <c r="AEF1358" s="13"/>
      <c r="AEG1358" s="13"/>
      <c r="AEH1358" s="13"/>
      <c r="AEI1358" s="13"/>
      <c r="AEJ1358" s="13"/>
      <c r="AEK1358" s="13"/>
      <c r="AEL1358" s="13"/>
      <c r="AEM1358" s="13"/>
      <c r="AEN1358" s="13"/>
      <c r="AEO1358" s="13"/>
      <c r="AEP1358" s="13"/>
      <c r="AEQ1358" s="13"/>
      <c r="AER1358" s="13"/>
      <c r="AES1358" s="13"/>
      <c r="AET1358" s="13"/>
      <c r="AEU1358" s="13"/>
      <c r="AEV1358" s="13"/>
      <c r="AEW1358" s="13"/>
      <c r="AEX1358" s="13"/>
      <c r="AEY1358" s="13"/>
      <c r="AEZ1358" s="13"/>
      <c r="AFA1358" s="13"/>
      <c r="AFB1358" s="13"/>
      <c r="AFC1358" s="13"/>
      <c r="AFD1358" s="13"/>
      <c r="AFE1358" s="13"/>
      <c r="AFF1358" s="13"/>
      <c r="AFG1358" s="13"/>
      <c r="AFH1358" s="13"/>
      <c r="AFI1358" s="13"/>
      <c r="AFJ1358" s="13"/>
      <c r="AFK1358" s="13"/>
      <c r="AFL1358" s="13"/>
      <c r="AFM1358" s="13"/>
      <c r="AFN1358" s="13"/>
      <c r="AFO1358" s="13"/>
      <c r="AFP1358" s="13"/>
      <c r="AFQ1358" s="13"/>
      <c r="AFR1358" s="13"/>
      <c r="AFS1358" s="13"/>
      <c r="AFT1358" s="13"/>
      <c r="AFU1358" s="13"/>
      <c r="AFV1358" s="13"/>
      <c r="AFW1358" s="13"/>
      <c r="AFX1358" s="13"/>
      <c r="AFY1358" s="13"/>
      <c r="AFZ1358" s="13"/>
      <c r="AGA1358" s="13"/>
      <c r="AGB1358" s="13"/>
      <c r="AGC1358" s="13"/>
      <c r="AGD1358" s="13"/>
      <c r="AGE1358" s="13"/>
      <c r="AGF1358" s="13"/>
      <c r="AGG1358" s="13"/>
      <c r="AGH1358" s="13"/>
      <c r="AGI1358" s="13"/>
      <c r="AGJ1358" s="13"/>
      <c r="AGK1358" s="13"/>
      <c r="AGL1358" s="13"/>
      <c r="AGM1358" s="13"/>
      <c r="AGN1358" s="13"/>
      <c r="AGO1358" s="13"/>
      <c r="AGP1358" s="13"/>
      <c r="AGQ1358" s="13"/>
      <c r="AGR1358" s="13"/>
      <c r="AGS1358" s="13"/>
      <c r="AGT1358" s="13"/>
      <c r="AGU1358" s="13"/>
      <c r="AGV1358" s="13"/>
      <c r="AGW1358" s="13"/>
      <c r="AGX1358" s="13"/>
      <c r="AGY1358" s="13"/>
      <c r="AGZ1358" s="13"/>
      <c r="AHA1358" s="13"/>
      <c r="AHB1358" s="13"/>
      <c r="AHC1358" s="13"/>
      <c r="AHD1358" s="13"/>
      <c r="AHE1358" s="13"/>
      <c r="AHF1358" s="13"/>
      <c r="AHG1358" s="13"/>
      <c r="AHH1358" s="13"/>
      <c r="AHI1358" s="13"/>
      <c r="AHJ1358" s="13"/>
      <c r="AHK1358" s="13"/>
      <c r="AHL1358" s="13"/>
      <c r="AHM1358" s="13"/>
      <c r="AHN1358" s="13"/>
      <c r="AHO1358" s="13"/>
      <c r="AHP1358" s="13"/>
      <c r="AHQ1358" s="13"/>
      <c r="AHR1358" s="13"/>
      <c r="AHS1358" s="13"/>
      <c r="AHT1358" s="13"/>
      <c r="AHU1358" s="13"/>
      <c r="AHV1358" s="13"/>
      <c r="AHW1358" s="13"/>
      <c r="AHX1358" s="13"/>
      <c r="AHY1358" s="13"/>
      <c r="AHZ1358" s="13"/>
      <c r="AIA1358" s="13"/>
      <c r="AIB1358" s="13"/>
      <c r="AIC1358" s="13"/>
      <c r="AID1358" s="13"/>
      <c r="AIE1358" s="13"/>
      <c r="AIF1358" s="13"/>
      <c r="AIG1358" s="13"/>
      <c r="AIH1358" s="13"/>
      <c r="AII1358" s="13"/>
      <c r="AIJ1358" s="13"/>
      <c r="AIK1358" s="13"/>
      <c r="AIL1358" s="13"/>
      <c r="AIM1358" s="13"/>
      <c r="AIN1358" s="13"/>
      <c r="AIO1358" s="13"/>
      <c r="AIP1358" s="13"/>
      <c r="AIQ1358" s="13"/>
      <c r="AIR1358" s="13"/>
      <c r="AIS1358" s="13"/>
      <c r="AIT1358" s="13"/>
      <c r="AIU1358" s="13"/>
      <c r="AIV1358" s="13"/>
      <c r="AIW1358" s="13"/>
      <c r="AIX1358" s="13"/>
      <c r="AIY1358" s="13"/>
      <c r="AIZ1358" s="13"/>
      <c r="AJA1358" s="13"/>
      <c r="AJB1358" s="13"/>
      <c r="AJC1358" s="13"/>
      <c r="AJD1358" s="13"/>
      <c r="AJE1358" s="13"/>
      <c r="AJF1358" s="13"/>
      <c r="AJG1358" s="13"/>
      <c r="AJH1358" s="13"/>
      <c r="AJI1358" s="13"/>
      <c r="AJJ1358" s="13"/>
      <c r="AJK1358" s="13"/>
      <c r="AJL1358" s="13"/>
      <c r="AJM1358" s="13"/>
      <c r="AJN1358" s="13"/>
      <c r="AJO1358" s="13"/>
      <c r="AJP1358" s="13"/>
      <c r="AJQ1358" s="13"/>
      <c r="AJR1358" s="13"/>
      <c r="AJS1358" s="13"/>
      <c r="AJT1358" s="13"/>
      <c r="AJU1358" s="13"/>
      <c r="AJV1358" s="13"/>
      <c r="AJW1358" s="13"/>
      <c r="AJX1358" s="13"/>
      <c r="AJY1358" s="13"/>
      <c r="AJZ1358" s="13"/>
      <c r="AKA1358" s="13"/>
      <c r="AKB1358" s="13"/>
      <c r="AKC1358" s="13"/>
      <c r="AKD1358" s="13"/>
      <c r="AKE1358" s="13"/>
      <c r="AKF1358" s="13"/>
      <c r="AKG1358" s="13"/>
      <c r="AKH1358" s="13"/>
      <c r="AKI1358" s="13"/>
      <c r="AKJ1358" s="13"/>
      <c r="AKK1358" s="13"/>
      <c r="AKL1358" s="13"/>
      <c r="AKM1358" s="13"/>
      <c r="AKN1358" s="13"/>
      <c r="AKO1358" s="13"/>
      <c r="AKP1358" s="13"/>
      <c r="AKQ1358" s="13"/>
      <c r="AKR1358" s="13"/>
      <c r="AKS1358" s="13"/>
      <c r="AKT1358" s="13"/>
      <c r="AKU1358" s="13"/>
      <c r="AKV1358" s="13"/>
      <c r="AKW1358" s="13"/>
      <c r="AKX1358" s="13"/>
      <c r="AKY1358" s="13"/>
      <c r="AKZ1358" s="13"/>
      <c r="ALA1358" s="13"/>
      <c r="ALB1358" s="13"/>
      <c r="ALC1358" s="13"/>
      <c r="ALD1358" s="13"/>
      <c r="ALE1358" s="13"/>
      <c r="ALF1358" s="13"/>
      <c r="ALG1358" s="13"/>
      <c r="ALH1358" s="13"/>
      <c r="ALI1358" s="13"/>
      <c r="ALJ1358" s="13"/>
    </row>
    <row r="1359" spans="1:998" s="24" customFormat="1">
      <c r="A1359" s="16">
        <v>1354</v>
      </c>
      <c r="B1359" s="32" t="s">
        <v>274</v>
      </c>
      <c r="C1359" s="32" t="s">
        <v>1606</v>
      </c>
      <c r="D1359" s="32" t="s">
        <v>1606</v>
      </c>
      <c r="E1359" s="32" t="s">
        <v>1616</v>
      </c>
      <c r="F1359" s="32"/>
      <c r="G1359" s="74">
        <v>45834</v>
      </c>
      <c r="H1359" s="75">
        <v>0.70624999999999993</v>
      </c>
      <c r="I1359" s="32" t="s">
        <v>5</v>
      </c>
      <c r="J1359" s="32" t="s">
        <v>6</v>
      </c>
      <c r="K1359" s="32" t="s">
        <v>265</v>
      </c>
      <c r="L1359" s="32" t="s">
        <v>5</v>
      </c>
      <c r="M1359" s="32" t="s">
        <v>5</v>
      </c>
      <c r="N1359" s="32" t="s">
        <v>6</v>
      </c>
      <c r="O1359" s="76">
        <v>665.64</v>
      </c>
      <c r="P1359" s="77">
        <v>1953</v>
      </c>
      <c r="Q1359" s="76">
        <v>186660</v>
      </c>
      <c r="R1359" s="76">
        <v>3660</v>
      </c>
      <c r="S1359" s="85">
        <f t="shared" si="121"/>
        <v>1.9607843137254901</v>
      </c>
      <c r="T1359" s="85">
        <f t="shared" si="124"/>
        <v>183000</v>
      </c>
      <c r="U1359" s="32" t="s">
        <v>6</v>
      </c>
      <c r="V1359" s="32" t="s">
        <v>6</v>
      </c>
      <c r="W1359" s="32">
        <v>1</v>
      </c>
      <c r="X1359" s="80">
        <v>0</v>
      </c>
      <c r="Y1359" s="81">
        <f>ROUND((S1359/INDICI!$B$2*10),2)</f>
        <v>0.22</v>
      </c>
      <c r="Z1359" s="81">
        <f>ROUND((O1359/INDICI!$B$1*25),2)</f>
        <v>1.78</v>
      </c>
      <c r="AA1359" s="82">
        <f t="shared" si="122"/>
        <v>8</v>
      </c>
      <c r="AB1359" s="83">
        <f t="shared" si="123"/>
        <v>10</v>
      </c>
      <c r="AC1359" s="84"/>
      <c r="AD1359" s="81" t="str">
        <f>VLOOKUP(C1359, 'NORD SUD'!A:B, 2, FALSE)</f>
        <v>S</v>
      </c>
      <c r="AE1359" s="85"/>
      <c r="AF1359" s="85"/>
      <c r="AG1359" s="84"/>
      <c r="AH1359" s="81"/>
      <c r="AI1359" s="169"/>
      <c r="AJ1359" s="169"/>
      <c r="AK1359" s="194"/>
      <c r="AL1359" s="158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/>
      <c r="FL1359" s="13"/>
      <c r="FM1359" s="13"/>
      <c r="FN1359" s="13"/>
      <c r="FO1359" s="13"/>
      <c r="FP1359" s="13"/>
      <c r="FQ1359" s="13"/>
      <c r="FR1359" s="13"/>
      <c r="FS1359" s="13"/>
      <c r="FT1359" s="13"/>
      <c r="FU1359" s="13"/>
      <c r="FV1359" s="13"/>
      <c r="FW1359" s="13"/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/>
      <c r="GH1359" s="13"/>
      <c r="GI1359" s="13"/>
      <c r="GJ1359" s="13"/>
      <c r="GK1359" s="13"/>
      <c r="GL1359" s="13"/>
      <c r="GM1359" s="13"/>
      <c r="GN1359" s="13"/>
      <c r="GO1359" s="13"/>
      <c r="GP1359" s="13"/>
      <c r="GQ1359" s="13"/>
      <c r="GR1359" s="13"/>
      <c r="GS1359" s="13"/>
      <c r="GT1359" s="13"/>
      <c r="GU1359" s="13"/>
      <c r="GV1359" s="13"/>
      <c r="GW1359" s="13"/>
      <c r="GX1359" s="13"/>
      <c r="GY1359" s="13"/>
      <c r="GZ1359" s="13"/>
      <c r="HA1359" s="13"/>
      <c r="HB1359" s="13"/>
      <c r="HC1359" s="13"/>
      <c r="HD1359" s="13"/>
      <c r="HE1359" s="13"/>
      <c r="HF1359" s="13"/>
      <c r="HG1359" s="13"/>
      <c r="HH1359" s="13"/>
      <c r="HI1359" s="13"/>
      <c r="HJ1359" s="13"/>
      <c r="HK1359" s="13"/>
      <c r="HL1359" s="13"/>
      <c r="HM1359" s="13"/>
      <c r="HN1359" s="13"/>
      <c r="HO1359" s="13"/>
      <c r="HP1359" s="13"/>
      <c r="HQ1359" s="13"/>
      <c r="HR1359" s="13"/>
      <c r="HS1359" s="13"/>
      <c r="HT1359" s="13"/>
      <c r="HU1359" s="13"/>
      <c r="HV1359" s="13"/>
      <c r="HW1359" s="13"/>
      <c r="HX1359" s="13"/>
      <c r="HY1359" s="13"/>
      <c r="HZ1359" s="13"/>
      <c r="IA1359" s="13"/>
      <c r="IB1359" s="13"/>
      <c r="IC1359" s="13"/>
      <c r="ID1359" s="13"/>
      <c r="IE1359" s="13"/>
      <c r="IF1359" s="13"/>
      <c r="IG1359" s="13"/>
      <c r="IH1359" s="13"/>
      <c r="II1359" s="13"/>
      <c r="IJ1359" s="13"/>
      <c r="IK1359" s="13"/>
      <c r="IL1359" s="13"/>
      <c r="IM1359" s="13"/>
      <c r="IN1359" s="13"/>
      <c r="IO1359" s="13"/>
      <c r="IP1359" s="13"/>
      <c r="IQ1359" s="13"/>
      <c r="IR1359" s="13"/>
      <c r="IS1359" s="13"/>
      <c r="IT1359" s="13"/>
      <c r="IU1359" s="13"/>
      <c r="IV1359" s="13"/>
      <c r="IW1359" s="13"/>
      <c r="IX1359" s="13"/>
      <c r="IY1359" s="13"/>
      <c r="IZ1359" s="13"/>
      <c r="JA1359" s="13"/>
      <c r="JB1359" s="13"/>
      <c r="JC1359" s="13"/>
      <c r="JD1359" s="13"/>
      <c r="JE1359" s="13"/>
      <c r="JF1359" s="13"/>
      <c r="JG1359" s="13"/>
      <c r="JH1359" s="13"/>
      <c r="JI1359" s="13"/>
      <c r="JJ1359" s="13"/>
      <c r="JK1359" s="13"/>
      <c r="JL1359" s="13"/>
      <c r="JM1359" s="13"/>
      <c r="JN1359" s="13"/>
      <c r="JO1359" s="13"/>
      <c r="JP1359" s="13"/>
      <c r="JQ1359" s="13"/>
      <c r="JR1359" s="13"/>
      <c r="JS1359" s="13"/>
      <c r="JT1359" s="13"/>
      <c r="JU1359" s="13"/>
      <c r="JV1359" s="13"/>
      <c r="JW1359" s="13"/>
      <c r="JX1359" s="13"/>
      <c r="JY1359" s="13"/>
      <c r="JZ1359" s="13"/>
      <c r="KA1359" s="13"/>
      <c r="KB1359" s="13"/>
      <c r="KC1359" s="13"/>
      <c r="KD1359" s="13"/>
      <c r="KE1359" s="13"/>
      <c r="KF1359" s="13"/>
      <c r="KG1359" s="13"/>
      <c r="KH1359" s="13"/>
      <c r="KI1359" s="13"/>
      <c r="KJ1359" s="13"/>
      <c r="KK1359" s="13"/>
      <c r="KL1359" s="13"/>
      <c r="KM1359" s="13"/>
      <c r="KN1359" s="13"/>
      <c r="KO1359" s="13"/>
      <c r="KP1359" s="13"/>
      <c r="KQ1359" s="13"/>
      <c r="KR1359" s="13"/>
      <c r="KS1359" s="13"/>
      <c r="KT1359" s="13"/>
      <c r="KU1359" s="13"/>
      <c r="KV1359" s="13"/>
      <c r="KW1359" s="13"/>
      <c r="KX1359" s="13"/>
      <c r="KY1359" s="13"/>
      <c r="KZ1359" s="13"/>
      <c r="LA1359" s="13"/>
      <c r="LB1359" s="13"/>
      <c r="LC1359" s="13"/>
      <c r="LD1359" s="13"/>
      <c r="LE1359" s="13"/>
      <c r="LF1359" s="13"/>
      <c r="LG1359" s="13"/>
      <c r="LH1359" s="13"/>
      <c r="LI1359" s="13"/>
      <c r="LJ1359" s="13"/>
      <c r="LK1359" s="13"/>
      <c r="LL1359" s="13"/>
      <c r="LM1359" s="13"/>
      <c r="LN1359" s="13"/>
      <c r="LO1359" s="13"/>
      <c r="LP1359" s="13"/>
      <c r="LQ1359" s="13"/>
      <c r="LR1359" s="13"/>
      <c r="LS1359" s="13"/>
      <c r="LT1359" s="13"/>
      <c r="LU1359" s="13"/>
      <c r="LV1359" s="13"/>
      <c r="LW1359" s="13"/>
      <c r="LX1359" s="13"/>
      <c r="LY1359" s="13"/>
      <c r="LZ1359" s="13"/>
      <c r="MA1359" s="13"/>
      <c r="MB1359" s="13"/>
      <c r="MC1359" s="13"/>
      <c r="MD1359" s="13"/>
      <c r="ME1359" s="13"/>
      <c r="MF1359" s="13"/>
      <c r="MG1359" s="13"/>
      <c r="MH1359" s="13"/>
      <c r="MI1359" s="13"/>
      <c r="MJ1359" s="13"/>
      <c r="MK1359" s="13"/>
      <c r="ML1359" s="13"/>
      <c r="MM1359" s="13"/>
      <c r="MN1359" s="13"/>
      <c r="MO1359" s="13"/>
      <c r="MP1359" s="13"/>
      <c r="MQ1359" s="13"/>
      <c r="MR1359" s="13"/>
      <c r="MS1359" s="13"/>
      <c r="MT1359" s="13"/>
      <c r="MU1359" s="13"/>
      <c r="MV1359" s="13"/>
      <c r="MW1359" s="13"/>
      <c r="MX1359" s="13"/>
      <c r="MY1359" s="13"/>
      <c r="MZ1359" s="13"/>
      <c r="NA1359" s="13"/>
      <c r="NB1359" s="13"/>
      <c r="NC1359" s="13"/>
      <c r="ND1359" s="13"/>
      <c r="NE1359" s="13"/>
      <c r="NF1359" s="13"/>
      <c r="NG1359" s="13"/>
      <c r="NH1359" s="13"/>
      <c r="NI1359" s="13"/>
      <c r="NJ1359" s="13"/>
      <c r="NK1359" s="13"/>
      <c r="NL1359" s="13"/>
      <c r="NM1359" s="13"/>
      <c r="NN1359" s="13"/>
      <c r="NO1359" s="13"/>
      <c r="NP1359" s="13"/>
      <c r="NQ1359" s="13"/>
      <c r="NR1359" s="13"/>
      <c r="NS1359" s="13"/>
      <c r="NT1359" s="13"/>
      <c r="NU1359" s="13"/>
      <c r="NV1359" s="13"/>
      <c r="NW1359" s="13"/>
      <c r="NX1359" s="13"/>
      <c r="NY1359" s="13"/>
      <c r="NZ1359" s="13"/>
      <c r="OA1359" s="13"/>
      <c r="OB1359" s="13"/>
      <c r="OC1359" s="13"/>
      <c r="OD1359" s="13"/>
      <c r="OE1359" s="13"/>
      <c r="OF1359" s="13"/>
      <c r="OG1359" s="13"/>
      <c r="OH1359" s="13"/>
      <c r="OI1359" s="13"/>
      <c r="OJ1359" s="13"/>
      <c r="OK1359" s="13"/>
      <c r="OL1359" s="13"/>
      <c r="OM1359" s="13"/>
      <c r="ON1359" s="13"/>
      <c r="OO1359" s="13"/>
      <c r="OP1359" s="13"/>
      <c r="OQ1359" s="13"/>
      <c r="OR1359" s="13"/>
      <c r="OS1359" s="13"/>
      <c r="OT1359" s="13"/>
      <c r="OU1359" s="13"/>
      <c r="OV1359" s="13"/>
      <c r="OW1359" s="13"/>
      <c r="OX1359" s="13"/>
      <c r="OY1359" s="13"/>
      <c r="OZ1359" s="13"/>
      <c r="PA1359" s="13"/>
      <c r="PB1359" s="13"/>
      <c r="PC1359" s="13"/>
      <c r="PD1359" s="13"/>
      <c r="PE1359" s="13"/>
      <c r="PF1359" s="13"/>
      <c r="PG1359" s="13"/>
      <c r="PH1359" s="13"/>
      <c r="PI1359" s="13"/>
      <c r="PJ1359" s="13"/>
      <c r="PK1359" s="13"/>
      <c r="PL1359" s="13"/>
      <c r="PM1359" s="13"/>
      <c r="PN1359" s="13"/>
      <c r="PO1359" s="13"/>
      <c r="PP1359" s="13"/>
      <c r="PQ1359" s="13"/>
      <c r="PR1359" s="13"/>
      <c r="PS1359" s="13"/>
      <c r="PT1359" s="13"/>
      <c r="PU1359" s="13"/>
      <c r="PV1359" s="13"/>
      <c r="PW1359" s="13"/>
      <c r="PX1359" s="13"/>
      <c r="PY1359" s="13"/>
      <c r="PZ1359" s="13"/>
      <c r="QA1359" s="13"/>
      <c r="QB1359" s="13"/>
      <c r="QC1359" s="13"/>
      <c r="QD1359" s="13"/>
      <c r="QE1359" s="13"/>
      <c r="QF1359" s="13"/>
      <c r="QG1359" s="13"/>
      <c r="QH1359" s="13"/>
      <c r="QI1359" s="13"/>
      <c r="QJ1359" s="13"/>
      <c r="QK1359" s="13"/>
      <c r="QL1359" s="13"/>
      <c r="QM1359" s="13"/>
      <c r="QN1359" s="13"/>
      <c r="QO1359" s="13"/>
      <c r="QP1359" s="13"/>
      <c r="QQ1359" s="13"/>
      <c r="QR1359" s="13"/>
      <c r="QS1359" s="13"/>
      <c r="QT1359" s="13"/>
      <c r="QU1359" s="13"/>
      <c r="QV1359" s="13"/>
      <c r="QW1359" s="13"/>
      <c r="QX1359" s="13"/>
      <c r="QY1359" s="13"/>
      <c r="QZ1359" s="13"/>
      <c r="RA1359" s="13"/>
      <c r="RB1359" s="13"/>
      <c r="RC1359" s="13"/>
      <c r="RD1359" s="13"/>
      <c r="RE1359" s="13"/>
      <c r="RF1359" s="13"/>
      <c r="RG1359" s="13"/>
      <c r="RH1359" s="13"/>
      <c r="RI1359" s="13"/>
      <c r="RJ1359" s="13"/>
      <c r="RK1359" s="13"/>
      <c r="RL1359" s="13"/>
      <c r="RM1359" s="13"/>
      <c r="RN1359" s="13"/>
      <c r="RO1359" s="13"/>
      <c r="RP1359" s="13"/>
      <c r="RQ1359" s="13"/>
      <c r="RR1359" s="13"/>
      <c r="RS1359" s="13"/>
      <c r="RT1359" s="13"/>
      <c r="RU1359" s="13"/>
      <c r="RV1359" s="13"/>
      <c r="RW1359" s="13"/>
      <c r="RX1359" s="13"/>
      <c r="RY1359" s="13"/>
      <c r="RZ1359" s="13"/>
      <c r="SA1359" s="13"/>
      <c r="SB1359" s="13"/>
      <c r="SC1359" s="13"/>
      <c r="SD1359" s="13"/>
      <c r="SE1359" s="13"/>
      <c r="SF1359" s="13"/>
      <c r="SG1359" s="13"/>
      <c r="SH1359" s="13"/>
      <c r="SI1359" s="13"/>
      <c r="SJ1359" s="13"/>
      <c r="SK1359" s="13"/>
      <c r="SL1359" s="13"/>
      <c r="SM1359" s="13"/>
      <c r="SN1359" s="13"/>
      <c r="SO1359" s="13"/>
      <c r="SP1359" s="13"/>
      <c r="SQ1359" s="13"/>
      <c r="SR1359" s="13"/>
      <c r="SS1359" s="13"/>
      <c r="ST1359" s="13"/>
      <c r="SU1359" s="13"/>
      <c r="SV1359" s="13"/>
      <c r="SW1359" s="13"/>
      <c r="SX1359" s="13"/>
      <c r="SY1359" s="13"/>
      <c r="SZ1359" s="13"/>
      <c r="TA1359" s="13"/>
      <c r="TB1359" s="13"/>
      <c r="TC1359" s="13"/>
      <c r="TD1359" s="13"/>
      <c r="TE1359" s="13"/>
      <c r="TF1359" s="13"/>
      <c r="TG1359" s="13"/>
      <c r="TH1359" s="13"/>
      <c r="TI1359" s="13"/>
      <c r="TJ1359" s="13"/>
      <c r="TK1359" s="13"/>
      <c r="TL1359" s="13"/>
      <c r="TM1359" s="13"/>
      <c r="TN1359" s="13"/>
      <c r="TO1359" s="13"/>
      <c r="TP1359" s="13"/>
      <c r="TQ1359" s="13"/>
      <c r="TR1359" s="13"/>
      <c r="TS1359" s="13"/>
      <c r="TT1359" s="13"/>
      <c r="TU1359" s="13"/>
      <c r="TV1359" s="13"/>
      <c r="TW1359" s="13"/>
      <c r="TX1359" s="13"/>
      <c r="TY1359" s="13"/>
      <c r="TZ1359" s="13"/>
      <c r="UA1359" s="13"/>
      <c r="UB1359" s="13"/>
      <c r="UC1359" s="13"/>
      <c r="UD1359" s="13"/>
      <c r="UE1359" s="13"/>
      <c r="UF1359" s="13"/>
      <c r="UG1359" s="13"/>
      <c r="UH1359" s="13"/>
      <c r="UI1359" s="13"/>
      <c r="UJ1359" s="13"/>
      <c r="UK1359" s="13"/>
      <c r="UL1359" s="13"/>
      <c r="UM1359" s="13"/>
      <c r="UN1359" s="13"/>
      <c r="UO1359" s="13"/>
      <c r="UP1359" s="13"/>
      <c r="UQ1359" s="13"/>
      <c r="UR1359" s="13"/>
      <c r="US1359" s="13"/>
      <c r="UT1359" s="13"/>
      <c r="UU1359" s="13"/>
      <c r="UV1359" s="13"/>
      <c r="UW1359" s="13"/>
      <c r="UX1359" s="13"/>
      <c r="UY1359" s="13"/>
      <c r="UZ1359" s="13"/>
      <c r="VA1359" s="13"/>
      <c r="VB1359" s="13"/>
      <c r="VC1359" s="13"/>
      <c r="VD1359" s="13"/>
      <c r="VE1359" s="13"/>
      <c r="VF1359" s="13"/>
      <c r="VG1359" s="13"/>
      <c r="VH1359" s="13"/>
      <c r="VI1359" s="13"/>
      <c r="VJ1359" s="13"/>
      <c r="VK1359" s="13"/>
      <c r="VL1359" s="13"/>
      <c r="VM1359" s="13"/>
      <c r="VN1359" s="13"/>
      <c r="VO1359" s="13"/>
      <c r="VP1359" s="13"/>
      <c r="VQ1359" s="13"/>
      <c r="VR1359" s="13"/>
      <c r="VS1359" s="13"/>
      <c r="VT1359" s="13"/>
      <c r="VU1359" s="13"/>
      <c r="VV1359" s="13"/>
      <c r="VW1359" s="13"/>
      <c r="VX1359" s="13"/>
      <c r="VY1359" s="13"/>
      <c r="VZ1359" s="13"/>
      <c r="WA1359" s="13"/>
      <c r="WB1359" s="13"/>
      <c r="WC1359" s="13"/>
      <c r="WD1359" s="13"/>
      <c r="WE1359" s="13"/>
      <c r="WF1359" s="13"/>
      <c r="WG1359" s="13"/>
      <c r="WH1359" s="13"/>
      <c r="WI1359" s="13"/>
      <c r="WJ1359" s="13"/>
      <c r="WK1359" s="13"/>
      <c r="WL1359" s="13"/>
      <c r="WM1359" s="13"/>
      <c r="WN1359" s="13"/>
      <c r="WO1359" s="13"/>
      <c r="WP1359" s="13"/>
      <c r="WQ1359" s="13"/>
      <c r="WR1359" s="13"/>
      <c r="WS1359" s="13"/>
      <c r="WT1359" s="13"/>
      <c r="WU1359" s="13"/>
      <c r="WV1359" s="13"/>
      <c r="WW1359" s="13"/>
      <c r="WX1359" s="13"/>
      <c r="WY1359" s="13"/>
      <c r="WZ1359" s="13"/>
      <c r="XA1359" s="13"/>
      <c r="XB1359" s="13"/>
      <c r="XC1359" s="13"/>
      <c r="XD1359" s="13"/>
      <c r="XE1359" s="13"/>
      <c r="XF1359" s="13"/>
      <c r="XG1359" s="13"/>
      <c r="XH1359" s="13"/>
      <c r="XI1359" s="13"/>
      <c r="XJ1359" s="13"/>
      <c r="XK1359" s="13"/>
      <c r="XL1359" s="13"/>
      <c r="XM1359" s="13"/>
      <c r="XN1359" s="13"/>
      <c r="XO1359" s="13"/>
      <c r="XP1359" s="13"/>
      <c r="XQ1359" s="13"/>
      <c r="XR1359" s="13"/>
      <c r="XS1359" s="13"/>
      <c r="XT1359" s="13"/>
      <c r="XU1359" s="13"/>
      <c r="XV1359" s="13"/>
      <c r="XW1359" s="13"/>
      <c r="XX1359" s="13"/>
      <c r="XY1359" s="13"/>
      <c r="XZ1359" s="13"/>
      <c r="YA1359" s="13"/>
      <c r="YB1359" s="13"/>
      <c r="YC1359" s="13"/>
      <c r="YD1359" s="13"/>
      <c r="YE1359" s="13"/>
      <c r="YF1359" s="13"/>
      <c r="YG1359" s="13"/>
      <c r="YH1359" s="13"/>
      <c r="YI1359" s="13"/>
      <c r="YJ1359" s="13"/>
      <c r="YK1359" s="13"/>
      <c r="YL1359" s="13"/>
      <c r="YM1359" s="13"/>
      <c r="YN1359" s="13"/>
      <c r="YO1359" s="13"/>
      <c r="YP1359" s="13"/>
      <c r="YQ1359" s="13"/>
      <c r="YR1359" s="13"/>
      <c r="YS1359" s="13"/>
      <c r="YT1359" s="13"/>
      <c r="YU1359" s="13"/>
      <c r="YV1359" s="13"/>
      <c r="YW1359" s="13"/>
      <c r="YX1359" s="13"/>
      <c r="YY1359" s="13"/>
      <c r="YZ1359" s="13"/>
      <c r="ZA1359" s="13"/>
      <c r="ZB1359" s="13"/>
      <c r="ZC1359" s="13"/>
      <c r="ZD1359" s="13"/>
      <c r="ZE1359" s="13"/>
      <c r="ZF1359" s="13"/>
      <c r="ZG1359" s="13"/>
      <c r="ZH1359" s="13"/>
      <c r="ZI1359" s="13"/>
      <c r="ZJ1359" s="13"/>
      <c r="ZK1359" s="13"/>
      <c r="ZL1359" s="13"/>
      <c r="ZM1359" s="13"/>
      <c r="ZN1359" s="13"/>
      <c r="ZO1359" s="13"/>
      <c r="ZP1359" s="13"/>
      <c r="ZQ1359" s="13"/>
      <c r="ZR1359" s="13"/>
      <c r="ZS1359" s="13"/>
      <c r="ZT1359" s="13"/>
      <c r="ZU1359" s="13"/>
      <c r="ZV1359" s="13"/>
      <c r="ZW1359" s="13"/>
      <c r="ZX1359" s="13"/>
      <c r="ZY1359" s="13"/>
      <c r="ZZ1359" s="13"/>
      <c r="AAA1359" s="13"/>
      <c r="AAB1359" s="13"/>
      <c r="AAC1359" s="13"/>
      <c r="AAD1359" s="13"/>
      <c r="AAE1359" s="13"/>
      <c r="AAF1359" s="13"/>
      <c r="AAG1359" s="13"/>
      <c r="AAH1359" s="13"/>
      <c r="AAI1359" s="13"/>
      <c r="AAJ1359" s="13"/>
      <c r="AAK1359" s="13"/>
      <c r="AAL1359" s="13"/>
      <c r="AAM1359" s="13"/>
      <c r="AAN1359" s="13"/>
      <c r="AAO1359" s="13"/>
      <c r="AAP1359" s="13"/>
      <c r="AAQ1359" s="13"/>
      <c r="AAR1359" s="13"/>
      <c r="AAS1359" s="13"/>
      <c r="AAT1359" s="13"/>
      <c r="AAU1359" s="13"/>
      <c r="AAV1359" s="13"/>
      <c r="AAW1359" s="13"/>
      <c r="AAX1359" s="13"/>
      <c r="AAY1359" s="13"/>
      <c r="AAZ1359" s="13"/>
      <c r="ABA1359" s="13"/>
      <c r="ABB1359" s="13"/>
      <c r="ABC1359" s="13"/>
      <c r="ABD1359" s="13"/>
      <c r="ABE1359" s="13"/>
      <c r="ABF1359" s="13"/>
      <c r="ABG1359" s="13"/>
      <c r="ABH1359" s="13"/>
      <c r="ABI1359" s="13"/>
      <c r="ABJ1359" s="13"/>
      <c r="ABK1359" s="13"/>
      <c r="ABL1359" s="13"/>
      <c r="ABM1359" s="13"/>
      <c r="ABN1359" s="13"/>
      <c r="ABO1359" s="13"/>
      <c r="ABP1359" s="13"/>
      <c r="ABQ1359" s="13"/>
      <c r="ABR1359" s="13"/>
      <c r="ABS1359" s="13"/>
      <c r="ABT1359" s="13"/>
      <c r="ABU1359" s="13"/>
      <c r="ABV1359" s="13"/>
      <c r="ABW1359" s="13"/>
      <c r="ABX1359" s="13"/>
      <c r="ABY1359" s="13"/>
      <c r="ABZ1359" s="13"/>
      <c r="ACA1359" s="13"/>
      <c r="ACB1359" s="13"/>
      <c r="ACC1359" s="13"/>
      <c r="ACD1359" s="13"/>
      <c r="ACE1359" s="13"/>
      <c r="ACF1359" s="13"/>
      <c r="ACG1359" s="13"/>
      <c r="ACH1359" s="13"/>
      <c r="ACI1359" s="13"/>
      <c r="ACJ1359" s="13"/>
      <c r="ACK1359" s="13"/>
      <c r="ACL1359" s="13"/>
      <c r="ACM1359" s="13"/>
      <c r="ACN1359" s="13"/>
      <c r="ACO1359" s="13"/>
      <c r="ACP1359" s="13"/>
      <c r="ACQ1359" s="13"/>
      <c r="ACR1359" s="13"/>
      <c r="ACS1359" s="13"/>
      <c r="ACT1359" s="13"/>
      <c r="ACU1359" s="13"/>
      <c r="ACV1359" s="13"/>
      <c r="ACW1359" s="13"/>
      <c r="ACX1359" s="13"/>
      <c r="ACY1359" s="13"/>
      <c r="ACZ1359" s="13"/>
      <c r="ADA1359" s="13"/>
      <c r="ADB1359" s="13"/>
      <c r="ADC1359" s="13"/>
      <c r="ADD1359" s="13"/>
      <c r="ADE1359" s="13"/>
      <c r="ADF1359" s="13"/>
      <c r="ADG1359" s="13"/>
      <c r="ADH1359" s="13"/>
      <c r="ADI1359" s="13"/>
      <c r="ADJ1359" s="13"/>
      <c r="ADK1359" s="13"/>
      <c r="ADL1359" s="13"/>
      <c r="ADM1359" s="13"/>
      <c r="ADN1359" s="13"/>
      <c r="ADO1359" s="13"/>
      <c r="ADP1359" s="13"/>
      <c r="ADQ1359" s="13"/>
      <c r="ADR1359" s="13"/>
      <c r="ADS1359" s="13"/>
      <c r="ADT1359" s="13"/>
      <c r="ADU1359" s="13"/>
      <c r="ADV1359" s="13"/>
      <c r="ADW1359" s="13"/>
      <c r="ADX1359" s="13"/>
      <c r="ADY1359" s="13"/>
      <c r="ADZ1359" s="13"/>
      <c r="AEA1359" s="13"/>
      <c r="AEB1359" s="13"/>
      <c r="AEC1359" s="13"/>
      <c r="AED1359" s="13"/>
      <c r="AEE1359" s="13"/>
      <c r="AEF1359" s="13"/>
      <c r="AEG1359" s="13"/>
      <c r="AEH1359" s="13"/>
      <c r="AEI1359" s="13"/>
      <c r="AEJ1359" s="13"/>
      <c r="AEK1359" s="13"/>
      <c r="AEL1359" s="13"/>
      <c r="AEM1359" s="13"/>
      <c r="AEN1359" s="13"/>
      <c r="AEO1359" s="13"/>
      <c r="AEP1359" s="13"/>
      <c r="AEQ1359" s="13"/>
      <c r="AER1359" s="13"/>
      <c r="AES1359" s="13"/>
      <c r="AET1359" s="13"/>
      <c r="AEU1359" s="13"/>
      <c r="AEV1359" s="13"/>
      <c r="AEW1359" s="13"/>
      <c r="AEX1359" s="13"/>
      <c r="AEY1359" s="13"/>
      <c r="AEZ1359" s="13"/>
      <c r="AFA1359" s="13"/>
      <c r="AFB1359" s="13"/>
      <c r="AFC1359" s="13"/>
      <c r="AFD1359" s="13"/>
      <c r="AFE1359" s="13"/>
      <c r="AFF1359" s="13"/>
      <c r="AFG1359" s="13"/>
      <c r="AFH1359" s="13"/>
      <c r="AFI1359" s="13"/>
      <c r="AFJ1359" s="13"/>
      <c r="AFK1359" s="13"/>
      <c r="AFL1359" s="13"/>
      <c r="AFM1359" s="13"/>
      <c r="AFN1359" s="13"/>
      <c r="AFO1359" s="13"/>
      <c r="AFP1359" s="13"/>
      <c r="AFQ1359" s="13"/>
      <c r="AFR1359" s="13"/>
      <c r="AFS1359" s="13"/>
      <c r="AFT1359" s="13"/>
      <c r="AFU1359" s="13"/>
      <c r="AFV1359" s="13"/>
      <c r="AFW1359" s="13"/>
      <c r="AFX1359" s="13"/>
      <c r="AFY1359" s="13"/>
      <c r="AFZ1359" s="13"/>
      <c r="AGA1359" s="13"/>
      <c r="AGB1359" s="13"/>
      <c r="AGC1359" s="13"/>
      <c r="AGD1359" s="13"/>
      <c r="AGE1359" s="13"/>
      <c r="AGF1359" s="13"/>
      <c r="AGG1359" s="13"/>
      <c r="AGH1359" s="13"/>
      <c r="AGI1359" s="13"/>
      <c r="AGJ1359" s="13"/>
      <c r="AGK1359" s="13"/>
      <c r="AGL1359" s="13"/>
      <c r="AGM1359" s="13"/>
      <c r="AGN1359" s="13"/>
      <c r="AGO1359" s="13"/>
      <c r="AGP1359" s="13"/>
      <c r="AGQ1359" s="13"/>
      <c r="AGR1359" s="13"/>
      <c r="AGS1359" s="13"/>
      <c r="AGT1359" s="13"/>
      <c r="AGU1359" s="13"/>
      <c r="AGV1359" s="13"/>
      <c r="AGW1359" s="13"/>
      <c r="AGX1359" s="13"/>
      <c r="AGY1359" s="13"/>
      <c r="AGZ1359" s="13"/>
      <c r="AHA1359" s="13"/>
      <c r="AHB1359" s="13"/>
      <c r="AHC1359" s="13"/>
      <c r="AHD1359" s="13"/>
      <c r="AHE1359" s="13"/>
      <c r="AHF1359" s="13"/>
      <c r="AHG1359" s="13"/>
      <c r="AHH1359" s="13"/>
      <c r="AHI1359" s="13"/>
      <c r="AHJ1359" s="13"/>
      <c r="AHK1359" s="13"/>
      <c r="AHL1359" s="13"/>
      <c r="AHM1359" s="13"/>
      <c r="AHN1359" s="13"/>
      <c r="AHO1359" s="13"/>
      <c r="AHP1359" s="13"/>
      <c r="AHQ1359" s="13"/>
      <c r="AHR1359" s="13"/>
      <c r="AHS1359" s="13"/>
      <c r="AHT1359" s="13"/>
      <c r="AHU1359" s="13"/>
      <c r="AHV1359" s="13"/>
      <c r="AHW1359" s="13"/>
      <c r="AHX1359" s="13"/>
      <c r="AHY1359" s="13"/>
      <c r="AHZ1359" s="13"/>
      <c r="AIA1359" s="13"/>
      <c r="AIB1359" s="13"/>
      <c r="AIC1359" s="13"/>
      <c r="AID1359" s="13"/>
      <c r="AIE1359" s="13"/>
      <c r="AIF1359" s="13"/>
      <c r="AIG1359" s="13"/>
      <c r="AIH1359" s="13"/>
      <c r="AII1359" s="13"/>
      <c r="AIJ1359" s="13"/>
      <c r="AIK1359" s="13"/>
      <c r="AIL1359" s="13"/>
      <c r="AIM1359" s="13"/>
      <c r="AIN1359" s="13"/>
      <c r="AIO1359" s="13"/>
      <c r="AIP1359" s="13"/>
      <c r="AIQ1359" s="13"/>
      <c r="AIR1359" s="13"/>
      <c r="AIS1359" s="13"/>
      <c r="AIT1359" s="13"/>
      <c r="AIU1359" s="13"/>
      <c r="AIV1359" s="13"/>
      <c r="AIW1359" s="13"/>
      <c r="AIX1359" s="13"/>
      <c r="AIY1359" s="13"/>
      <c r="AIZ1359" s="13"/>
      <c r="AJA1359" s="13"/>
      <c r="AJB1359" s="13"/>
      <c r="AJC1359" s="13"/>
      <c r="AJD1359" s="13"/>
      <c r="AJE1359" s="13"/>
      <c r="AJF1359" s="13"/>
      <c r="AJG1359" s="13"/>
      <c r="AJH1359" s="13"/>
      <c r="AJI1359" s="13"/>
      <c r="AJJ1359" s="13"/>
      <c r="AJK1359" s="13"/>
      <c r="AJL1359" s="13"/>
      <c r="AJM1359" s="13"/>
      <c r="AJN1359" s="13"/>
      <c r="AJO1359" s="13"/>
      <c r="AJP1359" s="13"/>
      <c r="AJQ1359" s="13"/>
      <c r="AJR1359" s="13"/>
      <c r="AJS1359" s="13"/>
      <c r="AJT1359" s="13"/>
      <c r="AJU1359" s="13"/>
      <c r="AJV1359" s="13"/>
      <c r="AJW1359" s="13"/>
      <c r="AJX1359" s="13"/>
      <c r="AJY1359" s="13"/>
      <c r="AJZ1359" s="13"/>
      <c r="AKA1359" s="13"/>
      <c r="AKB1359" s="13"/>
      <c r="AKC1359" s="13"/>
      <c r="AKD1359" s="13"/>
      <c r="AKE1359" s="13"/>
      <c r="AKF1359" s="13"/>
      <c r="AKG1359" s="13"/>
      <c r="AKH1359" s="13"/>
      <c r="AKI1359" s="13"/>
      <c r="AKJ1359" s="13"/>
      <c r="AKK1359" s="13"/>
      <c r="AKL1359" s="13"/>
      <c r="AKM1359" s="13"/>
      <c r="AKN1359" s="13"/>
      <c r="AKO1359" s="13"/>
      <c r="AKP1359" s="13"/>
      <c r="AKQ1359" s="13"/>
      <c r="AKR1359" s="13"/>
      <c r="AKS1359" s="13"/>
      <c r="AKT1359" s="13"/>
      <c r="AKU1359" s="13"/>
      <c r="AKV1359" s="13"/>
      <c r="AKW1359" s="13"/>
      <c r="AKX1359" s="13"/>
      <c r="AKY1359" s="13"/>
      <c r="AKZ1359" s="13"/>
      <c r="ALA1359" s="13"/>
      <c r="ALB1359" s="13"/>
      <c r="ALC1359" s="13"/>
      <c r="ALD1359" s="13"/>
      <c r="ALE1359" s="13"/>
      <c r="ALF1359" s="13"/>
      <c r="ALG1359" s="13"/>
      <c r="ALH1359" s="13"/>
      <c r="ALI1359" s="13"/>
      <c r="ALJ1359" s="13"/>
    </row>
    <row r="1360" spans="1:998" s="13" customFormat="1">
      <c r="A1360" s="16">
        <v>1355</v>
      </c>
      <c r="B1360" s="32" t="s">
        <v>857</v>
      </c>
      <c r="C1360" s="32" t="s">
        <v>32</v>
      </c>
      <c r="D1360" s="32" t="s">
        <v>32</v>
      </c>
      <c r="E1360" s="32" t="s">
        <v>1224</v>
      </c>
      <c r="F1360" s="32"/>
      <c r="G1360" s="74">
        <v>45834</v>
      </c>
      <c r="H1360" s="75">
        <v>0.7895833333333333</v>
      </c>
      <c r="I1360" s="32" t="s">
        <v>5</v>
      </c>
      <c r="J1360" s="32" t="s">
        <v>6</v>
      </c>
      <c r="K1360" s="32" t="s">
        <v>5</v>
      </c>
      <c r="L1360" s="32" t="s">
        <v>5</v>
      </c>
      <c r="M1360" s="32" t="s">
        <v>5</v>
      </c>
      <c r="N1360" s="32" t="s">
        <v>6</v>
      </c>
      <c r="O1360" s="76">
        <v>1071.58</v>
      </c>
      <c r="P1360" s="77">
        <v>9052</v>
      </c>
      <c r="Q1360" s="76">
        <v>79920.66</v>
      </c>
      <c r="R1360" s="76">
        <v>7992.07</v>
      </c>
      <c r="S1360" s="85">
        <f t="shared" si="121"/>
        <v>10.000005004963672</v>
      </c>
      <c r="T1360" s="85">
        <f t="shared" si="124"/>
        <v>71928.59</v>
      </c>
      <c r="U1360" s="32" t="s">
        <v>5</v>
      </c>
      <c r="V1360" s="32" t="s">
        <v>6</v>
      </c>
      <c r="W1360" s="79">
        <v>1</v>
      </c>
      <c r="X1360" s="80">
        <v>0</v>
      </c>
      <c r="Y1360" s="81">
        <f>ROUND((S1360/INDICI!$B$2*10),2)</f>
        <v>1.1299999999999999</v>
      </c>
      <c r="Z1360" s="81">
        <f>ROUND((O1360/INDICI!$B$1*25),2)</f>
        <v>2.86</v>
      </c>
      <c r="AA1360" s="82">
        <f t="shared" si="122"/>
        <v>6</v>
      </c>
      <c r="AB1360" s="83">
        <f t="shared" si="123"/>
        <v>9.99</v>
      </c>
      <c r="AC1360" s="84"/>
      <c r="AD1360" s="81" t="str">
        <f>VLOOKUP(C1360, 'NORD SUD'!A:B, 2, FALSE)</f>
        <v>S</v>
      </c>
      <c r="AE1360" s="85"/>
      <c r="AF1360" s="85"/>
      <c r="AG1360" s="84"/>
      <c r="AH1360" s="81"/>
      <c r="AI1360" s="169"/>
      <c r="AJ1360" s="169"/>
      <c r="AK1360" s="194"/>
      <c r="AL1360" s="158"/>
    </row>
    <row r="1361" spans="1:998" s="13" customFormat="1">
      <c r="A1361" s="16">
        <v>1356</v>
      </c>
      <c r="B1361" s="32" t="s">
        <v>274</v>
      </c>
      <c r="C1361" s="32" t="s">
        <v>1606</v>
      </c>
      <c r="D1361" s="32" t="s">
        <v>1606</v>
      </c>
      <c r="E1361" s="32" t="s">
        <v>1630</v>
      </c>
      <c r="F1361" s="32"/>
      <c r="G1361" s="74">
        <v>45834</v>
      </c>
      <c r="H1361" s="75">
        <v>0.38194444444444442</v>
      </c>
      <c r="I1361" s="32" t="s">
        <v>5</v>
      </c>
      <c r="J1361" s="32" t="s">
        <v>6</v>
      </c>
      <c r="K1361" s="32" t="s">
        <v>265</v>
      </c>
      <c r="L1361" s="32" t="s">
        <v>5</v>
      </c>
      <c r="M1361" s="32" t="s">
        <v>5</v>
      </c>
      <c r="N1361" s="32" t="s">
        <v>6</v>
      </c>
      <c r="O1361" s="76">
        <v>320.61</v>
      </c>
      <c r="P1361" s="77">
        <v>3431</v>
      </c>
      <c r="Q1361" s="76">
        <v>155000</v>
      </c>
      <c r="R1361" s="76">
        <v>15500</v>
      </c>
      <c r="S1361" s="85">
        <f t="shared" si="121"/>
        <v>10</v>
      </c>
      <c r="T1361" s="85">
        <f t="shared" si="124"/>
        <v>139500</v>
      </c>
      <c r="U1361" s="32" t="s">
        <v>6</v>
      </c>
      <c r="V1361" s="32" t="s">
        <v>6</v>
      </c>
      <c r="W1361" s="32">
        <v>1</v>
      </c>
      <c r="X1361" s="80">
        <v>0</v>
      </c>
      <c r="Y1361" s="81">
        <f>ROUND((S1361/INDICI!$B$2*10),2)</f>
        <v>1.1299999999999999</v>
      </c>
      <c r="Z1361" s="81">
        <f>ROUND((O1361/INDICI!$B$1*25),2)</f>
        <v>0.86</v>
      </c>
      <c r="AA1361" s="82">
        <f t="shared" si="122"/>
        <v>8</v>
      </c>
      <c r="AB1361" s="83">
        <f t="shared" si="123"/>
        <v>9.99</v>
      </c>
      <c r="AC1361" s="84"/>
      <c r="AD1361" s="81" t="str">
        <f>VLOOKUP(C1361, 'NORD SUD'!A:B, 2, FALSE)</f>
        <v>S</v>
      </c>
      <c r="AE1361" s="85"/>
      <c r="AF1361" s="85"/>
      <c r="AG1361" s="84"/>
      <c r="AH1361" s="81"/>
      <c r="AI1361" s="169"/>
      <c r="AJ1361" s="169"/>
      <c r="AK1361" s="194"/>
      <c r="AL1361" s="158"/>
    </row>
    <row r="1362" spans="1:998" s="13" customFormat="1">
      <c r="A1362" s="16">
        <v>1357</v>
      </c>
      <c r="B1362" s="32" t="s">
        <v>857</v>
      </c>
      <c r="C1362" s="32" t="s">
        <v>32</v>
      </c>
      <c r="D1362" s="32" t="s">
        <v>32</v>
      </c>
      <c r="E1362" s="32" t="s">
        <v>1242</v>
      </c>
      <c r="F1362" s="32"/>
      <c r="G1362" s="74">
        <v>45804</v>
      </c>
      <c r="H1362" s="75">
        <v>0.52708333333333335</v>
      </c>
      <c r="I1362" s="32" t="s">
        <v>5</v>
      </c>
      <c r="J1362" s="32" t="s">
        <v>6</v>
      </c>
      <c r="K1362" s="32" t="s">
        <v>5</v>
      </c>
      <c r="L1362" s="32" t="s">
        <v>5</v>
      </c>
      <c r="M1362" s="32" t="s">
        <v>5</v>
      </c>
      <c r="N1362" s="32" t="s">
        <v>6</v>
      </c>
      <c r="O1362" s="76">
        <v>529.79999999999995</v>
      </c>
      <c r="P1362" s="77">
        <v>755</v>
      </c>
      <c r="Q1362" s="76">
        <v>204000</v>
      </c>
      <c r="R1362" s="76">
        <v>10200</v>
      </c>
      <c r="S1362" s="85">
        <f t="shared" si="121"/>
        <v>5</v>
      </c>
      <c r="T1362" s="85">
        <f t="shared" si="124"/>
        <v>193800</v>
      </c>
      <c r="U1362" s="32" t="s">
        <v>6</v>
      </c>
      <c r="V1362" s="32" t="s">
        <v>6</v>
      </c>
      <c r="W1362" s="79">
        <v>1</v>
      </c>
      <c r="X1362" s="80">
        <v>0</v>
      </c>
      <c r="Y1362" s="81">
        <f>ROUND((S1362/INDICI!$B$2*10),2)</f>
        <v>0.56000000000000005</v>
      </c>
      <c r="Z1362" s="81">
        <f>ROUND((O1362/INDICI!$B$1*25),2)</f>
        <v>1.41</v>
      </c>
      <c r="AA1362" s="82">
        <f t="shared" si="122"/>
        <v>8</v>
      </c>
      <c r="AB1362" s="83">
        <f t="shared" si="123"/>
        <v>9.9700000000000006</v>
      </c>
      <c r="AC1362" s="84"/>
      <c r="AD1362" s="81" t="str">
        <f>VLOOKUP(C1362, 'NORD SUD'!A:B, 2, FALSE)</f>
        <v>S</v>
      </c>
      <c r="AE1362" s="85"/>
      <c r="AF1362" s="85"/>
      <c r="AG1362" s="84"/>
      <c r="AH1362" s="81"/>
      <c r="AI1362" s="169"/>
      <c r="AJ1362" s="169"/>
      <c r="AK1362" s="194"/>
      <c r="AL1362" s="158"/>
    </row>
    <row r="1363" spans="1:998" s="13" customFormat="1">
      <c r="A1363" s="16">
        <v>1358</v>
      </c>
      <c r="B1363" s="32" t="s">
        <v>857</v>
      </c>
      <c r="C1363" s="32" t="s">
        <v>29</v>
      </c>
      <c r="D1363" s="32" t="s">
        <v>29</v>
      </c>
      <c r="E1363" s="32" t="s">
        <v>1576</v>
      </c>
      <c r="F1363" s="32"/>
      <c r="G1363" s="74">
        <v>45818</v>
      </c>
      <c r="H1363" s="75">
        <v>0.51388888888888884</v>
      </c>
      <c r="I1363" s="32" t="s">
        <v>5</v>
      </c>
      <c r="J1363" s="32" t="s">
        <v>6</v>
      </c>
      <c r="K1363" s="32" t="s">
        <v>5</v>
      </c>
      <c r="L1363" s="32" t="s">
        <v>5</v>
      </c>
      <c r="M1363" s="32" t="s">
        <v>5</v>
      </c>
      <c r="N1363" s="32" t="s">
        <v>6</v>
      </c>
      <c r="O1363" s="76">
        <v>1151.75</v>
      </c>
      <c r="P1363" s="77">
        <v>6425</v>
      </c>
      <c r="Q1363" s="76">
        <v>250000</v>
      </c>
      <c r="R1363" s="76">
        <v>20000</v>
      </c>
      <c r="S1363" s="86">
        <f t="shared" si="121"/>
        <v>8</v>
      </c>
      <c r="T1363" s="86">
        <f t="shared" si="124"/>
        <v>230000</v>
      </c>
      <c r="U1363" s="32" t="s">
        <v>6</v>
      </c>
      <c r="V1363" s="32" t="s">
        <v>6</v>
      </c>
      <c r="W1363" s="32">
        <v>1</v>
      </c>
      <c r="X1363" s="80">
        <v>0</v>
      </c>
      <c r="Y1363" s="81">
        <f>ROUND((S1363/INDICI!$B$2*10),2)</f>
        <v>0.9</v>
      </c>
      <c r="Z1363" s="81">
        <f>ROUND((O1363/INDICI!$B$1*25),2)</f>
        <v>3.07</v>
      </c>
      <c r="AA1363" s="82">
        <f t="shared" si="122"/>
        <v>6</v>
      </c>
      <c r="AB1363" s="83">
        <f t="shared" si="123"/>
        <v>9.9699999999999989</v>
      </c>
      <c r="AC1363" s="84"/>
      <c r="AD1363" s="81" t="str">
        <f>VLOOKUP(C1363, 'NORD SUD'!A:B, 2, FALSE)</f>
        <v>S</v>
      </c>
      <c r="AE1363" s="85"/>
      <c r="AF1363" s="85"/>
      <c r="AG1363" s="84"/>
      <c r="AH1363" s="81"/>
      <c r="AI1363" s="169"/>
      <c r="AJ1363" s="169"/>
      <c r="AK1363" s="194"/>
      <c r="AL1363" s="158"/>
    </row>
    <row r="1364" spans="1:998" s="13" customFormat="1">
      <c r="A1364" s="16">
        <v>1359</v>
      </c>
      <c r="B1364" s="32" t="s">
        <v>138</v>
      </c>
      <c r="C1364" s="32" t="s">
        <v>18</v>
      </c>
      <c r="D1364" s="32" t="s">
        <v>18</v>
      </c>
      <c r="E1364" s="32" t="s">
        <v>155</v>
      </c>
      <c r="F1364" s="32"/>
      <c r="G1364" s="74">
        <v>45833</v>
      </c>
      <c r="H1364" s="75">
        <v>0.56319444444444444</v>
      </c>
      <c r="I1364" s="32" t="s">
        <v>5</v>
      </c>
      <c r="J1364" s="32" t="s">
        <v>6</v>
      </c>
      <c r="K1364" s="32" t="s">
        <v>5</v>
      </c>
      <c r="L1364" s="32" t="s">
        <v>5</v>
      </c>
      <c r="M1364" s="32" t="s">
        <v>5</v>
      </c>
      <c r="N1364" s="32" t="s">
        <v>6</v>
      </c>
      <c r="O1364" s="76">
        <v>733.33</v>
      </c>
      <c r="P1364" s="77">
        <v>1500</v>
      </c>
      <c r="Q1364" s="76">
        <v>149916.26999999999</v>
      </c>
      <c r="R1364" s="76">
        <v>0</v>
      </c>
      <c r="S1364" s="85">
        <f t="shared" si="121"/>
        <v>0</v>
      </c>
      <c r="T1364" s="85">
        <f t="shared" si="124"/>
        <v>149916.26999999999</v>
      </c>
      <c r="U1364" s="32" t="s">
        <v>6</v>
      </c>
      <c r="V1364" s="32" t="s">
        <v>6</v>
      </c>
      <c r="W1364" s="79">
        <v>1</v>
      </c>
      <c r="X1364" s="80">
        <v>0</v>
      </c>
      <c r="Y1364" s="81">
        <f>ROUND((S1364/INDICI!$B$2*10),2)</f>
        <v>0</v>
      </c>
      <c r="Z1364" s="81">
        <f>ROUND((O1364/INDICI!$B$1*25),2)</f>
        <v>1.96</v>
      </c>
      <c r="AA1364" s="82">
        <f t="shared" si="122"/>
        <v>8</v>
      </c>
      <c r="AB1364" s="83">
        <f t="shared" si="123"/>
        <v>9.9600000000000009</v>
      </c>
      <c r="AC1364" s="84"/>
      <c r="AD1364" s="81" t="str">
        <f>VLOOKUP(C1364, 'NORD SUD'!A:B, 2, FALSE)</f>
        <v>S</v>
      </c>
      <c r="AE1364" s="85"/>
      <c r="AF1364" s="85"/>
      <c r="AG1364" s="84"/>
      <c r="AH1364" s="81"/>
      <c r="AI1364" s="169"/>
      <c r="AJ1364" s="169"/>
      <c r="AK1364" s="194"/>
      <c r="AL1364" s="158"/>
      <c r="ALJ1364" s="24"/>
    </row>
    <row r="1365" spans="1:998" s="13" customFormat="1">
      <c r="A1365" s="16">
        <v>1360</v>
      </c>
      <c r="B1365" s="32" t="s">
        <v>138</v>
      </c>
      <c r="C1365" s="32" t="s">
        <v>81</v>
      </c>
      <c r="D1365" s="32" t="s">
        <v>81</v>
      </c>
      <c r="E1365" s="32" t="s">
        <v>1903</v>
      </c>
      <c r="F1365" s="32"/>
      <c r="G1365" s="74">
        <v>45834</v>
      </c>
      <c r="H1365" s="75" t="s">
        <v>1904</v>
      </c>
      <c r="I1365" s="32" t="s">
        <v>5</v>
      </c>
      <c r="J1365" s="32" t="s">
        <v>6</v>
      </c>
      <c r="K1365" s="32" t="s">
        <v>5</v>
      </c>
      <c r="L1365" s="32" t="s">
        <v>5</v>
      </c>
      <c r="M1365" s="32" t="s">
        <v>5</v>
      </c>
      <c r="N1365" s="32" t="s">
        <v>6</v>
      </c>
      <c r="O1365" s="91">
        <v>733.5</v>
      </c>
      <c r="P1365" s="77">
        <v>409</v>
      </c>
      <c r="Q1365" s="76">
        <v>80000</v>
      </c>
      <c r="R1365" s="76">
        <v>0</v>
      </c>
      <c r="S1365" s="85">
        <f t="shared" ref="S1365:S1428" si="125">IFERROR(R1365/Q1365*100,0)</f>
        <v>0</v>
      </c>
      <c r="T1365" s="85">
        <f t="shared" si="124"/>
        <v>80000</v>
      </c>
      <c r="U1365" s="32" t="s">
        <v>6</v>
      </c>
      <c r="V1365" s="32" t="s">
        <v>6</v>
      </c>
      <c r="W1365" s="79">
        <v>1</v>
      </c>
      <c r="X1365" s="80">
        <v>0</v>
      </c>
      <c r="Y1365" s="81">
        <f>ROUND((S1365/INDICI!$B$2*10),2)</f>
        <v>0</v>
      </c>
      <c r="Z1365" s="81">
        <f>ROUND((O1365/INDICI!$B$1*25),2)</f>
        <v>1.96</v>
      </c>
      <c r="AA1365" s="82">
        <f t="shared" ref="AA1365:AA1428" si="126">IF(X1365&gt;1, 0, IF(P1365&lt;=5000, 8, IF(P1365&lt;=50000, 6, IF(P1365&lt;=100000, 4, 2))))</f>
        <v>8</v>
      </c>
      <c r="AB1365" s="83">
        <f t="shared" ref="AB1365:AB1428" si="127">SUM(X1365:AA1365)</f>
        <v>9.9600000000000009</v>
      </c>
      <c r="AC1365" s="84"/>
      <c r="AD1365" s="81" t="str">
        <f>VLOOKUP(C1365, 'NORD SUD'!A:B, 2, FALSE)</f>
        <v>S</v>
      </c>
      <c r="AE1365" s="85"/>
      <c r="AF1365" s="85"/>
      <c r="AG1365" s="84"/>
      <c r="AH1365" s="81"/>
      <c r="AI1365" s="169"/>
      <c r="AJ1365" s="169"/>
      <c r="AK1365" s="194"/>
      <c r="AL1365" s="158"/>
    </row>
    <row r="1366" spans="1:998" s="13" customFormat="1">
      <c r="A1366" s="16">
        <v>1361</v>
      </c>
      <c r="B1366" s="32" t="s">
        <v>1013</v>
      </c>
      <c r="C1366" s="32" t="s">
        <v>74</v>
      </c>
      <c r="D1366" s="32" t="s">
        <v>1050</v>
      </c>
      <c r="E1366" s="32" t="s">
        <v>1080</v>
      </c>
      <c r="F1366" s="32"/>
      <c r="G1366" s="74">
        <v>45817</v>
      </c>
      <c r="H1366" s="75">
        <v>0.49236111111111108</v>
      </c>
      <c r="I1366" s="32" t="s">
        <v>5</v>
      </c>
      <c r="J1366" s="32" t="s">
        <v>6</v>
      </c>
      <c r="K1366" s="32" t="s">
        <v>5</v>
      </c>
      <c r="L1366" s="32" t="s">
        <v>5</v>
      </c>
      <c r="M1366" s="32" t="s">
        <v>5</v>
      </c>
      <c r="N1366" s="32" t="s">
        <v>6</v>
      </c>
      <c r="O1366" s="76">
        <v>308.64197530864197</v>
      </c>
      <c r="P1366" s="77">
        <v>1296</v>
      </c>
      <c r="Q1366" s="76">
        <v>273343.65999999997</v>
      </c>
      <c r="R1366" s="76">
        <v>27334.37</v>
      </c>
      <c r="S1366" s="85">
        <f t="shared" si="125"/>
        <v>10.000001463359348</v>
      </c>
      <c r="T1366" s="85">
        <f t="shared" si="124"/>
        <v>246009.28999999998</v>
      </c>
      <c r="U1366" s="32" t="s">
        <v>6</v>
      </c>
      <c r="V1366" s="32" t="s">
        <v>6</v>
      </c>
      <c r="W1366" s="79">
        <v>1</v>
      </c>
      <c r="X1366" s="80">
        <v>0</v>
      </c>
      <c r="Y1366" s="81">
        <f>ROUND((S1366/INDICI!$B$2*10),2)</f>
        <v>1.1299999999999999</v>
      </c>
      <c r="Z1366" s="81">
        <f>ROUND((O1366/INDICI!$B$1*25),2)</f>
        <v>0.82</v>
      </c>
      <c r="AA1366" s="82">
        <f t="shared" si="126"/>
        <v>8</v>
      </c>
      <c r="AB1366" s="83">
        <f t="shared" si="127"/>
        <v>9.9499999999999993</v>
      </c>
      <c r="AC1366" s="84"/>
      <c r="AD1366" s="81" t="str">
        <f>VLOOKUP(C1366, 'NORD SUD'!A:B, 2, FALSE)</f>
        <v>S</v>
      </c>
      <c r="AE1366" s="85"/>
      <c r="AF1366" s="85"/>
      <c r="AG1366" s="84"/>
      <c r="AH1366" s="81"/>
      <c r="AI1366" s="169"/>
      <c r="AJ1366" s="169"/>
      <c r="AK1366" s="194"/>
      <c r="AL1366" s="158"/>
    </row>
    <row r="1367" spans="1:998" s="13" customFormat="1">
      <c r="A1367" s="16">
        <v>1362</v>
      </c>
      <c r="B1367" s="32" t="s">
        <v>138</v>
      </c>
      <c r="C1367" s="32" t="s">
        <v>14</v>
      </c>
      <c r="D1367" s="32" t="s">
        <v>14</v>
      </c>
      <c r="E1367" s="32" t="s">
        <v>1683</v>
      </c>
      <c r="F1367" s="32"/>
      <c r="G1367" s="74">
        <v>45831</v>
      </c>
      <c r="H1367" s="75">
        <v>0.53055555555555556</v>
      </c>
      <c r="I1367" s="32" t="s">
        <v>5</v>
      </c>
      <c r="J1367" s="32" t="s">
        <v>6</v>
      </c>
      <c r="K1367" s="32" t="s">
        <v>5</v>
      </c>
      <c r="L1367" s="32" t="s">
        <v>5</v>
      </c>
      <c r="M1367" s="76" t="s">
        <v>5</v>
      </c>
      <c r="N1367" s="32" t="s">
        <v>6</v>
      </c>
      <c r="O1367" s="76">
        <v>727.65</v>
      </c>
      <c r="P1367" s="77">
        <v>2886</v>
      </c>
      <c r="Q1367" s="76">
        <v>115311.25</v>
      </c>
      <c r="R1367" s="76">
        <v>0</v>
      </c>
      <c r="S1367" s="85">
        <f t="shared" si="125"/>
        <v>0</v>
      </c>
      <c r="T1367" s="85">
        <f t="shared" si="124"/>
        <v>115311.25</v>
      </c>
      <c r="U1367" s="32" t="s">
        <v>6</v>
      </c>
      <c r="V1367" s="32" t="s">
        <v>6</v>
      </c>
      <c r="W1367" s="79">
        <v>1</v>
      </c>
      <c r="X1367" s="80">
        <v>0</v>
      </c>
      <c r="Y1367" s="81">
        <f>ROUND((S1367/INDICI!$B$2*10),2)</f>
        <v>0</v>
      </c>
      <c r="Z1367" s="81">
        <f>ROUND((O1367/INDICI!$B$1*25),2)</f>
        <v>1.94</v>
      </c>
      <c r="AA1367" s="82">
        <f t="shared" si="126"/>
        <v>8</v>
      </c>
      <c r="AB1367" s="83">
        <f t="shared" si="127"/>
        <v>9.94</v>
      </c>
      <c r="AC1367" s="84"/>
      <c r="AD1367" s="81" t="str">
        <f>VLOOKUP(C1367, 'NORD SUD'!A:B, 2, FALSE)</f>
        <v>S</v>
      </c>
      <c r="AE1367" s="85"/>
      <c r="AF1367" s="85"/>
      <c r="AG1367" s="84"/>
      <c r="AH1367" s="81"/>
      <c r="AI1367" s="169"/>
      <c r="AJ1367" s="169"/>
      <c r="AK1367" s="194"/>
      <c r="AL1367" s="162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27"/>
      <c r="DC1367" s="27"/>
      <c r="DD1367" s="27"/>
      <c r="DE1367" s="27"/>
      <c r="DF1367" s="27"/>
      <c r="DG1367" s="27"/>
      <c r="DH1367" s="27"/>
      <c r="DI1367" s="27"/>
      <c r="DJ1367" s="27"/>
      <c r="DK1367" s="27"/>
      <c r="DL1367" s="27"/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27"/>
      <c r="DZ1367" s="27"/>
      <c r="EA1367" s="27"/>
      <c r="EB1367" s="27"/>
      <c r="EC1367" s="27"/>
      <c r="ED1367" s="27"/>
      <c r="EE1367" s="27"/>
      <c r="EF1367" s="27"/>
      <c r="EG1367" s="27"/>
      <c r="EH1367" s="27"/>
      <c r="EI1367" s="27"/>
      <c r="EJ1367" s="27"/>
      <c r="EK1367" s="27"/>
      <c r="EL1367" s="27"/>
      <c r="EM1367" s="27"/>
      <c r="EN1367" s="27"/>
      <c r="EO1367" s="27"/>
      <c r="EP1367" s="27"/>
      <c r="EQ1367" s="27"/>
      <c r="ER1367" s="27"/>
      <c r="ES1367" s="27"/>
      <c r="ET1367" s="27"/>
      <c r="EU1367" s="27"/>
      <c r="EV1367" s="27"/>
      <c r="EW1367" s="27"/>
      <c r="EX1367" s="27"/>
      <c r="EY1367" s="27"/>
      <c r="EZ1367" s="27"/>
      <c r="FA1367" s="27"/>
      <c r="FB1367" s="27"/>
      <c r="FC1367" s="27"/>
      <c r="FD1367" s="27"/>
      <c r="FE1367" s="27"/>
      <c r="FF1367" s="27"/>
      <c r="FG1367" s="27"/>
      <c r="FH1367" s="27"/>
      <c r="FI1367" s="27"/>
      <c r="FJ1367" s="27"/>
      <c r="FK1367" s="27"/>
      <c r="FL1367" s="27"/>
      <c r="FM1367" s="27"/>
      <c r="FN1367" s="27"/>
      <c r="FO1367" s="27"/>
      <c r="FP1367" s="27"/>
      <c r="FQ1367" s="27"/>
      <c r="FR1367" s="27"/>
      <c r="FS1367" s="27"/>
      <c r="FT1367" s="27"/>
      <c r="FU1367" s="27"/>
      <c r="FV1367" s="27"/>
      <c r="FW1367" s="27"/>
      <c r="FX1367" s="27"/>
      <c r="FY1367" s="27"/>
      <c r="FZ1367" s="27"/>
      <c r="GA1367" s="27"/>
      <c r="GB1367" s="27"/>
      <c r="GC1367" s="27"/>
      <c r="GD1367" s="27"/>
      <c r="GE1367" s="27"/>
      <c r="GF1367" s="27"/>
      <c r="GG1367" s="27"/>
      <c r="GH1367" s="27"/>
      <c r="GI1367" s="27"/>
      <c r="GJ1367" s="27"/>
      <c r="GK1367" s="27"/>
      <c r="GL1367" s="27"/>
      <c r="GM1367" s="27"/>
      <c r="GN1367" s="27"/>
      <c r="GO1367" s="27"/>
      <c r="GP1367" s="27"/>
      <c r="GQ1367" s="27"/>
      <c r="GR1367" s="27"/>
      <c r="GS1367" s="27"/>
      <c r="GT1367" s="27"/>
      <c r="GU1367" s="27"/>
      <c r="GV1367" s="27"/>
      <c r="GW1367" s="27"/>
      <c r="GX1367" s="27"/>
      <c r="GY1367" s="27"/>
      <c r="GZ1367" s="27"/>
      <c r="HA1367" s="27"/>
      <c r="HB1367" s="27"/>
      <c r="HC1367" s="27"/>
      <c r="HD1367" s="27"/>
      <c r="HE1367" s="27"/>
      <c r="HF1367" s="27"/>
      <c r="HG1367" s="27"/>
      <c r="HH1367" s="27"/>
      <c r="HI1367" s="27"/>
      <c r="HJ1367" s="27"/>
      <c r="HK1367" s="27"/>
      <c r="HL1367" s="27"/>
      <c r="HM1367" s="27"/>
      <c r="HN1367" s="27"/>
      <c r="HO1367" s="27"/>
      <c r="HP1367" s="27"/>
      <c r="HQ1367" s="27"/>
      <c r="HR1367" s="27"/>
      <c r="HS1367" s="27"/>
      <c r="HT1367" s="27"/>
      <c r="HU1367" s="27"/>
      <c r="HV1367" s="27"/>
      <c r="HW1367" s="27"/>
      <c r="HX1367" s="27"/>
      <c r="HY1367" s="27"/>
      <c r="HZ1367" s="27"/>
      <c r="IA1367" s="27"/>
      <c r="IB1367" s="27"/>
      <c r="IC1367" s="27"/>
      <c r="ID1367" s="27"/>
      <c r="IE1367" s="27"/>
      <c r="IF1367" s="27"/>
      <c r="IG1367" s="27"/>
      <c r="IH1367" s="27"/>
      <c r="II1367" s="27"/>
      <c r="IJ1367" s="27"/>
      <c r="IK1367" s="27"/>
      <c r="IL1367" s="27"/>
      <c r="IM1367" s="27"/>
      <c r="IN1367" s="27"/>
      <c r="IO1367" s="27"/>
      <c r="IP1367" s="27"/>
      <c r="IQ1367" s="27"/>
      <c r="IR1367" s="27"/>
      <c r="IS1367" s="27"/>
      <c r="IT1367" s="27"/>
      <c r="IU1367" s="27"/>
      <c r="IV1367" s="27"/>
      <c r="IW1367" s="27"/>
      <c r="IX1367" s="27"/>
      <c r="IY1367" s="27"/>
      <c r="IZ1367" s="27"/>
      <c r="JA1367" s="27"/>
      <c r="JB1367" s="27"/>
      <c r="JC1367" s="27"/>
      <c r="JD1367" s="27"/>
      <c r="JE1367" s="27"/>
      <c r="JF1367" s="27"/>
      <c r="JG1367" s="27"/>
      <c r="JH1367" s="27"/>
      <c r="JI1367" s="27"/>
      <c r="JJ1367" s="27"/>
      <c r="JK1367" s="27"/>
      <c r="JL1367" s="27"/>
      <c r="JM1367" s="27"/>
      <c r="JN1367" s="27"/>
      <c r="JO1367" s="27"/>
      <c r="JP1367" s="27"/>
      <c r="JQ1367" s="27"/>
      <c r="JR1367" s="27"/>
      <c r="JS1367" s="27"/>
      <c r="JT1367" s="27"/>
      <c r="JU1367" s="27"/>
      <c r="JV1367" s="27"/>
      <c r="JW1367" s="27"/>
      <c r="JX1367" s="27"/>
      <c r="JY1367" s="27"/>
      <c r="JZ1367" s="27"/>
      <c r="KA1367" s="27"/>
      <c r="KB1367" s="27"/>
      <c r="KC1367" s="27"/>
      <c r="KD1367" s="27"/>
      <c r="KE1367" s="27"/>
      <c r="KF1367" s="27"/>
      <c r="KG1367" s="27"/>
      <c r="KH1367" s="27"/>
      <c r="KI1367" s="27"/>
      <c r="KJ1367" s="27"/>
      <c r="KK1367" s="27"/>
      <c r="KL1367" s="27"/>
      <c r="KM1367" s="27"/>
      <c r="KN1367" s="27"/>
      <c r="KO1367" s="27"/>
      <c r="KP1367" s="27"/>
      <c r="KQ1367" s="27"/>
      <c r="KR1367" s="27"/>
      <c r="KS1367" s="27"/>
      <c r="KT1367" s="27"/>
      <c r="KU1367" s="27"/>
      <c r="KV1367" s="27"/>
      <c r="KW1367" s="27"/>
      <c r="KX1367" s="27"/>
      <c r="KY1367" s="27"/>
      <c r="KZ1367" s="27"/>
      <c r="LA1367" s="27"/>
      <c r="LB1367" s="27"/>
      <c r="LC1367" s="27"/>
      <c r="LD1367" s="27"/>
      <c r="LE1367" s="27"/>
      <c r="LF1367" s="27"/>
      <c r="LG1367" s="27"/>
      <c r="LH1367" s="27"/>
      <c r="LI1367" s="27"/>
      <c r="LJ1367" s="27"/>
      <c r="LK1367" s="27"/>
      <c r="LL1367" s="27"/>
      <c r="LM1367" s="27"/>
      <c r="LN1367" s="27"/>
      <c r="LO1367" s="27"/>
      <c r="LP1367" s="27"/>
      <c r="LQ1367" s="27"/>
      <c r="LR1367" s="27"/>
      <c r="LS1367" s="27"/>
      <c r="LT1367" s="27"/>
      <c r="LU1367" s="27"/>
      <c r="LV1367" s="27"/>
      <c r="LW1367" s="27"/>
      <c r="LX1367" s="27"/>
      <c r="LY1367" s="27"/>
      <c r="LZ1367" s="27"/>
      <c r="MA1367" s="27"/>
      <c r="MB1367" s="27"/>
      <c r="MC1367" s="27"/>
      <c r="MD1367" s="27"/>
      <c r="ME1367" s="27"/>
      <c r="MF1367" s="27"/>
      <c r="MG1367" s="27"/>
      <c r="MH1367" s="27"/>
      <c r="MI1367" s="27"/>
      <c r="MJ1367" s="27"/>
      <c r="MK1367" s="27"/>
      <c r="ML1367" s="27"/>
      <c r="MM1367" s="27"/>
      <c r="MN1367" s="27"/>
      <c r="MO1367" s="27"/>
      <c r="MP1367" s="27"/>
      <c r="MQ1367" s="27"/>
      <c r="MR1367" s="27"/>
      <c r="MS1367" s="27"/>
      <c r="MT1367" s="27"/>
      <c r="MU1367" s="27"/>
      <c r="MV1367" s="27"/>
      <c r="MW1367" s="27"/>
      <c r="MX1367" s="27"/>
      <c r="MY1367" s="27"/>
      <c r="MZ1367" s="27"/>
      <c r="NA1367" s="27"/>
      <c r="NB1367" s="27"/>
      <c r="NC1367" s="27"/>
      <c r="ND1367" s="27"/>
      <c r="NE1367" s="27"/>
      <c r="NF1367" s="27"/>
      <c r="NG1367" s="27"/>
      <c r="NH1367" s="27"/>
      <c r="NI1367" s="27"/>
      <c r="NJ1367" s="27"/>
      <c r="NK1367" s="27"/>
      <c r="NL1367" s="27"/>
      <c r="NM1367" s="27"/>
      <c r="NN1367" s="27"/>
      <c r="NO1367" s="27"/>
      <c r="NP1367" s="27"/>
      <c r="NQ1367" s="27"/>
      <c r="NR1367" s="27"/>
      <c r="NS1367" s="27"/>
      <c r="NT1367" s="27"/>
      <c r="NU1367" s="27"/>
      <c r="NV1367" s="27"/>
      <c r="NW1367" s="27"/>
      <c r="NX1367" s="27"/>
      <c r="NY1367" s="27"/>
      <c r="NZ1367" s="27"/>
      <c r="OA1367" s="27"/>
      <c r="OB1367" s="27"/>
      <c r="OC1367" s="27"/>
      <c r="OD1367" s="27"/>
      <c r="OE1367" s="27"/>
      <c r="OF1367" s="27"/>
      <c r="OG1367" s="27"/>
      <c r="OH1367" s="27"/>
      <c r="OI1367" s="27"/>
      <c r="OJ1367" s="27"/>
      <c r="OK1367" s="27"/>
      <c r="OL1367" s="27"/>
      <c r="OM1367" s="27"/>
      <c r="ON1367" s="27"/>
      <c r="OO1367" s="27"/>
      <c r="OP1367" s="27"/>
      <c r="OQ1367" s="27"/>
      <c r="OR1367" s="27"/>
      <c r="OS1367" s="27"/>
      <c r="OT1367" s="27"/>
      <c r="OU1367" s="27"/>
      <c r="OV1367" s="27"/>
      <c r="OW1367" s="27"/>
      <c r="OX1367" s="27"/>
      <c r="OY1367" s="27"/>
      <c r="OZ1367" s="27"/>
      <c r="PA1367" s="27"/>
      <c r="PB1367" s="27"/>
      <c r="PC1367" s="27"/>
      <c r="PD1367" s="27"/>
      <c r="PE1367" s="27"/>
      <c r="PF1367" s="27"/>
      <c r="PG1367" s="27"/>
      <c r="PH1367" s="27"/>
      <c r="PI1367" s="27"/>
      <c r="PJ1367" s="27"/>
      <c r="PK1367" s="27"/>
      <c r="PL1367" s="27"/>
      <c r="PM1367" s="27"/>
      <c r="PN1367" s="27"/>
      <c r="PO1367" s="27"/>
      <c r="PP1367" s="27"/>
      <c r="PQ1367" s="27"/>
      <c r="PR1367" s="27"/>
      <c r="PS1367" s="27"/>
      <c r="PT1367" s="27"/>
      <c r="PU1367" s="27"/>
      <c r="PV1367" s="27"/>
      <c r="PW1367" s="27"/>
      <c r="PX1367" s="27"/>
      <c r="PY1367" s="27"/>
      <c r="PZ1367" s="27"/>
      <c r="QA1367" s="27"/>
      <c r="QB1367" s="27"/>
      <c r="QC1367" s="27"/>
      <c r="QD1367" s="27"/>
      <c r="QE1367" s="27"/>
      <c r="QF1367" s="27"/>
      <c r="QG1367" s="27"/>
      <c r="QH1367" s="27"/>
      <c r="QI1367" s="27"/>
      <c r="QJ1367" s="27"/>
      <c r="QK1367" s="27"/>
      <c r="QL1367" s="27"/>
      <c r="QM1367" s="27"/>
      <c r="QN1367" s="27"/>
      <c r="QO1367" s="27"/>
      <c r="QP1367" s="27"/>
      <c r="QQ1367" s="27"/>
      <c r="QR1367" s="27"/>
      <c r="QS1367" s="27"/>
      <c r="QT1367" s="27"/>
      <c r="QU1367" s="27"/>
      <c r="QV1367" s="27"/>
      <c r="QW1367" s="27"/>
      <c r="QX1367" s="27"/>
      <c r="QY1367" s="27"/>
      <c r="QZ1367" s="27"/>
      <c r="RA1367" s="27"/>
      <c r="RB1367" s="27"/>
      <c r="RC1367" s="27"/>
      <c r="RD1367" s="27"/>
      <c r="RE1367" s="27"/>
      <c r="RF1367" s="27"/>
      <c r="RG1367" s="27"/>
      <c r="RH1367" s="27"/>
      <c r="RI1367" s="27"/>
      <c r="RJ1367" s="27"/>
      <c r="RK1367" s="27"/>
      <c r="RL1367" s="27"/>
      <c r="RM1367" s="27"/>
      <c r="RN1367" s="27"/>
      <c r="RO1367" s="27"/>
      <c r="RP1367" s="27"/>
      <c r="RQ1367" s="27"/>
      <c r="RR1367" s="27"/>
      <c r="RS1367" s="27"/>
      <c r="RT1367" s="27"/>
      <c r="RU1367" s="27"/>
      <c r="RV1367" s="27"/>
      <c r="RW1367" s="27"/>
      <c r="RX1367" s="27"/>
      <c r="RY1367" s="27"/>
      <c r="RZ1367" s="27"/>
      <c r="SA1367" s="27"/>
      <c r="SB1367" s="27"/>
      <c r="SC1367" s="27"/>
      <c r="SD1367" s="27"/>
      <c r="SE1367" s="27"/>
      <c r="SF1367" s="27"/>
      <c r="SG1367" s="27"/>
      <c r="SH1367" s="27"/>
      <c r="SI1367" s="27"/>
      <c r="SJ1367" s="27"/>
      <c r="SK1367" s="27"/>
      <c r="SL1367" s="27"/>
      <c r="SM1367" s="27"/>
      <c r="SN1367" s="27"/>
      <c r="SO1367" s="27"/>
      <c r="SP1367" s="27"/>
      <c r="SQ1367" s="27"/>
      <c r="SR1367" s="27"/>
      <c r="SS1367" s="27"/>
      <c r="ST1367" s="27"/>
      <c r="SU1367" s="27"/>
      <c r="SV1367" s="27"/>
      <c r="SW1367" s="27"/>
      <c r="SX1367" s="27"/>
      <c r="SY1367" s="27"/>
      <c r="SZ1367" s="27"/>
      <c r="TA1367" s="27"/>
      <c r="TB1367" s="27"/>
      <c r="TC1367" s="27"/>
      <c r="TD1367" s="27"/>
      <c r="TE1367" s="27"/>
      <c r="TF1367" s="27"/>
      <c r="TG1367" s="27"/>
      <c r="TH1367" s="27"/>
      <c r="TI1367" s="27"/>
      <c r="TJ1367" s="27"/>
      <c r="TK1367" s="27"/>
      <c r="TL1367" s="27"/>
      <c r="TM1367" s="27"/>
      <c r="TN1367" s="27"/>
      <c r="TO1367" s="27"/>
      <c r="TP1367" s="27"/>
      <c r="TQ1367" s="27"/>
      <c r="TR1367" s="27"/>
      <c r="TS1367" s="27"/>
      <c r="TT1367" s="27"/>
      <c r="TU1367" s="27"/>
      <c r="TV1367" s="27"/>
      <c r="TW1367" s="27"/>
      <c r="TX1367" s="27"/>
      <c r="TY1367" s="27"/>
      <c r="TZ1367" s="27"/>
      <c r="UA1367" s="27"/>
      <c r="UB1367" s="27"/>
      <c r="UC1367" s="27"/>
      <c r="UD1367" s="27"/>
      <c r="UE1367" s="27"/>
      <c r="UF1367" s="27"/>
      <c r="UG1367" s="27"/>
      <c r="UH1367" s="27"/>
      <c r="UI1367" s="27"/>
      <c r="UJ1367" s="27"/>
      <c r="UK1367" s="27"/>
      <c r="UL1367" s="27"/>
      <c r="UM1367" s="27"/>
      <c r="UN1367" s="27"/>
      <c r="UO1367" s="27"/>
      <c r="UP1367" s="27"/>
      <c r="UQ1367" s="27"/>
      <c r="UR1367" s="27"/>
      <c r="US1367" s="27"/>
      <c r="UT1367" s="27"/>
      <c r="UU1367" s="27"/>
      <c r="UV1367" s="27"/>
      <c r="UW1367" s="27"/>
      <c r="UX1367" s="27"/>
      <c r="UY1367" s="27"/>
      <c r="UZ1367" s="27"/>
      <c r="VA1367" s="27"/>
      <c r="VB1367" s="27"/>
      <c r="VC1367" s="27"/>
      <c r="VD1367" s="27"/>
      <c r="VE1367" s="27"/>
      <c r="VF1367" s="27"/>
      <c r="VG1367" s="27"/>
      <c r="VH1367" s="27"/>
      <c r="VI1367" s="27"/>
      <c r="VJ1367" s="27"/>
      <c r="VK1367" s="27"/>
      <c r="VL1367" s="27"/>
      <c r="VM1367" s="27"/>
      <c r="VN1367" s="27"/>
      <c r="VO1367" s="27"/>
      <c r="VP1367" s="27"/>
      <c r="VQ1367" s="27"/>
      <c r="VR1367" s="27"/>
      <c r="VS1367" s="27"/>
      <c r="VT1367" s="27"/>
      <c r="VU1367" s="27"/>
      <c r="VV1367" s="27"/>
      <c r="VW1367" s="27"/>
      <c r="VX1367" s="27"/>
      <c r="VY1367" s="27"/>
      <c r="VZ1367" s="27"/>
      <c r="WA1367" s="27"/>
      <c r="WB1367" s="27"/>
      <c r="WC1367" s="27"/>
      <c r="WD1367" s="27"/>
      <c r="WE1367" s="27"/>
      <c r="WF1367" s="27"/>
      <c r="WG1367" s="27"/>
      <c r="WH1367" s="27"/>
      <c r="WI1367" s="27"/>
      <c r="WJ1367" s="27"/>
      <c r="WK1367" s="27"/>
      <c r="WL1367" s="27"/>
      <c r="WM1367" s="27"/>
      <c r="WN1367" s="27"/>
      <c r="WO1367" s="27"/>
      <c r="WP1367" s="27"/>
      <c r="WQ1367" s="27"/>
      <c r="WR1367" s="27"/>
      <c r="WS1367" s="27"/>
      <c r="WT1367" s="27"/>
      <c r="WU1367" s="27"/>
      <c r="WV1367" s="27"/>
      <c r="WW1367" s="27"/>
      <c r="WX1367" s="27"/>
      <c r="WY1367" s="27"/>
      <c r="WZ1367" s="27"/>
      <c r="XA1367" s="27"/>
      <c r="XB1367" s="27"/>
      <c r="XC1367" s="27"/>
      <c r="XD1367" s="27"/>
      <c r="XE1367" s="27"/>
      <c r="XF1367" s="27"/>
      <c r="XG1367" s="27"/>
      <c r="XH1367" s="27"/>
      <c r="XI1367" s="27"/>
      <c r="XJ1367" s="27"/>
      <c r="XK1367" s="27"/>
      <c r="XL1367" s="27"/>
      <c r="XM1367" s="27"/>
      <c r="XN1367" s="27"/>
      <c r="XO1367" s="27"/>
      <c r="XP1367" s="27"/>
      <c r="XQ1367" s="27"/>
      <c r="XR1367" s="27"/>
      <c r="XS1367" s="27"/>
      <c r="XT1367" s="27"/>
      <c r="XU1367" s="27"/>
      <c r="XV1367" s="27"/>
      <c r="XW1367" s="27"/>
      <c r="XX1367" s="27"/>
      <c r="XY1367" s="27"/>
      <c r="XZ1367" s="27"/>
      <c r="YA1367" s="27"/>
      <c r="YB1367" s="27"/>
      <c r="YC1367" s="27"/>
      <c r="YD1367" s="27"/>
      <c r="YE1367" s="27"/>
      <c r="YF1367" s="27"/>
      <c r="YG1367" s="27"/>
      <c r="YH1367" s="27"/>
      <c r="YI1367" s="27"/>
      <c r="YJ1367" s="27"/>
      <c r="YK1367" s="27"/>
      <c r="YL1367" s="27"/>
      <c r="YM1367" s="27"/>
      <c r="YN1367" s="27"/>
      <c r="YO1367" s="27"/>
      <c r="YP1367" s="27"/>
      <c r="YQ1367" s="27"/>
      <c r="YR1367" s="27"/>
      <c r="YS1367" s="27"/>
      <c r="YT1367" s="27"/>
      <c r="YU1367" s="27"/>
      <c r="YV1367" s="27"/>
      <c r="YW1367" s="27"/>
      <c r="YX1367" s="27"/>
      <c r="YY1367" s="27"/>
      <c r="YZ1367" s="27"/>
      <c r="ZA1367" s="27"/>
      <c r="ZB1367" s="27"/>
      <c r="ZC1367" s="27"/>
      <c r="ZD1367" s="27"/>
      <c r="ZE1367" s="27"/>
      <c r="ZF1367" s="27"/>
      <c r="ZG1367" s="27"/>
      <c r="ZH1367" s="27"/>
      <c r="ZI1367" s="27"/>
      <c r="ZJ1367" s="27"/>
      <c r="ZK1367" s="27"/>
      <c r="ZL1367" s="27"/>
      <c r="ZM1367" s="27"/>
      <c r="ZN1367" s="27"/>
      <c r="ZO1367" s="27"/>
      <c r="ZP1367" s="27"/>
      <c r="ZQ1367" s="27"/>
      <c r="ZR1367" s="27"/>
      <c r="ZS1367" s="27"/>
      <c r="ZT1367" s="27"/>
      <c r="ZU1367" s="27"/>
      <c r="ZV1367" s="27"/>
      <c r="ZW1367" s="27"/>
      <c r="ZX1367" s="27"/>
      <c r="ZY1367" s="27"/>
      <c r="ZZ1367" s="27"/>
      <c r="AAA1367" s="27"/>
      <c r="AAB1367" s="27"/>
      <c r="AAC1367" s="27"/>
      <c r="AAD1367" s="27"/>
      <c r="AAE1367" s="27"/>
      <c r="AAF1367" s="27"/>
      <c r="AAG1367" s="27"/>
      <c r="AAH1367" s="27"/>
      <c r="AAI1367" s="27"/>
      <c r="AAJ1367" s="27"/>
      <c r="AAK1367" s="27"/>
      <c r="AAL1367" s="27"/>
      <c r="AAM1367" s="27"/>
      <c r="AAN1367" s="27"/>
      <c r="AAO1367" s="27"/>
      <c r="AAP1367" s="27"/>
      <c r="AAQ1367" s="27"/>
      <c r="AAR1367" s="27"/>
      <c r="AAS1367" s="27"/>
      <c r="AAT1367" s="27"/>
      <c r="AAU1367" s="27"/>
      <c r="AAV1367" s="27"/>
      <c r="AAW1367" s="27"/>
      <c r="AAX1367" s="27"/>
      <c r="AAY1367" s="27"/>
      <c r="AAZ1367" s="27"/>
      <c r="ABA1367" s="27"/>
      <c r="ABB1367" s="27"/>
      <c r="ABC1367" s="27"/>
      <c r="ABD1367" s="27"/>
      <c r="ABE1367" s="27"/>
      <c r="ABF1367" s="27"/>
      <c r="ABG1367" s="27"/>
      <c r="ABH1367" s="27"/>
      <c r="ABI1367" s="27"/>
      <c r="ABJ1367" s="27"/>
      <c r="ABK1367" s="27"/>
      <c r="ABL1367" s="27"/>
      <c r="ABM1367" s="27"/>
      <c r="ABN1367" s="27"/>
      <c r="ABO1367" s="27"/>
      <c r="ABP1367" s="27"/>
      <c r="ABQ1367" s="27"/>
      <c r="ABR1367" s="27"/>
      <c r="ABS1367" s="27"/>
      <c r="ABT1367" s="27"/>
      <c r="ABU1367" s="27"/>
      <c r="ABV1367" s="27"/>
      <c r="ABW1367" s="27"/>
      <c r="ABX1367" s="27"/>
      <c r="ABY1367" s="27"/>
      <c r="ABZ1367" s="27"/>
      <c r="ACA1367" s="27"/>
      <c r="ACB1367" s="27"/>
      <c r="ACC1367" s="27"/>
      <c r="ACD1367" s="27"/>
      <c r="ACE1367" s="27"/>
      <c r="ACF1367" s="27"/>
      <c r="ACG1367" s="27"/>
      <c r="ACH1367" s="27"/>
      <c r="ACI1367" s="27"/>
      <c r="ACJ1367" s="27"/>
      <c r="ACK1367" s="27"/>
      <c r="ACL1367" s="27"/>
      <c r="ACM1367" s="27"/>
      <c r="ACN1367" s="27"/>
      <c r="ACO1367" s="27"/>
      <c r="ACP1367" s="27"/>
      <c r="ACQ1367" s="27"/>
      <c r="ACR1367" s="27"/>
      <c r="ACS1367" s="27"/>
      <c r="ACT1367" s="27"/>
      <c r="ACU1367" s="27"/>
      <c r="ACV1367" s="27"/>
      <c r="ACW1367" s="27"/>
      <c r="ACX1367" s="27"/>
      <c r="ACY1367" s="27"/>
      <c r="ACZ1367" s="27"/>
      <c r="ADA1367" s="27"/>
      <c r="ADB1367" s="27"/>
      <c r="ADC1367" s="27"/>
      <c r="ADD1367" s="27"/>
      <c r="ADE1367" s="27"/>
      <c r="ADF1367" s="27"/>
      <c r="ADG1367" s="27"/>
      <c r="ADH1367" s="27"/>
      <c r="ADI1367" s="27"/>
      <c r="ADJ1367" s="27"/>
      <c r="ADK1367" s="27"/>
      <c r="ADL1367" s="27"/>
      <c r="ADM1367" s="27"/>
      <c r="ADN1367" s="27"/>
      <c r="ADO1367" s="27"/>
      <c r="ADP1367" s="27"/>
      <c r="ADQ1367" s="27"/>
      <c r="ADR1367" s="27"/>
      <c r="ADS1367" s="27"/>
      <c r="ADT1367" s="27"/>
      <c r="ADU1367" s="27"/>
      <c r="ADV1367" s="27"/>
      <c r="ADW1367" s="27"/>
      <c r="ADX1367" s="27"/>
      <c r="ADY1367" s="27"/>
      <c r="ADZ1367" s="27"/>
      <c r="AEA1367" s="27"/>
      <c r="AEB1367" s="27"/>
      <c r="AEC1367" s="27"/>
      <c r="AED1367" s="27"/>
      <c r="AEE1367" s="27"/>
      <c r="AEF1367" s="27"/>
      <c r="AEG1367" s="27"/>
      <c r="AEH1367" s="27"/>
      <c r="AEI1367" s="27"/>
      <c r="AEJ1367" s="27"/>
      <c r="AEK1367" s="27"/>
      <c r="AEL1367" s="27"/>
      <c r="AEM1367" s="27"/>
      <c r="AEN1367" s="27"/>
      <c r="AEO1367" s="27"/>
      <c r="AEP1367" s="27"/>
      <c r="AEQ1367" s="27"/>
      <c r="AER1367" s="27"/>
      <c r="AES1367" s="27"/>
      <c r="AET1367" s="27"/>
      <c r="AEU1367" s="27"/>
      <c r="AEV1367" s="27"/>
      <c r="AEW1367" s="27"/>
      <c r="AEX1367" s="27"/>
      <c r="AEY1367" s="27"/>
      <c r="AEZ1367" s="27"/>
      <c r="AFA1367" s="27"/>
      <c r="AFB1367" s="27"/>
      <c r="AFC1367" s="27"/>
      <c r="AFD1367" s="27"/>
      <c r="AFE1367" s="27"/>
      <c r="AFF1367" s="27"/>
      <c r="AFG1367" s="27"/>
      <c r="AFH1367" s="27"/>
      <c r="AFI1367" s="27"/>
      <c r="AFJ1367" s="27"/>
      <c r="AFK1367" s="27"/>
      <c r="AFL1367" s="27"/>
      <c r="AFM1367" s="27"/>
      <c r="AFN1367" s="27"/>
      <c r="AFO1367" s="27"/>
      <c r="AFP1367" s="27"/>
      <c r="AFQ1367" s="27"/>
      <c r="AFR1367" s="27"/>
      <c r="AFS1367" s="27"/>
      <c r="AFT1367" s="27"/>
      <c r="AFU1367" s="27"/>
      <c r="AFV1367" s="27"/>
      <c r="AFW1367" s="27"/>
      <c r="AFX1367" s="27"/>
      <c r="AFY1367" s="27"/>
      <c r="AFZ1367" s="27"/>
      <c r="AGA1367" s="27"/>
      <c r="AGB1367" s="27"/>
      <c r="AGC1367" s="27"/>
      <c r="AGD1367" s="27"/>
      <c r="AGE1367" s="27"/>
      <c r="AGF1367" s="27"/>
      <c r="AGG1367" s="27"/>
      <c r="AGH1367" s="27"/>
      <c r="AGI1367" s="27"/>
      <c r="AGJ1367" s="27"/>
      <c r="AGK1367" s="27"/>
      <c r="AGL1367" s="27"/>
      <c r="AGM1367" s="27"/>
      <c r="AGN1367" s="27"/>
      <c r="AGO1367" s="27"/>
      <c r="AGP1367" s="27"/>
      <c r="AGQ1367" s="27"/>
      <c r="AGR1367" s="27"/>
      <c r="AGS1367" s="27"/>
      <c r="AGT1367" s="27"/>
      <c r="AGU1367" s="27"/>
      <c r="AGV1367" s="27"/>
      <c r="AGW1367" s="27"/>
      <c r="AGX1367" s="27"/>
      <c r="AGY1367" s="27"/>
      <c r="AGZ1367" s="27"/>
      <c r="AHA1367" s="27"/>
      <c r="AHB1367" s="27"/>
      <c r="AHC1367" s="27"/>
      <c r="AHD1367" s="27"/>
      <c r="AHE1367" s="27"/>
      <c r="AHF1367" s="27"/>
      <c r="AHG1367" s="27"/>
      <c r="AHH1367" s="27"/>
      <c r="AHI1367" s="27"/>
      <c r="AHJ1367" s="27"/>
      <c r="AHK1367" s="27"/>
      <c r="AHL1367" s="27"/>
      <c r="AHM1367" s="27"/>
      <c r="AHN1367" s="27"/>
      <c r="AHO1367" s="27"/>
      <c r="AHP1367" s="27"/>
      <c r="AHQ1367" s="27"/>
      <c r="AHR1367" s="27"/>
      <c r="AHS1367" s="27"/>
      <c r="AHT1367" s="27"/>
      <c r="AHU1367" s="27"/>
      <c r="AHV1367" s="27"/>
      <c r="AHW1367" s="27"/>
      <c r="AHX1367" s="27"/>
      <c r="AHY1367" s="27"/>
      <c r="AHZ1367" s="27"/>
      <c r="AIA1367" s="27"/>
      <c r="AIB1367" s="27"/>
      <c r="AIC1367" s="27"/>
      <c r="AID1367" s="27"/>
      <c r="AIE1367" s="27"/>
      <c r="AIF1367" s="27"/>
      <c r="AIG1367" s="27"/>
      <c r="AIH1367" s="27"/>
      <c r="AII1367" s="27"/>
      <c r="AIJ1367" s="27"/>
      <c r="AIK1367" s="27"/>
      <c r="AIL1367" s="27"/>
      <c r="AIM1367" s="27"/>
      <c r="AIN1367" s="27"/>
      <c r="AIO1367" s="27"/>
      <c r="AIP1367" s="27"/>
      <c r="AIQ1367" s="27"/>
      <c r="AIR1367" s="27"/>
      <c r="AIS1367" s="27"/>
      <c r="AIT1367" s="27"/>
      <c r="AIU1367" s="27"/>
      <c r="AIV1367" s="27"/>
      <c r="AIW1367" s="27"/>
      <c r="AIX1367" s="27"/>
      <c r="AIY1367" s="27"/>
      <c r="AIZ1367" s="27"/>
      <c r="AJA1367" s="27"/>
      <c r="AJB1367" s="27"/>
      <c r="AJC1367" s="27"/>
      <c r="AJD1367" s="27"/>
      <c r="AJE1367" s="27"/>
      <c r="AJF1367" s="27"/>
      <c r="AJG1367" s="27"/>
      <c r="AJH1367" s="27"/>
      <c r="AJI1367" s="27"/>
      <c r="AJJ1367" s="27"/>
      <c r="AJK1367" s="27"/>
      <c r="AJL1367" s="27"/>
      <c r="AJM1367" s="27"/>
      <c r="AJN1367" s="27"/>
      <c r="AJO1367" s="27"/>
      <c r="AJP1367" s="27"/>
      <c r="AJQ1367" s="27"/>
      <c r="AJR1367" s="27"/>
      <c r="AJS1367" s="27"/>
      <c r="AJT1367" s="27"/>
      <c r="AJU1367" s="27"/>
      <c r="AJV1367" s="27"/>
      <c r="AJW1367" s="27"/>
      <c r="AJX1367" s="27"/>
      <c r="AJY1367" s="27"/>
      <c r="AJZ1367" s="27"/>
      <c r="AKA1367" s="27"/>
      <c r="AKB1367" s="27"/>
      <c r="AKC1367" s="27"/>
      <c r="AKD1367" s="27"/>
      <c r="AKE1367" s="27"/>
      <c r="AKF1367" s="27"/>
      <c r="AKG1367" s="27"/>
      <c r="AKH1367" s="27"/>
      <c r="AKI1367" s="27"/>
      <c r="AKJ1367" s="27"/>
      <c r="AKK1367" s="27"/>
      <c r="AKL1367" s="27"/>
      <c r="AKM1367" s="27"/>
      <c r="AKN1367" s="27"/>
      <c r="AKO1367" s="27"/>
      <c r="AKP1367" s="27"/>
      <c r="AKQ1367" s="27"/>
      <c r="AKR1367" s="27"/>
      <c r="AKS1367" s="27"/>
      <c r="AKT1367" s="27"/>
      <c r="AKU1367" s="27"/>
      <c r="AKV1367" s="27"/>
      <c r="AKW1367" s="27"/>
      <c r="AKX1367" s="27"/>
      <c r="AKY1367" s="27"/>
      <c r="AKZ1367" s="27"/>
      <c r="ALA1367" s="27"/>
      <c r="ALB1367" s="27"/>
      <c r="ALC1367" s="27"/>
      <c r="ALD1367" s="27"/>
      <c r="ALE1367" s="27"/>
      <c r="ALF1367" s="27"/>
      <c r="ALG1367" s="27"/>
      <c r="ALH1367" s="27"/>
      <c r="ALI1367" s="27"/>
      <c r="ALJ1367" s="27"/>
    </row>
    <row r="1368" spans="1:998" s="13" customFormat="1">
      <c r="A1368" s="16">
        <v>1363</v>
      </c>
      <c r="B1368" s="32" t="s">
        <v>556</v>
      </c>
      <c r="C1368" s="32" t="s">
        <v>88</v>
      </c>
      <c r="D1368" s="32" t="s">
        <v>88</v>
      </c>
      <c r="E1368" s="32" t="s">
        <v>1438</v>
      </c>
      <c r="F1368" s="32"/>
      <c r="G1368" s="74">
        <v>45831</v>
      </c>
      <c r="H1368" s="75">
        <v>0.57986111111111105</v>
      </c>
      <c r="I1368" s="32" t="s">
        <v>5</v>
      </c>
      <c r="J1368" s="32" t="s">
        <v>6</v>
      </c>
      <c r="K1368" s="32" t="s">
        <v>5</v>
      </c>
      <c r="L1368" s="32" t="s">
        <v>5</v>
      </c>
      <c r="M1368" s="32" t="s">
        <v>5</v>
      </c>
      <c r="N1368" s="32" t="s">
        <v>6</v>
      </c>
      <c r="O1368" s="76">
        <v>304.41000000000003</v>
      </c>
      <c r="P1368" s="77">
        <v>1314</v>
      </c>
      <c r="Q1368" s="76">
        <v>135000</v>
      </c>
      <c r="R1368" s="76">
        <v>13500</v>
      </c>
      <c r="S1368" s="85">
        <f t="shared" si="125"/>
        <v>10</v>
      </c>
      <c r="T1368" s="85">
        <f t="shared" si="124"/>
        <v>121500</v>
      </c>
      <c r="U1368" s="32" t="s">
        <v>6</v>
      </c>
      <c r="V1368" s="32" t="s">
        <v>6</v>
      </c>
      <c r="W1368" s="79">
        <v>1</v>
      </c>
      <c r="X1368" s="80">
        <v>0</v>
      </c>
      <c r="Y1368" s="81">
        <f>ROUND((S1368/INDICI!$B$2*10),2)</f>
        <v>1.1299999999999999</v>
      </c>
      <c r="Z1368" s="81">
        <f>ROUND((O1368/INDICI!$B$1*25),2)</f>
        <v>0.81</v>
      </c>
      <c r="AA1368" s="82">
        <f t="shared" si="126"/>
        <v>8</v>
      </c>
      <c r="AB1368" s="83">
        <f t="shared" si="127"/>
        <v>9.94</v>
      </c>
      <c r="AC1368" s="84"/>
      <c r="AD1368" s="81" t="str">
        <f>VLOOKUP(C1368, 'NORD SUD'!A:B, 2, FALSE)</f>
        <v>S</v>
      </c>
      <c r="AE1368" s="85"/>
      <c r="AF1368" s="85"/>
      <c r="AG1368" s="84"/>
      <c r="AH1368" s="174"/>
      <c r="AI1368" s="175"/>
      <c r="AJ1368" s="175"/>
      <c r="AK1368" s="199"/>
      <c r="AL1368" s="158"/>
      <c r="ALJ1368" s="24"/>
    </row>
    <row r="1369" spans="1:998" s="13" customFormat="1">
      <c r="A1369" s="16">
        <v>1364</v>
      </c>
      <c r="B1369" s="32" t="s">
        <v>250</v>
      </c>
      <c r="C1369" s="32" t="s">
        <v>41</v>
      </c>
      <c r="D1369" s="32" t="s">
        <v>41</v>
      </c>
      <c r="E1369" s="32" t="s">
        <v>1298</v>
      </c>
      <c r="F1369" s="32"/>
      <c r="G1369" s="74">
        <v>45832</v>
      </c>
      <c r="H1369" s="75">
        <v>0.32708333333333334</v>
      </c>
      <c r="I1369" s="32" t="s">
        <v>265</v>
      </c>
      <c r="J1369" s="32" t="s">
        <v>6</v>
      </c>
      <c r="K1369" s="32" t="s">
        <v>5</v>
      </c>
      <c r="L1369" s="32" t="s">
        <v>5</v>
      </c>
      <c r="M1369" s="76" t="s">
        <v>5</v>
      </c>
      <c r="N1369" s="32" t="s">
        <v>6</v>
      </c>
      <c r="O1369" s="76">
        <v>727.27</v>
      </c>
      <c r="P1369" s="77">
        <v>1100</v>
      </c>
      <c r="Q1369" s="76">
        <v>231665.39</v>
      </c>
      <c r="R1369" s="76">
        <v>0</v>
      </c>
      <c r="S1369" s="85">
        <f t="shared" si="125"/>
        <v>0</v>
      </c>
      <c r="T1369" s="85">
        <f t="shared" si="124"/>
        <v>231665.39</v>
      </c>
      <c r="U1369" s="32" t="s">
        <v>6</v>
      </c>
      <c r="V1369" s="32" t="s">
        <v>6</v>
      </c>
      <c r="W1369" s="79">
        <v>1</v>
      </c>
      <c r="X1369" s="80">
        <v>0</v>
      </c>
      <c r="Y1369" s="81">
        <f>ROUND((S1369/INDICI!$B$2*10),2)</f>
        <v>0</v>
      </c>
      <c r="Z1369" s="81">
        <f>ROUND((O1369/INDICI!$B$1*25),2)</f>
        <v>1.94</v>
      </c>
      <c r="AA1369" s="82">
        <f t="shared" si="126"/>
        <v>8</v>
      </c>
      <c r="AB1369" s="83">
        <f t="shared" si="127"/>
        <v>9.94</v>
      </c>
      <c r="AC1369" s="84"/>
      <c r="AD1369" s="81" t="str">
        <f>VLOOKUP(C1369, 'NORD SUD'!A:B, 2, FALSE)</f>
        <v>N</v>
      </c>
      <c r="AE1369" s="85"/>
      <c r="AF1369" s="85"/>
      <c r="AG1369" s="84"/>
      <c r="AH1369" s="81"/>
      <c r="AI1369" s="169"/>
      <c r="AJ1369" s="169"/>
      <c r="AK1369" s="194"/>
      <c r="AL1369" s="158"/>
    </row>
    <row r="1370" spans="1:998" s="13" customFormat="1">
      <c r="A1370" s="16">
        <v>1365</v>
      </c>
      <c r="B1370" s="32" t="s">
        <v>250</v>
      </c>
      <c r="C1370" s="32" t="s">
        <v>103</v>
      </c>
      <c r="D1370" s="32" t="s">
        <v>103</v>
      </c>
      <c r="E1370" s="32" t="s">
        <v>1785</v>
      </c>
      <c r="F1370" s="32"/>
      <c r="G1370" s="74">
        <v>45793</v>
      </c>
      <c r="H1370" s="75">
        <v>0.48402777777777778</v>
      </c>
      <c r="I1370" s="32" t="s">
        <v>5</v>
      </c>
      <c r="J1370" s="32" t="s">
        <v>289</v>
      </c>
      <c r="K1370" s="32" t="s">
        <v>5</v>
      </c>
      <c r="L1370" s="32" t="s">
        <v>5</v>
      </c>
      <c r="M1370" s="32" t="s">
        <v>5</v>
      </c>
      <c r="N1370" s="32" t="s">
        <v>1765</v>
      </c>
      <c r="O1370" s="76">
        <v>722.14</v>
      </c>
      <c r="P1370" s="77">
        <v>2908</v>
      </c>
      <c r="Q1370" s="76">
        <v>16104</v>
      </c>
      <c r="R1370" s="76">
        <v>0</v>
      </c>
      <c r="S1370" s="85">
        <f t="shared" si="125"/>
        <v>0</v>
      </c>
      <c r="T1370" s="85">
        <f t="shared" si="124"/>
        <v>16104</v>
      </c>
      <c r="U1370" s="32" t="s">
        <v>289</v>
      </c>
      <c r="V1370" s="32" t="s">
        <v>289</v>
      </c>
      <c r="W1370" s="79">
        <v>1</v>
      </c>
      <c r="X1370" s="80">
        <v>0</v>
      </c>
      <c r="Y1370" s="81">
        <f>ROUND((S1370/INDICI!$B$2*10),2)</f>
        <v>0</v>
      </c>
      <c r="Z1370" s="81">
        <f>ROUND((O1370/INDICI!$B$1*25),2)</f>
        <v>1.93</v>
      </c>
      <c r="AA1370" s="82">
        <f t="shared" si="126"/>
        <v>8</v>
      </c>
      <c r="AB1370" s="83">
        <f t="shared" si="127"/>
        <v>9.93</v>
      </c>
      <c r="AC1370" s="84"/>
      <c r="AD1370" s="81" t="str">
        <f>VLOOKUP(C1370, 'NORD SUD'!A:B, 2, FALSE)</f>
        <v>N</v>
      </c>
      <c r="AE1370" s="85"/>
      <c r="AF1370" s="85"/>
      <c r="AG1370" s="84"/>
      <c r="AH1370" s="81"/>
      <c r="AI1370" s="169"/>
      <c r="AJ1370" s="169"/>
      <c r="AK1370" s="194"/>
      <c r="AL1370" s="158"/>
    </row>
    <row r="1371" spans="1:998" s="13" customFormat="1">
      <c r="A1371" s="16">
        <v>1366</v>
      </c>
      <c r="B1371" s="32" t="s">
        <v>344</v>
      </c>
      <c r="C1371" s="32" t="s">
        <v>1122</v>
      </c>
      <c r="D1371" s="32" t="s">
        <v>1122</v>
      </c>
      <c r="E1371" s="32" t="s">
        <v>1124</v>
      </c>
      <c r="F1371" s="32"/>
      <c r="G1371" s="74">
        <v>45826</v>
      </c>
      <c r="H1371" s="75">
        <v>0.46249999999999997</v>
      </c>
      <c r="I1371" s="32" t="s">
        <v>5</v>
      </c>
      <c r="J1371" s="32" t="s">
        <v>6</v>
      </c>
      <c r="K1371" s="32" t="s">
        <v>5</v>
      </c>
      <c r="L1371" s="32" t="s">
        <v>5</v>
      </c>
      <c r="M1371" s="32" t="s">
        <v>5</v>
      </c>
      <c r="N1371" s="32" t="s">
        <v>6</v>
      </c>
      <c r="O1371" s="76">
        <v>722.17</v>
      </c>
      <c r="P1371" s="77">
        <v>2354</v>
      </c>
      <c r="Q1371" s="76">
        <v>60150</v>
      </c>
      <c r="R1371" s="76">
        <v>0</v>
      </c>
      <c r="S1371" s="85">
        <f t="shared" si="125"/>
        <v>0</v>
      </c>
      <c r="T1371" s="85">
        <f t="shared" si="124"/>
        <v>60150</v>
      </c>
      <c r="U1371" s="32" t="s">
        <v>6</v>
      </c>
      <c r="V1371" s="32" t="s">
        <v>6</v>
      </c>
      <c r="W1371" s="79">
        <v>1</v>
      </c>
      <c r="X1371" s="80">
        <v>0</v>
      </c>
      <c r="Y1371" s="81">
        <f>ROUND((S1371/INDICI!$B$2*10),2)</f>
        <v>0</v>
      </c>
      <c r="Z1371" s="81">
        <f>ROUND((O1371/INDICI!$B$1*25),2)</f>
        <v>1.93</v>
      </c>
      <c r="AA1371" s="82">
        <f t="shared" si="126"/>
        <v>8</v>
      </c>
      <c r="AB1371" s="83">
        <f t="shared" si="127"/>
        <v>9.93</v>
      </c>
      <c r="AC1371" s="84"/>
      <c r="AD1371" s="81" t="str">
        <f>VLOOKUP(C1371, 'NORD SUD'!A:B, 2, FALSE)</f>
        <v>N</v>
      </c>
      <c r="AE1371" s="85"/>
      <c r="AF1371" s="85"/>
      <c r="AG1371" s="84"/>
      <c r="AH1371" s="81"/>
      <c r="AI1371" s="169"/>
      <c r="AJ1371" s="169"/>
      <c r="AK1371" s="194"/>
      <c r="AL1371" s="158"/>
    </row>
    <row r="1372" spans="1:998" s="13" customFormat="1">
      <c r="A1372" s="16">
        <v>1367</v>
      </c>
      <c r="B1372" s="32" t="s">
        <v>857</v>
      </c>
      <c r="C1372" s="32" t="s">
        <v>76</v>
      </c>
      <c r="D1372" s="32" t="s">
        <v>76</v>
      </c>
      <c r="E1372" s="32" t="s">
        <v>1148</v>
      </c>
      <c r="F1372" s="32"/>
      <c r="G1372" s="74">
        <v>45831</v>
      </c>
      <c r="H1372" s="75">
        <v>0.66111111111111109</v>
      </c>
      <c r="I1372" s="32" t="s">
        <v>5</v>
      </c>
      <c r="J1372" s="32" t="s">
        <v>6</v>
      </c>
      <c r="K1372" s="32" t="s">
        <v>5</v>
      </c>
      <c r="L1372" s="32" t="s">
        <v>5</v>
      </c>
      <c r="M1372" s="32" t="s">
        <v>5</v>
      </c>
      <c r="N1372" s="32" t="s">
        <v>6</v>
      </c>
      <c r="O1372" s="76">
        <v>666.82</v>
      </c>
      <c r="P1372" s="77">
        <v>8698</v>
      </c>
      <c r="Q1372" s="76">
        <v>158696.91</v>
      </c>
      <c r="R1372" s="76">
        <v>30000</v>
      </c>
      <c r="S1372" s="85">
        <f t="shared" si="125"/>
        <v>18.903959755738157</v>
      </c>
      <c r="T1372" s="85">
        <f t="shared" si="124"/>
        <v>128696.91</v>
      </c>
      <c r="U1372" s="32" t="s">
        <v>6</v>
      </c>
      <c r="V1372" s="32" t="s">
        <v>5</v>
      </c>
      <c r="W1372" s="32">
        <v>1</v>
      </c>
      <c r="X1372" s="80">
        <v>0</v>
      </c>
      <c r="Y1372" s="81">
        <f>ROUND((S1372/INDICI!$B$2*10),2)</f>
        <v>2.14</v>
      </c>
      <c r="Z1372" s="81">
        <f>ROUND((O1372/INDICI!$B$1*25),2)</f>
        <v>1.78</v>
      </c>
      <c r="AA1372" s="82">
        <f t="shared" si="126"/>
        <v>6</v>
      </c>
      <c r="AB1372" s="83">
        <f t="shared" si="127"/>
        <v>9.92</v>
      </c>
      <c r="AC1372" s="84"/>
      <c r="AD1372" s="81" t="str">
        <f>VLOOKUP(C1372, 'NORD SUD'!A:B, 2, FALSE)</f>
        <v>S</v>
      </c>
      <c r="AE1372" s="85"/>
      <c r="AF1372" s="85"/>
      <c r="AG1372" s="84"/>
      <c r="AH1372" s="81"/>
      <c r="AI1372" s="169"/>
      <c r="AJ1372" s="169"/>
      <c r="AK1372" s="194"/>
      <c r="AL1372" s="158"/>
    </row>
    <row r="1373" spans="1:998" s="13" customFormat="1">
      <c r="A1373" s="16">
        <v>1368</v>
      </c>
      <c r="B1373" s="32" t="s">
        <v>344</v>
      </c>
      <c r="C1373" s="32" t="s">
        <v>19</v>
      </c>
      <c r="D1373" s="32" t="s">
        <v>19</v>
      </c>
      <c r="E1373" s="32" t="s">
        <v>1569</v>
      </c>
      <c r="F1373" s="32"/>
      <c r="G1373" s="74">
        <v>45812</v>
      </c>
      <c r="H1373" s="75">
        <v>0.51250000000000007</v>
      </c>
      <c r="I1373" s="32" t="s">
        <v>5</v>
      </c>
      <c r="J1373" s="32" t="s">
        <v>6</v>
      </c>
      <c r="K1373" s="32" t="s">
        <v>5</v>
      </c>
      <c r="L1373" s="32" t="s">
        <v>5</v>
      </c>
      <c r="M1373" s="32" t="s">
        <v>5</v>
      </c>
      <c r="N1373" s="32" t="s">
        <v>6</v>
      </c>
      <c r="O1373" s="76">
        <v>1467.55</v>
      </c>
      <c r="P1373" s="77">
        <v>8722</v>
      </c>
      <c r="Q1373" s="76">
        <v>39137.599999999999</v>
      </c>
      <c r="R1373" s="76">
        <v>0</v>
      </c>
      <c r="S1373" s="85">
        <f t="shared" si="125"/>
        <v>0</v>
      </c>
      <c r="T1373" s="85">
        <f t="shared" si="124"/>
        <v>39137.599999999999</v>
      </c>
      <c r="U1373" s="32" t="s">
        <v>6</v>
      </c>
      <c r="V1373" s="32" t="s">
        <v>6</v>
      </c>
      <c r="W1373" s="79">
        <v>2</v>
      </c>
      <c r="X1373" s="80">
        <v>0</v>
      </c>
      <c r="Y1373" s="81">
        <f>ROUND((S1373/INDICI!$B$2*10),2)</f>
        <v>0</v>
      </c>
      <c r="Z1373" s="81">
        <f>ROUND((O1373/INDICI!$B$1*25),2)</f>
        <v>3.92</v>
      </c>
      <c r="AA1373" s="82">
        <f t="shared" si="126"/>
        <v>6</v>
      </c>
      <c r="AB1373" s="83">
        <f t="shared" si="127"/>
        <v>9.92</v>
      </c>
      <c r="AC1373" s="84"/>
      <c r="AD1373" s="81" t="str">
        <f>VLOOKUP(C1373, 'NORD SUD'!A:B, 2, FALSE)</f>
        <v>N</v>
      </c>
      <c r="AE1373" s="85"/>
      <c r="AF1373" s="85"/>
      <c r="AG1373" s="84"/>
      <c r="AH1373" s="81"/>
      <c r="AI1373" s="169"/>
      <c r="AJ1373" s="169"/>
      <c r="AK1373" s="194"/>
      <c r="AL1373" s="158"/>
    </row>
    <row r="1374" spans="1:998" s="13" customFormat="1">
      <c r="A1374" s="16">
        <v>1369</v>
      </c>
      <c r="B1374" s="32" t="s">
        <v>218</v>
      </c>
      <c r="C1374" s="32" t="s">
        <v>1494</v>
      </c>
      <c r="D1374" s="32" t="s">
        <v>1494</v>
      </c>
      <c r="E1374" s="32" t="s">
        <v>428</v>
      </c>
      <c r="F1374" s="32"/>
      <c r="G1374" s="74">
        <v>45829</v>
      </c>
      <c r="H1374" s="75">
        <v>0.38472222222222224</v>
      </c>
      <c r="I1374" s="32" t="s">
        <v>5</v>
      </c>
      <c r="J1374" s="32" t="s">
        <v>6</v>
      </c>
      <c r="K1374" s="32" t="s">
        <v>5</v>
      </c>
      <c r="L1374" s="32" t="s">
        <v>5</v>
      </c>
      <c r="M1374" s="32" t="s">
        <v>5</v>
      </c>
      <c r="N1374" s="32" t="s">
        <v>6</v>
      </c>
      <c r="O1374" s="76">
        <v>87.64</v>
      </c>
      <c r="P1374" s="77">
        <v>1141</v>
      </c>
      <c r="Q1374" s="76">
        <v>100000</v>
      </c>
      <c r="R1374" s="76">
        <v>15000</v>
      </c>
      <c r="S1374" s="85">
        <f t="shared" si="125"/>
        <v>15</v>
      </c>
      <c r="T1374" s="85">
        <f t="shared" si="124"/>
        <v>85000</v>
      </c>
      <c r="U1374" s="32" t="s">
        <v>6</v>
      </c>
      <c r="V1374" s="32" t="s">
        <v>6</v>
      </c>
      <c r="W1374" s="79">
        <v>1</v>
      </c>
      <c r="X1374" s="80">
        <v>0</v>
      </c>
      <c r="Y1374" s="81">
        <f>ROUND((S1374/INDICI!$B$2*10),2)</f>
        <v>1.69</v>
      </c>
      <c r="Z1374" s="81">
        <f>ROUND((O1374/INDICI!$B$1*25),2)</f>
        <v>0.23</v>
      </c>
      <c r="AA1374" s="82">
        <f t="shared" si="126"/>
        <v>8</v>
      </c>
      <c r="AB1374" s="83">
        <f t="shared" si="127"/>
        <v>9.92</v>
      </c>
      <c r="AC1374" s="84"/>
      <c r="AD1374" s="81" t="str">
        <f>VLOOKUP(C1374, 'NORD SUD'!A:B, 2, FALSE)</f>
        <v>S</v>
      </c>
      <c r="AE1374" s="85"/>
      <c r="AF1374" s="85"/>
      <c r="AG1374" s="84"/>
      <c r="AH1374" s="81"/>
      <c r="AI1374" s="169"/>
      <c r="AJ1374" s="169"/>
      <c r="AK1374" s="194"/>
      <c r="AL1374" s="158"/>
    </row>
    <row r="1375" spans="1:998" s="13" customFormat="1">
      <c r="A1375" s="16">
        <v>1370</v>
      </c>
      <c r="B1375" s="32" t="s">
        <v>138</v>
      </c>
      <c r="C1375" s="32" t="s">
        <v>60</v>
      </c>
      <c r="D1375" s="32" t="s">
        <v>60</v>
      </c>
      <c r="E1375" s="32" t="s">
        <v>728</v>
      </c>
      <c r="F1375" s="32"/>
      <c r="G1375" s="74">
        <v>45834</v>
      </c>
      <c r="H1375" s="75">
        <v>0.75416666666666676</v>
      </c>
      <c r="I1375" s="32" t="s">
        <v>5</v>
      </c>
      <c r="J1375" s="32" t="s">
        <v>6</v>
      </c>
      <c r="K1375" s="32" t="s">
        <v>5</v>
      </c>
      <c r="L1375" s="32" t="s">
        <v>5</v>
      </c>
      <c r="M1375" s="32" t="s">
        <v>5</v>
      </c>
      <c r="N1375" s="32" t="s">
        <v>6</v>
      </c>
      <c r="O1375" s="76">
        <v>1464.33</v>
      </c>
      <c r="P1375" s="77">
        <v>15297</v>
      </c>
      <c r="Q1375" s="76">
        <v>100000</v>
      </c>
      <c r="R1375" s="76">
        <v>0</v>
      </c>
      <c r="S1375" s="85">
        <f t="shared" si="125"/>
        <v>0</v>
      </c>
      <c r="T1375" s="85">
        <f t="shared" si="124"/>
        <v>100000</v>
      </c>
      <c r="U1375" s="32" t="s">
        <v>6</v>
      </c>
      <c r="V1375" s="32" t="s">
        <v>6</v>
      </c>
      <c r="W1375" s="32">
        <v>1</v>
      </c>
      <c r="X1375" s="80">
        <v>0</v>
      </c>
      <c r="Y1375" s="81">
        <f>ROUND((S1375/INDICI!$B$2*10),2)</f>
        <v>0</v>
      </c>
      <c r="Z1375" s="81">
        <f>ROUND((O1375/INDICI!$B$1*25),2)</f>
        <v>3.91</v>
      </c>
      <c r="AA1375" s="82">
        <f t="shared" si="126"/>
        <v>6</v>
      </c>
      <c r="AB1375" s="83">
        <f t="shared" si="127"/>
        <v>9.91</v>
      </c>
      <c r="AC1375" s="84"/>
      <c r="AD1375" s="81" t="str">
        <f>VLOOKUP(C1375, 'NORD SUD'!A:B, 2, FALSE)</f>
        <v>S</v>
      </c>
      <c r="AE1375" s="85"/>
      <c r="AF1375" s="85"/>
      <c r="AG1375" s="84"/>
      <c r="AH1375" s="81"/>
      <c r="AI1375" s="169"/>
      <c r="AJ1375" s="169"/>
      <c r="AK1375" s="194"/>
      <c r="AL1375" s="161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4"/>
      <c r="DB1375" s="24"/>
      <c r="DC1375" s="24"/>
      <c r="DD1375" s="24"/>
      <c r="DE1375" s="24"/>
      <c r="DF1375" s="24"/>
      <c r="DG1375" s="24"/>
      <c r="DH1375" s="24"/>
      <c r="DI1375" s="24"/>
      <c r="DJ1375" s="24"/>
      <c r="DK1375" s="24"/>
      <c r="DL1375" s="24"/>
      <c r="DM1375" s="24"/>
      <c r="DN1375" s="24"/>
      <c r="DO1375" s="24"/>
      <c r="DP1375" s="24"/>
      <c r="DQ1375" s="24"/>
      <c r="DR1375" s="24"/>
      <c r="DS1375" s="24"/>
      <c r="DT1375" s="24"/>
      <c r="DU1375" s="24"/>
      <c r="DV1375" s="24"/>
      <c r="DW1375" s="24"/>
      <c r="DX1375" s="24"/>
      <c r="DY1375" s="24"/>
      <c r="DZ1375" s="24"/>
      <c r="EA1375" s="24"/>
      <c r="EB1375" s="24"/>
      <c r="EC1375" s="24"/>
      <c r="ED1375" s="24"/>
      <c r="EE1375" s="24"/>
      <c r="EF1375" s="24"/>
      <c r="EG1375" s="24"/>
      <c r="EH1375" s="24"/>
      <c r="EI1375" s="24"/>
      <c r="EJ1375" s="24"/>
      <c r="EK1375" s="24"/>
      <c r="EL1375" s="24"/>
      <c r="EM1375" s="24"/>
      <c r="EN1375" s="24"/>
      <c r="EO1375" s="24"/>
      <c r="EP1375" s="24"/>
      <c r="EQ1375" s="24"/>
      <c r="ER1375" s="24"/>
      <c r="ES1375" s="24"/>
      <c r="ET1375" s="24"/>
      <c r="EU1375" s="24"/>
      <c r="EV1375" s="24"/>
      <c r="EW1375" s="24"/>
      <c r="EX1375" s="24"/>
      <c r="EY1375" s="24"/>
      <c r="EZ1375" s="24"/>
      <c r="FA1375" s="24"/>
      <c r="FB1375" s="24"/>
      <c r="FC1375" s="24"/>
      <c r="FD1375" s="24"/>
      <c r="FE1375" s="24"/>
      <c r="FF1375" s="24"/>
      <c r="FG1375" s="24"/>
      <c r="FH1375" s="24"/>
      <c r="FI1375" s="24"/>
      <c r="FJ1375" s="24"/>
      <c r="FK1375" s="24"/>
      <c r="FL1375" s="24"/>
      <c r="FM1375" s="24"/>
      <c r="FN1375" s="24"/>
      <c r="FO1375" s="24"/>
      <c r="FP1375" s="24"/>
      <c r="FQ1375" s="24"/>
      <c r="FR1375" s="24"/>
      <c r="FS1375" s="24"/>
      <c r="FT1375" s="24"/>
      <c r="FU1375" s="24"/>
      <c r="FV1375" s="24"/>
      <c r="FW1375" s="24"/>
      <c r="FX1375" s="24"/>
      <c r="FY1375" s="24"/>
      <c r="FZ1375" s="24"/>
      <c r="GA1375" s="24"/>
      <c r="GB1375" s="24"/>
      <c r="GC1375" s="24"/>
      <c r="GD1375" s="24"/>
      <c r="GE1375" s="24"/>
      <c r="GF1375" s="24"/>
      <c r="GG1375" s="24"/>
      <c r="GH1375" s="24"/>
      <c r="GI1375" s="24"/>
      <c r="GJ1375" s="24"/>
      <c r="GK1375" s="24"/>
      <c r="GL1375" s="24"/>
      <c r="GM1375" s="24"/>
      <c r="GN1375" s="24"/>
      <c r="GO1375" s="24"/>
      <c r="GP1375" s="24"/>
      <c r="GQ1375" s="24"/>
      <c r="GR1375" s="24"/>
      <c r="GS1375" s="24"/>
      <c r="GT1375" s="24"/>
      <c r="GU1375" s="24"/>
      <c r="GV1375" s="24"/>
      <c r="GW1375" s="24"/>
      <c r="GX1375" s="24"/>
      <c r="GY1375" s="24"/>
      <c r="GZ1375" s="24"/>
      <c r="HA1375" s="24"/>
      <c r="HB1375" s="24"/>
      <c r="HC1375" s="24"/>
      <c r="HD1375" s="24"/>
      <c r="HE1375" s="24"/>
      <c r="HF1375" s="24"/>
      <c r="HG1375" s="24"/>
      <c r="HH1375" s="24"/>
      <c r="HI1375" s="24"/>
      <c r="HJ1375" s="24"/>
      <c r="HK1375" s="24"/>
      <c r="HL1375" s="24"/>
      <c r="HM1375" s="24"/>
      <c r="HN1375" s="24"/>
      <c r="HO1375" s="24"/>
      <c r="HP1375" s="24"/>
      <c r="HQ1375" s="24"/>
      <c r="HR1375" s="24"/>
      <c r="HS1375" s="24"/>
      <c r="HT1375" s="24"/>
      <c r="HU1375" s="24"/>
      <c r="HV1375" s="24"/>
      <c r="HW1375" s="24"/>
      <c r="HX1375" s="24"/>
      <c r="HY1375" s="24"/>
      <c r="HZ1375" s="24"/>
      <c r="IA1375" s="24"/>
      <c r="IB1375" s="24"/>
      <c r="IC1375" s="24"/>
      <c r="ID1375" s="24"/>
      <c r="IE1375" s="24"/>
      <c r="IF1375" s="24"/>
      <c r="IG1375" s="24"/>
      <c r="IH1375" s="24"/>
      <c r="II1375" s="24"/>
      <c r="IJ1375" s="24"/>
      <c r="IK1375" s="24"/>
      <c r="IL1375" s="24"/>
      <c r="IM1375" s="24"/>
      <c r="IN1375" s="24"/>
      <c r="IO1375" s="24"/>
      <c r="IP1375" s="24"/>
      <c r="IQ1375" s="24"/>
      <c r="IR1375" s="24"/>
      <c r="IS1375" s="24"/>
      <c r="IT1375" s="24"/>
      <c r="IU1375" s="24"/>
      <c r="IV1375" s="24"/>
      <c r="IW1375" s="24"/>
      <c r="IX1375" s="24"/>
      <c r="IY1375" s="24"/>
      <c r="IZ1375" s="24"/>
      <c r="JA1375" s="24"/>
      <c r="JB1375" s="24"/>
      <c r="JC1375" s="24"/>
      <c r="JD1375" s="24"/>
      <c r="JE1375" s="24"/>
      <c r="JF1375" s="24"/>
      <c r="JG1375" s="24"/>
      <c r="JH1375" s="24"/>
      <c r="JI1375" s="24"/>
      <c r="JJ1375" s="24"/>
      <c r="JK1375" s="24"/>
      <c r="JL1375" s="24"/>
      <c r="JM1375" s="24"/>
      <c r="JN1375" s="24"/>
      <c r="JO1375" s="24"/>
      <c r="JP1375" s="24"/>
      <c r="JQ1375" s="24"/>
      <c r="JR1375" s="24"/>
      <c r="JS1375" s="24"/>
      <c r="JT1375" s="24"/>
      <c r="JU1375" s="24"/>
      <c r="JV1375" s="24"/>
      <c r="JW1375" s="24"/>
      <c r="JX1375" s="24"/>
      <c r="JY1375" s="24"/>
      <c r="JZ1375" s="24"/>
      <c r="KA1375" s="24"/>
      <c r="KB1375" s="24"/>
      <c r="KC1375" s="24"/>
      <c r="KD1375" s="24"/>
      <c r="KE1375" s="24"/>
      <c r="KF1375" s="24"/>
      <c r="KG1375" s="24"/>
      <c r="KH1375" s="24"/>
      <c r="KI1375" s="24"/>
      <c r="KJ1375" s="24"/>
      <c r="KK1375" s="24"/>
      <c r="KL1375" s="24"/>
      <c r="KM1375" s="24"/>
      <c r="KN1375" s="24"/>
      <c r="KO1375" s="24"/>
      <c r="KP1375" s="24"/>
      <c r="KQ1375" s="24"/>
      <c r="KR1375" s="24"/>
      <c r="KS1375" s="24"/>
      <c r="KT1375" s="24"/>
      <c r="KU1375" s="24"/>
      <c r="KV1375" s="24"/>
      <c r="KW1375" s="24"/>
      <c r="KX1375" s="24"/>
      <c r="KY1375" s="24"/>
      <c r="KZ1375" s="24"/>
      <c r="LA1375" s="24"/>
      <c r="LB1375" s="24"/>
      <c r="LC1375" s="24"/>
      <c r="LD1375" s="24"/>
      <c r="LE1375" s="24"/>
      <c r="LF1375" s="24"/>
      <c r="LG1375" s="24"/>
      <c r="LH1375" s="24"/>
      <c r="LI1375" s="24"/>
      <c r="LJ1375" s="24"/>
      <c r="LK1375" s="24"/>
      <c r="LL1375" s="24"/>
      <c r="LM1375" s="24"/>
      <c r="LN1375" s="24"/>
      <c r="LO1375" s="24"/>
      <c r="LP1375" s="24"/>
      <c r="LQ1375" s="24"/>
      <c r="LR1375" s="24"/>
      <c r="LS1375" s="24"/>
      <c r="LT1375" s="24"/>
      <c r="LU1375" s="24"/>
      <c r="LV1375" s="24"/>
      <c r="LW1375" s="24"/>
      <c r="LX1375" s="24"/>
      <c r="LY1375" s="24"/>
      <c r="LZ1375" s="24"/>
      <c r="MA1375" s="24"/>
      <c r="MB1375" s="24"/>
      <c r="MC1375" s="24"/>
      <c r="MD1375" s="24"/>
      <c r="ME1375" s="24"/>
      <c r="MF1375" s="24"/>
      <c r="MG1375" s="24"/>
      <c r="MH1375" s="24"/>
      <c r="MI1375" s="24"/>
      <c r="MJ1375" s="24"/>
      <c r="MK1375" s="24"/>
      <c r="ML1375" s="24"/>
      <c r="MM1375" s="24"/>
      <c r="MN1375" s="24"/>
      <c r="MO1375" s="24"/>
      <c r="MP1375" s="24"/>
      <c r="MQ1375" s="24"/>
      <c r="MR1375" s="24"/>
      <c r="MS1375" s="24"/>
      <c r="MT1375" s="24"/>
      <c r="MU1375" s="24"/>
      <c r="MV1375" s="24"/>
      <c r="MW1375" s="24"/>
      <c r="MX1375" s="24"/>
      <c r="MY1375" s="24"/>
      <c r="MZ1375" s="24"/>
      <c r="NA1375" s="24"/>
      <c r="NB1375" s="24"/>
      <c r="NC1375" s="24"/>
      <c r="ND1375" s="24"/>
      <c r="NE1375" s="24"/>
      <c r="NF1375" s="24"/>
      <c r="NG1375" s="24"/>
      <c r="NH1375" s="24"/>
      <c r="NI1375" s="24"/>
      <c r="NJ1375" s="24"/>
      <c r="NK1375" s="24"/>
      <c r="NL1375" s="24"/>
      <c r="NM1375" s="24"/>
      <c r="NN1375" s="24"/>
      <c r="NO1375" s="24"/>
      <c r="NP1375" s="24"/>
      <c r="NQ1375" s="24"/>
      <c r="NR1375" s="24"/>
      <c r="NS1375" s="24"/>
      <c r="NT1375" s="24"/>
      <c r="NU1375" s="24"/>
      <c r="NV1375" s="24"/>
      <c r="NW1375" s="24"/>
      <c r="NX1375" s="24"/>
      <c r="NY1375" s="24"/>
      <c r="NZ1375" s="24"/>
      <c r="OA1375" s="24"/>
      <c r="OB1375" s="24"/>
      <c r="OC1375" s="24"/>
      <c r="OD1375" s="24"/>
      <c r="OE1375" s="24"/>
      <c r="OF1375" s="24"/>
      <c r="OG1375" s="24"/>
      <c r="OH1375" s="24"/>
      <c r="OI1375" s="24"/>
      <c r="OJ1375" s="24"/>
      <c r="OK1375" s="24"/>
      <c r="OL1375" s="24"/>
      <c r="OM1375" s="24"/>
      <c r="ON1375" s="24"/>
      <c r="OO1375" s="24"/>
      <c r="OP1375" s="24"/>
      <c r="OQ1375" s="24"/>
      <c r="OR1375" s="24"/>
      <c r="OS1375" s="24"/>
      <c r="OT1375" s="24"/>
      <c r="OU1375" s="24"/>
      <c r="OV1375" s="24"/>
      <c r="OW1375" s="24"/>
      <c r="OX1375" s="24"/>
      <c r="OY1375" s="24"/>
      <c r="OZ1375" s="24"/>
      <c r="PA1375" s="24"/>
      <c r="PB1375" s="24"/>
      <c r="PC1375" s="24"/>
      <c r="PD1375" s="24"/>
      <c r="PE1375" s="24"/>
      <c r="PF1375" s="24"/>
      <c r="PG1375" s="24"/>
      <c r="PH1375" s="24"/>
      <c r="PI1375" s="24"/>
      <c r="PJ1375" s="24"/>
      <c r="PK1375" s="24"/>
      <c r="PL1375" s="24"/>
      <c r="PM1375" s="24"/>
      <c r="PN1375" s="24"/>
      <c r="PO1375" s="24"/>
      <c r="PP1375" s="24"/>
      <c r="PQ1375" s="24"/>
      <c r="PR1375" s="24"/>
      <c r="PS1375" s="24"/>
      <c r="PT1375" s="24"/>
      <c r="PU1375" s="24"/>
      <c r="PV1375" s="24"/>
      <c r="PW1375" s="24"/>
      <c r="PX1375" s="24"/>
      <c r="PY1375" s="24"/>
      <c r="PZ1375" s="24"/>
      <c r="QA1375" s="24"/>
      <c r="QB1375" s="24"/>
      <c r="QC1375" s="24"/>
      <c r="QD1375" s="24"/>
      <c r="QE1375" s="24"/>
      <c r="QF1375" s="24"/>
      <c r="QG1375" s="24"/>
      <c r="QH1375" s="24"/>
      <c r="QI1375" s="24"/>
      <c r="QJ1375" s="24"/>
      <c r="QK1375" s="24"/>
      <c r="QL1375" s="24"/>
      <c r="QM1375" s="24"/>
      <c r="QN1375" s="24"/>
      <c r="QO1375" s="24"/>
      <c r="QP1375" s="24"/>
      <c r="QQ1375" s="24"/>
      <c r="QR1375" s="24"/>
      <c r="QS1375" s="24"/>
      <c r="QT1375" s="24"/>
      <c r="QU1375" s="24"/>
      <c r="QV1375" s="24"/>
      <c r="QW1375" s="24"/>
      <c r="QX1375" s="24"/>
      <c r="QY1375" s="24"/>
      <c r="QZ1375" s="24"/>
      <c r="RA1375" s="24"/>
      <c r="RB1375" s="24"/>
      <c r="RC1375" s="24"/>
      <c r="RD1375" s="24"/>
      <c r="RE1375" s="24"/>
      <c r="RF1375" s="24"/>
      <c r="RG1375" s="24"/>
      <c r="RH1375" s="24"/>
      <c r="RI1375" s="24"/>
      <c r="RJ1375" s="24"/>
      <c r="RK1375" s="24"/>
      <c r="RL1375" s="24"/>
      <c r="RM1375" s="24"/>
      <c r="RN1375" s="24"/>
      <c r="RO1375" s="24"/>
      <c r="RP1375" s="24"/>
      <c r="RQ1375" s="24"/>
      <c r="RR1375" s="24"/>
      <c r="RS1375" s="24"/>
      <c r="RT1375" s="24"/>
      <c r="RU1375" s="24"/>
      <c r="RV1375" s="24"/>
      <c r="RW1375" s="24"/>
      <c r="RX1375" s="24"/>
      <c r="RY1375" s="24"/>
      <c r="RZ1375" s="24"/>
      <c r="SA1375" s="24"/>
      <c r="SB1375" s="24"/>
      <c r="SC1375" s="24"/>
      <c r="SD1375" s="24"/>
      <c r="SE1375" s="24"/>
      <c r="SF1375" s="24"/>
      <c r="SG1375" s="24"/>
      <c r="SH1375" s="24"/>
      <c r="SI1375" s="24"/>
      <c r="SJ1375" s="24"/>
      <c r="SK1375" s="24"/>
      <c r="SL1375" s="24"/>
      <c r="SM1375" s="24"/>
      <c r="SN1375" s="24"/>
      <c r="SO1375" s="24"/>
      <c r="SP1375" s="24"/>
      <c r="SQ1375" s="24"/>
      <c r="SR1375" s="24"/>
      <c r="SS1375" s="24"/>
      <c r="ST1375" s="24"/>
      <c r="SU1375" s="24"/>
      <c r="SV1375" s="24"/>
      <c r="SW1375" s="24"/>
      <c r="SX1375" s="24"/>
      <c r="SY1375" s="24"/>
      <c r="SZ1375" s="24"/>
      <c r="TA1375" s="24"/>
      <c r="TB1375" s="24"/>
      <c r="TC1375" s="24"/>
      <c r="TD1375" s="24"/>
      <c r="TE1375" s="24"/>
      <c r="TF1375" s="24"/>
      <c r="TG1375" s="24"/>
      <c r="TH1375" s="24"/>
      <c r="TI1375" s="24"/>
      <c r="TJ1375" s="24"/>
      <c r="TK1375" s="24"/>
      <c r="TL1375" s="24"/>
      <c r="TM1375" s="24"/>
      <c r="TN1375" s="24"/>
      <c r="TO1375" s="24"/>
      <c r="TP1375" s="24"/>
      <c r="TQ1375" s="24"/>
      <c r="TR1375" s="24"/>
      <c r="TS1375" s="24"/>
      <c r="TT1375" s="24"/>
      <c r="TU1375" s="24"/>
      <c r="TV1375" s="24"/>
      <c r="TW1375" s="24"/>
      <c r="TX1375" s="24"/>
      <c r="TY1375" s="24"/>
      <c r="TZ1375" s="24"/>
      <c r="UA1375" s="24"/>
      <c r="UB1375" s="24"/>
      <c r="UC1375" s="24"/>
      <c r="UD1375" s="24"/>
      <c r="UE1375" s="24"/>
      <c r="UF1375" s="24"/>
      <c r="UG1375" s="24"/>
      <c r="UH1375" s="24"/>
      <c r="UI1375" s="24"/>
      <c r="UJ1375" s="24"/>
      <c r="UK1375" s="24"/>
      <c r="UL1375" s="24"/>
      <c r="UM1375" s="24"/>
      <c r="UN1375" s="24"/>
      <c r="UO1375" s="24"/>
      <c r="UP1375" s="24"/>
      <c r="UQ1375" s="24"/>
      <c r="UR1375" s="24"/>
      <c r="US1375" s="24"/>
      <c r="UT1375" s="24"/>
      <c r="UU1375" s="24"/>
      <c r="UV1375" s="24"/>
      <c r="UW1375" s="24"/>
      <c r="UX1375" s="24"/>
      <c r="UY1375" s="24"/>
      <c r="UZ1375" s="24"/>
      <c r="VA1375" s="24"/>
      <c r="VB1375" s="24"/>
      <c r="VC1375" s="24"/>
      <c r="VD1375" s="24"/>
      <c r="VE1375" s="24"/>
      <c r="VF1375" s="24"/>
      <c r="VG1375" s="24"/>
      <c r="VH1375" s="24"/>
      <c r="VI1375" s="24"/>
      <c r="VJ1375" s="24"/>
      <c r="VK1375" s="24"/>
      <c r="VL1375" s="24"/>
      <c r="VM1375" s="24"/>
      <c r="VN1375" s="24"/>
      <c r="VO1375" s="24"/>
      <c r="VP1375" s="24"/>
      <c r="VQ1375" s="24"/>
      <c r="VR1375" s="24"/>
      <c r="VS1375" s="24"/>
      <c r="VT1375" s="24"/>
      <c r="VU1375" s="24"/>
      <c r="VV1375" s="24"/>
      <c r="VW1375" s="24"/>
      <c r="VX1375" s="24"/>
      <c r="VY1375" s="24"/>
      <c r="VZ1375" s="24"/>
      <c r="WA1375" s="24"/>
      <c r="WB1375" s="24"/>
      <c r="WC1375" s="24"/>
      <c r="WD1375" s="24"/>
      <c r="WE1375" s="24"/>
      <c r="WF1375" s="24"/>
      <c r="WG1375" s="24"/>
      <c r="WH1375" s="24"/>
      <c r="WI1375" s="24"/>
      <c r="WJ1375" s="24"/>
      <c r="WK1375" s="24"/>
      <c r="WL1375" s="24"/>
      <c r="WM1375" s="24"/>
      <c r="WN1375" s="24"/>
      <c r="WO1375" s="24"/>
      <c r="WP1375" s="24"/>
      <c r="WQ1375" s="24"/>
      <c r="WR1375" s="24"/>
      <c r="WS1375" s="24"/>
      <c r="WT1375" s="24"/>
      <c r="WU1375" s="24"/>
      <c r="WV1375" s="24"/>
      <c r="WW1375" s="24"/>
      <c r="WX1375" s="24"/>
      <c r="WY1375" s="24"/>
      <c r="WZ1375" s="24"/>
      <c r="XA1375" s="24"/>
      <c r="XB1375" s="24"/>
      <c r="XC1375" s="24"/>
      <c r="XD1375" s="24"/>
      <c r="XE1375" s="24"/>
      <c r="XF1375" s="24"/>
      <c r="XG1375" s="24"/>
      <c r="XH1375" s="24"/>
      <c r="XI1375" s="24"/>
      <c r="XJ1375" s="24"/>
      <c r="XK1375" s="24"/>
      <c r="XL1375" s="24"/>
      <c r="XM1375" s="24"/>
      <c r="XN1375" s="24"/>
      <c r="XO1375" s="24"/>
      <c r="XP1375" s="24"/>
      <c r="XQ1375" s="24"/>
      <c r="XR1375" s="24"/>
      <c r="XS1375" s="24"/>
      <c r="XT1375" s="24"/>
      <c r="XU1375" s="24"/>
      <c r="XV1375" s="24"/>
      <c r="XW1375" s="24"/>
      <c r="XX1375" s="24"/>
      <c r="XY1375" s="24"/>
      <c r="XZ1375" s="24"/>
      <c r="YA1375" s="24"/>
      <c r="YB1375" s="24"/>
      <c r="YC1375" s="24"/>
      <c r="YD1375" s="24"/>
      <c r="YE1375" s="24"/>
      <c r="YF1375" s="24"/>
      <c r="YG1375" s="24"/>
      <c r="YH1375" s="24"/>
      <c r="YI1375" s="24"/>
      <c r="YJ1375" s="24"/>
      <c r="YK1375" s="24"/>
      <c r="YL1375" s="24"/>
      <c r="YM1375" s="24"/>
      <c r="YN1375" s="24"/>
      <c r="YO1375" s="24"/>
      <c r="YP1375" s="24"/>
      <c r="YQ1375" s="24"/>
      <c r="YR1375" s="24"/>
      <c r="YS1375" s="24"/>
      <c r="YT1375" s="24"/>
      <c r="YU1375" s="24"/>
      <c r="YV1375" s="24"/>
      <c r="YW1375" s="24"/>
      <c r="YX1375" s="24"/>
      <c r="YY1375" s="24"/>
      <c r="YZ1375" s="24"/>
      <c r="ZA1375" s="24"/>
      <c r="ZB1375" s="24"/>
      <c r="ZC1375" s="24"/>
      <c r="ZD1375" s="24"/>
      <c r="ZE1375" s="24"/>
      <c r="ZF1375" s="24"/>
      <c r="ZG1375" s="24"/>
      <c r="ZH1375" s="24"/>
      <c r="ZI1375" s="24"/>
      <c r="ZJ1375" s="24"/>
      <c r="ZK1375" s="24"/>
      <c r="ZL1375" s="24"/>
      <c r="ZM1375" s="24"/>
      <c r="ZN1375" s="24"/>
      <c r="ZO1375" s="24"/>
      <c r="ZP1375" s="24"/>
      <c r="ZQ1375" s="24"/>
      <c r="ZR1375" s="24"/>
      <c r="ZS1375" s="24"/>
      <c r="ZT1375" s="24"/>
      <c r="ZU1375" s="24"/>
      <c r="ZV1375" s="24"/>
      <c r="ZW1375" s="24"/>
      <c r="ZX1375" s="24"/>
      <c r="ZY1375" s="24"/>
      <c r="ZZ1375" s="24"/>
      <c r="AAA1375" s="24"/>
      <c r="AAB1375" s="24"/>
      <c r="AAC1375" s="24"/>
      <c r="AAD1375" s="24"/>
      <c r="AAE1375" s="24"/>
      <c r="AAF1375" s="24"/>
      <c r="AAG1375" s="24"/>
      <c r="AAH1375" s="24"/>
      <c r="AAI1375" s="24"/>
      <c r="AAJ1375" s="24"/>
      <c r="AAK1375" s="24"/>
      <c r="AAL1375" s="24"/>
      <c r="AAM1375" s="24"/>
      <c r="AAN1375" s="24"/>
      <c r="AAO1375" s="24"/>
      <c r="AAP1375" s="24"/>
      <c r="AAQ1375" s="24"/>
      <c r="AAR1375" s="24"/>
      <c r="AAS1375" s="24"/>
      <c r="AAT1375" s="24"/>
      <c r="AAU1375" s="24"/>
      <c r="AAV1375" s="24"/>
      <c r="AAW1375" s="24"/>
      <c r="AAX1375" s="24"/>
      <c r="AAY1375" s="24"/>
      <c r="AAZ1375" s="24"/>
      <c r="ABA1375" s="24"/>
      <c r="ABB1375" s="24"/>
      <c r="ABC1375" s="24"/>
      <c r="ABD1375" s="24"/>
      <c r="ABE1375" s="24"/>
      <c r="ABF1375" s="24"/>
      <c r="ABG1375" s="24"/>
      <c r="ABH1375" s="24"/>
      <c r="ABI1375" s="24"/>
      <c r="ABJ1375" s="24"/>
      <c r="ABK1375" s="24"/>
      <c r="ABL1375" s="24"/>
      <c r="ABM1375" s="24"/>
      <c r="ABN1375" s="24"/>
      <c r="ABO1375" s="24"/>
      <c r="ABP1375" s="24"/>
      <c r="ABQ1375" s="24"/>
      <c r="ABR1375" s="24"/>
      <c r="ABS1375" s="24"/>
      <c r="ABT1375" s="24"/>
      <c r="ABU1375" s="24"/>
      <c r="ABV1375" s="24"/>
      <c r="ABW1375" s="24"/>
      <c r="ABX1375" s="24"/>
      <c r="ABY1375" s="24"/>
      <c r="ABZ1375" s="24"/>
      <c r="ACA1375" s="24"/>
      <c r="ACB1375" s="24"/>
      <c r="ACC1375" s="24"/>
      <c r="ACD1375" s="24"/>
      <c r="ACE1375" s="24"/>
      <c r="ACF1375" s="24"/>
      <c r="ACG1375" s="24"/>
      <c r="ACH1375" s="24"/>
      <c r="ACI1375" s="24"/>
      <c r="ACJ1375" s="24"/>
      <c r="ACK1375" s="24"/>
      <c r="ACL1375" s="24"/>
      <c r="ACM1375" s="24"/>
      <c r="ACN1375" s="24"/>
      <c r="ACO1375" s="24"/>
      <c r="ACP1375" s="24"/>
      <c r="ACQ1375" s="24"/>
      <c r="ACR1375" s="24"/>
      <c r="ACS1375" s="24"/>
      <c r="ACT1375" s="24"/>
      <c r="ACU1375" s="24"/>
      <c r="ACV1375" s="24"/>
      <c r="ACW1375" s="24"/>
      <c r="ACX1375" s="24"/>
      <c r="ACY1375" s="24"/>
      <c r="ACZ1375" s="24"/>
      <c r="ADA1375" s="24"/>
      <c r="ADB1375" s="24"/>
      <c r="ADC1375" s="24"/>
      <c r="ADD1375" s="24"/>
      <c r="ADE1375" s="24"/>
      <c r="ADF1375" s="24"/>
      <c r="ADG1375" s="24"/>
      <c r="ADH1375" s="24"/>
      <c r="ADI1375" s="24"/>
      <c r="ADJ1375" s="24"/>
      <c r="ADK1375" s="24"/>
      <c r="ADL1375" s="24"/>
      <c r="ADM1375" s="24"/>
      <c r="ADN1375" s="24"/>
      <c r="ADO1375" s="24"/>
      <c r="ADP1375" s="24"/>
      <c r="ADQ1375" s="24"/>
      <c r="ADR1375" s="24"/>
      <c r="ADS1375" s="24"/>
      <c r="ADT1375" s="24"/>
      <c r="ADU1375" s="24"/>
      <c r="ADV1375" s="24"/>
      <c r="ADW1375" s="24"/>
      <c r="ADX1375" s="24"/>
      <c r="ADY1375" s="24"/>
      <c r="ADZ1375" s="24"/>
      <c r="AEA1375" s="24"/>
      <c r="AEB1375" s="24"/>
      <c r="AEC1375" s="24"/>
      <c r="AED1375" s="24"/>
      <c r="AEE1375" s="24"/>
      <c r="AEF1375" s="24"/>
      <c r="AEG1375" s="24"/>
      <c r="AEH1375" s="24"/>
      <c r="AEI1375" s="24"/>
      <c r="AEJ1375" s="24"/>
      <c r="AEK1375" s="24"/>
      <c r="AEL1375" s="24"/>
      <c r="AEM1375" s="24"/>
      <c r="AEN1375" s="24"/>
      <c r="AEO1375" s="24"/>
      <c r="AEP1375" s="24"/>
      <c r="AEQ1375" s="24"/>
      <c r="AER1375" s="24"/>
      <c r="AES1375" s="24"/>
      <c r="AET1375" s="24"/>
      <c r="AEU1375" s="24"/>
      <c r="AEV1375" s="24"/>
      <c r="AEW1375" s="24"/>
      <c r="AEX1375" s="24"/>
      <c r="AEY1375" s="24"/>
      <c r="AEZ1375" s="24"/>
      <c r="AFA1375" s="24"/>
      <c r="AFB1375" s="24"/>
      <c r="AFC1375" s="24"/>
      <c r="AFD1375" s="24"/>
      <c r="AFE1375" s="24"/>
      <c r="AFF1375" s="24"/>
      <c r="AFG1375" s="24"/>
      <c r="AFH1375" s="24"/>
      <c r="AFI1375" s="24"/>
      <c r="AFJ1375" s="24"/>
      <c r="AFK1375" s="24"/>
      <c r="AFL1375" s="24"/>
      <c r="AFM1375" s="24"/>
      <c r="AFN1375" s="24"/>
      <c r="AFO1375" s="24"/>
      <c r="AFP1375" s="24"/>
      <c r="AFQ1375" s="24"/>
      <c r="AFR1375" s="24"/>
      <c r="AFS1375" s="24"/>
      <c r="AFT1375" s="24"/>
      <c r="AFU1375" s="24"/>
      <c r="AFV1375" s="24"/>
      <c r="AFW1375" s="24"/>
      <c r="AFX1375" s="24"/>
      <c r="AFY1375" s="24"/>
      <c r="AFZ1375" s="24"/>
      <c r="AGA1375" s="24"/>
      <c r="AGB1375" s="24"/>
      <c r="AGC1375" s="24"/>
      <c r="AGD1375" s="24"/>
      <c r="AGE1375" s="24"/>
      <c r="AGF1375" s="24"/>
      <c r="AGG1375" s="24"/>
      <c r="AGH1375" s="24"/>
      <c r="AGI1375" s="24"/>
      <c r="AGJ1375" s="24"/>
      <c r="AGK1375" s="24"/>
      <c r="AGL1375" s="24"/>
      <c r="AGM1375" s="24"/>
      <c r="AGN1375" s="24"/>
      <c r="AGO1375" s="24"/>
      <c r="AGP1375" s="24"/>
      <c r="AGQ1375" s="24"/>
      <c r="AGR1375" s="24"/>
      <c r="AGS1375" s="24"/>
      <c r="AGT1375" s="24"/>
      <c r="AGU1375" s="24"/>
      <c r="AGV1375" s="24"/>
      <c r="AGW1375" s="24"/>
      <c r="AGX1375" s="24"/>
      <c r="AGY1375" s="24"/>
      <c r="AGZ1375" s="24"/>
      <c r="AHA1375" s="24"/>
      <c r="AHB1375" s="24"/>
      <c r="AHC1375" s="24"/>
      <c r="AHD1375" s="24"/>
      <c r="AHE1375" s="24"/>
      <c r="AHF1375" s="24"/>
      <c r="AHG1375" s="24"/>
      <c r="AHH1375" s="24"/>
      <c r="AHI1375" s="24"/>
      <c r="AHJ1375" s="24"/>
      <c r="AHK1375" s="24"/>
      <c r="AHL1375" s="24"/>
      <c r="AHM1375" s="24"/>
      <c r="AHN1375" s="24"/>
      <c r="AHO1375" s="24"/>
      <c r="AHP1375" s="24"/>
      <c r="AHQ1375" s="24"/>
      <c r="AHR1375" s="24"/>
      <c r="AHS1375" s="24"/>
      <c r="AHT1375" s="24"/>
      <c r="AHU1375" s="24"/>
      <c r="AHV1375" s="24"/>
      <c r="AHW1375" s="24"/>
      <c r="AHX1375" s="24"/>
      <c r="AHY1375" s="24"/>
      <c r="AHZ1375" s="24"/>
      <c r="AIA1375" s="24"/>
      <c r="AIB1375" s="24"/>
      <c r="AIC1375" s="24"/>
      <c r="AID1375" s="24"/>
      <c r="AIE1375" s="24"/>
      <c r="AIF1375" s="24"/>
      <c r="AIG1375" s="24"/>
      <c r="AIH1375" s="24"/>
      <c r="AII1375" s="24"/>
      <c r="AIJ1375" s="24"/>
      <c r="AIK1375" s="24"/>
      <c r="AIL1375" s="24"/>
      <c r="AIM1375" s="24"/>
      <c r="AIN1375" s="24"/>
      <c r="AIO1375" s="24"/>
      <c r="AIP1375" s="24"/>
      <c r="AIQ1375" s="24"/>
      <c r="AIR1375" s="24"/>
      <c r="AIS1375" s="24"/>
      <c r="AIT1375" s="24"/>
      <c r="AIU1375" s="24"/>
      <c r="AIV1375" s="24"/>
      <c r="AIW1375" s="24"/>
      <c r="AIX1375" s="24"/>
      <c r="AIY1375" s="24"/>
      <c r="AIZ1375" s="24"/>
      <c r="AJA1375" s="24"/>
      <c r="AJB1375" s="24"/>
      <c r="AJC1375" s="24"/>
      <c r="AJD1375" s="24"/>
      <c r="AJE1375" s="24"/>
      <c r="AJF1375" s="24"/>
      <c r="AJG1375" s="24"/>
      <c r="AJH1375" s="24"/>
      <c r="AJI1375" s="24"/>
      <c r="AJJ1375" s="24"/>
      <c r="AJK1375" s="24"/>
      <c r="AJL1375" s="24"/>
      <c r="AJM1375" s="24"/>
      <c r="AJN1375" s="24"/>
      <c r="AJO1375" s="24"/>
      <c r="AJP1375" s="24"/>
      <c r="AJQ1375" s="24"/>
      <c r="AJR1375" s="24"/>
      <c r="AJS1375" s="24"/>
      <c r="AJT1375" s="24"/>
      <c r="AJU1375" s="24"/>
      <c r="AJV1375" s="24"/>
      <c r="AJW1375" s="24"/>
      <c r="AJX1375" s="24"/>
      <c r="AJY1375" s="24"/>
      <c r="AJZ1375" s="24"/>
      <c r="AKA1375" s="24"/>
      <c r="AKB1375" s="24"/>
      <c r="AKC1375" s="24"/>
      <c r="AKD1375" s="24"/>
      <c r="AKE1375" s="24"/>
      <c r="AKF1375" s="24"/>
      <c r="AKG1375" s="24"/>
      <c r="AKH1375" s="24"/>
      <c r="AKI1375" s="24"/>
      <c r="AKJ1375" s="24"/>
      <c r="AKK1375" s="24"/>
      <c r="AKL1375" s="24"/>
      <c r="AKM1375" s="24"/>
      <c r="AKN1375" s="24"/>
      <c r="AKO1375" s="24"/>
      <c r="AKP1375" s="24"/>
      <c r="AKQ1375" s="24"/>
      <c r="AKR1375" s="24"/>
      <c r="AKS1375" s="24"/>
      <c r="AKT1375" s="24"/>
      <c r="AKU1375" s="24"/>
      <c r="AKV1375" s="24"/>
      <c r="AKW1375" s="24"/>
      <c r="AKX1375" s="24"/>
      <c r="AKY1375" s="24"/>
      <c r="AKZ1375" s="24"/>
      <c r="ALA1375" s="24"/>
      <c r="ALB1375" s="24"/>
      <c r="ALC1375" s="24"/>
      <c r="ALD1375" s="24"/>
      <c r="ALE1375" s="24"/>
      <c r="ALF1375" s="24"/>
      <c r="ALG1375" s="24"/>
      <c r="ALH1375" s="24"/>
      <c r="ALI1375" s="24"/>
      <c r="ALJ1375" s="24"/>
    </row>
    <row r="1376" spans="1:998" s="13" customFormat="1">
      <c r="A1376" s="16">
        <v>1371</v>
      </c>
      <c r="B1376" s="32" t="s">
        <v>857</v>
      </c>
      <c r="C1376" s="32" t="s">
        <v>76</v>
      </c>
      <c r="D1376" s="32" t="s">
        <v>76</v>
      </c>
      <c r="E1376" s="32" t="s">
        <v>1142</v>
      </c>
      <c r="F1376" s="32"/>
      <c r="G1376" s="74">
        <v>45803</v>
      </c>
      <c r="H1376" s="75">
        <v>0.71458333333333324</v>
      </c>
      <c r="I1376" s="32" t="s">
        <v>5</v>
      </c>
      <c r="J1376" s="32" t="s">
        <v>6</v>
      </c>
      <c r="K1376" s="32" t="s">
        <v>5</v>
      </c>
      <c r="L1376" s="32" t="s">
        <v>5</v>
      </c>
      <c r="M1376" s="32" t="s">
        <v>5</v>
      </c>
      <c r="N1376" s="32" t="s">
        <v>6</v>
      </c>
      <c r="O1376" s="76">
        <v>499.5</v>
      </c>
      <c r="P1376" s="77">
        <v>2002</v>
      </c>
      <c r="Q1376" s="76">
        <v>143992.62</v>
      </c>
      <c r="R1376" s="76">
        <v>7199.64</v>
      </c>
      <c r="S1376" s="85">
        <f t="shared" si="125"/>
        <v>5.0000062503203297</v>
      </c>
      <c r="T1376" s="85">
        <f t="shared" si="124"/>
        <v>136792.97999999998</v>
      </c>
      <c r="U1376" s="32" t="s">
        <v>6</v>
      </c>
      <c r="V1376" s="32" t="s">
        <v>6</v>
      </c>
      <c r="W1376" s="32">
        <v>1</v>
      </c>
      <c r="X1376" s="80">
        <v>0</v>
      </c>
      <c r="Y1376" s="81">
        <f>ROUND((S1376/INDICI!$B$2*10),2)</f>
        <v>0.56999999999999995</v>
      </c>
      <c r="Z1376" s="81">
        <f>ROUND((O1376/INDICI!$B$1*25),2)</f>
        <v>1.33</v>
      </c>
      <c r="AA1376" s="82">
        <f t="shared" si="126"/>
        <v>8</v>
      </c>
      <c r="AB1376" s="83">
        <f t="shared" si="127"/>
        <v>9.9</v>
      </c>
      <c r="AC1376" s="84"/>
      <c r="AD1376" s="81" t="str">
        <f>VLOOKUP(C1376, 'NORD SUD'!A:B, 2, FALSE)</f>
        <v>S</v>
      </c>
      <c r="AE1376" s="85"/>
      <c r="AF1376" s="85"/>
      <c r="AG1376" s="84"/>
      <c r="AH1376" s="90"/>
      <c r="AI1376" s="172"/>
      <c r="AJ1376" s="172"/>
      <c r="AK1376" s="197"/>
      <c r="AL1376" s="161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4"/>
      <c r="DB1376" s="24"/>
      <c r="DC1376" s="24"/>
      <c r="DD1376" s="24"/>
      <c r="DE1376" s="24"/>
      <c r="DF1376" s="24"/>
      <c r="DG1376" s="24"/>
      <c r="DH1376" s="24"/>
      <c r="DI1376" s="24"/>
      <c r="DJ1376" s="24"/>
      <c r="DK1376" s="24"/>
      <c r="DL1376" s="24"/>
      <c r="DM1376" s="24"/>
      <c r="DN1376" s="24"/>
      <c r="DO1376" s="24"/>
      <c r="DP1376" s="24"/>
      <c r="DQ1376" s="24"/>
      <c r="DR1376" s="24"/>
      <c r="DS1376" s="24"/>
      <c r="DT1376" s="24"/>
      <c r="DU1376" s="24"/>
      <c r="DV1376" s="24"/>
      <c r="DW1376" s="24"/>
      <c r="DX1376" s="24"/>
      <c r="DY1376" s="24"/>
      <c r="DZ1376" s="24"/>
      <c r="EA1376" s="24"/>
      <c r="EB1376" s="24"/>
      <c r="EC1376" s="24"/>
      <c r="ED1376" s="24"/>
      <c r="EE1376" s="24"/>
      <c r="EF1376" s="24"/>
      <c r="EG1376" s="24"/>
      <c r="EH1376" s="24"/>
      <c r="EI1376" s="24"/>
      <c r="EJ1376" s="24"/>
      <c r="EK1376" s="24"/>
      <c r="EL1376" s="24"/>
      <c r="EM1376" s="24"/>
      <c r="EN1376" s="24"/>
      <c r="EO1376" s="24"/>
      <c r="EP1376" s="24"/>
      <c r="EQ1376" s="24"/>
      <c r="ER1376" s="24"/>
      <c r="ES1376" s="24"/>
      <c r="ET1376" s="24"/>
      <c r="EU1376" s="24"/>
      <c r="EV1376" s="24"/>
      <c r="EW1376" s="24"/>
      <c r="EX1376" s="24"/>
      <c r="EY1376" s="24"/>
      <c r="EZ1376" s="24"/>
      <c r="FA1376" s="24"/>
      <c r="FB1376" s="24"/>
      <c r="FC1376" s="24"/>
      <c r="FD1376" s="24"/>
      <c r="FE1376" s="24"/>
      <c r="FF1376" s="24"/>
      <c r="FG1376" s="24"/>
      <c r="FH1376" s="24"/>
      <c r="FI1376" s="24"/>
      <c r="FJ1376" s="24"/>
      <c r="FK1376" s="24"/>
      <c r="FL1376" s="24"/>
      <c r="FM1376" s="24"/>
      <c r="FN1376" s="24"/>
      <c r="FO1376" s="24"/>
      <c r="FP1376" s="24"/>
      <c r="FQ1376" s="24"/>
      <c r="FR1376" s="24"/>
      <c r="FS1376" s="24"/>
      <c r="FT1376" s="24"/>
      <c r="FU1376" s="24"/>
      <c r="FV1376" s="24"/>
      <c r="FW1376" s="24"/>
      <c r="FX1376" s="24"/>
      <c r="FY1376" s="24"/>
      <c r="FZ1376" s="24"/>
      <c r="GA1376" s="24"/>
      <c r="GB1376" s="24"/>
      <c r="GC1376" s="24"/>
      <c r="GD1376" s="24"/>
      <c r="GE1376" s="24"/>
      <c r="GF1376" s="24"/>
      <c r="GG1376" s="24"/>
      <c r="GH1376" s="24"/>
      <c r="GI1376" s="24"/>
      <c r="GJ1376" s="24"/>
      <c r="GK1376" s="24"/>
      <c r="GL1376" s="24"/>
      <c r="GM1376" s="24"/>
      <c r="GN1376" s="24"/>
      <c r="GO1376" s="24"/>
      <c r="GP1376" s="24"/>
      <c r="GQ1376" s="24"/>
      <c r="GR1376" s="24"/>
      <c r="GS1376" s="24"/>
      <c r="GT1376" s="24"/>
      <c r="GU1376" s="24"/>
      <c r="GV1376" s="24"/>
      <c r="GW1376" s="24"/>
      <c r="GX1376" s="24"/>
      <c r="GY1376" s="24"/>
      <c r="GZ1376" s="24"/>
      <c r="HA1376" s="24"/>
      <c r="HB1376" s="24"/>
      <c r="HC1376" s="24"/>
      <c r="HD1376" s="24"/>
      <c r="HE1376" s="24"/>
      <c r="HF1376" s="24"/>
      <c r="HG1376" s="24"/>
      <c r="HH1376" s="24"/>
      <c r="HI1376" s="24"/>
      <c r="HJ1376" s="24"/>
      <c r="HK1376" s="24"/>
      <c r="HL1376" s="24"/>
      <c r="HM1376" s="24"/>
      <c r="HN1376" s="24"/>
      <c r="HO1376" s="24"/>
      <c r="HP1376" s="24"/>
      <c r="HQ1376" s="24"/>
      <c r="HR1376" s="24"/>
      <c r="HS1376" s="24"/>
      <c r="HT1376" s="24"/>
      <c r="HU1376" s="24"/>
      <c r="HV1376" s="24"/>
      <c r="HW1376" s="24"/>
      <c r="HX1376" s="24"/>
      <c r="HY1376" s="24"/>
      <c r="HZ1376" s="24"/>
      <c r="IA1376" s="24"/>
      <c r="IB1376" s="24"/>
      <c r="IC1376" s="24"/>
      <c r="ID1376" s="24"/>
      <c r="IE1376" s="24"/>
      <c r="IF1376" s="24"/>
      <c r="IG1376" s="24"/>
      <c r="IH1376" s="24"/>
      <c r="II1376" s="24"/>
      <c r="IJ1376" s="24"/>
      <c r="IK1376" s="24"/>
      <c r="IL1376" s="24"/>
      <c r="IM1376" s="24"/>
      <c r="IN1376" s="24"/>
      <c r="IO1376" s="24"/>
      <c r="IP1376" s="24"/>
      <c r="IQ1376" s="24"/>
      <c r="IR1376" s="24"/>
      <c r="IS1376" s="24"/>
      <c r="IT1376" s="24"/>
      <c r="IU1376" s="24"/>
      <c r="IV1376" s="24"/>
      <c r="IW1376" s="24"/>
      <c r="IX1376" s="24"/>
      <c r="IY1376" s="24"/>
      <c r="IZ1376" s="24"/>
      <c r="JA1376" s="24"/>
      <c r="JB1376" s="24"/>
      <c r="JC1376" s="24"/>
      <c r="JD1376" s="24"/>
      <c r="JE1376" s="24"/>
      <c r="JF1376" s="24"/>
      <c r="JG1376" s="24"/>
      <c r="JH1376" s="24"/>
      <c r="JI1376" s="24"/>
      <c r="JJ1376" s="24"/>
      <c r="JK1376" s="24"/>
      <c r="JL1376" s="24"/>
      <c r="JM1376" s="24"/>
      <c r="JN1376" s="24"/>
      <c r="JO1376" s="24"/>
      <c r="JP1376" s="24"/>
      <c r="JQ1376" s="24"/>
      <c r="JR1376" s="24"/>
      <c r="JS1376" s="24"/>
      <c r="JT1376" s="24"/>
      <c r="JU1376" s="24"/>
      <c r="JV1376" s="24"/>
      <c r="JW1376" s="24"/>
      <c r="JX1376" s="24"/>
      <c r="JY1376" s="24"/>
      <c r="JZ1376" s="24"/>
      <c r="KA1376" s="24"/>
      <c r="KB1376" s="24"/>
      <c r="KC1376" s="24"/>
      <c r="KD1376" s="24"/>
      <c r="KE1376" s="24"/>
      <c r="KF1376" s="24"/>
      <c r="KG1376" s="24"/>
      <c r="KH1376" s="24"/>
      <c r="KI1376" s="24"/>
      <c r="KJ1376" s="24"/>
      <c r="KK1376" s="24"/>
      <c r="KL1376" s="24"/>
      <c r="KM1376" s="24"/>
      <c r="KN1376" s="24"/>
      <c r="KO1376" s="24"/>
      <c r="KP1376" s="24"/>
      <c r="KQ1376" s="24"/>
      <c r="KR1376" s="24"/>
      <c r="KS1376" s="24"/>
      <c r="KT1376" s="24"/>
      <c r="KU1376" s="24"/>
      <c r="KV1376" s="24"/>
      <c r="KW1376" s="24"/>
      <c r="KX1376" s="24"/>
      <c r="KY1376" s="24"/>
      <c r="KZ1376" s="24"/>
      <c r="LA1376" s="24"/>
      <c r="LB1376" s="24"/>
      <c r="LC1376" s="24"/>
      <c r="LD1376" s="24"/>
      <c r="LE1376" s="24"/>
      <c r="LF1376" s="24"/>
      <c r="LG1376" s="24"/>
      <c r="LH1376" s="24"/>
      <c r="LI1376" s="24"/>
      <c r="LJ1376" s="24"/>
      <c r="LK1376" s="24"/>
      <c r="LL1376" s="24"/>
      <c r="LM1376" s="24"/>
      <c r="LN1376" s="24"/>
      <c r="LO1376" s="24"/>
      <c r="LP1376" s="24"/>
      <c r="LQ1376" s="24"/>
      <c r="LR1376" s="24"/>
      <c r="LS1376" s="24"/>
      <c r="LT1376" s="24"/>
      <c r="LU1376" s="24"/>
      <c r="LV1376" s="24"/>
      <c r="LW1376" s="24"/>
      <c r="LX1376" s="24"/>
      <c r="LY1376" s="24"/>
      <c r="LZ1376" s="24"/>
      <c r="MA1376" s="24"/>
      <c r="MB1376" s="24"/>
      <c r="MC1376" s="24"/>
      <c r="MD1376" s="24"/>
      <c r="ME1376" s="24"/>
      <c r="MF1376" s="24"/>
      <c r="MG1376" s="24"/>
      <c r="MH1376" s="24"/>
      <c r="MI1376" s="24"/>
      <c r="MJ1376" s="24"/>
      <c r="MK1376" s="24"/>
      <c r="ML1376" s="24"/>
      <c r="MM1376" s="24"/>
      <c r="MN1376" s="24"/>
      <c r="MO1376" s="24"/>
      <c r="MP1376" s="24"/>
      <c r="MQ1376" s="24"/>
      <c r="MR1376" s="24"/>
      <c r="MS1376" s="24"/>
      <c r="MT1376" s="24"/>
      <c r="MU1376" s="24"/>
      <c r="MV1376" s="24"/>
      <c r="MW1376" s="24"/>
      <c r="MX1376" s="24"/>
      <c r="MY1376" s="24"/>
      <c r="MZ1376" s="24"/>
      <c r="NA1376" s="24"/>
      <c r="NB1376" s="24"/>
      <c r="NC1376" s="24"/>
      <c r="ND1376" s="24"/>
      <c r="NE1376" s="24"/>
      <c r="NF1376" s="24"/>
      <c r="NG1376" s="24"/>
      <c r="NH1376" s="24"/>
      <c r="NI1376" s="24"/>
      <c r="NJ1376" s="24"/>
      <c r="NK1376" s="24"/>
      <c r="NL1376" s="24"/>
      <c r="NM1376" s="24"/>
      <c r="NN1376" s="24"/>
      <c r="NO1376" s="24"/>
      <c r="NP1376" s="24"/>
      <c r="NQ1376" s="24"/>
      <c r="NR1376" s="24"/>
      <c r="NS1376" s="24"/>
      <c r="NT1376" s="24"/>
      <c r="NU1376" s="24"/>
      <c r="NV1376" s="24"/>
      <c r="NW1376" s="24"/>
      <c r="NX1376" s="24"/>
      <c r="NY1376" s="24"/>
      <c r="NZ1376" s="24"/>
      <c r="OA1376" s="24"/>
      <c r="OB1376" s="24"/>
      <c r="OC1376" s="24"/>
      <c r="OD1376" s="24"/>
      <c r="OE1376" s="24"/>
      <c r="OF1376" s="24"/>
      <c r="OG1376" s="24"/>
      <c r="OH1376" s="24"/>
      <c r="OI1376" s="24"/>
      <c r="OJ1376" s="24"/>
      <c r="OK1376" s="24"/>
      <c r="OL1376" s="24"/>
      <c r="OM1376" s="24"/>
      <c r="ON1376" s="24"/>
      <c r="OO1376" s="24"/>
      <c r="OP1376" s="24"/>
      <c r="OQ1376" s="24"/>
      <c r="OR1376" s="24"/>
      <c r="OS1376" s="24"/>
      <c r="OT1376" s="24"/>
      <c r="OU1376" s="24"/>
      <c r="OV1376" s="24"/>
      <c r="OW1376" s="24"/>
      <c r="OX1376" s="24"/>
      <c r="OY1376" s="24"/>
      <c r="OZ1376" s="24"/>
      <c r="PA1376" s="24"/>
      <c r="PB1376" s="24"/>
      <c r="PC1376" s="24"/>
      <c r="PD1376" s="24"/>
      <c r="PE1376" s="24"/>
      <c r="PF1376" s="24"/>
      <c r="PG1376" s="24"/>
      <c r="PH1376" s="24"/>
      <c r="PI1376" s="24"/>
      <c r="PJ1376" s="24"/>
      <c r="PK1376" s="24"/>
      <c r="PL1376" s="24"/>
      <c r="PM1376" s="24"/>
      <c r="PN1376" s="24"/>
      <c r="PO1376" s="24"/>
      <c r="PP1376" s="24"/>
      <c r="PQ1376" s="24"/>
      <c r="PR1376" s="24"/>
      <c r="PS1376" s="24"/>
      <c r="PT1376" s="24"/>
      <c r="PU1376" s="24"/>
      <c r="PV1376" s="24"/>
      <c r="PW1376" s="24"/>
      <c r="PX1376" s="24"/>
      <c r="PY1376" s="24"/>
      <c r="PZ1376" s="24"/>
      <c r="QA1376" s="24"/>
      <c r="QB1376" s="24"/>
      <c r="QC1376" s="24"/>
      <c r="QD1376" s="24"/>
      <c r="QE1376" s="24"/>
      <c r="QF1376" s="24"/>
      <c r="QG1376" s="24"/>
      <c r="QH1376" s="24"/>
      <c r="QI1376" s="24"/>
      <c r="QJ1376" s="24"/>
      <c r="QK1376" s="24"/>
      <c r="QL1376" s="24"/>
      <c r="QM1376" s="24"/>
      <c r="QN1376" s="24"/>
      <c r="QO1376" s="24"/>
      <c r="QP1376" s="24"/>
      <c r="QQ1376" s="24"/>
      <c r="QR1376" s="24"/>
      <c r="QS1376" s="24"/>
      <c r="QT1376" s="24"/>
      <c r="QU1376" s="24"/>
      <c r="QV1376" s="24"/>
      <c r="QW1376" s="24"/>
      <c r="QX1376" s="24"/>
      <c r="QY1376" s="24"/>
      <c r="QZ1376" s="24"/>
      <c r="RA1376" s="24"/>
      <c r="RB1376" s="24"/>
      <c r="RC1376" s="24"/>
      <c r="RD1376" s="24"/>
      <c r="RE1376" s="24"/>
      <c r="RF1376" s="24"/>
      <c r="RG1376" s="24"/>
      <c r="RH1376" s="24"/>
      <c r="RI1376" s="24"/>
      <c r="RJ1376" s="24"/>
      <c r="RK1376" s="24"/>
      <c r="RL1376" s="24"/>
      <c r="RM1376" s="24"/>
      <c r="RN1376" s="24"/>
      <c r="RO1376" s="24"/>
      <c r="RP1376" s="24"/>
      <c r="RQ1376" s="24"/>
      <c r="RR1376" s="24"/>
      <c r="RS1376" s="24"/>
      <c r="RT1376" s="24"/>
      <c r="RU1376" s="24"/>
      <c r="RV1376" s="24"/>
      <c r="RW1376" s="24"/>
      <c r="RX1376" s="24"/>
      <c r="RY1376" s="24"/>
      <c r="RZ1376" s="24"/>
      <c r="SA1376" s="24"/>
      <c r="SB1376" s="24"/>
      <c r="SC1376" s="24"/>
      <c r="SD1376" s="24"/>
      <c r="SE1376" s="24"/>
      <c r="SF1376" s="24"/>
      <c r="SG1376" s="24"/>
      <c r="SH1376" s="24"/>
      <c r="SI1376" s="24"/>
      <c r="SJ1376" s="24"/>
      <c r="SK1376" s="24"/>
      <c r="SL1376" s="24"/>
      <c r="SM1376" s="24"/>
      <c r="SN1376" s="24"/>
      <c r="SO1376" s="24"/>
      <c r="SP1376" s="24"/>
      <c r="SQ1376" s="24"/>
      <c r="SR1376" s="24"/>
      <c r="SS1376" s="24"/>
      <c r="ST1376" s="24"/>
      <c r="SU1376" s="24"/>
      <c r="SV1376" s="24"/>
      <c r="SW1376" s="24"/>
      <c r="SX1376" s="24"/>
      <c r="SY1376" s="24"/>
      <c r="SZ1376" s="24"/>
      <c r="TA1376" s="24"/>
      <c r="TB1376" s="24"/>
      <c r="TC1376" s="24"/>
      <c r="TD1376" s="24"/>
      <c r="TE1376" s="24"/>
      <c r="TF1376" s="24"/>
      <c r="TG1376" s="24"/>
      <c r="TH1376" s="24"/>
      <c r="TI1376" s="24"/>
      <c r="TJ1376" s="24"/>
      <c r="TK1376" s="24"/>
      <c r="TL1376" s="24"/>
      <c r="TM1376" s="24"/>
      <c r="TN1376" s="24"/>
      <c r="TO1376" s="24"/>
      <c r="TP1376" s="24"/>
      <c r="TQ1376" s="24"/>
      <c r="TR1376" s="24"/>
      <c r="TS1376" s="24"/>
      <c r="TT1376" s="24"/>
      <c r="TU1376" s="24"/>
      <c r="TV1376" s="24"/>
      <c r="TW1376" s="24"/>
      <c r="TX1376" s="24"/>
      <c r="TY1376" s="24"/>
      <c r="TZ1376" s="24"/>
      <c r="UA1376" s="24"/>
      <c r="UB1376" s="24"/>
      <c r="UC1376" s="24"/>
      <c r="UD1376" s="24"/>
      <c r="UE1376" s="24"/>
      <c r="UF1376" s="24"/>
      <c r="UG1376" s="24"/>
      <c r="UH1376" s="24"/>
      <c r="UI1376" s="24"/>
      <c r="UJ1376" s="24"/>
      <c r="UK1376" s="24"/>
      <c r="UL1376" s="24"/>
      <c r="UM1376" s="24"/>
      <c r="UN1376" s="24"/>
      <c r="UO1376" s="24"/>
      <c r="UP1376" s="24"/>
      <c r="UQ1376" s="24"/>
      <c r="UR1376" s="24"/>
      <c r="US1376" s="24"/>
      <c r="UT1376" s="24"/>
      <c r="UU1376" s="24"/>
      <c r="UV1376" s="24"/>
      <c r="UW1376" s="24"/>
      <c r="UX1376" s="24"/>
      <c r="UY1376" s="24"/>
      <c r="UZ1376" s="24"/>
      <c r="VA1376" s="24"/>
      <c r="VB1376" s="24"/>
      <c r="VC1376" s="24"/>
      <c r="VD1376" s="24"/>
      <c r="VE1376" s="24"/>
      <c r="VF1376" s="24"/>
      <c r="VG1376" s="24"/>
      <c r="VH1376" s="24"/>
      <c r="VI1376" s="24"/>
      <c r="VJ1376" s="24"/>
      <c r="VK1376" s="24"/>
      <c r="VL1376" s="24"/>
      <c r="VM1376" s="24"/>
      <c r="VN1376" s="24"/>
      <c r="VO1376" s="24"/>
      <c r="VP1376" s="24"/>
      <c r="VQ1376" s="24"/>
      <c r="VR1376" s="24"/>
      <c r="VS1376" s="24"/>
      <c r="VT1376" s="24"/>
      <c r="VU1376" s="24"/>
      <c r="VV1376" s="24"/>
      <c r="VW1376" s="24"/>
      <c r="VX1376" s="24"/>
      <c r="VY1376" s="24"/>
      <c r="VZ1376" s="24"/>
      <c r="WA1376" s="24"/>
      <c r="WB1376" s="24"/>
      <c r="WC1376" s="24"/>
      <c r="WD1376" s="24"/>
      <c r="WE1376" s="24"/>
      <c r="WF1376" s="24"/>
      <c r="WG1376" s="24"/>
      <c r="WH1376" s="24"/>
      <c r="WI1376" s="24"/>
      <c r="WJ1376" s="24"/>
      <c r="WK1376" s="24"/>
      <c r="WL1376" s="24"/>
      <c r="WM1376" s="24"/>
      <c r="WN1376" s="24"/>
      <c r="WO1376" s="24"/>
      <c r="WP1376" s="24"/>
      <c r="WQ1376" s="24"/>
      <c r="WR1376" s="24"/>
      <c r="WS1376" s="24"/>
      <c r="WT1376" s="24"/>
      <c r="WU1376" s="24"/>
      <c r="WV1376" s="24"/>
      <c r="WW1376" s="24"/>
      <c r="WX1376" s="24"/>
      <c r="WY1376" s="24"/>
      <c r="WZ1376" s="24"/>
      <c r="XA1376" s="24"/>
      <c r="XB1376" s="24"/>
      <c r="XC1376" s="24"/>
      <c r="XD1376" s="24"/>
      <c r="XE1376" s="24"/>
      <c r="XF1376" s="24"/>
      <c r="XG1376" s="24"/>
      <c r="XH1376" s="24"/>
      <c r="XI1376" s="24"/>
      <c r="XJ1376" s="24"/>
      <c r="XK1376" s="24"/>
      <c r="XL1376" s="24"/>
      <c r="XM1376" s="24"/>
      <c r="XN1376" s="24"/>
      <c r="XO1376" s="24"/>
      <c r="XP1376" s="24"/>
      <c r="XQ1376" s="24"/>
      <c r="XR1376" s="24"/>
      <c r="XS1376" s="24"/>
      <c r="XT1376" s="24"/>
      <c r="XU1376" s="24"/>
      <c r="XV1376" s="24"/>
      <c r="XW1376" s="24"/>
      <c r="XX1376" s="24"/>
      <c r="XY1376" s="24"/>
      <c r="XZ1376" s="24"/>
      <c r="YA1376" s="24"/>
      <c r="YB1376" s="24"/>
      <c r="YC1376" s="24"/>
      <c r="YD1376" s="24"/>
      <c r="YE1376" s="24"/>
      <c r="YF1376" s="24"/>
      <c r="YG1376" s="24"/>
      <c r="YH1376" s="24"/>
      <c r="YI1376" s="24"/>
      <c r="YJ1376" s="24"/>
      <c r="YK1376" s="24"/>
      <c r="YL1376" s="24"/>
      <c r="YM1376" s="24"/>
      <c r="YN1376" s="24"/>
      <c r="YO1376" s="24"/>
      <c r="YP1376" s="24"/>
      <c r="YQ1376" s="24"/>
      <c r="YR1376" s="24"/>
      <c r="YS1376" s="24"/>
      <c r="YT1376" s="24"/>
      <c r="YU1376" s="24"/>
      <c r="YV1376" s="24"/>
      <c r="YW1376" s="24"/>
      <c r="YX1376" s="24"/>
      <c r="YY1376" s="24"/>
      <c r="YZ1376" s="24"/>
      <c r="ZA1376" s="24"/>
      <c r="ZB1376" s="24"/>
      <c r="ZC1376" s="24"/>
      <c r="ZD1376" s="24"/>
      <c r="ZE1376" s="24"/>
      <c r="ZF1376" s="24"/>
      <c r="ZG1376" s="24"/>
      <c r="ZH1376" s="24"/>
      <c r="ZI1376" s="24"/>
      <c r="ZJ1376" s="24"/>
      <c r="ZK1376" s="24"/>
      <c r="ZL1376" s="24"/>
      <c r="ZM1376" s="24"/>
      <c r="ZN1376" s="24"/>
      <c r="ZO1376" s="24"/>
      <c r="ZP1376" s="24"/>
      <c r="ZQ1376" s="24"/>
      <c r="ZR1376" s="24"/>
      <c r="ZS1376" s="24"/>
      <c r="ZT1376" s="24"/>
      <c r="ZU1376" s="24"/>
      <c r="ZV1376" s="24"/>
      <c r="ZW1376" s="24"/>
      <c r="ZX1376" s="24"/>
      <c r="ZY1376" s="24"/>
      <c r="ZZ1376" s="24"/>
      <c r="AAA1376" s="24"/>
      <c r="AAB1376" s="24"/>
      <c r="AAC1376" s="24"/>
      <c r="AAD1376" s="24"/>
      <c r="AAE1376" s="24"/>
      <c r="AAF1376" s="24"/>
      <c r="AAG1376" s="24"/>
      <c r="AAH1376" s="24"/>
      <c r="AAI1376" s="24"/>
      <c r="AAJ1376" s="24"/>
      <c r="AAK1376" s="24"/>
      <c r="AAL1376" s="24"/>
      <c r="AAM1376" s="24"/>
      <c r="AAN1376" s="24"/>
      <c r="AAO1376" s="24"/>
      <c r="AAP1376" s="24"/>
      <c r="AAQ1376" s="24"/>
      <c r="AAR1376" s="24"/>
      <c r="AAS1376" s="24"/>
      <c r="AAT1376" s="24"/>
      <c r="AAU1376" s="24"/>
      <c r="AAV1376" s="24"/>
      <c r="AAW1376" s="24"/>
      <c r="AAX1376" s="24"/>
      <c r="AAY1376" s="24"/>
      <c r="AAZ1376" s="24"/>
      <c r="ABA1376" s="24"/>
      <c r="ABB1376" s="24"/>
      <c r="ABC1376" s="24"/>
      <c r="ABD1376" s="24"/>
      <c r="ABE1376" s="24"/>
      <c r="ABF1376" s="24"/>
      <c r="ABG1376" s="24"/>
      <c r="ABH1376" s="24"/>
      <c r="ABI1376" s="24"/>
      <c r="ABJ1376" s="24"/>
      <c r="ABK1376" s="24"/>
      <c r="ABL1376" s="24"/>
      <c r="ABM1376" s="24"/>
      <c r="ABN1376" s="24"/>
      <c r="ABO1376" s="24"/>
      <c r="ABP1376" s="24"/>
      <c r="ABQ1376" s="24"/>
      <c r="ABR1376" s="24"/>
      <c r="ABS1376" s="24"/>
      <c r="ABT1376" s="24"/>
      <c r="ABU1376" s="24"/>
      <c r="ABV1376" s="24"/>
      <c r="ABW1376" s="24"/>
      <c r="ABX1376" s="24"/>
      <c r="ABY1376" s="24"/>
      <c r="ABZ1376" s="24"/>
      <c r="ACA1376" s="24"/>
      <c r="ACB1376" s="24"/>
      <c r="ACC1376" s="24"/>
      <c r="ACD1376" s="24"/>
      <c r="ACE1376" s="24"/>
      <c r="ACF1376" s="24"/>
      <c r="ACG1376" s="24"/>
      <c r="ACH1376" s="24"/>
      <c r="ACI1376" s="24"/>
      <c r="ACJ1376" s="24"/>
      <c r="ACK1376" s="24"/>
      <c r="ACL1376" s="24"/>
      <c r="ACM1376" s="24"/>
      <c r="ACN1376" s="24"/>
      <c r="ACO1376" s="24"/>
      <c r="ACP1376" s="24"/>
      <c r="ACQ1376" s="24"/>
      <c r="ACR1376" s="24"/>
      <c r="ACS1376" s="24"/>
      <c r="ACT1376" s="24"/>
      <c r="ACU1376" s="24"/>
      <c r="ACV1376" s="24"/>
      <c r="ACW1376" s="24"/>
      <c r="ACX1376" s="24"/>
      <c r="ACY1376" s="24"/>
      <c r="ACZ1376" s="24"/>
      <c r="ADA1376" s="24"/>
      <c r="ADB1376" s="24"/>
      <c r="ADC1376" s="24"/>
      <c r="ADD1376" s="24"/>
      <c r="ADE1376" s="24"/>
      <c r="ADF1376" s="24"/>
      <c r="ADG1376" s="24"/>
      <c r="ADH1376" s="24"/>
      <c r="ADI1376" s="24"/>
      <c r="ADJ1376" s="24"/>
      <c r="ADK1376" s="24"/>
      <c r="ADL1376" s="24"/>
      <c r="ADM1376" s="24"/>
      <c r="ADN1376" s="24"/>
      <c r="ADO1376" s="24"/>
      <c r="ADP1376" s="24"/>
      <c r="ADQ1376" s="24"/>
      <c r="ADR1376" s="24"/>
      <c r="ADS1376" s="24"/>
      <c r="ADT1376" s="24"/>
      <c r="ADU1376" s="24"/>
      <c r="ADV1376" s="24"/>
      <c r="ADW1376" s="24"/>
      <c r="ADX1376" s="24"/>
      <c r="ADY1376" s="24"/>
      <c r="ADZ1376" s="24"/>
      <c r="AEA1376" s="24"/>
      <c r="AEB1376" s="24"/>
      <c r="AEC1376" s="24"/>
      <c r="AED1376" s="24"/>
      <c r="AEE1376" s="24"/>
      <c r="AEF1376" s="24"/>
      <c r="AEG1376" s="24"/>
      <c r="AEH1376" s="24"/>
      <c r="AEI1376" s="24"/>
      <c r="AEJ1376" s="24"/>
      <c r="AEK1376" s="24"/>
      <c r="AEL1376" s="24"/>
      <c r="AEM1376" s="24"/>
      <c r="AEN1376" s="24"/>
      <c r="AEO1376" s="24"/>
      <c r="AEP1376" s="24"/>
      <c r="AEQ1376" s="24"/>
      <c r="AER1376" s="24"/>
      <c r="AES1376" s="24"/>
      <c r="AET1376" s="24"/>
      <c r="AEU1376" s="24"/>
      <c r="AEV1376" s="24"/>
      <c r="AEW1376" s="24"/>
      <c r="AEX1376" s="24"/>
      <c r="AEY1376" s="24"/>
      <c r="AEZ1376" s="24"/>
      <c r="AFA1376" s="24"/>
      <c r="AFB1376" s="24"/>
      <c r="AFC1376" s="24"/>
      <c r="AFD1376" s="24"/>
      <c r="AFE1376" s="24"/>
      <c r="AFF1376" s="24"/>
      <c r="AFG1376" s="24"/>
      <c r="AFH1376" s="24"/>
      <c r="AFI1376" s="24"/>
      <c r="AFJ1376" s="24"/>
      <c r="AFK1376" s="24"/>
      <c r="AFL1376" s="24"/>
      <c r="AFM1376" s="24"/>
      <c r="AFN1376" s="24"/>
      <c r="AFO1376" s="24"/>
      <c r="AFP1376" s="24"/>
      <c r="AFQ1376" s="24"/>
      <c r="AFR1376" s="24"/>
      <c r="AFS1376" s="24"/>
      <c r="AFT1376" s="24"/>
      <c r="AFU1376" s="24"/>
      <c r="AFV1376" s="24"/>
      <c r="AFW1376" s="24"/>
      <c r="AFX1376" s="24"/>
      <c r="AFY1376" s="24"/>
      <c r="AFZ1376" s="24"/>
      <c r="AGA1376" s="24"/>
      <c r="AGB1376" s="24"/>
      <c r="AGC1376" s="24"/>
      <c r="AGD1376" s="24"/>
      <c r="AGE1376" s="24"/>
      <c r="AGF1376" s="24"/>
      <c r="AGG1376" s="24"/>
      <c r="AGH1376" s="24"/>
      <c r="AGI1376" s="24"/>
      <c r="AGJ1376" s="24"/>
      <c r="AGK1376" s="24"/>
      <c r="AGL1376" s="24"/>
      <c r="AGM1376" s="24"/>
      <c r="AGN1376" s="24"/>
      <c r="AGO1376" s="24"/>
      <c r="AGP1376" s="24"/>
      <c r="AGQ1376" s="24"/>
      <c r="AGR1376" s="24"/>
      <c r="AGS1376" s="24"/>
      <c r="AGT1376" s="24"/>
      <c r="AGU1376" s="24"/>
      <c r="AGV1376" s="24"/>
      <c r="AGW1376" s="24"/>
      <c r="AGX1376" s="24"/>
      <c r="AGY1376" s="24"/>
      <c r="AGZ1376" s="24"/>
      <c r="AHA1376" s="24"/>
      <c r="AHB1376" s="24"/>
      <c r="AHC1376" s="24"/>
      <c r="AHD1376" s="24"/>
      <c r="AHE1376" s="24"/>
      <c r="AHF1376" s="24"/>
      <c r="AHG1376" s="24"/>
      <c r="AHH1376" s="24"/>
      <c r="AHI1376" s="24"/>
      <c r="AHJ1376" s="24"/>
      <c r="AHK1376" s="24"/>
      <c r="AHL1376" s="24"/>
      <c r="AHM1376" s="24"/>
      <c r="AHN1376" s="24"/>
      <c r="AHO1376" s="24"/>
      <c r="AHP1376" s="24"/>
      <c r="AHQ1376" s="24"/>
      <c r="AHR1376" s="24"/>
      <c r="AHS1376" s="24"/>
      <c r="AHT1376" s="24"/>
      <c r="AHU1376" s="24"/>
      <c r="AHV1376" s="24"/>
      <c r="AHW1376" s="24"/>
      <c r="AHX1376" s="24"/>
      <c r="AHY1376" s="24"/>
      <c r="AHZ1376" s="24"/>
      <c r="AIA1376" s="24"/>
      <c r="AIB1376" s="24"/>
      <c r="AIC1376" s="24"/>
      <c r="AID1376" s="24"/>
      <c r="AIE1376" s="24"/>
      <c r="AIF1376" s="24"/>
      <c r="AIG1376" s="24"/>
      <c r="AIH1376" s="24"/>
      <c r="AII1376" s="24"/>
      <c r="AIJ1376" s="24"/>
      <c r="AIK1376" s="24"/>
      <c r="AIL1376" s="24"/>
      <c r="AIM1376" s="24"/>
      <c r="AIN1376" s="24"/>
      <c r="AIO1376" s="24"/>
      <c r="AIP1376" s="24"/>
      <c r="AIQ1376" s="24"/>
      <c r="AIR1376" s="24"/>
      <c r="AIS1376" s="24"/>
      <c r="AIT1376" s="24"/>
      <c r="AIU1376" s="24"/>
      <c r="AIV1376" s="24"/>
      <c r="AIW1376" s="24"/>
      <c r="AIX1376" s="24"/>
      <c r="AIY1376" s="24"/>
      <c r="AIZ1376" s="24"/>
      <c r="AJA1376" s="24"/>
      <c r="AJB1376" s="24"/>
      <c r="AJC1376" s="24"/>
      <c r="AJD1376" s="24"/>
      <c r="AJE1376" s="24"/>
      <c r="AJF1376" s="24"/>
      <c r="AJG1376" s="24"/>
      <c r="AJH1376" s="24"/>
      <c r="AJI1376" s="24"/>
      <c r="AJJ1376" s="24"/>
      <c r="AJK1376" s="24"/>
      <c r="AJL1376" s="24"/>
      <c r="AJM1376" s="24"/>
      <c r="AJN1376" s="24"/>
      <c r="AJO1376" s="24"/>
      <c r="AJP1376" s="24"/>
      <c r="AJQ1376" s="24"/>
      <c r="AJR1376" s="24"/>
      <c r="AJS1376" s="24"/>
      <c r="AJT1376" s="24"/>
      <c r="AJU1376" s="24"/>
      <c r="AJV1376" s="24"/>
      <c r="AJW1376" s="24"/>
      <c r="AJX1376" s="24"/>
      <c r="AJY1376" s="24"/>
      <c r="AJZ1376" s="24"/>
      <c r="AKA1376" s="24"/>
      <c r="AKB1376" s="24"/>
      <c r="AKC1376" s="24"/>
      <c r="AKD1376" s="24"/>
      <c r="AKE1376" s="24"/>
      <c r="AKF1376" s="24"/>
      <c r="AKG1376" s="24"/>
      <c r="AKH1376" s="24"/>
      <c r="AKI1376" s="24"/>
      <c r="AKJ1376" s="24"/>
      <c r="AKK1376" s="24"/>
      <c r="AKL1376" s="24"/>
      <c r="AKM1376" s="24"/>
      <c r="AKN1376" s="24"/>
      <c r="AKO1376" s="24"/>
      <c r="AKP1376" s="24"/>
      <c r="AKQ1376" s="24"/>
      <c r="AKR1376" s="24"/>
      <c r="AKS1376" s="24"/>
      <c r="AKT1376" s="24"/>
      <c r="AKU1376" s="24"/>
      <c r="AKV1376" s="24"/>
      <c r="AKW1376" s="24"/>
      <c r="AKX1376" s="24"/>
      <c r="AKY1376" s="24"/>
      <c r="AKZ1376" s="24"/>
      <c r="ALA1376" s="24"/>
      <c r="ALB1376" s="24"/>
      <c r="ALC1376" s="24"/>
      <c r="ALD1376" s="24"/>
      <c r="ALE1376" s="24"/>
      <c r="ALF1376" s="24"/>
      <c r="ALG1376" s="24"/>
      <c r="ALH1376" s="24"/>
      <c r="ALI1376" s="24"/>
      <c r="ALJ1376" s="24"/>
    </row>
    <row r="1377" spans="1:998" s="13" customFormat="1">
      <c r="A1377" s="16">
        <v>1372</v>
      </c>
      <c r="B1377" s="32" t="s">
        <v>274</v>
      </c>
      <c r="C1377" s="32" t="s">
        <v>15</v>
      </c>
      <c r="D1377" s="32" t="s">
        <v>15</v>
      </c>
      <c r="E1377" s="32" t="s">
        <v>332</v>
      </c>
      <c r="F1377" s="32"/>
      <c r="G1377" s="74">
        <v>45832</v>
      </c>
      <c r="H1377" s="75">
        <v>0.93333333333333324</v>
      </c>
      <c r="I1377" s="32" t="s">
        <v>5</v>
      </c>
      <c r="J1377" s="32" t="s">
        <v>6</v>
      </c>
      <c r="K1377" s="32" t="s">
        <v>5</v>
      </c>
      <c r="L1377" s="32" t="s">
        <v>5</v>
      </c>
      <c r="M1377" s="32" t="s">
        <v>5</v>
      </c>
      <c r="N1377" s="32" t="s">
        <v>6</v>
      </c>
      <c r="O1377" s="76">
        <v>1238.27</v>
      </c>
      <c r="P1377" s="77">
        <v>13002</v>
      </c>
      <c r="Q1377" s="76">
        <v>190000</v>
      </c>
      <c r="R1377" s="76">
        <v>10000</v>
      </c>
      <c r="S1377" s="78">
        <f t="shared" si="125"/>
        <v>5.2631578947368416</v>
      </c>
      <c r="T1377" s="78">
        <f t="shared" si="124"/>
        <v>180000</v>
      </c>
      <c r="U1377" s="32" t="s">
        <v>6</v>
      </c>
      <c r="V1377" s="32" t="s">
        <v>6</v>
      </c>
      <c r="W1377" s="79">
        <v>1</v>
      </c>
      <c r="X1377" s="80">
        <v>0</v>
      </c>
      <c r="Y1377" s="81">
        <f>ROUND((S1377/INDICI!$B$2*10),2)</f>
        <v>0.59</v>
      </c>
      <c r="Z1377" s="81">
        <f>ROUND((O1377/INDICI!$B$1*25),2)</f>
        <v>3.31</v>
      </c>
      <c r="AA1377" s="82">
        <f t="shared" si="126"/>
        <v>6</v>
      </c>
      <c r="AB1377" s="83">
        <f t="shared" si="127"/>
        <v>9.9</v>
      </c>
      <c r="AC1377" s="84"/>
      <c r="AD1377" s="81" t="str">
        <f>VLOOKUP(C1377, 'NORD SUD'!A:B, 2, FALSE)</f>
        <v>S</v>
      </c>
      <c r="AE1377" s="85"/>
      <c r="AF1377" s="85"/>
      <c r="AG1377" s="84"/>
      <c r="AH1377" s="90"/>
      <c r="AI1377" s="172"/>
      <c r="AJ1377" s="172"/>
      <c r="AK1377" s="197"/>
      <c r="AL1377" s="158"/>
    </row>
    <row r="1378" spans="1:998" s="13" customFormat="1">
      <c r="A1378" s="16">
        <v>1373</v>
      </c>
      <c r="B1378" s="32" t="s">
        <v>218</v>
      </c>
      <c r="C1378" s="32" t="s">
        <v>1494</v>
      </c>
      <c r="D1378" s="32" t="s">
        <v>1494</v>
      </c>
      <c r="E1378" s="32" t="s">
        <v>421</v>
      </c>
      <c r="F1378" s="32"/>
      <c r="G1378" s="74">
        <v>45828</v>
      </c>
      <c r="H1378" s="75">
        <v>0.77430555555555558</v>
      </c>
      <c r="I1378" s="32" t="s">
        <v>5</v>
      </c>
      <c r="J1378" s="32" t="s">
        <v>6</v>
      </c>
      <c r="K1378" s="32" t="s">
        <v>5</v>
      </c>
      <c r="L1378" s="32" t="s">
        <v>5</v>
      </c>
      <c r="M1378" s="32" t="s">
        <v>5</v>
      </c>
      <c r="N1378" s="32" t="s">
        <v>6</v>
      </c>
      <c r="O1378" s="76">
        <v>620.16</v>
      </c>
      <c r="P1378" s="77">
        <v>645</v>
      </c>
      <c r="Q1378" s="76">
        <v>49000</v>
      </c>
      <c r="R1378" s="76">
        <v>1000</v>
      </c>
      <c r="S1378" s="85">
        <f t="shared" si="125"/>
        <v>2.0408163265306123</v>
      </c>
      <c r="T1378" s="85">
        <f t="shared" si="124"/>
        <v>48000</v>
      </c>
      <c r="U1378" s="32" t="s">
        <v>6</v>
      </c>
      <c r="V1378" s="32" t="s">
        <v>6</v>
      </c>
      <c r="W1378" s="79">
        <v>2</v>
      </c>
      <c r="X1378" s="80">
        <v>0</v>
      </c>
      <c r="Y1378" s="81">
        <f>ROUND((S1378/INDICI!$B$2*10),2)</f>
        <v>0.23</v>
      </c>
      <c r="Z1378" s="81">
        <f>ROUND((O1378/INDICI!$B$1*25),2)</f>
        <v>1.66</v>
      </c>
      <c r="AA1378" s="82">
        <f t="shared" si="126"/>
        <v>8</v>
      </c>
      <c r="AB1378" s="83">
        <f t="shared" si="127"/>
        <v>9.89</v>
      </c>
      <c r="AC1378" s="84"/>
      <c r="AD1378" s="81" t="str">
        <f>VLOOKUP(C1378, 'NORD SUD'!A:B, 2, FALSE)</f>
        <v>S</v>
      </c>
      <c r="AE1378" s="85"/>
      <c r="AF1378" s="85"/>
      <c r="AG1378" s="84"/>
      <c r="AH1378" s="81"/>
      <c r="AI1378" s="169"/>
      <c r="AJ1378" s="169"/>
      <c r="AK1378" s="194"/>
      <c r="AL1378" s="158"/>
    </row>
    <row r="1379" spans="1:998" s="13" customFormat="1">
      <c r="A1379" s="16">
        <v>1374</v>
      </c>
      <c r="B1379" s="32" t="s">
        <v>274</v>
      </c>
      <c r="C1379" s="32" t="s">
        <v>87</v>
      </c>
      <c r="D1379" s="32" t="s">
        <v>87</v>
      </c>
      <c r="E1379" s="32" t="s">
        <v>1420</v>
      </c>
      <c r="F1379" s="32"/>
      <c r="G1379" s="74">
        <v>45832</v>
      </c>
      <c r="H1379" s="75">
        <v>0.49722222222222223</v>
      </c>
      <c r="I1379" s="32" t="s">
        <v>5</v>
      </c>
      <c r="J1379" s="32" t="s">
        <v>6</v>
      </c>
      <c r="K1379" s="32" t="s">
        <v>5</v>
      </c>
      <c r="L1379" s="32" t="s">
        <v>5</v>
      </c>
      <c r="M1379" s="32" t="s">
        <v>5</v>
      </c>
      <c r="N1379" s="32" t="s">
        <v>6</v>
      </c>
      <c r="O1379" s="76">
        <v>1458.74</v>
      </c>
      <c r="P1379" s="77">
        <v>11174</v>
      </c>
      <c r="Q1379" s="76">
        <v>200000</v>
      </c>
      <c r="R1379" s="76">
        <v>0</v>
      </c>
      <c r="S1379" s="85">
        <f t="shared" si="125"/>
        <v>0</v>
      </c>
      <c r="T1379" s="85">
        <f t="shared" si="124"/>
        <v>200000</v>
      </c>
      <c r="U1379" s="32" t="s">
        <v>6</v>
      </c>
      <c r="V1379" s="32" t="s">
        <v>6</v>
      </c>
      <c r="W1379" s="79">
        <v>2</v>
      </c>
      <c r="X1379" s="80">
        <v>0</v>
      </c>
      <c r="Y1379" s="81">
        <f>ROUND((S1379/INDICI!$B$2*10),2)</f>
        <v>0</v>
      </c>
      <c r="Z1379" s="81">
        <f>ROUND((O1379/INDICI!$B$1*25),2)</f>
        <v>3.89</v>
      </c>
      <c r="AA1379" s="82">
        <f t="shared" si="126"/>
        <v>6</v>
      </c>
      <c r="AB1379" s="83">
        <f t="shared" si="127"/>
        <v>9.89</v>
      </c>
      <c r="AC1379" s="84"/>
      <c r="AD1379" s="81" t="str">
        <f>VLOOKUP(C1379, 'NORD SUD'!A:B, 2, FALSE)</f>
        <v>S</v>
      </c>
      <c r="AE1379" s="85"/>
      <c r="AF1379" s="85"/>
      <c r="AG1379" s="84"/>
      <c r="AH1379" s="81"/>
      <c r="AI1379" s="169"/>
      <c r="AJ1379" s="169"/>
      <c r="AK1379" s="194"/>
      <c r="AL1379" s="161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4"/>
      <c r="DB1379" s="24"/>
      <c r="DC1379" s="24"/>
      <c r="DD1379" s="24"/>
      <c r="DE1379" s="24"/>
      <c r="DF1379" s="24"/>
      <c r="DG1379" s="24"/>
      <c r="DH1379" s="24"/>
      <c r="DI1379" s="24"/>
      <c r="DJ1379" s="24"/>
      <c r="DK1379" s="24"/>
      <c r="DL1379" s="24"/>
      <c r="DM1379" s="24"/>
      <c r="DN1379" s="24"/>
      <c r="DO1379" s="24"/>
      <c r="DP1379" s="24"/>
      <c r="DQ1379" s="24"/>
      <c r="DR1379" s="24"/>
      <c r="DS1379" s="24"/>
      <c r="DT1379" s="24"/>
      <c r="DU1379" s="24"/>
      <c r="DV1379" s="24"/>
      <c r="DW1379" s="24"/>
      <c r="DX1379" s="24"/>
      <c r="DY1379" s="24"/>
      <c r="DZ1379" s="24"/>
      <c r="EA1379" s="24"/>
      <c r="EB1379" s="24"/>
      <c r="EC1379" s="24"/>
      <c r="ED1379" s="24"/>
      <c r="EE1379" s="24"/>
      <c r="EF1379" s="24"/>
      <c r="EG1379" s="24"/>
      <c r="EH1379" s="24"/>
      <c r="EI1379" s="24"/>
      <c r="EJ1379" s="24"/>
      <c r="EK1379" s="24"/>
      <c r="EL1379" s="24"/>
      <c r="EM1379" s="24"/>
      <c r="EN1379" s="24"/>
      <c r="EO1379" s="24"/>
      <c r="EP1379" s="24"/>
      <c r="EQ1379" s="24"/>
      <c r="ER1379" s="24"/>
      <c r="ES1379" s="24"/>
      <c r="ET1379" s="24"/>
      <c r="EU1379" s="24"/>
      <c r="EV1379" s="24"/>
      <c r="EW1379" s="24"/>
      <c r="EX1379" s="24"/>
      <c r="EY1379" s="24"/>
      <c r="EZ1379" s="24"/>
      <c r="FA1379" s="24"/>
      <c r="FB1379" s="24"/>
      <c r="FC1379" s="24"/>
      <c r="FD1379" s="24"/>
      <c r="FE1379" s="24"/>
      <c r="FF1379" s="24"/>
      <c r="FG1379" s="24"/>
      <c r="FH1379" s="24"/>
      <c r="FI1379" s="24"/>
      <c r="FJ1379" s="24"/>
      <c r="FK1379" s="24"/>
      <c r="FL1379" s="24"/>
      <c r="FM1379" s="24"/>
      <c r="FN1379" s="24"/>
      <c r="FO1379" s="24"/>
      <c r="FP1379" s="24"/>
      <c r="FQ1379" s="24"/>
      <c r="FR1379" s="24"/>
      <c r="FS1379" s="24"/>
      <c r="FT1379" s="24"/>
      <c r="FU1379" s="24"/>
      <c r="FV1379" s="24"/>
      <c r="FW1379" s="24"/>
      <c r="FX1379" s="24"/>
      <c r="FY1379" s="24"/>
      <c r="FZ1379" s="24"/>
      <c r="GA1379" s="24"/>
      <c r="GB1379" s="24"/>
      <c r="GC1379" s="24"/>
      <c r="GD1379" s="24"/>
      <c r="GE1379" s="24"/>
      <c r="GF1379" s="24"/>
      <c r="GG1379" s="24"/>
      <c r="GH1379" s="24"/>
      <c r="GI1379" s="24"/>
      <c r="GJ1379" s="24"/>
      <c r="GK1379" s="24"/>
      <c r="GL1379" s="24"/>
      <c r="GM1379" s="24"/>
      <c r="GN1379" s="24"/>
      <c r="GO1379" s="24"/>
      <c r="GP1379" s="24"/>
      <c r="GQ1379" s="24"/>
      <c r="GR1379" s="24"/>
      <c r="GS1379" s="24"/>
      <c r="GT1379" s="24"/>
      <c r="GU1379" s="24"/>
      <c r="GV1379" s="24"/>
      <c r="GW1379" s="24"/>
      <c r="GX1379" s="24"/>
      <c r="GY1379" s="24"/>
      <c r="GZ1379" s="24"/>
      <c r="HA1379" s="24"/>
      <c r="HB1379" s="24"/>
      <c r="HC1379" s="24"/>
      <c r="HD1379" s="24"/>
      <c r="HE1379" s="24"/>
      <c r="HF1379" s="24"/>
      <c r="HG1379" s="24"/>
      <c r="HH1379" s="24"/>
      <c r="HI1379" s="24"/>
      <c r="HJ1379" s="24"/>
      <c r="HK1379" s="24"/>
      <c r="HL1379" s="24"/>
      <c r="HM1379" s="24"/>
      <c r="HN1379" s="24"/>
      <c r="HO1379" s="24"/>
      <c r="HP1379" s="24"/>
      <c r="HQ1379" s="24"/>
      <c r="HR1379" s="24"/>
      <c r="HS1379" s="24"/>
      <c r="HT1379" s="24"/>
      <c r="HU1379" s="24"/>
      <c r="HV1379" s="24"/>
      <c r="HW1379" s="24"/>
      <c r="HX1379" s="24"/>
      <c r="HY1379" s="24"/>
      <c r="HZ1379" s="24"/>
      <c r="IA1379" s="24"/>
      <c r="IB1379" s="24"/>
      <c r="IC1379" s="24"/>
      <c r="ID1379" s="24"/>
      <c r="IE1379" s="24"/>
      <c r="IF1379" s="24"/>
      <c r="IG1379" s="24"/>
      <c r="IH1379" s="24"/>
      <c r="II1379" s="24"/>
      <c r="IJ1379" s="24"/>
      <c r="IK1379" s="24"/>
      <c r="IL1379" s="24"/>
      <c r="IM1379" s="24"/>
      <c r="IN1379" s="24"/>
      <c r="IO1379" s="24"/>
      <c r="IP1379" s="24"/>
      <c r="IQ1379" s="24"/>
      <c r="IR1379" s="24"/>
      <c r="IS1379" s="24"/>
      <c r="IT1379" s="24"/>
      <c r="IU1379" s="24"/>
      <c r="IV1379" s="24"/>
      <c r="IW1379" s="24"/>
      <c r="IX1379" s="24"/>
      <c r="IY1379" s="24"/>
      <c r="IZ1379" s="24"/>
      <c r="JA1379" s="24"/>
      <c r="JB1379" s="24"/>
      <c r="JC1379" s="24"/>
      <c r="JD1379" s="24"/>
      <c r="JE1379" s="24"/>
      <c r="JF1379" s="24"/>
      <c r="JG1379" s="24"/>
      <c r="JH1379" s="24"/>
      <c r="JI1379" s="24"/>
      <c r="JJ1379" s="24"/>
      <c r="JK1379" s="24"/>
      <c r="JL1379" s="24"/>
      <c r="JM1379" s="24"/>
      <c r="JN1379" s="24"/>
      <c r="JO1379" s="24"/>
      <c r="JP1379" s="24"/>
      <c r="JQ1379" s="24"/>
      <c r="JR1379" s="24"/>
      <c r="JS1379" s="24"/>
      <c r="JT1379" s="24"/>
      <c r="JU1379" s="24"/>
      <c r="JV1379" s="24"/>
      <c r="JW1379" s="24"/>
      <c r="JX1379" s="24"/>
      <c r="JY1379" s="24"/>
      <c r="JZ1379" s="24"/>
      <c r="KA1379" s="24"/>
      <c r="KB1379" s="24"/>
      <c r="KC1379" s="24"/>
      <c r="KD1379" s="24"/>
      <c r="KE1379" s="24"/>
      <c r="KF1379" s="24"/>
      <c r="KG1379" s="24"/>
      <c r="KH1379" s="24"/>
      <c r="KI1379" s="24"/>
      <c r="KJ1379" s="24"/>
      <c r="KK1379" s="24"/>
      <c r="KL1379" s="24"/>
      <c r="KM1379" s="24"/>
      <c r="KN1379" s="24"/>
      <c r="KO1379" s="24"/>
      <c r="KP1379" s="24"/>
      <c r="KQ1379" s="24"/>
      <c r="KR1379" s="24"/>
      <c r="KS1379" s="24"/>
      <c r="KT1379" s="24"/>
      <c r="KU1379" s="24"/>
      <c r="KV1379" s="24"/>
      <c r="KW1379" s="24"/>
      <c r="KX1379" s="24"/>
      <c r="KY1379" s="24"/>
      <c r="KZ1379" s="24"/>
      <c r="LA1379" s="24"/>
      <c r="LB1379" s="24"/>
      <c r="LC1379" s="24"/>
      <c r="LD1379" s="24"/>
      <c r="LE1379" s="24"/>
      <c r="LF1379" s="24"/>
      <c r="LG1379" s="24"/>
      <c r="LH1379" s="24"/>
      <c r="LI1379" s="24"/>
      <c r="LJ1379" s="24"/>
      <c r="LK1379" s="24"/>
      <c r="LL1379" s="24"/>
      <c r="LM1379" s="24"/>
      <c r="LN1379" s="24"/>
      <c r="LO1379" s="24"/>
      <c r="LP1379" s="24"/>
      <c r="LQ1379" s="24"/>
      <c r="LR1379" s="24"/>
      <c r="LS1379" s="24"/>
      <c r="LT1379" s="24"/>
      <c r="LU1379" s="24"/>
      <c r="LV1379" s="24"/>
      <c r="LW1379" s="24"/>
      <c r="LX1379" s="24"/>
      <c r="LY1379" s="24"/>
      <c r="LZ1379" s="24"/>
      <c r="MA1379" s="24"/>
      <c r="MB1379" s="24"/>
      <c r="MC1379" s="24"/>
      <c r="MD1379" s="24"/>
      <c r="ME1379" s="24"/>
      <c r="MF1379" s="24"/>
      <c r="MG1379" s="24"/>
      <c r="MH1379" s="24"/>
      <c r="MI1379" s="24"/>
      <c r="MJ1379" s="24"/>
      <c r="MK1379" s="24"/>
      <c r="ML1379" s="24"/>
      <c r="MM1379" s="24"/>
      <c r="MN1379" s="24"/>
      <c r="MO1379" s="24"/>
      <c r="MP1379" s="24"/>
      <c r="MQ1379" s="24"/>
      <c r="MR1379" s="24"/>
      <c r="MS1379" s="24"/>
      <c r="MT1379" s="24"/>
      <c r="MU1379" s="24"/>
      <c r="MV1379" s="24"/>
      <c r="MW1379" s="24"/>
      <c r="MX1379" s="24"/>
      <c r="MY1379" s="24"/>
      <c r="MZ1379" s="24"/>
      <c r="NA1379" s="24"/>
      <c r="NB1379" s="24"/>
      <c r="NC1379" s="24"/>
      <c r="ND1379" s="24"/>
      <c r="NE1379" s="24"/>
      <c r="NF1379" s="24"/>
      <c r="NG1379" s="24"/>
      <c r="NH1379" s="24"/>
      <c r="NI1379" s="24"/>
      <c r="NJ1379" s="24"/>
      <c r="NK1379" s="24"/>
      <c r="NL1379" s="24"/>
      <c r="NM1379" s="24"/>
      <c r="NN1379" s="24"/>
      <c r="NO1379" s="24"/>
      <c r="NP1379" s="24"/>
      <c r="NQ1379" s="24"/>
      <c r="NR1379" s="24"/>
      <c r="NS1379" s="24"/>
      <c r="NT1379" s="24"/>
      <c r="NU1379" s="24"/>
      <c r="NV1379" s="24"/>
      <c r="NW1379" s="24"/>
      <c r="NX1379" s="24"/>
      <c r="NY1379" s="24"/>
      <c r="NZ1379" s="24"/>
      <c r="OA1379" s="24"/>
      <c r="OB1379" s="24"/>
      <c r="OC1379" s="24"/>
      <c r="OD1379" s="24"/>
      <c r="OE1379" s="24"/>
      <c r="OF1379" s="24"/>
      <c r="OG1379" s="24"/>
      <c r="OH1379" s="24"/>
      <c r="OI1379" s="24"/>
      <c r="OJ1379" s="24"/>
      <c r="OK1379" s="24"/>
      <c r="OL1379" s="24"/>
      <c r="OM1379" s="24"/>
      <c r="ON1379" s="24"/>
      <c r="OO1379" s="24"/>
      <c r="OP1379" s="24"/>
      <c r="OQ1379" s="24"/>
      <c r="OR1379" s="24"/>
      <c r="OS1379" s="24"/>
      <c r="OT1379" s="24"/>
      <c r="OU1379" s="24"/>
      <c r="OV1379" s="24"/>
      <c r="OW1379" s="24"/>
      <c r="OX1379" s="24"/>
      <c r="OY1379" s="24"/>
      <c r="OZ1379" s="24"/>
      <c r="PA1379" s="24"/>
      <c r="PB1379" s="24"/>
      <c r="PC1379" s="24"/>
      <c r="PD1379" s="24"/>
      <c r="PE1379" s="24"/>
      <c r="PF1379" s="24"/>
      <c r="PG1379" s="24"/>
      <c r="PH1379" s="24"/>
      <c r="PI1379" s="24"/>
      <c r="PJ1379" s="24"/>
      <c r="PK1379" s="24"/>
      <c r="PL1379" s="24"/>
      <c r="PM1379" s="24"/>
      <c r="PN1379" s="24"/>
      <c r="PO1379" s="24"/>
      <c r="PP1379" s="24"/>
      <c r="PQ1379" s="24"/>
      <c r="PR1379" s="24"/>
      <c r="PS1379" s="24"/>
      <c r="PT1379" s="24"/>
      <c r="PU1379" s="24"/>
      <c r="PV1379" s="24"/>
      <c r="PW1379" s="24"/>
      <c r="PX1379" s="24"/>
      <c r="PY1379" s="24"/>
      <c r="PZ1379" s="24"/>
      <c r="QA1379" s="24"/>
      <c r="QB1379" s="24"/>
      <c r="QC1379" s="24"/>
      <c r="QD1379" s="24"/>
      <c r="QE1379" s="24"/>
      <c r="QF1379" s="24"/>
      <c r="QG1379" s="24"/>
      <c r="QH1379" s="24"/>
      <c r="QI1379" s="24"/>
      <c r="QJ1379" s="24"/>
      <c r="QK1379" s="24"/>
      <c r="QL1379" s="24"/>
      <c r="QM1379" s="24"/>
      <c r="QN1379" s="24"/>
      <c r="QO1379" s="24"/>
      <c r="QP1379" s="24"/>
      <c r="QQ1379" s="24"/>
      <c r="QR1379" s="24"/>
      <c r="QS1379" s="24"/>
      <c r="QT1379" s="24"/>
      <c r="QU1379" s="24"/>
      <c r="QV1379" s="24"/>
      <c r="QW1379" s="24"/>
      <c r="QX1379" s="24"/>
      <c r="QY1379" s="24"/>
      <c r="QZ1379" s="24"/>
      <c r="RA1379" s="24"/>
      <c r="RB1379" s="24"/>
      <c r="RC1379" s="24"/>
      <c r="RD1379" s="24"/>
      <c r="RE1379" s="24"/>
      <c r="RF1379" s="24"/>
      <c r="RG1379" s="24"/>
      <c r="RH1379" s="24"/>
      <c r="RI1379" s="24"/>
      <c r="RJ1379" s="24"/>
      <c r="RK1379" s="24"/>
      <c r="RL1379" s="24"/>
      <c r="RM1379" s="24"/>
      <c r="RN1379" s="24"/>
      <c r="RO1379" s="24"/>
      <c r="RP1379" s="24"/>
      <c r="RQ1379" s="24"/>
      <c r="RR1379" s="24"/>
      <c r="RS1379" s="24"/>
      <c r="RT1379" s="24"/>
      <c r="RU1379" s="24"/>
      <c r="RV1379" s="24"/>
      <c r="RW1379" s="24"/>
      <c r="RX1379" s="24"/>
      <c r="RY1379" s="24"/>
      <c r="RZ1379" s="24"/>
      <c r="SA1379" s="24"/>
      <c r="SB1379" s="24"/>
      <c r="SC1379" s="24"/>
      <c r="SD1379" s="24"/>
      <c r="SE1379" s="24"/>
      <c r="SF1379" s="24"/>
      <c r="SG1379" s="24"/>
      <c r="SH1379" s="24"/>
      <c r="SI1379" s="24"/>
      <c r="SJ1379" s="24"/>
      <c r="SK1379" s="24"/>
      <c r="SL1379" s="24"/>
      <c r="SM1379" s="24"/>
      <c r="SN1379" s="24"/>
      <c r="SO1379" s="24"/>
      <c r="SP1379" s="24"/>
      <c r="SQ1379" s="24"/>
      <c r="SR1379" s="24"/>
      <c r="SS1379" s="24"/>
      <c r="ST1379" s="24"/>
      <c r="SU1379" s="24"/>
      <c r="SV1379" s="24"/>
      <c r="SW1379" s="24"/>
      <c r="SX1379" s="24"/>
      <c r="SY1379" s="24"/>
      <c r="SZ1379" s="24"/>
      <c r="TA1379" s="24"/>
      <c r="TB1379" s="24"/>
      <c r="TC1379" s="24"/>
      <c r="TD1379" s="24"/>
      <c r="TE1379" s="24"/>
      <c r="TF1379" s="24"/>
      <c r="TG1379" s="24"/>
      <c r="TH1379" s="24"/>
      <c r="TI1379" s="24"/>
      <c r="TJ1379" s="24"/>
      <c r="TK1379" s="24"/>
      <c r="TL1379" s="24"/>
      <c r="TM1379" s="24"/>
      <c r="TN1379" s="24"/>
      <c r="TO1379" s="24"/>
      <c r="TP1379" s="24"/>
      <c r="TQ1379" s="24"/>
      <c r="TR1379" s="24"/>
      <c r="TS1379" s="24"/>
      <c r="TT1379" s="24"/>
      <c r="TU1379" s="24"/>
      <c r="TV1379" s="24"/>
      <c r="TW1379" s="24"/>
      <c r="TX1379" s="24"/>
      <c r="TY1379" s="24"/>
      <c r="TZ1379" s="24"/>
      <c r="UA1379" s="24"/>
      <c r="UB1379" s="24"/>
      <c r="UC1379" s="24"/>
      <c r="UD1379" s="24"/>
      <c r="UE1379" s="24"/>
      <c r="UF1379" s="24"/>
      <c r="UG1379" s="24"/>
      <c r="UH1379" s="24"/>
      <c r="UI1379" s="24"/>
      <c r="UJ1379" s="24"/>
      <c r="UK1379" s="24"/>
      <c r="UL1379" s="24"/>
      <c r="UM1379" s="24"/>
      <c r="UN1379" s="24"/>
      <c r="UO1379" s="24"/>
      <c r="UP1379" s="24"/>
      <c r="UQ1379" s="24"/>
      <c r="UR1379" s="24"/>
      <c r="US1379" s="24"/>
      <c r="UT1379" s="24"/>
      <c r="UU1379" s="24"/>
      <c r="UV1379" s="24"/>
      <c r="UW1379" s="24"/>
      <c r="UX1379" s="24"/>
      <c r="UY1379" s="24"/>
      <c r="UZ1379" s="24"/>
      <c r="VA1379" s="24"/>
      <c r="VB1379" s="24"/>
      <c r="VC1379" s="24"/>
      <c r="VD1379" s="24"/>
      <c r="VE1379" s="24"/>
      <c r="VF1379" s="24"/>
      <c r="VG1379" s="24"/>
      <c r="VH1379" s="24"/>
      <c r="VI1379" s="24"/>
      <c r="VJ1379" s="24"/>
      <c r="VK1379" s="24"/>
      <c r="VL1379" s="24"/>
      <c r="VM1379" s="24"/>
      <c r="VN1379" s="24"/>
      <c r="VO1379" s="24"/>
      <c r="VP1379" s="24"/>
      <c r="VQ1379" s="24"/>
      <c r="VR1379" s="24"/>
      <c r="VS1379" s="24"/>
      <c r="VT1379" s="24"/>
      <c r="VU1379" s="24"/>
      <c r="VV1379" s="24"/>
      <c r="VW1379" s="24"/>
      <c r="VX1379" s="24"/>
      <c r="VY1379" s="24"/>
      <c r="VZ1379" s="24"/>
      <c r="WA1379" s="24"/>
      <c r="WB1379" s="24"/>
      <c r="WC1379" s="24"/>
      <c r="WD1379" s="24"/>
      <c r="WE1379" s="24"/>
      <c r="WF1379" s="24"/>
      <c r="WG1379" s="24"/>
      <c r="WH1379" s="24"/>
      <c r="WI1379" s="24"/>
      <c r="WJ1379" s="24"/>
      <c r="WK1379" s="24"/>
      <c r="WL1379" s="24"/>
      <c r="WM1379" s="24"/>
      <c r="WN1379" s="24"/>
      <c r="WO1379" s="24"/>
      <c r="WP1379" s="24"/>
      <c r="WQ1379" s="24"/>
      <c r="WR1379" s="24"/>
      <c r="WS1379" s="24"/>
      <c r="WT1379" s="24"/>
      <c r="WU1379" s="24"/>
      <c r="WV1379" s="24"/>
      <c r="WW1379" s="24"/>
      <c r="WX1379" s="24"/>
      <c r="WY1379" s="24"/>
      <c r="WZ1379" s="24"/>
      <c r="XA1379" s="24"/>
      <c r="XB1379" s="24"/>
      <c r="XC1379" s="24"/>
      <c r="XD1379" s="24"/>
      <c r="XE1379" s="24"/>
      <c r="XF1379" s="24"/>
      <c r="XG1379" s="24"/>
      <c r="XH1379" s="24"/>
      <c r="XI1379" s="24"/>
      <c r="XJ1379" s="24"/>
      <c r="XK1379" s="24"/>
      <c r="XL1379" s="24"/>
      <c r="XM1379" s="24"/>
      <c r="XN1379" s="24"/>
      <c r="XO1379" s="24"/>
      <c r="XP1379" s="24"/>
      <c r="XQ1379" s="24"/>
      <c r="XR1379" s="24"/>
      <c r="XS1379" s="24"/>
      <c r="XT1379" s="24"/>
      <c r="XU1379" s="24"/>
      <c r="XV1379" s="24"/>
      <c r="XW1379" s="24"/>
      <c r="XX1379" s="24"/>
      <c r="XY1379" s="24"/>
      <c r="XZ1379" s="24"/>
      <c r="YA1379" s="24"/>
      <c r="YB1379" s="24"/>
      <c r="YC1379" s="24"/>
      <c r="YD1379" s="24"/>
      <c r="YE1379" s="24"/>
      <c r="YF1379" s="24"/>
      <c r="YG1379" s="24"/>
      <c r="YH1379" s="24"/>
      <c r="YI1379" s="24"/>
      <c r="YJ1379" s="24"/>
      <c r="YK1379" s="24"/>
      <c r="YL1379" s="24"/>
      <c r="YM1379" s="24"/>
      <c r="YN1379" s="24"/>
      <c r="YO1379" s="24"/>
      <c r="YP1379" s="24"/>
      <c r="YQ1379" s="24"/>
      <c r="YR1379" s="24"/>
      <c r="YS1379" s="24"/>
      <c r="YT1379" s="24"/>
      <c r="YU1379" s="24"/>
      <c r="YV1379" s="24"/>
      <c r="YW1379" s="24"/>
      <c r="YX1379" s="24"/>
      <c r="YY1379" s="24"/>
      <c r="YZ1379" s="24"/>
      <c r="ZA1379" s="24"/>
      <c r="ZB1379" s="24"/>
      <c r="ZC1379" s="24"/>
      <c r="ZD1379" s="24"/>
      <c r="ZE1379" s="24"/>
      <c r="ZF1379" s="24"/>
      <c r="ZG1379" s="24"/>
      <c r="ZH1379" s="24"/>
      <c r="ZI1379" s="24"/>
      <c r="ZJ1379" s="24"/>
      <c r="ZK1379" s="24"/>
      <c r="ZL1379" s="24"/>
      <c r="ZM1379" s="24"/>
      <c r="ZN1379" s="24"/>
      <c r="ZO1379" s="24"/>
      <c r="ZP1379" s="24"/>
      <c r="ZQ1379" s="24"/>
      <c r="ZR1379" s="24"/>
      <c r="ZS1379" s="24"/>
      <c r="ZT1379" s="24"/>
      <c r="ZU1379" s="24"/>
      <c r="ZV1379" s="24"/>
      <c r="ZW1379" s="24"/>
      <c r="ZX1379" s="24"/>
      <c r="ZY1379" s="24"/>
      <c r="ZZ1379" s="24"/>
      <c r="AAA1379" s="24"/>
      <c r="AAB1379" s="24"/>
      <c r="AAC1379" s="24"/>
      <c r="AAD1379" s="24"/>
      <c r="AAE1379" s="24"/>
      <c r="AAF1379" s="24"/>
      <c r="AAG1379" s="24"/>
      <c r="AAH1379" s="24"/>
      <c r="AAI1379" s="24"/>
      <c r="AAJ1379" s="24"/>
      <c r="AAK1379" s="24"/>
      <c r="AAL1379" s="24"/>
      <c r="AAM1379" s="24"/>
      <c r="AAN1379" s="24"/>
      <c r="AAO1379" s="24"/>
      <c r="AAP1379" s="24"/>
      <c r="AAQ1379" s="24"/>
      <c r="AAR1379" s="24"/>
      <c r="AAS1379" s="24"/>
      <c r="AAT1379" s="24"/>
      <c r="AAU1379" s="24"/>
      <c r="AAV1379" s="24"/>
      <c r="AAW1379" s="24"/>
      <c r="AAX1379" s="24"/>
      <c r="AAY1379" s="24"/>
      <c r="AAZ1379" s="24"/>
      <c r="ABA1379" s="24"/>
      <c r="ABB1379" s="24"/>
      <c r="ABC1379" s="24"/>
      <c r="ABD1379" s="24"/>
      <c r="ABE1379" s="24"/>
      <c r="ABF1379" s="24"/>
      <c r="ABG1379" s="24"/>
      <c r="ABH1379" s="24"/>
      <c r="ABI1379" s="24"/>
      <c r="ABJ1379" s="24"/>
      <c r="ABK1379" s="24"/>
      <c r="ABL1379" s="24"/>
      <c r="ABM1379" s="24"/>
      <c r="ABN1379" s="24"/>
      <c r="ABO1379" s="24"/>
      <c r="ABP1379" s="24"/>
      <c r="ABQ1379" s="24"/>
      <c r="ABR1379" s="24"/>
      <c r="ABS1379" s="24"/>
      <c r="ABT1379" s="24"/>
      <c r="ABU1379" s="24"/>
      <c r="ABV1379" s="24"/>
      <c r="ABW1379" s="24"/>
      <c r="ABX1379" s="24"/>
      <c r="ABY1379" s="24"/>
      <c r="ABZ1379" s="24"/>
      <c r="ACA1379" s="24"/>
      <c r="ACB1379" s="24"/>
      <c r="ACC1379" s="24"/>
      <c r="ACD1379" s="24"/>
      <c r="ACE1379" s="24"/>
      <c r="ACF1379" s="24"/>
      <c r="ACG1379" s="24"/>
      <c r="ACH1379" s="24"/>
      <c r="ACI1379" s="24"/>
      <c r="ACJ1379" s="24"/>
      <c r="ACK1379" s="24"/>
      <c r="ACL1379" s="24"/>
      <c r="ACM1379" s="24"/>
      <c r="ACN1379" s="24"/>
      <c r="ACO1379" s="24"/>
      <c r="ACP1379" s="24"/>
      <c r="ACQ1379" s="24"/>
      <c r="ACR1379" s="24"/>
      <c r="ACS1379" s="24"/>
      <c r="ACT1379" s="24"/>
      <c r="ACU1379" s="24"/>
      <c r="ACV1379" s="24"/>
      <c r="ACW1379" s="24"/>
      <c r="ACX1379" s="24"/>
      <c r="ACY1379" s="24"/>
      <c r="ACZ1379" s="24"/>
      <c r="ADA1379" s="24"/>
      <c r="ADB1379" s="24"/>
      <c r="ADC1379" s="24"/>
      <c r="ADD1379" s="24"/>
      <c r="ADE1379" s="24"/>
      <c r="ADF1379" s="24"/>
      <c r="ADG1379" s="24"/>
      <c r="ADH1379" s="24"/>
      <c r="ADI1379" s="24"/>
      <c r="ADJ1379" s="24"/>
      <c r="ADK1379" s="24"/>
      <c r="ADL1379" s="24"/>
      <c r="ADM1379" s="24"/>
      <c r="ADN1379" s="24"/>
      <c r="ADO1379" s="24"/>
      <c r="ADP1379" s="24"/>
      <c r="ADQ1379" s="24"/>
      <c r="ADR1379" s="24"/>
      <c r="ADS1379" s="24"/>
      <c r="ADT1379" s="24"/>
      <c r="ADU1379" s="24"/>
      <c r="ADV1379" s="24"/>
      <c r="ADW1379" s="24"/>
      <c r="ADX1379" s="24"/>
      <c r="ADY1379" s="24"/>
      <c r="ADZ1379" s="24"/>
      <c r="AEA1379" s="24"/>
      <c r="AEB1379" s="24"/>
      <c r="AEC1379" s="24"/>
      <c r="AED1379" s="24"/>
      <c r="AEE1379" s="24"/>
      <c r="AEF1379" s="24"/>
      <c r="AEG1379" s="24"/>
      <c r="AEH1379" s="24"/>
      <c r="AEI1379" s="24"/>
      <c r="AEJ1379" s="24"/>
      <c r="AEK1379" s="24"/>
      <c r="AEL1379" s="24"/>
      <c r="AEM1379" s="24"/>
      <c r="AEN1379" s="24"/>
      <c r="AEO1379" s="24"/>
      <c r="AEP1379" s="24"/>
      <c r="AEQ1379" s="24"/>
      <c r="AER1379" s="24"/>
      <c r="AES1379" s="24"/>
      <c r="AET1379" s="24"/>
      <c r="AEU1379" s="24"/>
      <c r="AEV1379" s="24"/>
      <c r="AEW1379" s="24"/>
      <c r="AEX1379" s="24"/>
      <c r="AEY1379" s="24"/>
      <c r="AEZ1379" s="24"/>
      <c r="AFA1379" s="24"/>
      <c r="AFB1379" s="24"/>
      <c r="AFC1379" s="24"/>
      <c r="AFD1379" s="24"/>
      <c r="AFE1379" s="24"/>
      <c r="AFF1379" s="24"/>
      <c r="AFG1379" s="24"/>
      <c r="AFH1379" s="24"/>
      <c r="AFI1379" s="24"/>
      <c r="AFJ1379" s="24"/>
      <c r="AFK1379" s="24"/>
      <c r="AFL1379" s="24"/>
      <c r="AFM1379" s="24"/>
      <c r="AFN1379" s="24"/>
      <c r="AFO1379" s="24"/>
      <c r="AFP1379" s="24"/>
      <c r="AFQ1379" s="24"/>
      <c r="AFR1379" s="24"/>
      <c r="AFS1379" s="24"/>
      <c r="AFT1379" s="24"/>
      <c r="AFU1379" s="24"/>
      <c r="AFV1379" s="24"/>
      <c r="AFW1379" s="24"/>
      <c r="AFX1379" s="24"/>
      <c r="AFY1379" s="24"/>
      <c r="AFZ1379" s="24"/>
      <c r="AGA1379" s="24"/>
      <c r="AGB1379" s="24"/>
      <c r="AGC1379" s="24"/>
      <c r="AGD1379" s="24"/>
      <c r="AGE1379" s="24"/>
      <c r="AGF1379" s="24"/>
      <c r="AGG1379" s="24"/>
      <c r="AGH1379" s="24"/>
      <c r="AGI1379" s="24"/>
      <c r="AGJ1379" s="24"/>
      <c r="AGK1379" s="24"/>
      <c r="AGL1379" s="24"/>
      <c r="AGM1379" s="24"/>
      <c r="AGN1379" s="24"/>
      <c r="AGO1379" s="24"/>
      <c r="AGP1379" s="24"/>
      <c r="AGQ1379" s="24"/>
      <c r="AGR1379" s="24"/>
      <c r="AGS1379" s="24"/>
      <c r="AGT1379" s="24"/>
      <c r="AGU1379" s="24"/>
      <c r="AGV1379" s="24"/>
      <c r="AGW1379" s="24"/>
      <c r="AGX1379" s="24"/>
      <c r="AGY1379" s="24"/>
      <c r="AGZ1379" s="24"/>
      <c r="AHA1379" s="24"/>
      <c r="AHB1379" s="24"/>
      <c r="AHC1379" s="24"/>
      <c r="AHD1379" s="24"/>
      <c r="AHE1379" s="24"/>
      <c r="AHF1379" s="24"/>
      <c r="AHG1379" s="24"/>
      <c r="AHH1379" s="24"/>
      <c r="AHI1379" s="24"/>
      <c r="AHJ1379" s="24"/>
      <c r="AHK1379" s="24"/>
      <c r="AHL1379" s="24"/>
      <c r="AHM1379" s="24"/>
      <c r="AHN1379" s="24"/>
      <c r="AHO1379" s="24"/>
      <c r="AHP1379" s="24"/>
      <c r="AHQ1379" s="24"/>
      <c r="AHR1379" s="24"/>
      <c r="AHS1379" s="24"/>
      <c r="AHT1379" s="24"/>
      <c r="AHU1379" s="24"/>
      <c r="AHV1379" s="24"/>
      <c r="AHW1379" s="24"/>
      <c r="AHX1379" s="24"/>
      <c r="AHY1379" s="24"/>
      <c r="AHZ1379" s="24"/>
      <c r="AIA1379" s="24"/>
      <c r="AIB1379" s="24"/>
      <c r="AIC1379" s="24"/>
      <c r="AID1379" s="24"/>
      <c r="AIE1379" s="24"/>
      <c r="AIF1379" s="24"/>
      <c r="AIG1379" s="24"/>
      <c r="AIH1379" s="24"/>
      <c r="AII1379" s="24"/>
      <c r="AIJ1379" s="24"/>
      <c r="AIK1379" s="24"/>
      <c r="AIL1379" s="24"/>
      <c r="AIM1379" s="24"/>
      <c r="AIN1379" s="24"/>
      <c r="AIO1379" s="24"/>
      <c r="AIP1379" s="24"/>
      <c r="AIQ1379" s="24"/>
      <c r="AIR1379" s="24"/>
      <c r="AIS1379" s="24"/>
      <c r="AIT1379" s="24"/>
      <c r="AIU1379" s="24"/>
      <c r="AIV1379" s="24"/>
      <c r="AIW1379" s="24"/>
      <c r="AIX1379" s="24"/>
      <c r="AIY1379" s="24"/>
      <c r="AIZ1379" s="24"/>
      <c r="AJA1379" s="24"/>
      <c r="AJB1379" s="24"/>
      <c r="AJC1379" s="24"/>
      <c r="AJD1379" s="24"/>
      <c r="AJE1379" s="24"/>
      <c r="AJF1379" s="24"/>
      <c r="AJG1379" s="24"/>
      <c r="AJH1379" s="24"/>
      <c r="AJI1379" s="24"/>
      <c r="AJJ1379" s="24"/>
      <c r="AJK1379" s="24"/>
      <c r="AJL1379" s="24"/>
      <c r="AJM1379" s="24"/>
      <c r="AJN1379" s="24"/>
      <c r="AJO1379" s="24"/>
      <c r="AJP1379" s="24"/>
      <c r="AJQ1379" s="24"/>
      <c r="AJR1379" s="24"/>
      <c r="AJS1379" s="24"/>
      <c r="AJT1379" s="24"/>
      <c r="AJU1379" s="24"/>
      <c r="AJV1379" s="24"/>
      <c r="AJW1379" s="24"/>
      <c r="AJX1379" s="24"/>
      <c r="AJY1379" s="24"/>
      <c r="AJZ1379" s="24"/>
      <c r="AKA1379" s="24"/>
      <c r="AKB1379" s="24"/>
      <c r="AKC1379" s="24"/>
      <c r="AKD1379" s="24"/>
      <c r="AKE1379" s="24"/>
      <c r="AKF1379" s="24"/>
      <c r="AKG1379" s="24"/>
      <c r="AKH1379" s="24"/>
      <c r="AKI1379" s="24"/>
      <c r="AKJ1379" s="24"/>
      <c r="AKK1379" s="24"/>
      <c r="AKL1379" s="24"/>
      <c r="AKM1379" s="24"/>
      <c r="AKN1379" s="24"/>
      <c r="AKO1379" s="24"/>
      <c r="AKP1379" s="24"/>
      <c r="AKQ1379" s="24"/>
      <c r="AKR1379" s="24"/>
      <c r="AKS1379" s="24"/>
      <c r="AKT1379" s="24"/>
      <c r="AKU1379" s="24"/>
      <c r="AKV1379" s="24"/>
      <c r="AKW1379" s="24"/>
      <c r="AKX1379" s="24"/>
      <c r="AKY1379" s="24"/>
      <c r="AKZ1379" s="24"/>
      <c r="ALA1379" s="24"/>
      <c r="ALB1379" s="24"/>
      <c r="ALC1379" s="24"/>
      <c r="ALD1379" s="24"/>
      <c r="ALE1379" s="24"/>
      <c r="ALF1379" s="24"/>
      <c r="ALG1379" s="24"/>
      <c r="ALH1379" s="24"/>
      <c r="ALI1379" s="24"/>
      <c r="ALJ1379" s="24"/>
    </row>
    <row r="1380" spans="1:998" s="13" customFormat="1">
      <c r="A1380" s="16">
        <v>1375</v>
      </c>
      <c r="B1380" s="32" t="s">
        <v>857</v>
      </c>
      <c r="C1380" s="32" t="s">
        <v>32</v>
      </c>
      <c r="D1380" s="32" t="s">
        <v>32</v>
      </c>
      <c r="E1380" s="32" t="s">
        <v>1219</v>
      </c>
      <c r="F1380" s="32"/>
      <c r="G1380" s="74">
        <v>45791</v>
      </c>
      <c r="H1380" s="75">
        <v>0.53194444444444444</v>
      </c>
      <c r="I1380" s="32" t="s">
        <v>5</v>
      </c>
      <c r="J1380" s="32" t="s">
        <v>6</v>
      </c>
      <c r="K1380" s="32" t="s">
        <v>5</v>
      </c>
      <c r="L1380" s="32" t="s">
        <v>5</v>
      </c>
      <c r="M1380" s="32" t="s">
        <v>5</v>
      </c>
      <c r="N1380" s="32" t="s">
        <v>6</v>
      </c>
      <c r="O1380" s="76">
        <v>675.67</v>
      </c>
      <c r="P1380" s="77">
        <v>1332</v>
      </c>
      <c r="Q1380" s="76">
        <v>250000</v>
      </c>
      <c r="R1380" s="76">
        <v>2000</v>
      </c>
      <c r="S1380" s="85">
        <f t="shared" si="125"/>
        <v>0.8</v>
      </c>
      <c r="T1380" s="85">
        <f t="shared" si="124"/>
        <v>248000</v>
      </c>
      <c r="U1380" s="32" t="s">
        <v>6</v>
      </c>
      <c r="V1380" s="32" t="s">
        <v>6</v>
      </c>
      <c r="W1380" s="79">
        <v>1</v>
      </c>
      <c r="X1380" s="80">
        <v>0</v>
      </c>
      <c r="Y1380" s="81">
        <f>ROUND((S1380/INDICI!$B$2*10),2)</f>
        <v>0.09</v>
      </c>
      <c r="Z1380" s="81">
        <f>ROUND((O1380/INDICI!$B$1*25),2)</f>
        <v>1.8</v>
      </c>
      <c r="AA1380" s="82">
        <f t="shared" si="126"/>
        <v>8</v>
      </c>
      <c r="AB1380" s="83">
        <f t="shared" si="127"/>
        <v>9.89</v>
      </c>
      <c r="AC1380" s="84"/>
      <c r="AD1380" s="81" t="str">
        <f>VLOOKUP(C1380, 'NORD SUD'!A:B, 2, FALSE)</f>
        <v>S</v>
      </c>
      <c r="AE1380" s="85"/>
      <c r="AF1380" s="85"/>
      <c r="AG1380" s="84"/>
      <c r="AH1380" s="90"/>
      <c r="AI1380" s="172"/>
      <c r="AJ1380" s="172"/>
      <c r="AK1380" s="197"/>
      <c r="AL1380" s="158"/>
    </row>
    <row r="1381" spans="1:998" s="13" customFormat="1">
      <c r="A1381" s="16">
        <v>1376</v>
      </c>
      <c r="B1381" s="32" t="s">
        <v>236</v>
      </c>
      <c r="C1381" s="32" t="s">
        <v>82</v>
      </c>
      <c r="D1381" s="32" t="s">
        <v>82</v>
      </c>
      <c r="E1381" s="32" t="s">
        <v>1496</v>
      </c>
      <c r="F1381" s="32"/>
      <c r="G1381" s="74">
        <v>45833</v>
      </c>
      <c r="H1381" s="75">
        <v>0.54791666666666705</v>
      </c>
      <c r="I1381" s="32" t="s">
        <v>5</v>
      </c>
      <c r="J1381" s="32" t="s">
        <v>6</v>
      </c>
      <c r="K1381" s="32" t="s">
        <v>5</v>
      </c>
      <c r="L1381" s="32" t="s">
        <v>5</v>
      </c>
      <c r="M1381" s="32" t="s">
        <v>5</v>
      </c>
      <c r="N1381" s="32" t="s">
        <v>6</v>
      </c>
      <c r="O1381" s="76">
        <v>380.22</v>
      </c>
      <c r="P1381" s="77">
        <v>789</v>
      </c>
      <c r="Q1381" s="76">
        <v>130000</v>
      </c>
      <c r="R1381" s="76">
        <v>10000</v>
      </c>
      <c r="S1381" s="86">
        <f t="shared" si="125"/>
        <v>7.6923076923076925</v>
      </c>
      <c r="T1381" s="86">
        <f t="shared" si="124"/>
        <v>120000</v>
      </c>
      <c r="U1381" s="32" t="s">
        <v>6</v>
      </c>
      <c r="V1381" s="32" t="s">
        <v>6</v>
      </c>
      <c r="W1381" s="32">
        <v>1</v>
      </c>
      <c r="X1381" s="80">
        <v>0</v>
      </c>
      <c r="Y1381" s="81">
        <f>ROUND((S1381/INDICI!$B$2*10),2)</f>
        <v>0.87</v>
      </c>
      <c r="Z1381" s="81">
        <f>ROUND((O1381/INDICI!$B$1*25),2)</f>
        <v>1.02</v>
      </c>
      <c r="AA1381" s="82">
        <f t="shared" si="126"/>
        <v>8</v>
      </c>
      <c r="AB1381" s="83">
        <f t="shared" si="127"/>
        <v>9.89</v>
      </c>
      <c r="AC1381" s="84"/>
      <c r="AD1381" s="81" t="str">
        <f>VLOOKUP(C1381, 'NORD SUD'!A:B, 2, FALSE)</f>
        <v>S</v>
      </c>
      <c r="AE1381" s="85"/>
      <c r="AF1381" s="85"/>
      <c r="AG1381" s="84"/>
      <c r="AH1381" s="81"/>
      <c r="AI1381" s="169"/>
      <c r="AJ1381" s="169"/>
      <c r="AK1381" s="194"/>
      <c r="AL1381" s="158"/>
    </row>
    <row r="1382" spans="1:998" s="13" customFormat="1">
      <c r="A1382" s="16">
        <v>1377</v>
      </c>
      <c r="B1382" s="32" t="s">
        <v>175</v>
      </c>
      <c r="C1382" s="32" t="s">
        <v>25</v>
      </c>
      <c r="D1382" s="32" t="s">
        <v>25</v>
      </c>
      <c r="E1382" s="32" t="s">
        <v>887</v>
      </c>
      <c r="F1382" s="32"/>
      <c r="G1382" s="74">
        <v>45828</v>
      </c>
      <c r="H1382" s="75" t="s">
        <v>888</v>
      </c>
      <c r="I1382" s="32" t="s">
        <v>5</v>
      </c>
      <c r="J1382" s="32" t="s">
        <v>6</v>
      </c>
      <c r="K1382" s="32" t="s">
        <v>5</v>
      </c>
      <c r="L1382" s="32" t="s">
        <v>5</v>
      </c>
      <c r="M1382" s="32" t="s">
        <v>5</v>
      </c>
      <c r="N1382" s="32" t="s">
        <v>6</v>
      </c>
      <c r="O1382" s="76">
        <v>483.00204347018393</v>
      </c>
      <c r="P1382" s="77">
        <v>5383</v>
      </c>
      <c r="Q1382" s="76">
        <v>104441.61</v>
      </c>
      <c r="R1382" s="76">
        <v>23912</v>
      </c>
      <c r="S1382" s="85">
        <f t="shared" si="125"/>
        <v>22.895089418862845</v>
      </c>
      <c r="T1382" s="85">
        <f t="shared" si="124"/>
        <v>80529.61</v>
      </c>
      <c r="U1382" s="32" t="s">
        <v>6</v>
      </c>
      <c r="V1382" s="32" t="s">
        <v>6</v>
      </c>
      <c r="W1382" s="79">
        <v>1</v>
      </c>
      <c r="X1382" s="80">
        <v>0</v>
      </c>
      <c r="Y1382" s="81">
        <f>ROUND((S1382/INDICI!$B$2*10),2)</f>
        <v>2.59</v>
      </c>
      <c r="Z1382" s="81">
        <f>ROUND((O1382/INDICI!$B$1*25),2)</f>
        <v>1.29</v>
      </c>
      <c r="AA1382" s="82">
        <f t="shared" si="126"/>
        <v>6</v>
      </c>
      <c r="AB1382" s="83">
        <f t="shared" si="127"/>
        <v>9.879999999999999</v>
      </c>
      <c r="AC1382" s="84"/>
      <c r="AD1382" s="81" t="str">
        <f>VLOOKUP(C1382, 'NORD SUD'!A:B, 2, FALSE)</f>
        <v>S</v>
      </c>
      <c r="AE1382" s="85"/>
      <c r="AF1382" s="85"/>
      <c r="AG1382" s="84"/>
      <c r="AH1382" s="81"/>
      <c r="AI1382" s="169"/>
      <c r="AJ1382" s="169"/>
      <c r="AK1382" s="194"/>
      <c r="AL1382" s="158"/>
    </row>
    <row r="1383" spans="1:998" s="13" customFormat="1">
      <c r="A1383" s="16">
        <v>1378</v>
      </c>
      <c r="B1383" s="32" t="s">
        <v>236</v>
      </c>
      <c r="C1383" s="32" t="s">
        <v>62</v>
      </c>
      <c r="D1383" s="32" t="s">
        <v>62</v>
      </c>
      <c r="E1383" s="32" t="s">
        <v>62</v>
      </c>
      <c r="F1383" s="32"/>
      <c r="G1383" s="74">
        <v>45831</v>
      </c>
      <c r="H1383" s="75">
        <v>0.47430555555555598</v>
      </c>
      <c r="I1383" s="32" t="s">
        <v>5</v>
      </c>
      <c r="J1383" s="32" t="s">
        <v>6</v>
      </c>
      <c r="K1383" s="32" t="s">
        <v>5</v>
      </c>
      <c r="L1383" s="32" t="s">
        <v>5</v>
      </c>
      <c r="M1383" s="32" t="s">
        <v>5</v>
      </c>
      <c r="N1383" s="32" t="s">
        <v>6</v>
      </c>
      <c r="O1383" s="76">
        <v>990.76</v>
      </c>
      <c r="P1383" s="77">
        <v>33106</v>
      </c>
      <c r="Q1383" s="76">
        <v>280404.15999999997</v>
      </c>
      <c r="R1383" s="76">
        <v>30404.16</v>
      </c>
      <c r="S1383" s="86">
        <f t="shared" si="125"/>
        <v>10.84297750789432</v>
      </c>
      <c r="T1383" s="86">
        <f t="shared" si="124"/>
        <v>249999.99999999997</v>
      </c>
      <c r="U1383" s="32" t="s">
        <v>6</v>
      </c>
      <c r="V1383" s="32" t="s">
        <v>6</v>
      </c>
      <c r="W1383" s="32">
        <v>1</v>
      </c>
      <c r="X1383" s="80">
        <v>0</v>
      </c>
      <c r="Y1383" s="81">
        <f>ROUND((S1383/INDICI!$B$2*10),2)</f>
        <v>1.23</v>
      </c>
      <c r="Z1383" s="81">
        <f>ROUND((O1383/INDICI!$B$1*25),2)</f>
        <v>2.65</v>
      </c>
      <c r="AA1383" s="82">
        <f t="shared" si="126"/>
        <v>6</v>
      </c>
      <c r="AB1383" s="83">
        <f t="shared" si="127"/>
        <v>9.879999999999999</v>
      </c>
      <c r="AC1383" s="84"/>
      <c r="AD1383" s="81" t="str">
        <f>VLOOKUP(C1383, 'NORD SUD'!A:B, 2, FALSE)</f>
        <v>S</v>
      </c>
      <c r="AE1383" s="85"/>
      <c r="AF1383" s="85"/>
      <c r="AG1383" s="84"/>
      <c r="AH1383" s="81"/>
      <c r="AI1383" s="169"/>
      <c r="AJ1383" s="169"/>
      <c r="AK1383" s="194"/>
      <c r="AL1383" s="158"/>
    </row>
    <row r="1384" spans="1:998" s="13" customFormat="1">
      <c r="A1384" s="16">
        <v>1379</v>
      </c>
      <c r="B1384" s="32" t="s">
        <v>236</v>
      </c>
      <c r="C1384" s="32" t="s">
        <v>24</v>
      </c>
      <c r="D1384" s="32" t="s">
        <v>24</v>
      </c>
      <c r="E1384" s="32" t="s">
        <v>1449</v>
      </c>
      <c r="F1384" s="32"/>
      <c r="G1384" s="74">
        <v>45834</v>
      </c>
      <c r="H1384" s="75">
        <v>0.6777777777777777</v>
      </c>
      <c r="I1384" s="32" t="s">
        <v>5</v>
      </c>
      <c r="J1384" s="32" t="s">
        <v>6</v>
      </c>
      <c r="K1384" s="32" t="s">
        <v>5</v>
      </c>
      <c r="L1384" s="32" t="s">
        <v>5</v>
      </c>
      <c r="M1384" s="76" t="s">
        <v>5</v>
      </c>
      <c r="N1384" s="32" t="s">
        <v>6</v>
      </c>
      <c r="O1384" s="76">
        <v>605.73</v>
      </c>
      <c r="P1384" s="77">
        <v>1816</v>
      </c>
      <c r="Q1384" s="76">
        <v>230000</v>
      </c>
      <c r="R1384" s="76">
        <v>5000</v>
      </c>
      <c r="S1384" s="85">
        <f t="shared" si="125"/>
        <v>2.1739130434782608</v>
      </c>
      <c r="T1384" s="85">
        <f t="shared" si="124"/>
        <v>225000</v>
      </c>
      <c r="U1384" s="32" t="s">
        <v>6</v>
      </c>
      <c r="V1384" s="32" t="s">
        <v>6</v>
      </c>
      <c r="W1384" s="79">
        <v>1</v>
      </c>
      <c r="X1384" s="80">
        <v>0</v>
      </c>
      <c r="Y1384" s="81">
        <f>ROUND((S1384/INDICI!$B$2*10),2)</f>
        <v>0.25</v>
      </c>
      <c r="Z1384" s="81">
        <f>ROUND((O1384/INDICI!$B$1*25),2)</f>
        <v>1.62</v>
      </c>
      <c r="AA1384" s="82">
        <f t="shared" si="126"/>
        <v>8</v>
      </c>
      <c r="AB1384" s="83">
        <f t="shared" si="127"/>
        <v>9.870000000000001</v>
      </c>
      <c r="AC1384" s="84"/>
      <c r="AD1384" s="81" t="str">
        <f>VLOOKUP(C1384, 'NORD SUD'!A:B, 2, FALSE)</f>
        <v>S</v>
      </c>
      <c r="AE1384" s="85"/>
      <c r="AF1384" s="85"/>
      <c r="AG1384" s="84"/>
      <c r="AH1384" s="81"/>
      <c r="AI1384" s="169"/>
      <c r="AJ1384" s="169"/>
      <c r="AK1384" s="194"/>
      <c r="AL1384" s="158"/>
    </row>
    <row r="1385" spans="1:998" s="13" customFormat="1">
      <c r="A1385" s="16">
        <v>1380</v>
      </c>
      <c r="B1385" s="32" t="s">
        <v>1013</v>
      </c>
      <c r="C1385" s="32" t="s">
        <v>74</v>
      </c>
      <c r="D1385" s="32" t="s">
        <v>1050</v>
      </c>
      <c r="E1385" s="32" t="s">
        <v>1058</v>
      </c>
      <c r="F1385" s="32"/>
      <c r="G1385" s="74">
        <v>45834</v>
      </c>
      <c r="H1385" s="75">
        <v>0.63888888888888895</v>
      </c>
      <c r="I1385" s="32" t="s">
        <v>5</v>
      </c>
      <c r="J1385" s="32" t="s">
        <v>6</v>
      </c>
      <c r="K1385" s="32" t="s">
        <v>5</v>
      </c>
      <c r="L1385" s="32" t="s">
        <v>5</v>
      </c>
      <c r="M1385" s="32" t="s">
        <v>5</v>
      </c>
      <c r="N1385" s="32" t="s">
        <v>6</v>
      </c>
      <c r="O1385" s="76">
        <v>695.95476294040884</v>
      </c>
      <c r="P1385" s="77">
        <v>2299</v>
      </c>
      <c r="Q1385" s="76">
        <v>26000</v>
      </c>
      <c r="R1385" s="76">
        <v>0</v>
      </c>
      <c r="S1385" s="85">
        <f t="shared" si="125"/>
        <v>0</v>
      </c>
      <c r="T1385" s="85">
        <f t="shared" si="124"/>
        <v>26000</v>
      </c>
      <c r="U1385" s="32" t="s">
        <v>6</v>
      </c>
      <c r="V1385" s="32" t="s">
        <v>6</v>
      </c>
      <c r="W1385" s="79">
        <v>1</v>
      </c>
      <c r="X1385" s="80">
        <v>0</v>
      </c>
      <c r="Y1385" s="81">
        <f>ROUND((S1385/INDICI!$B$2*10),2)</f>
        <v>0</v>
      </c>
      <c r="Z1385" s="81">
        <f>ROUND((O1385/INDICI!$B$1*25),2)</f>
        <v>1.86</v>
      </c>
      <c r="AA1385" s="82">
        <f t="shared" si="126"/>
        <v>8</v>
      </c>
      <c r="AB1385" s="83">
        <f t="shared" si="127"/>
        <v>9.86</v>
      </c>
      <c r="AC1385" s="84"/>
      <c r="AD1385" s="81" t="str">
        <f>VLOOKUP(C1385, 'NORD SUD'!A:B, 2, FALSE)</f>
        <v>S</v>
      </c>
      <c r="AE1385" s="85"/>
      <c r="AF1385" s="85"/>
      <c r="AG1385" s="84"/>
      <c r="AH1385" s="81"/>
      <c r="AI1385" s="169"/>
      <c r="AJ1385" s="169"/>
      <c r="AK1385" s="194"/>
      <c r="AL1385" s="158"/>
    </row>
    <row r="1386" spans="1:998" s="13" customFormat="1">
      <c r="A1386" s="16">
        <v>1381</v>
      </c>
      <c r="B1386" s="32" t="s">
        <v>857</v>
      </c>
      <c r="C1386" s="32" t="s">
        <v>29</v>
      </c>
      <c r="D1386" s="32" t="s">
        <v>29</v>
      </c>
      <c r="E1386" s="32" t="s">
        <v>1604</v>
      </c>
      <c r="F1386" s="32"/>
      <c r="G1386" s="74">
        <v>45835</v>
      </c>
      <c r="H1386" s="75">
        <v>0.47777777777777802</v>
      </c>
      <c r="I1386" s="32" t="s">
        <v>5</v>
      </c>
      <c r="J1386" s="32" t="s">
        <v>6</v>
      </c>
      <c r="K1386" s="32" t="s">
        <v>5</v>
      </c>
      <c r="L1386" s="32" t="s">
        <v>5</v>
      </c>
      <c r="M1386" s="32" t="s">
        <v>5</v>
      </c>
      <c r="N1386" s="32" t="s">
        <v>6</v>
      </c>
      <c r="O1386" s="76">
        <v>605.41</v>
      </c>
      <c r="P1386" s="77">
        <v>2808</v>
      </c>
      <c r="Q1386" s="76">
        <v>199988.27</v>
      </c>
      <c r="R1386" s="76">
        <v>4000</v>
      </c>
      <c r="S1386" s="86">
        <f t="shared" si="125"/>
        <v>2.0001173068800489</v>
      </c>
      <c r="T1386" s="86">
        <f t="shared" si="124"/>
        <v>195988.27</v>
      </c>
      <c r="U1386" s="32" t="s">
        <v>5</v>
      </c>
      <c r="V1386" s="32" t="s">
        <v>6</v>
      </c>
      <c r="W1386" s="32">
        <v>1</v>
      </c>
      <c r="X1386" s="80">
        <v>0</v>
      </c>
      <c r="Y1386" s="81">
        <f>ROUND((S1386/INDICI!$B$2*10),2)</f>
        <v>0.23</v>
      </c>
      <c r="Z1386" s="81">
        <f>ROUND((O1386/INDICI!$B$1*25),2)</f>
        <v>1.62</v>
      </c>
      <c r="AA1386" s="82">
        <f t="shared" si="126"/>
        <v>8</v>
      </c>
      <c r="AB1386" s="83">
        <f t="shared" si="127"/>
        <v>9.85</v>
      </c>
      <c r="AC1386" s="84"/>
      <c r="AD1386" s="81" t="str">
        <f>VLOOKUP(C1386, 'NORD SUD'!A:B, 2, FALSE)</f>
        <v>S</v>
      </c>
      <c r="AE1386" s="85"/>
      <c r="AF1386" s="85"/>
      <c r="AG1386" s="84"/>
      <c r="AH1386" s="81"/>
      <c r="AI1386" s="169"/>
      <c r="AJ1386" s="169"/>
      <c r="AK1386" s="194"/>
      <c r="AL1386" s="158"/>
    </row>
    <row r="1387" spans="1:998" s="13" customFormat="1">
      <c r="A1387" s="16">
        <v>1382</v>
      </c>
      <c r="B1387" s="32" t="s">
        <v>556</v>
      </c>
      <c r="C1387" s="32" t="s">
        <v>1454</v>
      </c>
      <c r="D1387" s="32" t="s">
        <v>1454</v>
      </c>
      <c r="E1387" s="32" t="s">
        <v>1463</v>
      </c>
      <c r="F1387" s="32"/>
      <c r="G1387" s="74">
        <v>45833</v>
      </c>
      <c r="H1387" s="75">
        <v>0.45208333333333334</v>
      </c>
      <c r="I1387" s="32" t="s">
        <v>5</v>
      </c>
      <c r="J1387" s="32" t="s">
        <v>6</v>
      </c>
      <c r="K1387" s="32" t="s">
        <v>5</v>
      </c>
      <c r="L1387" s="32" t="s">
        <v>5</v>
      </c>
      <c r="M1387" s="32" t="s">
        <v>5</v>
      </c>
      <c r="N1387" s="32" t="s">
        <v>6</v>
      </c>
      <c r="O1387" s="76">
        <v>263.85000000000002</v>
      </c>
      <c r="P1387" s="77">
        <v>758</v>
      </c>
      <c r="Q1387" s="76">
        <v>58000</v>
      </c>
      <c r="R1387" s="76">
        <v>5858</v>
      </c>
      <c r="S1387" s="85">
        <f t="shared" si="125"/>
        <v>10.100000000000001</v>
      </c>
      <c r="T1387" s="85">
        <f t="shared" si="124"/>
        <v>52142</v>
      </c>
      <c r="U1387" s="32" t="s">
        <v>5</v>
      </c>
      <c r="V1387" s="32" t="s">
        <v>6</v>
      </c>
      <c r="W1387" s="79">
        <v>1</v>
      </c>
      <c r="X1387" s="80">
        <v>0</v>
      </c>
      <c r="Y1387" s="81">
        <f>ROUND((S1387/INDICI!$B$2*10),2)</f>
        <v>1.1399999999999999</v>
      </c>
      <c r="Z1387" s="81">
        <f>ROUND((O1387/INDICI!$B$1*25),2)</f>
        <v>0.7</v>
      </c>
      <c r="AA1387" s="82">
        <f t="shared" si="126"/>
        <v>8</v>
      </c>
      <c r="AB1387" s="83">
        <f t="shared" si="127"/>
        <v>9.84</v>
      </c>
      <c r="AC1387" s="84"/>
      <c r="AD1387" s="81" t="str">
        <f>VLOOKUP(C1387, 'NORD SUD'!A:B, 2, FALSE)</f>
        <v>S</v>
      </c>
      <c r="AE1387" s="85"/>
      <c r="AF1387" s="85"/>
      <c r="AG1387" s="84"/>
      <c r="AH1387" s="81"/>
      <c r="AI1387" s="169"/>
      <c r="AJ1387" s="169"/>
      <c r="AK1387" s="194"/>
      <c r="AL1387" s="158"/>
    </row>
    <row r="1388" spans="1:998" s="13" customFormat="1">
      <c r="A1388" s="16">
        <v>1383</v>
      </c>
      <c r="B1388" s="32" t="s">
        <v>294</v>
      </c>
      <c r="C1388" s="32" t="s">
        <v>38</v>
      </c>
      <c r="D1388" s="32" t="s">
        <v>38</v>
      </c>
      <c r="E1388" s="32" t="s">
        <v>1194</v>
      </c>
      <c r="F1388" s="32"/>
      <c r="G1388" s="74">
        <v>45819</v>
      </c>
      <c r="H1388" s="75" t="s">
        <v>1195</v>
      </c>
      <c r="I1388" s="32" t="s">
        <v>5</v>
      </c>
      <c r="J1388" s="32" t="s">
        <v>6</v>
      </c>
      <c r="K1388" s="32" t="s">
        <v>5</v>
      </c>
      <c r="L1388" s="32" t="s">
        <v>5</v>
      </c>
      <c r="M1388" s="32" t="s">
        <v>5</v>
      </c>
      <c r="N1388" s="32" t="s">
        <v>6</v>
      </c>
      <c r="O1388" s="76">
        <v>590.76</v>
      </c>
      <c r="P1388" s="77">
        <v>5586</v>
      </c>
      <c r="Q1388" s="76">
        <v>53800</v>
      </c>
      <c r="R1388" s="76">
        <v>10760</v>
      </c>
      <c r="S1388" s="85">
        <f t="shared" si="125"/>
        <v>20</v>
      </c>
      <c r="T1388" s="85">
        <f t="shared" si="124"/>
        <v>43040</v>
      </c>
      <c r="U1388" s="32" t="s">
        <v>6</v>
      </c>
      <c r="V1388" s="32" t="s">
        <v>6</v>
      </c>
      <c r="W1388" s="79">
        <v>1</v>
      </c>
      <c r="X1388" s="80">
        <v>0</v>
      </c>
      <c r="Y1388" s="81">
        <f>ROUND((S1388/INDICI!$B$2*10),2)</f>
        <v>2.2599999999999998</v>
      </c>
      <c r="Z1388" s="81">
        <f>ROUND((O1388/INDICI!$B$1*25),2)</f>
        <v>1.58</v>
      </c>
      <c r="AA1388" s="82">
        <f t="shared" si="126"/>
        <v>6</v>
      </c>
      <c r="AB1388" s="83">
        <f t="shared" si="127"/>
        <v>9.84</v>
      </c>
      <c r="AC1388" s="84"/>
      <c r="AD1388" s="81" t="str">
        <f>VLOOKUP(C1388, 'NORD SUD'!A:B, 2, FALSE)</f>
        <v>N</v>
      </c>
      <c r="AE1388" s="85"/>
      <c r="AF1388" s="85"/>
      <c r="AG1388" s="84"/>
      <c r="AH1388" s="81"/>
      <c r="AI1388" s="169"/>
      <c r="AJ1388" s="169"/>
      <c r="AK1388" s="194"/>
      <c r="AL1388" s="158"/>
    </row>
    <row r="1389" spans="1:998" s="13" customFormat="1">
      <c r="A1389" s="16">
        <v>1384</v>
      </c>
      <c r="B1389" s="32" t="s">
        <v>857</v>
      </c>
      <c r="C1389" s="32" t="s">
        <v>32</v>
      </c>
      <c r="D1389" s="32" t="s">
        <v>32</v>
      </c>
      <c r="E1389" s="32" t="s">
        <v>1253</v>
      </c>
      <c r="F1389" s="32"/>
      <c r="G1389" s="74">
        <v>45832</v>
      </c>
      <c r="H1389" s="75">
        <v>0.67569444444444438</v>
      </c>
      <c r="I1389" s="32" t="s">
        <v>5</v>
      </c>
      <c r="J1389" s="32" t="s">
        <v>6</v>
      </c>
      <c r="K1389" s="32" t="s">
        <v>5</v>
      </c>
      <c r="L1389" s="32" t="s">
        <v>5</v>
      </c>
      <c r="M1389" s="32" t="s">
        <v>5</v>
      </c>
      <c r="N1389" s="32" t="s">
        <v>6</v>
      </c>
      <c r="O1389" s="76">
        <v>690.6</v>
      </c>
      <c r="P1389" s="77">
        <v>724</v>
      </c>
      <c r="Q1389" s="76">
        <v>250000</v>
      </c>
      <c r="R1389" s="76">
        <v>0</v>
      </c>
      <c r="S1389" s="85">
        <f t="shared" si="125"/>
        <v>0</v>
      </c>
      <c r="T1389" s="85">
        <f t="shared" si="124"/>
        <v>250000</v>
      </c>
      <c r="U1389" s="32" t="s">
        <v>6</v>
      </c>
      <c r="V1389" s="32" t="s">
        <v>6</v>
      </c>
      <c r="W1389" s="79">
        <v>1</v>
      </c>
      <c r="X1389" s="80">
        <v>0</v>
      </c>
      <c r="Y1389" s="81">
        <f>ROUND((S1389/INDICI!$B$2*10),2)</f>
        <v>0</v>
      </c>
      <c r="Z1389" s="81">
        <f>ROUND((O1389/INDICI!$B$1*25),2)</f>
        <v>1.84</v>
      </c>
      <c r="AA1389" s="82">
        <f t="shared" si="126"/>
        <v>8</v>
      </c>
      <c r="AB1389" s="83">
        <f t="shared" si="127"/>
        <v>9.84</v>
      </c>
      <c r="AC1389" s="84"/>
      <c r="AD1389" s="81" t="str">
        <f>VLOOKUP(C1389, 'NORD SUD'!A:B, 2, FALSE)</f>
        <v>S</v>
      </c>
      <c r="AE1389" s="85"/>
      <c r="AF1389" s="85"/>
      <c r="AG1389" s="84"/>
      <c r="AH1389" s="81"/>
      <c r="AI1389" s="169"/>
      <c r="AJ1389" s="169"/>
      <c r="AK1389" s="194"/>
      <c r="AL1389" s="158"/>
    </row>
    <row r="1390" spans="1:998" s="13" customFormat="1">
      <c r="A1390" s="16">
        <v>1385</v>
      </c>
      <c r="B1390" s="32" t="s">
        <v>138</v>
      </c>
      <c r="C1390" s="32" t="s">
        <v>27</v>
      </c>
      <c r="D1390" s="32" t="s">
        <v>27</v>
      </c>
      <c r="E1390" s="32" t="s">
        <v>1329</v>
      </c>
      <c r="F1390" s="32"/>
      <c r="G1390" s="74">
        <v>45834</v>
      </c>
      <c r="H1390" s="75">
        <v>0.62708333333333333</v>
      </c>
      <c r="I1390" s="32" t="s">
        <v>5</v>
      </c>
      <c r="J1390" s="32" t="s">
        <v>6</v>
      </c>
      <c r="K1390" s="32" t="s">
        <v>5</v>
      </c>
      <c r="L1390" s="32" t="s">
        <v>5</v>
      </c>
      <c r="M1390" s="32" t="s">
        <v>5</v>
      </c>
      <c r="N1390" s="32" t="s">
        <v>6</v>
      </c>
      <c r="O1390" s="76">
        <v>1438.18</v>
      </c>
      <c r="P1390" s="77">
        <v>20512</v>
      </c>
      <c r="Q1390" s="76">
        <v>152000</v>
      </c>
      <c r="R1390" s="76">
        <v>0</v>
      </c>
      <c r="S1390" s="85">
        <f t="shared" si="125"/>
        <v>0</v>
      </c>
      <c r="T1390" s="85">
        <f t="shared" si="124"/>
        <v>152000</v>
      </c>
      <c r="U1390" s="32" t="s">
        <v>6</v>
      </c>
      <c r="V1390" s="32" t="s">
        <v>6</v>
      </c>
      <c r="W1390" s="79">
        <v>1</v>
      </c>
      <c r="X1390" s="80">
        <v>0</v>
      </c>
      <c r="Y1390" s="81">
        <f>ROUND((S1390/INDICI!$B$2*10),2)</f>
        <v>0</v>
      </c>
      <c r="Z1390" s="81">
        <f>ROUND((O1390/INDICI!$B$1*25),2)</f>
        <v>3.84</v>
      </c>
      <c r="AA1390" s="82">
        <f t="shared" si="126"/>
        <v>6</v>
      </c>
      <c r="AB1390" s="83">
        <f t="shared" si="127"/>
        <v>9.84</v>
      </c>
      <c r="AC1390" s="84"/>
      <c r="AD1390" s="81" t="str">
        <f>VLOOKUP(C1390, 'NORD SUD'!A:B, 2, FALSE)</f>
        <v>S</v>
      </c>
      <c r="AE1390" s="85"/>
      <c r="AF1390" s="85"/>
      <c r="AG1390" s="84"/>
      <c r="AH1390" s="81"/>
      <c r="AI1390" s="169"/>
      <c r="AJ1390" s="169"/>
      <c r="AK1390" s="194"/>
      <c r="AL1390" s="158"/>
    </row>
    <row r="1391" spans="1:998" s="13" customFormat="1">
      <c r="A1391" s="16">
        <v>1386</v>
      </c>
      <c r="B1391" s="80" t="s">
        <v>236</v>
      </c>
      <c r="C1391" s="80" t="s">
        <v>64</v>
      </c>
      <c r="D1391" s="80" t="s">
        <v>64</v>
      </c>
      <c r="E1391" s="80" t="s">
        <v>242</v>
      </c>
      <c r="F1391" s="98"/>
      <c r="G1391" s="99">
        <v>45804</v>
      </c>
      <c r="H1391" s="100">
        <v>0.43893518518518498</v>
      </c>
      <c r="I1391" s="80" t="s">
        <v>5</v>
      </c>
      <c r="J1391" s="80" t="s">
        <v>6</v>
      </c>
      <c r="K1391" s="80" t="s">
        <v>5</v>
      </c>
      <c r="L1391" s="80" t="s">
        <v>5</v>
      </c>
      <c r="M1391" s="98" t="s">
        <v>5</v>
      </c>
      <c r="N1391" s="98" t="s">
        <v>6</v>
      </c>
      <c r="O1391" s="101">
        <v>261.20999999999998</v>
      </c>
      <c r="P1391" s="102">
        <v>4594</v>
      </c>
      <c r="Q1391" s="101">
        <v>200000</v>
      </c>
      <c r="R1391" s="101">
        <v>20000</v>
      </c>
      <c r="S1391" s="103">
        <f t="shared" si="125"/>
        <v>10</v>
      </c>
      <c r="T1391" s="103">
        <f t="shared" si="124"/>
        <v>180000</v>
      </c>
      <c r="U1391" s="80" t="s">
        <v>6</v>
      </c>
      <c r="V1391" s="80" t="s">
        <v>6</v>
      </c>
      <c r="W1391" s="89">
        <v>1</v>
      </c>
      <c r="X1391" s="80">
        <v>0</v>
      </c>
      <c r="Y1391" s="81">
        <f>ROUND((S1391/INDICI!$B$2*10),2)</f>
        <v>1.1299999999999999</v>
      </c>
      <c r="Z1391" s="81">
        <f>ROUND((O1391/INDICI!$B$1*25),2)</f>
        <v>0.7</v>
      </c>
      <c r="AA1391" s="82">
        <f t="shared" si="126"/>
        <v>8</v>
      </c>
      <c r="AB1391" s="83">
        <f t="shared" si="127"/>
        <v>9.83</v>
      </c>
      <c r="AC1391" s="84"/>
      <c r="AD1391" s="81" t="str">
        <f>VLOOKUP(C1391, 'NORD SUD'!A:B, 2, FALSE)</f>
        <v>S</v>
      </c>
      <c r="AE1391" s="85"/>
      <c r="AF1391" s="85"/>
      <c r="AG1391" s="84"/>
      <c r="AH1391" s="81"/>
      <c r="AI1391" s="169"/>
      <c r="AJ1391" s="169"/>
      <c r="AK1391" s="194"/>
      <c r="AL1391" s="158"/>
      <c r="ALJ1391" s="24"/>
    </row>
    <row r="1392" spans="1:998" s="13" customFormat="1">
      <c r="A1392" s="16">
        <v>1387</v>
      </c>
      <c r="B1392" s="32" t="s">
        <v>1013</v>
      </c>
      <c r="C1392" s="32" t="s">
        <v>74</v>
      </c>
      <c r="D1392" s="32" t="s">
        <v>1050</v>
      </c>
      <c r="E1392" s="32" t="s">
        <v>1068</v>
      </c>
      <c r="F1392" s="32"/>
      <c r="G1392" s="74">
        <v>45834</v>
      </c>
      <c r="H1392" s="75">
        <v>0.54513888888888895</v>
      </c>
      <c r="I1392" s="32" t="s">
        <v>5</v>
      </c>
      <c r="J1392" s="32" t="s">
        <v>6</v>
      </c>
      <c r="K1392" s="32" t="s">
        <v>5</v>
      </c>
      <c r="L1392" s="32" t="s">
        <v>5</v>
      </c>
      <c r="M1392" s="32" t="s">
        <v>5</v>
      </c>
      <c r="N1392" s="32" t="s">
        <v>6</v>
      </c>
      <c r="O1392" s="76">
        <v>685.87105624142657</v>
      </c>
      <c r="P1392" s="77">
        <v>729</v>
      </c>
      <c r="Q1392" s="76">
        <v>54885.25</v>
      </c>
      <c r="R1392" s="76">
        <v>0</v>
      </c>
      <c r="S1392" s="85">
        <f t="shared" si="125"/>
        <v>0</v>
      </c>
      <c r="T1392" s="85">
        <f t="shared" si="124"/>
        <v>54885.25</v>
      </c>
      <c r="U1392" s="32" t="s">
        <v>6</v>
      </c>
      <c r="V1392" s="32" t="s">
        <v>6</v>
      </c>
      <c r="W1392" s="79">
        <v>1</v>
      </c>
      <c r="X1392" s="80">
        <v>0</v>
      </c>
      <c r="Y1392" s="81">
        <f>ROUND((S1392/INDICI!$B$2*10),2)</f>
        <v>0</v>
      </c>
      <c r="Z1392" s="81">
        <f>ROUND((O1392/INDICI!$B$1*25),2)</f>
        <v>1.83</v>
      </c>
      <c r="AA1392" s="82">
        <f t="shared" si="126"/>
        <v>8</v>
      </c>
      <c r="AB1392" s="83">
        <f t="shared" si="127"/>
        <v>9.83</v>
      </c>
      <c r="AC1392" s="84"/>
      <c r="AD1392" s="81" t="str">
        <f>VLOOKUP(C1392, 'NORD SUD'!A:B, 2, FALSE)</f>
        <v>S</v>
      </c>
      <c r="AE1392" s="85"/>
      <c r="AF1392" s="85"/>
      <c r="AG1392" s="84"/>
      <c r="AH1392" s="81"/>
      <c r="AI1392" s="169"/>
      <c r="AJ1392" s="169"/>
      <c r="AK1392" s="194"/>
      <c r="AL1392" s="158"/>
    </row>
    <row r="1393" spans="1:998" s="13" customFormat="1">
      <c r="A1393" s="16">
        <v>1388</v>
      </c>
      <c r="B1393" s="32" t="s">
        <v>556</v>
      </c>
      <c r="C1393" s="32" t="s">
        <v>47</v>
      </c>
      <c r="D1393" s="32" t="s">
        <v>47</v>
      </c>
      <c r="E1393" s="32" t="s">
        <v>962</v>
      </c>
      <c r="F1393" s="32"/>
      <c r="G1393" s="74">
        <v>45811</v>
      </c>
      <c r="H1393" s="75">
        <v>0.47361111111111115</v>
      </c>
      <c r="I1393" s="32" t="s">
        <v>5</v>
      </c>
      <c r="J1393" s="32" t="s">
        <v>6</v>
      </c>
      <c r="K1393" s="32" t="s">
        <v>5</v>
      </c>
      <c r="L1393" s="32" t="s">
        <v>5</v>
      </c>
      <c r="M1393" s="32" t="s">
        <v>5</v>
      </c>
      <c r="N1393" s="32" t="s">
        <v>6</v>
      </c>
      <c r="O1393" s="76">
        <v>679.91631799163179</v>
      </c>
      <c r="P1393" s="77">
        <v>3824</v>
      </c>
      <c r="Q1393" s="76">
        <v>228000</v>
      </c>
      <c r="R1393" s="76">
        <v>0</v>
      </c>
      <c r="S1393" s="85">
        <f t="shared" si="125"/>
        <v>0</v>
      </c>
      <c r="T1393" s="85">
        <f t="shared" si="124"/>
        <v>228000</v>
      </c>
      <c r="U1393" s="32" t="s">
        <v>6</v>
      </c>
      <c r="V1393" s="32" t="s">
        <v>6</v>
      </c>
      <c r="W1393" s="79">
        <v>1</v>
      </c>
      <c r="X1393" s="80">
        <v>0</v>
      </c>
      <c r="Y1393" s="81">
        <f>ROUND((S1393/INDICI!$B$2*10),2)</f>
        <v>0</v>
      </c>
      <c r="Z1393" s="81">
        <f>ROUND((O1393/INDICI!$B$1*25),2)</f>
        <v>1.82</v>
      </c>
      <c r="AA1393" s="82">
        <f t="shared" si="126"/>
        <v>8</v>
      </c>
      <c r="AB1393" s="83">
        <f t="shared" si="127"/>
        <v>9.82</v>
      </c>
      <c r="AC1393" s="84"/>
      <c r="AD1393" s="81" t="str">
        <f>VLOOKUP(C1393, 'NORD SUD'!A:B, 2, FALSE)</f>
        <v>S</v>
      </c>
      <c r="AE1393" s="85"/>
      <c r="AF1393" s="85"/>
      <c r="AG1393" s="84"/>
      <c r="AH1393" s="81"/>
      <c r="AI1393" s="169"/>
      <c r="AJ1393" s="169"/>
      <c r="AK1393" s="194"/>
      <c r="AL1393" s="158"/>
    </row>
    <row r="1394" spans="1:998" s="13" customFormat="1">
      <c r="A1394" s="16">
        <v>1389</v>
      </c>
      <c r="B1394" s="32" t="s">
        <v>1013</v>
      </c>
      <c r="C1394" s="32" t="s">
        <v>56</v>
      </c>
      <c r="D1394" s="32" t="s">
        <v>56</v>
      </c>
      <c r="E1394" s="32" t="s">
        <v>1023</v>
      </c>
      <c r="F1394" s="32"/>
      <c r="G1394" s="74">
        <v>45827</v>
      </c>
      <c r="H1394" s="75">
        <v>0.75486111111111109</v>
      </c>
      <c r="I1394" s="32" t="s">
        <v>5</v>
      </c>
      <c r="J1394" s="32" t="s">
        <v>6</v>
      </c>
      <c r="K1394" s="32" t="s">
        <v>5</v>
      </c>
      <c r="L1394" s="32" t="s">
        <v>5</v>
      </c>
      <c r="M1394" s="32" t="s">
        <v>5</v>
      </c>
      <c r="N1394" s="32" t="s">
        <v>6</v>
      </c>
      <c r="O1394" s="76">
        <v>678.4</v>
      </c>
      <c r="P1394" s="77">
        <v>4717</v>
      </c>
      <c r="Q1394" s="76">
        <v>135000</v>
      </c>
      <c r="R1394" s="76">
        <v>0</v>
      </c>
      <c r="S1394" s="85">
        <f t="shared" si="125"/>
        <v>0</v>
      </c>
      <c r="T1394" s="85">
        <f t="shared" si="124"/>
        <v>135000</v>
      </c>
      <c r="U1394" s="32" t="s">
        <v>5</v>
      </c>
      <c r="V1394" s="32" t="s">
        <v>6</v>
      </c>
      <c r="W1394" s="79">
        <v>1</v>
      </c>
      <c r="X1394" s="80">
        <v>0</v>
      </c>
      <c r="Y1394" s="81">
        <f>ROUND((S1394/INDICI!$B$2*10),2)</f>
        <v>0</v>
      </c>
      <c r="Z1394" s="81">
        <f>ROUND((O1394/INDICI!$B$1*25),2)</f>
        <v>1.81</v>
      </c>
      <c r="AA1394" s="82">
        <f t="shared" si="126"/>
        <v>8</v>
      </c>
      <c r="AB1394" s="83">
        <f t="shared" si="127"/>
        <v>9.81</v>
      </c>
      <c r="AC1394" s="84"/>
      <c r="AD1394" s="81" t="str">
        <f>VLOOKUP(C1394, 'NORD SUD'!A:B, 2, FALSE)</f>
        <v>S</v>
      </c>
      <c r="AE1394" s="85"/>
      <c r="AF1394" s="85"/>
      <c r="AG1394" s="84"/>
      <c r="AH1394" s="81"/>
      <c r="AI1394" s="169"/>
      <c r="AJ1394" s="169"/>
      <c r="AK1394" s="194"/>
      <c r="AL1394" s="158"/>
    </row>
    <row r="1395" spans="1:998" s="13" customFormat="1">
      <c r="A1395" s="16">
        <v>1390</v>
      </c>
      <c r="B1395" s="32" t="s">
        <v>175</v>
      </c>
      <c r="C1395" s="32" t="s">
        <v>57</v>
      </c>
      <c r="D1395" s="32" t="s">
        <v>57</v>
      </c>
      <c r="E1395" s="32" t="s">
        <v>623</v>
      </c>
      <c r="F1395" s="32"/>
      <c r="G1395" s="74">
        <v>45834</v>
      </c>
      <c r="H1395" s="75" t="s">
        <v>624</v>
      </c>
      <c r="I1395" s="32" t="s">
        <v>5</v>
      </c>
      <c r="J1395" s="32" t="s">
        <v>6</v>
      </c>
      <c r="K1395" s="32" t="s">
        <v>5</v>
      </c>
      <c r="L1395" s="32" t="s">
        <v>5</v>
      </c>
      <c r="M1395" s="32" t="s">
        <v>5</v>
      </c>
      <c r="N1395" s="32" t="s">
        <v>6</v>
      </c>
      <c r="O1395" s="76">
        <v>571.1</v>
      </c>
      <c r="P1395" s="77">
        <v>1751</v>
      </c>
      <c r="Q1395" s="76">
        <v>149500</v>
      </c>
      <c r="R1395" s="76">
        <v>3900</v>
      </c>
      <c r="S1395" s="85">
        <f t="shared" si="125"/>
        <v>2.6086956521739131</v>
      </c>
      <c r="T1395" s="85">
        <f t="shared" si="124"/>
        <v>145600</v>
      </c>
      <c r="U1395" s="32" t="s">
        <v>6</v>
      </c>
      <c r="V1395" s="32" t="s">
        <v>6</v>
      </c>
      <c r="W1395" s="79">
        <v>2</v>
      </c>
      <c r="X1395" s="80">
        <v>0</v>
      </c>
      <c r="Y1395" s="81">
        <f>ROUND((S1395/INDICI!$B$2*10),2)</f>
        <v>0.28999999999999998</v>
      </c>
      <c r="Z1395" s="81">
        <f>ROUND((O1395/INDICI!$B$1*25),2)</f>
        <v>1.52</v>
      </c>
      <c r="AA1395" s="82">
        <f t="shared" si="126"/>
        <v>8</v>
      </c>
      <c r="AB1395" s="83">
        <f t="shared" si="127"/>
        <v>9.81</v>
      </c>
      <c r="AC1395" s="84"/>
      <c r="AD1395" s="81" t="str">
        <f>VLOOKUP(C1395, 'NORD SUD'!A:B, 2, FALSE)</f>
        <v>S</v>
      </c>
      <c r="AE1395" s="85"/>
      <c r="AF1395" s="85"/>
      <c r="AG1395" s="84"/>
      <c r="AH1395" s="81"/>
      <c r="AI1395" s="169"/>
      <c r="AJ1395" s="169"/>
      <c r="AK1395" s="194"/>
      <c r="AL1395" s="158"/>
    </row>
    <row r="1396" spans="1:998" s="13" customFormat="1">
      <c r="A1396" s="16">
        <v>1391</v>
      </c>
      <c r="B1396" s="32" t="s">
        <v>366</v>
      </c>
      <c r="C1396" s="32" t="s">
        <v>66</v>
      </c>
      <c r="D1396" s="32" t="s">
        <v>66</v>
      </c>
      <c r="E1396" s="32" t="s">
        <v>1523</v>
      </c>
      <c r="F1396" s="32"/>
      <c r="G1396" s="74">
        <v>45833</v>
      </c>
      <c r="H1396" s="75">
        <v>0.52222222222222225</v>
      </c>
      <c r="I1396" s="32" t="s">
        <v>5</v>
      </c>
      <c r="J1396" s="32" t="s">
        <v>6</v>
      </c>
      <c r="K1396" s="32" t="s">
        <v>5</v>
      </c>
      <c r="L1396" s="32" t="s">
        <v>5</v>
      </c>
      <c r="M1396" s="32" t="s">
        <v>5</v>
      </c>
      <c r="N1396" s="32" t="s">
        <v>6</v>
      </c>
      <c r="O1396" s="76">
        <v>460.59</v>
      </c>
      <c r="P1396" s="77">
        <v>1954</v>
      </c>
      <c r="Q1396" s="76">
        <v>38833.599999999999</v>
      </c>
      <c r="R1396" s="76">
        <v>2000</v>
      </c>
      <c r="S1396" s="85">
        <f t="shared" si="125"/>
        <v>5.1501792262370731</v>
      </c>
      <c r="T1396" s="85">
        <f t="shared" si="124"/>
        <v>36833.599999999999</v>
      </c>
      <c r="U1396" s="32" t="s">
        <v>6</v>
      </c>
      <c r="V1396" s="32" t="s">
        <v>6</v>
      </c>
      <c r="W1396" s="32">
        <v>1</v>
      </c>
      <c r="X1396" s="80">
        <v>0</v>
      </c>
      <c r="Y1396" s="81">
        <f>ROUND((S1396/INDICI!$B$2*10),2)</f>
        <v>0.57999999999999996</v>
      </c>
      <c r="Z1396" s="81">
        <f>ROUND((O1396/INDICI!$B$1*25),2)</f>
        <v>1.23</v>
      </c>
      <c r="AA1396" s="82">
        <f t="shared" si="126"/>
        <v>8</v>
      </c>
      <c r="AB1396" s="83">
        <f t="shared" si="127"/>
        <v>9.81</v>
      </c>
      <c r="AC1396" s="84"/>
      <c r="AD1396" s="81" t="str">
        <f>VLOOKUP(C1396, 'NORD SUD'!A:B, 2, FALSE)</f>
        <v>N</v>
      </c>
      <c r="AE1396" s="85"/>
      <c r="AF1396" s="85"/>
      <c r="AG1396" s="84"/>
      <c r="AH1396" s="81"/>
      <c r="AI1396" s="169"/>
      <c r="AJ1396" s="169"/>
      <c r="AK1396" s="194"/>
      <c r="AL1396" s="158"/>
    </row>
    <row r="1397" spans="1:998" s="13" customFormat="1">
      <c r="A1397" s="16">
        <v>1392</v>
      </c>
      <c r="B1397" s="32" t="s">
        <v>857</v>
      </c>
      <c r="C1397" s="32" t="s">
        <v>32</v>
      </c>
      <c r="D1397" s="32" t="s">
        <v>32</v>
      </c>
      <c r="E1397" s="32" t="s">
        <v>1236</v>
      </c>
      <c r="F1397" s="32"/>
      <c r="G1397" s="74">
        <v>45834</v>
      </c>
      <c r="H1397" s="75">
        <v>0.47222222222222227</v>
      </c>
      <c r="I1397" s="32" t="s">
        <v>5</v>
      </c>
      <c r="J1397" s="32" t="s">
        <v>6</v>
      </c>
      <c r="K1397" s="32" t="s">
        <v>5</v>
      </c>
      <c r="L1397" s="32" t="s">
        <v>5</v>
      </c>
      <c r="M1397" s="32" t="s">
        <v>5</v>
      </c>
      <c r="N1397" s="32" t="s">
        <v>6</v>
      </c>
      <c r="O1397" s="76">
        <v>581.15</v>
      </c>
      <c r="P1397" s="77">
        <v>9636</v>
      </c>
      <c r="Q1397" s="76">
        <v>100000</v>
      </c>
      <c r="R1397" s="76">
        <v>20000</v>
      </c>
      <c r="S1397" s="85">
        <f t="shared" si="125"/>
        <v>20</v>
      </c>
      <c r="T1397" s="85">
        <f t="shared" si="124"/>
        <v>80000</v>
      </c>
      <c r="U1397" s="32" t="s">
        <v>5</v>
      </c>
      <c r="V1397" s="32" t="s">
        <v>6</v>
      </c>
      <c r="W1397" s="79">
        <v>1</v>
      </c>
      <c r="X1397" s="80">
        <v>0</v>
      </c>
      <c r="Y1397" s="81">
        <f>ROUND((S1397/INDICI!$B$2*10),2)</f>
        <v>2.2599999999999998</v>
      </c>
      <c r="Z1397" s="81">
        <f>ROUND((O1397/INDICI!$B$1*25),2)</f>
        <v>1.55</v>
      </c>
      <c r="AA1397" s="82">
        <f t="shared" si="126"/>
        <v>6</v>
      </c>
      <c r="AB1397" s="83">
        <f t="shared" si="127"/>
        <v>9.8099999999999987</v>
      </c>
      <c r="AC1397" s="84"/>
      <c r="AD1397" s="81" t="str">
        <f>VLOOKUP(C1397, 'NORD SUD'!A:B, 2, FALSE)</f>
        <v>S</v>
      </c>
      <c r="AE1397" s="85"/>
      <c r="AF1397" s="85"/>
      <c r="AG1397" s="84"/>
      <c r="AH1397" s="81"/>
      <c r="AI1397" s="169"/>
      <c r="AJ1397" s="169"/>
      <c r="AK1397" s="194"/>
      <c r="AL1397" s="158"/>
    </row>
    <row r="1398" spans="1:998" s="13" customFormat="1">
      <c r="A1398" s="16">
        <v>1393</v>
      </c>
      <c r="B1398" s="32" t="s">
        <v>1497</v>
      </c>
      <c r="C1398" s="32" t="s">
        <v>82</v>
      </c>
      <c r="D1398" s="32" t="s">
        <v>82</v>
      </c>
      <c r="E1398" s="32" t="s">
        <v>1500</v>
      </c>
      <c r="F1398" s="32"/>
      <c r="G1398" s="74">
        <v>45830</v>
      </c>
      <c r="H1398" s="75">
        <v>0.67500000000000004</v>
      </c>
      <c r="I1398" s="32" t="s">
        <v>5</v>
      </c>
      <c r="J1398" s="32" t="s">
        <v>6</v>
      </c>
      <c r="K1398" s="32" t="s">
        <v>5</v>
      </c>
      <c r="L1398" s="32" t="s">
        <v>5</v>
      </c>
      <c r="M1398" s="32" t="s">
        <v>5</v>
      </c>
      <c r="N1398" s="32" t="s">
        <v>6</v>
      </c>
      <c r="O1398" s="76">
        <v>674.15</v>
      </c>
      <c r="P1398" s="77">
        <v>2225</v>
      </c>
      <c r="Q1398" s="76">
        <v>18000</v>
      </c>
      <c r="R1398" s="76">
        <v>0</v>
      </c>
      <c r="S1398" s="86">
        <f t="shared" si="125"/>
        <v>0</v>
      </c>
      <c r="T1398" s="86">
        <f t="shared" si="124"/>
        <v>18000</v>
      </c>
      <c r="U1398" s="32" t="s">
        <v>6</v>
      </c>
      <c r="V1398" s="32" t="s">
        <v>6</v>
      </c>
      <c r="W1398" s="32">
        <v>2</v>
      </c>
      <c r="X1398" s="80">
        <v>0</v>
      </c>
      <c r="Y1398" s="81">
        <f>ROUND((S1398/INDICI!$B$2*10),2)</f>
        <v>0</v>
      </c>
      <c r="Z1398" s="81">
        <f>ROUND((O1398/INDICI!$B$1*25),2)</f>
        <v>1.8</v>
      </c>
      <c r="AA1398" s="82">
        <f t="shared" si="126"/>
        <v>8</v>
      </c>
      <c r="AB1398" s="83">
        <f t="shared" si="127"/>
        <v>9.8000000000000007</v>
      </c>
      <c r="AC1398" s="84"/>
      <c r="AD1398" s="81" t="str">
        <f>VLOOKUP(C1398, 'NORD SUD'!A:B, 2, FALSE)</f>
        <v>S</v>
      </c>
      <c r="AE1398" s="85"/>
      <c r="AF1398" s="85"/>
      <c r="AG1398" s="84"/>
      <c r="AH1398" s="81"/>
      <c r="AI1398" s="169"/>
      <c r="AJ1398" s="169"/>
      <c r="AK1398" s="194"/>
      <c r="AL1398" s="158"/>
    </row>
    <row r="1399" spans="1:998" s="13" customFormat="1">
      <c r="A1399" s="16">
        <v>1394</v>
      </c>
      <c r="B1399" s="32" t="s">
        <v>294</v>
      </c>
      <c r="C1399" s="32" t="s">
        <v>72</v>
      </c>
      <c r="D1399" s="32" t="s">
        <v>72</v>
      </c>
      <c r="E1399" s="32" t="s">
        <v>301</v>
      </c>
      <c r="F1399" s="32"/>
      <c r="G1399" s="74">
        <v>45831</v>
      </c>
      <c r="H1399" s="75">
        <v>0.51041666666666663</v>
      </c>
      <c r="I1399" s="32" t="s">
        <v>5</v>
      </c>
      <c r="J1399" s="32" t="s">
        <v>6</v>
      </c>
      <c r="K1399" s="32" t="s">
        <v>5</v>
      </c>
      <c r="L1399" s="32" t="s">
        <v>5</v>
      </c>
      <c r="M1399" s="32" t="s">
        <v>5</v>
      </c>
      <c r="N1399" s="32" t="s">
        <v>6</v>
      </c>
      <c r="O1399" s="76">
        <v>1424.02</v>
      </c>
      <c r="P1399" s="77">
        <v>9410</v>
      </c>
      <c r="Q1399" s="76">
        <v>173195</v>
      </c>
      <c r="R1399" s="76">
        <v>0</v>
      </c>
      <c r="S1399" s="78">
        <f t="shared" si="125"/>
        <v>0</v>
      </c>
      <c r="T1399" s="78">
        <f t="shared" si="124"/>
        <v>173195</v>
      </c>
      <c r="U1399" s="32" t="s">
        <v>6</v>
      </c>
      <c r="V1399" s="32" t="s">
        <v>6</v>
      </c>
      <c r="W1399" s="79">
        <v>1</v>
      </c>
      <c r="X1399" s="80">
        <v>0</v>
      </c>
      <c r="Y1399" s="81">
        <f>ROUND((S1399/INDICI!$B$2*10),2)</f>
        <v>0</v>
      </c>
      <c r="Z1399" s="81">
        <f>ROUND((O1399/INDICI!$B$1*25),2)</f>
        <v>3.8</v>
      </c>
      <c r="AA1399" s="82">
        <f t="shared" si="126"/>
        <v>6</v>
      </c>
      <c r="AB1399" s="83">
        <f t="shared" si="127"/>
        <v>9.8000000000000007</v>
      </c>
      <c r="AC1399" s="84"/>
      <c r="AD1399" s="81" t="str">
        <f>VLOOKUP(C1399, 'NORD SUD'!A:B, 2, FALSE)</f>
        <v>N</v>
      </c>
      <c r="AE1399" s="85"/>
      <c r="AF1399" s="85"/>
      <c r="AG1399" s="84"/>
      <c r="AH1399" s="81"/>
      <c r="AI1399" s="169"/>
      <c r="AJ1399" s="169"/>
      <c r="AK1399" s="194"/>
      <c r="AL1399" s="158"/>
    </row>
    <row r="1400" spans="1:998" s="13" customFormat="1">
      <c r="A1400" s="16">
        <v>1395</v>
      </c>
      <c r="B1400" s="32" t="s">
        <v>250</v>
      </c>
      <c r="C1400" s="32" t="s">
        <v>102</v>
      </c>
      <c r="D1400" s="32" t="s">
        <v>102</v>
      </c>
      <c r="E1400" s="32" t="s">
        <v>292</v>
      </c>
      <c r="F1400" s="32"/>
      <c r="G1400" s="74">
        <v>45832</v>
      </c>
      <c r="H1400" s="75">
        <v>0.42499999999999999</v>
      </c>
      <c r="I1400" s="32" t="s">
        <v>5</v>
      </c>
      <c r="J1400" s="32" t="s">
        <v>6</v>
      </c>
      <c r="K1400" s="32" t="s">
        <v>5</v>
      </c>
      <c r="L1400" s="32" t="s">
        <v>5</v>
      </c>
      <c r="M1400" s="32" t="s">
        <v>5</v>
      </c>
      <c r="N1400" s="32" t="s">
        <v>289</v>
      </c>
      <c r="O1400" s="76">
        <v>459.29</v>
      </c>
      <c r="P1400" s="77">
        <v>2395</v>
      </c>
      <c r="Q1400" s="76">
        <v>102236</v>
      </c>
      <c r="R1400" s="76">
        <v>5111.8</v>
      </c>
      <c r="S1400" s="78">
        <f t="shared" si="125"/>
        <v>5</v>
      </c>
      <c r="T1400" s="78">
        <f t="shared" si="124"/>
        <v>97124.2</v>
      </c>
      <c r="U1400" s="32" t="s">
        <v>6</v>
      </c>
      <c r="V1400" s="32" t="s">
        <v>6</v>
      </c>
      <c r="W1400" s="79">
        <v>1</v>
      </c>
      <c r="X1400" s="80">
        <v>0</v>
      </c>
      <c r="Y1400" s="81">
        <f>ROUND((S1400/INDICI!$B$2*10),2)</f>
        <v>0.56000000000000005</v>
      </c>
      <c r="Z1400" s="81">
        <f>ROUND((O1400/INDICI!$B$1*25),2)</f>
        <v>1.23</v>
      </c>
      <c r="AA1400" s="82">
        <f t="shared" si="126"/>
        <v>8</v>
      </c>
      <c r="AB1400" s="83">
        <f t="shared" si="127"/>
        <v>9.7899999999999991</v>
      </c>
      <c r="AC1400" s="84"/>
      <c r="AD1400" s="81" t="str">
        <f>VLOOKUP(C1400, 'NORD SUD'!A:B, 2, FALSE)</f>
        <v>N</v>
      </c>
      <c r="AE1400" s="85"/>
      <c r="AF1400" s="85"/>
      <c r="AG1400" s="84"/>
      <c r="AH1400" s="81"/>
      <c r="AI1400" s="169"/>
      <c r="AJ1400" s="169"/>
      <c r="AK1400" s="194"/>
      <c r="AL1400" s="158"/>
    </row>
    <row r="1401" spans="1:998" s="13" customFormat="1">
      <c r="A1401" s="16">
        <v>1396</v>
      </c>
      <c r="B1401" s="32" t="s">
        <v>294</v>
      </c>
      <c r="C1401" s="80" t="s">
        <v>73</v>
      </c>
      <c r="D1401" s="32" t="s">
        <v>302</v>
      </c>
      <c r="E1401" s="32" t="s">
        <v>307</v>
      </c>
      <c r="F1401" s="32"/>
      <c r="G1401" s="74">
        <v>45832</v>
      </c>
      <c r="H1401" s="75" t="s">
        <v>308</v>
      </c>
      <c r="I1401" s="32" t="s">
        <v>5</v>
      </c>
      <c r="J1401" s="32" t="s">
        <v>6</v>
      </c>
      <c r="K1401" s="32" t="s">
        <v>5</v>
      </c>
      <c r="L1401" s="32" t="s">
        <v>5</v>
      </c>
      <c r="M1401" s="32" t="s">
        <v>5</v>
      </c>
      <c r="N1401" s="32" t="s">
        <v>6</v>
      </c>
      <c r="O1401" s="76">
        <v>1213.6500000000001</v>
      </c>
      <c r="P1401" s="77">
        <v>9146</v>
      </c>
      <c r="Q1401" s="76">
        <v>145084</v>
      </c>
      <c r="R1401" s="76">
        <v>7000</v>
      </c>
      <c r="S1401" s="85">
        <f t="shared" si="125"/>
        <v>4.8247911554685556</v>
      </c>
      <c r="T1401" s="85">
        <f t="shared" si="124"/>
        <v>138084</v>
      </c>
      <c r="U1401" s="32" t="s">
        <v>6</v>
      </c>
      <c r="V1401" s="32" t="s">
        <v>6</v>
      </c>
      <c r="W1401" s="79">
        <v>1</v>
      </c>
      <c r="X1401" s="80">
        <v>0</v>
      </c>
      <c r="Y1401" s="81">
        <f>ROUND((S1401/INDICI!$B$2*10),2)</f>
        <v>0.55000000000000004</v>
      </c>
      <c r="Z1401" s="81">
        <f>ROUND((O1401/INDICI!$B$1*25),2)</f>
        <v>3.24</v>
      </c>
      <c r="AA1401" s="82">
        <f t="shared" si="126"/>
        <v>6</v>
      </c>
      <c r="AB1401" s="83">
        <f t="shared" si="127"/>
        <v>9.7899999999999991</v>
      </c>
      <c r="AC1401" s="84"/>
      <c r="AD1401" s="81" t="str">
        <f>VLOOKUP(C1401, 'NORD SUD'!A:B, 2, FALSE)</f>
        <v>N</v>
      </c>
      <c r="AE1401" s="85"/>
      <c r="AF1401" s="85"/>
      <c r="AG1401" s="84"/>
      <c r="AH1401" s="81"/>
      <c r="AI1401" s="169"/>
      <c r="AJ1401" s="169"/>
      <c r="AK1401" s="194"/>
      <c r="AL1401" s="158"/>
    </row>
    <row r="1402" spans="1:998" s="13" customFormat="1">
      <c r="A1402" s="16">
        <v>1397</v>
      </c>
      <c r="B1402" s="32" t="s">
        <v>857</v>
      </c>
      <c r="C1402" s="32" t="s">
        <v>76</v>
      </c>
      <c r="D1402" s="32" t="s">
        <v>76</v>
      </c>
      <c r="E1402" s="32" t="s">
        <v>1161</v>
      </c>
      <c r="F1402" s="32"/>
      <c r="G1402" s="74">
        <v>45803</v>
      </c>
      <c r="H1402" s="75">
        <v>0.54305555555555551</v>
      </c>
      <c r="I1402" s="32" t="s">
        <v>5</v>
      </c>
      <c r="J1402" s="32" t="s">
        <v>6</v>
      </c>
      <c r="K1402" s="32" t="s">
        <v>5</v>
      </c>
      <c r="L1402" s="32" t="s">
        <v>5</v>
      </c>
      <c r="M1402" s="32" t="s">
        <v>5</v>
      </c>
      <c r="N1402" s="32" t="s">
        <v>6</v>
      </c>
      <c r="O1402" s="76">
        <v>646.95000000000005</v>
      </c>
      <c r="P1402" s="77">
        <v>3246</v>
      </c>
      <c r="Q1402" s="76">
        <v>251000</v>
      </c>
      <c r="R1402" s="76">
        <v>1000</v>
      </c>
      <c r="S1402" s="85">
        <f t="shared" si="125"/>
        <v>0.39840637450199201</v>
      </c>
      <c r="T1402" s="85">
        <f t="shared" si="124"/>
        <v>250000</v>
      </c>
      <c r="U1402" s="32" t="s">
        <v>5</v>
      </c>
      <c r="V1402" s="32" t="s">
        <v>6</v>
      </c>
      <c r="W1402" s="32">
        <v>1</v>
      </c>
      <c r="X1402" s="80">
        <v>0</v>
      </c>
      <c r="Y1402" s="81">
        <f>ROUND((S1402/INDICI!$B$2*10),2)</f>
        <v>0.05</v>
      </c>
      <c r="Z1402" s="81">
        <f>ROUND((O1402/INDICI!$B$1*25),2)</f>
        <v>1.73</v>
      </c>
      <c r="AA1402" s="82">
        <f t="shared" si="126"/>
        <v>8</v>
      </c>
      <c r="AB1402" s="83">
        <f t="shared" si="127"/>
        <v>9.7799999999999994</v>
      </c>
      <c r="AC1402" s="84"/>
      <c r="AD1402" s="81" t="str">
        <f>VLOOKUP(C1402, 'NORD SUD'!A:B, 2, FALSE)</f>
        <v>S</v>
      </c>
      <c r="AE1402" s="85"/>
      <c r="AF1402" s="85"/>
      <c r="AG1402" s="84"/>
      <c r="AH1402" s="81"/>
      <c r="AI1402" s="169"/>
      <c r="AJ1402" s="169"/>
      <c r="AK1402" s="194"/>
      <c r="AL1402" s="158"/>
    </row>
    <row r="1403" spans="1:998" s="13" customFormat="1">
      <c r="A1403" s="16">
        <v>1398</v>
      </c>
      <c r="B1403" s="32" t="s">
        <v>250</v>
      </c>
      <c r="C1403" s="32" t="s">
        <v>41</v>
      </c>
      <c r="D1403" s="32" t="s">
        <v>41</v>
      </c>
      <c r="E1403" s="32" t="s">
        <v>1289</v>
      </c>
      <c r="F1403" s="32"/>
      <c r="G1403" s="74">
        <v>45831</v>
      </c>
      <c r="H1403" s="75">
        <v>0.57430555555555551</v>
      </c>
      <c r="I1403" s="32" t="s">
        <v>265</v>
      </c>
      <c r="J1403" s="32" t="s">
        <v>6</v>
      </c>
      <c r="K1403" s="32" t="s">
        <v>265</v>
      </c>
      <c r="L1403" s="32" t="s">
        <v>5</v>
      </c>
      <c r="M1403" s="76" t="s">
        <v>5</v>
      </c>
      <c r="N1403" s="32" t="s">
        <v>289</v>
      </c>
      <c r="O1403" s="76">
        <v>1412.42</v>
      </c>
      <c r="P1403" s="77">
        <v>20603</v>
      </c>
      <c r="Q1403" s="76">
        <v>82860.490000000005</v>
      </c>
      <c r="R1403" s="76">
        <v>0</v>
      </c>
      <c r="S1403" s="85">
        <f t="shared" si="125"/>
        <v>0</v>
      </c>
      <c r="T1403" s="85">
        <f t="shared" si="124"/>
        <v>82860.490000000005</v>
      </c>
      <c r="U1403" s="32" t="s">
        <v>289</v>
      </c>
      <c r="V1403" s="32" t="s">
        <v>6</v>
      </c>
      <c r="W1403" s="79">
        <v>1</v>
      </c>
      <c r="X1403" s="80">
        <v>0</v>
      </c>
      <c r="Y1403" s="81">
        <f>ROUND((S1403/INDICI!$B$2*10),2)</f>
        <v>0</v>
      </c>
      <c r="Z1403" s="81">
        <f>ROUND((O1403/INDICI!$B$1*25),2)</f>
        <v>3.77</v>
      </c>
      <c r="AA1403" s="82">
        <f t="shared" si="126"/>
        <v>6</v>
      </c>
      <c r="AB1403" s="83">
        <f t="shared" si="127"/>
        <v>9.77</v>
      </c>
      <c r="AC1403" s="84"/>
      <c r="AD1403" s="81" t="str">
        <f>VLOOKUP(C1403, 'NORD SUD'!A:B, 2, FALSE)</f>
        <v>N</v>
      </c>
      <c r="AE1403" s="85"/>
      <c r="AF1403" s="85"/>
      <c r="AG1403" s="84"/>
      <c r="AH1403" s="81"/>
      <c r="AI1403" s="169"/>
      <c r="AJ1403" s="169"/>
      <c r="AK1403" s="194"/>
      <c r="AL1403" s="158"/>
    </row>
    <row r="1404" spans="1:998" s="13" customFormat="1">
      <c r="A1404" s="16">
        <v>1399</v>
      </c>
      <c r="B1404" s="32" t="s">
        <v>250</v>
      </c>
      <c r="C1404" s="32" t="s">
        <v>41</v>
      </c>
      <c r="D1404" s="32" t="s">
        <v>41</v>
      </c>
      <c r="E1404" s="32" t="s">
        <v>1292</v>
      </c>
      <c r="F1404" s="32"/>
      <c r="G1404" s="74">
        <v>45833</v>
      </c>
      <c r="H1404" s="75">
        <v>0.4465277777777778</v>
      </c>
      <c r="I1404" s="32" t="s">
        <v>265</v>
      </c>
      <c r="J1404" s="32" t="s">
        <v>6</v>
      </c>
      <c r="K1404" s="32" t="s">
        <v>5</v>
      </c>
      <c r="L1404" s="32" t="s">
        <v>5</v>
      </c>
      <c r="M1404" s="76" t="s">
        <v>5</v>
      </c>
      <c r="N1404" s="32" t="s">
        <v>289</v>
      </c>
      <c r="O1404" s="76">
        <v>662.41</v>
      </c>
      <c r="P1404" s="77">
        <v>4076</v>
      </c>
      <c r="Q1404" s="76">
        <v>196889.8</v>
      </c>
      <c r="R1404" s="76">
        <v>0</v>
      </c>
      <c r="S1404" s="85">
        <f t="shared" si="125"/>
        <v>0</v>
      </c>
      <c r="T1404" s="85">
        <f t="shared" si="124"/>
        <v>196889.8</v>
      </c>
      <c r="U1404" s="32" t="s">
        <v>289</v>
      </c>
      <c r="V1404" s="32" t="s">
        <v>6</v>
      </c>
      <c r="W1404" s="79">
        <v>1</v>
      </c>
      <c r="X1404" s="80">
        <v>0</v>
      </c>
      <c r="Y1404" s="81">
        <f>ROUND((S1404/INDICI!$B$2*10),2)</f>
        <v>0</v>
      </c>
      <c r="Z1404" s="81">
        <f>ROUND((O1404/INDICI!$B$1*25),2)</f>
        <v>1.77</v>
      </c>
      <c r="AA1404" s="82">
        <f t="shared" si="126"/>
        <v>8</v>
      </c>
      <c r="AB1404" s="83">
        <f t="shared" si="127"/>
        <v>9.77</v>
      </c>
      <c r="AC1404" s="84"/>
      <c r="AD1404" s="81" t="str">
        <f>VLOOKUP(C1404, 'NORD SUD'!A:B, 2, FALSE)</f>
        <v>N</v>
      </c>
      <c r="AE1404" s="85"/>
      <c r="AF1404" s="85"/>
      <c r="AG1404" s="84"/>
      <c r="AH1404" s="81"/>
      <c r="AI1404" s="169"/>
      <c r="AJ1404" s="169"/>
      <c r="AK1404" s="194"/>
      <c r="AL1404" s="158"/>
    </row>
    <row r="1405" spans="1:998" s="13" customFormat="1">
      <c r="A1405" s="16">
        <v>1400</v>
      </c>
      <c r="B1405" s="32" t="s">
        <v>1013</v>
      </c>
      <c r="C1405" s="32" t="s">
        <v>74</v>
      </c>
      <c r="D1405" s="32" t="s">
        <v>1050</v>
      </c>
      <c r="E1405" s="32" t="s">
        <v>1069</v>
      </c>
      <c r="F1405" s="32"/>
      <c r="G1405" s="74">
        <v>45833</v>
      </c>
      <c r="H1405" s="75">
        <v>0.4069444444444445</v>
      </c>
      <c r="I1405" s="32" t="s">
        <v>5</v>
      </c>
      <c r="J1405" s="32" t="s">
        <v>6</v>
      </c>
      <c r="K1405" s="32" t="s">
        <v>5</v>
      </c>
      <c r="L1405" s="32" t="s">
        <v>5</v>
      </c>
      <c r="M1405" s="32" t="s">
        <v>5</v>
      </c>
      <c r="N1405" s="32" t="s">
        <v>6</v>
      </c>
      <c r="O1405" s="76">
        <v>663.83430695698348</v>
      </c>
      <c r="P1405" s="77">
        <v>3766</v>
      </c>
      <c r="Q1405" s="76">
        <v>250000</v>
      </c>
      <c r="R1405" s="76">
        <v>0</v>
      </c>
      <c r="S1405" s="85">
        <f t="shared" si="125"/>
        <v>0</v>
      </c>
      <c r="T1405" s="85">
        <f t="shared" si="124"/>
        <v>250000</v>
      </c>
      <c r="U1405" s="32" t="s">
        <v>6</v>
      </c>
      <c r="V1405" s="32" t="s">
        <v>6</v>
      </c>
      <c r="W1405" s="79">
        <v>1</v>
      </c>
      <c r="X1405" s="80">
        <v>0</v>
      </c>
      <c r="Y1405" s="81">
        <f>ROUND((S1405/INDICI!$B$2*10),2)</f>
        <v>0</v>
      </c>
      <c r="Z1405" s="81">
        <f>ROUND((O1405/INDICI!$B$1*25),2)</f>
        <v>1.77</v>
      </c>
      <c r="AA1405" s="82">
        <f t="shared" si="126"/>
        <v>8</v>
      </c>
      <c r="AB1405" s="83">
        <f t="shared" si="127"/>
        <v>9.77</v>
      </c>
      <c r="AC1405" s="84"/>
      <c r="AD1405" s="81" t="str">
        <f>VLOOKUP(C1405, 'NORD SUD'!A:B, 2, FALSE)</f>
        <v>S</v>
      </c>
      <c r="AE1405" s="85"/>
      <c r="AF1405" s="85"/>
      <c r="AG1405" s="84"/>
      <c r="AH1405" s="81"/>
      <c r="AI1405" s="169"/>
      <c r="AJ1405" s="169"/>
      <c r="AK1405" s="194"/>
      <c r="AL1405" s="158"/>
    </row>
    <row r="1406" spans="1:998" s="13" customFormat="1">
      <c r="A1406" s="16">
        <v>1401</v>
      </c>
      <c r="B1406" s="32" t="s">
        <v>857</v>
      </c>
      <c r="C1406" s="32" t="s">
        <v>29</v>
      </c>
      <c r="D1406" s="32" t="s">
        <v>29</v>
      </c>
      <c r="E1406" s="32" t="s">
        <v>1577</v>
      </c>
      <c r="F1406" s="32"/>
      <c r="G1406" s="74">
        <v>45824</v>
      </c>
      <c r="H1406" s="75">
        <v>0.48125000000000001</v>
      </c>
      <c r="I1406" s="32" t="s">
        <v>5</v>
      </c>
      <c r="J1406" s="32" t="s">
        <v>6</v>
      </c>
      <c r="K1406" s="32" t="s">
        <v>5</v>
      </c>
      <c r="L1406" s="32" t="s">
        <v>5</v>
      </c>
      <c r="M1406" s="32" t="s">
        <v>5</v>
      </c>
      <c r="N1406" s="32" t="s">
        <v>6</v>
      </c>
      <c r="O1406" s="76">
        <v>657.56</v>
      </c>
      <c r="P1406" s="77">
        <v>1977</v>
      </c>
      <c r="Q1406" s="76">
        <v>209603.78</v>
      </c>
      <c r="R1406" s="76">
        <v>0</v>
      </c>
      <c r="S1406" s="86">
        <f t="shared" si="125"/>
        <v>0</v>
      </c>
      <c r="T1406" s="86">
        <f t="shared" si="124"/>
        <v>209603.78</v>
      </c>
      <c r="U1406" s="32" t="s">
        <v>6</v>
      </c>
      <c r="V1406" s="32" t="s">
        <v>6</v>
      </c>
      <c r="W1406" s="32">
        <v>1</v>
      </c>
      <c r="X1406" s="80">
        <v>0</v>
      </c>
      <c r="Y1406" s="81">
        <f>ROUND((S1406/INDICI!$B$2*10),2)</f>
        <v>0</v>
      </c>
      <c r="Z1406" s="81">
        <f>ROUND((O1406/INDICI!$B$1*25),2)</f>
        <v>1.76</v>
      </c>
      <c r="AA1406" s="82">
        <f t="shared" si="126"/>
        <v>8</v>
      </c>
      <c r="AB1406" s="83">
        <f t="shared" si="127"/>
        <v>9.76</v>
      </c>
      <c r="AC1406" s="84"/>
      <c r="AD1406" s="81" t="str">
        <f>VLOOKUP(C1406, 'NORD SUD'!A:B, 2, FALSE)</f>
        <v>S</v>
      </c>
      <c r="AE1406" s="85"/>
      <c r="AF1406" s="85"/>
      <c r="AG1406" s="84"/>
      <c r="AH1406" s="81"/>
      <c r="AI1406" s="169"/>
      <c r="AJ1406" s="169"/>
      <c r="AK1406" s="194"/>
      <c r="AL1406" s="161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4"/>
      <c r="DB1406" s="24"/>
      <c r="DC1406" s="24"/>
      <c r="DD1406" s="24"/>
      <c r="DE1406" s="24"/>
      <c r="DF1406" s="24"/>
      <c r="DG1406" s="24"/>
      <c r="DH1406" s="24"/>
      <c r="DI1406" s="24"/>
      <c r="DJ1406" s="24"/>
      <c r="DK1406" s="24"/>
      <c r="DL1406" s="24"/>
      <c r="DM1406" s="24"/>
      <c r="DN1406" s="24"/>
      <c r="DO1406" s="24"/>
      <c r="DP1406" s="24"/>
      <c r="DQ1406" s="24"/>
      <c r="DR1406" s="24"/>
      <c r="DS1406" s="24"/>
      <c r="DT1406" s="24"/>
      <c r="DU1406" s="24"/>
      <c r="DV1406" s="24"/>
      <c r="DW1406" s="24"/>
      <c r="DX1406" s="24"/>
      <c r="DY1406" s="24"/>
      <c r="DZ1406" s="24"/>
      <c r="EA1406" s="24"/>
      <c r="EB1406" s="24"/>
      <c r="EC1406" s="24"/>
      <c r="ED1406" s="24"/>
      <c r="EE1406" s="24"/>
      <c r="EF1406" s="24"/>
      <c r="EG1406" s="24"/>
      <c r="EH1406" s="24"/>
      <c r="EI1406" s="24"/>
      <c r="EJ1406" s="24"/>
      <c r="EK1406" s="24"/>
      <c r="EL1406" s="24"/>
      <c r="EM1406" s="24"/>
      <c r="EN1406" s="24"/>
      <c r="EO1406" s="24"/>
      <c r="EP1406" s="24"/>
      <c r="EQ1406" s="24"/>
      <c r="ER1406" s="24"/>
      <c r="ES1406" s="24"/>
      <c r="ET1406" s="24"/>
      <c r="EU1406" s="24"/>
      <c r="EV1406" s="24"/>
      <c r="EW1406" s="24"/>
      <c r="EX1406" s="24"/>
      <c r="EY1406" s="24"/>
      <c r="EZ1406" s="24"/>
      <c r="FA1406" s="24"/>
      <c r="FB1406" s="24"/>
      <c r="FC1406" s="24"/>
      <c r="FD1406" s="24"/>
      <c r="FE1406" s="24"/>
      <c r="FF1406" s="24"/>
      <c r="FG1406" s="24"/>
      <c r="FH1406" s="24"/>
      <c r="FI1406" s="24"/>
      <c r="FJ1406" s="24"/>
      <c r="FK1406" s="24"/>
      <c r="FL1406" s="24"/>
      <c r="FM1406" s="24"/>
      <c r="FN1406" s="24"/>
      <c r="FO1406" s="24"/>
      <c r="FP1406" s="24"/>
      <c r="FQ1406" s="24"/>
      <c r="FR1406" s="24"/>
      <c r="FS1406" s="24"/>
      <c r="FT1406" s="24"/>
      <c r="FU1406" s="24"/>
      <c r="FV1406" s="24"/>
      <c r="FW1406" s="24"/>
      <c r="FX1406" s="24"/>
      <c r="FY1406" s="24"/>
      <c r="FZ1406" s="24"/>
      <c r="GA1406" s="24"/>
      <c r="GB1406" s="24"/>
      <c r="GC1406" s="24"/>
      <c r="GD1406" s="24"/>
      <c r="GE1406" s="24"/>
      <c r="GF1406" s="24"/>
      <c r="GG1406" s="24"/>
      <c r="GH1406" s="24"/>
      <c r="GI1406" s="24"/>
      <c r="GJ1406" s="24"/>
      <c r="GK1406" s="24"/>
      <c r="GL1406" s="24"/>
      <c r="GM1406" s="24"/>
      <c r="GN1406" s="24"/>
      <c r="GO1406" s="24"/>
      <c r="GP1406" s="24"/>
      <c r="GQ1406" s="24"/>
      <c r="GR1406" s="24"/>
      <c r="GS1406" s="24"/>
      <c r="GT1406" s="24"/>
      <c r="GU1406" s="24"/>
      <c r="GV1406" s="24"/>
      <c r="GW1406" s="24"/>
      <c r="GX1406" s="24"/>
      <c r="GY1406" s="24"/>
      <c r="GZ1406" s="24"/>
      <c r="HA1406" s="24"/>
      <c r="HB1406" s="24"/>
      <c r="HC1406" s="24"/>
      <c r="HD1406" s="24"/>
      <c r="HE1406" s="24"/>
      <c r="HF1406" s="24"/>
      <c r="HG1406" s="24"/>
      <c r="HH1406" s="24"/>
      <c r="HI1406" s="24"/>
      <c r="HJ1406" s="24"/>
      <c r="HK1406" s="24"/>
      <c r="HL1406" s="24"/>
      <c r="HM1406" s="24"/>
      <c r="HN1406" s="24"/>
      <c r="HO1406" s="24"/>
      <c r="HP1406" s="24"/>
      <c r="HQ1406" s="24"/>
      <c r="HR1406" s="24"/>
      <c r="HS1406" s="24"/>
      <c r="HT1406" s="24"/>
      <c r="HU1406" s="24"/>
      <c r="HV1406" s="24"/>
      <c r="HW1406" s="24"/>
      <c r="HX1406" s="24"/>
      <c r="HY1406" s="24"/>
      <c r="HZ1406" s="24"/>
      <c r="IA1406" s="24"/>
      <c r="IB1406" s="24"/>
      <c r="IC1406" s="24"/>
      <c r="ID1406" s="24"/>
      <c r="IE1406" s="24"/>
      <c r="IF1406" s="24"/>
      <c r="IG1406" s="24"/>
      <c r="IH1406" s="24"/>
      <c r="II1406" s="24"/>
      <c r="IJ1406" s="24"/>
      <c r="IK1406" s="24"/>
      <c r="IL1406" s="24"/>
      <c r="IM1406" s="24"/>
      <c r="IN1406" s="24"/>
      <c r="IO1406" s="24"/>
      <c r="IP1406" s="24"/>
      <c r="IQ1406" s="24"/>
      <c r="IR1406" s="24"/>
      <c r="IS1406" s="24"/>
      <c r="IT1406" s="24"/>
      <c r="IU1406" s="24"/>
      <c r="IV1406" s="24"/>
      <c r="IW1406" s="24"/>
      <c r="IX1406" s="24"/>
      <c r="IY1406" s="24"/>
      <c r="IZ1406" s="24"/>
      <c r="JA1406" s="24"/>
      <c r="JB1406" s="24"/>
      <c r="JC1406" s="24"/>
      <c r="JD1406" s="24"/>
      <c r="JE1406" s="24"/>
      <c r="JF1406" s="24"/>
      <c r="JG1406" s="24"/>
      <c r="JH1406" s="24"/>
      <c r="JI1406" s="24"/>
      <c r="JJ1406" s="24"/>
      <c r="JK1406" s="24"/>
      <c r="JL1406" s="24"/>
      <c r="JM1406" s="24"/>
      <c r="JN1406" s="24"/>
      <c r="JO1406" s="24"/>
      <c r="JP1406" s="24"/>
      <c r="JQ1406" s="24"/>
      <c r="JR1406" s="24"/>
      <c r="JS1406" s="24"/>
      <c r="JT1406" s="24"/>
      <c r="JU1406" s="24"/>
      <c r="JV1406" s="24"/>
      <c r="JW1406" s="24"/>
      <c r="JX1406" s="24"/>
      <c r="JY1406" s="24"/>
      <c r="JZ1406" s="24"/>
      <c r="KA1406" s="24"/>
      <c r="KB1406" s="24"/>
      <c r="KC1406" s="24"/>
      <c r="KD1406" s="24"/>
      <c r="KE1406" s="24"/>
      <c r="KF1406" s="24"/>
      <c r="KG1406" s="24"/>
      <c r="KH1406" s="24"/>
      <c r="KI1406" s="24"/>
      <c r="KJ1406" s="24"/>
      <c r="KK1406" s="24"/>
      <c r="KL1406" s="24"/>
      <c r="KM1406" s="24"/>
      <c r="KN1406" s="24"/>
      <c r="KO1406" s="24"/>
      <c r="KP1406" s="24"/>
      <c r="KQ1406" s="24"/>
      <c r="KR1406" s="24"/>
      <c r="KS1406" s="24"/>
      <c r="KT1406" s="24"/>
      <c r="KU1406" s="24"/>
      <c r="KV1406" s="24"/>
      <c r="KW1406" s="24"/>
      <c r="KX1406" s="24"/>
      <c r="KY1406" s="24"/>
      <c r="KZ1406" s="24"/>
      <c r="LA1406" s="24"/>
      <c r="LB1406" s="24"/>
      <c r="LC1406" s="24"/>
      <c r="LD1406" s="24"/>
      <c r="LE1406" s="24"/>
      <c r="LF1406" s="24"/>
      <c r="LG1406" s="24"/>
      <c r="LH1406" s="24"/>
      <c r="LI1406" s="24"/>
      <c r="LJ1406" s="24"/>
      <c r="LK1406" s="24"/>
      <c r="LL1406" s="24"/>
      <c r="LM1406" s="24"/>
      <c r="LN1406" s="24"/>
      <c r="LO1406" s="24"/>
      <c r="LP1406" s="24"/>
      <c r="LQ1406" s="24"/>
      <c r="LR1406" s="24"/>
      <c r="LS1406" s="24"/>
      <c r="LT1406" s="24"/>
      <c r="LU1406" s="24"/>
      <c r="LV1406" s="24"/>
      <c r="LW1406" s="24"/>
      <c r="LX1406" s="24"/>
      <c r="LY1406" s="24"/>
      <c r="LZ1406" s="24"/>
      <c r="MA1406" s="24"/>
      <c r="MB1406" s="24"/>
      <c r="MC1406" s="24"/>
      <c r="MD1406" s="24"/>
      <c r="ME1406" s="24"/>
      <c r="MF1406" s="24"/>
      <c r="MG1406" s="24"/>
      <c r="MH1406" s="24"/>
      <c r="MI1406" s="24"/>
      <c r="MJ1406" s="24"/>
      <c r="MK1406" s="24"/>
      <c r="ML1406" s="24"/>
      <c r="MM1406" s="24"/>
      <c r="MN1406" s="24"/>
      <c r="MO1406" s="24"/>
      <c r="MP1406" s="24"/>
      <c r="MQ1406" s="24"/>
      <c r="MR1406" s="24"/>
      <c r="MS1406" s="24"/>
      <c r="MT1406" s="24"/>
      <c r="MU1406" s="24"/>
      <c r="MV1406" s="24"/>
      <c r="MW1406" s="24"/>
      <c r="MX1406" s="24"/>
      <c r="MY1406" s="24"/>
      <c r="MZ1406" s="24"/>
      <c r="NA1406" s="24"/>
      <c r="NB1406" s="24"/>
      <c r="NC1406" s="24"/>
      <c r="ND1406" s="24"/>
      <c r="NE1406" s="24"/>
      <c r="NF1406" s="24"/>
      <c r="NG1406" s="24"/>
      <c r="NH1406" s="24"/>
      <c r="NI1406" s="24"/>
      <c r="NJ1406" s="24"/>
      <c r="NK1406" s="24"/>
      <c r="NL1406" s="24"/>
      <c r="NM1406" s="24"/>
      <c r="NN1406" s="24"/>
      <c r="NO1406" s="24"/>
      <c r="NP1406" s="24"/>
      <c r="NQ1406" s="24"/>
      <c r="NR1406" s="24"/>
      <c r="NS1406" s="24"/>
      <c r="NT1406" s="24"/>
      <c r="NU1406" s="24"/>
      <c r="NV1406" s="24"/>
      <c r="NW1406" s="24"/>
      <c r="NX1406" s="24"/>
      <c r="NY1406" s="24"/>
      <c r="NZ1406" s="24"/>
      <c r="OA1406" s="24"/>
      <c r="OB1406" s="24"/>
      <c r="OC1406" s="24"/>
      <c r="OD1406" s="24"/>
      <c r="OE1406" s="24"/>
      <c r="OF1406" s="24"/>
      <c r="OG1406" s="24"/>
      <c r="OH1406" s="24"/>
      <c r="OI1406" s="24"/>
      <c r="OJ1406" s="24"/>
      <c r="OK1406" s="24"/>
      <c r="OL1406" s="24"/>
      <c r="OM1406" s="24"/>
      <c r="ON1406" s="24"/>
      <c r="OO1406" s="24"/>
      <c r="OP1406" s="24"/>
      <c r="OQ1406" s="24"/>
      <c r="OR1406" s="24"/>
      <c r="OS1406" s="24"/>
      <c r="OT1406" s="24"/>
      <c r="OU1406" s="24"/>
      <c r="OV1406" s="24"/>
      <c r="OW1406" s="24"/>
      <c r="OX1406" s="24"/>
      <c r="OY1406" s="24"/>
      <c r="OZ1406" s="24"/>
      <c r="PA1406" s="24"/>
      <c r="PB1406" s="24"/>
      <c r="PC1406" s="24"/>
      <c r="PD1406" s="24"/>
      <c r="PE1406" s="24"/>
      <c r="PF1406" s="24"/>
      <c r="PG1406" s="24"/>
      <c r="PH1406" s="24"/>
      <c r="PI1406" s="24"/>
      <c r="PJ1406" s="24"/>
      <c r="PK1406" s="24"/>
      <c r="PL1406" s="24"/>
      <c r="PM1406" s="24"/>
      <c r="PN1406" s="24"/>
      <c r="PO1406" s="24"/>
      <c r="PP1406" s="24"/>
      <c r="PQ1406" s="24"/>
      <c r="PR1406" s="24"/>
      <c r="PS1406" s="24"/>
      <c r="PT1406" s="24"/>
      <c r="PU1406" s="24"/>
      <c r="PV1406" s="24"/>
      <c r="PW1406" s="24"/>
      <c r="PX1406" s="24"/>
      <c r="PY1406" s="24"/>
      <c r="PZ1406" s="24"/>
      <c r="QA1406" s="24"/>
      <c r="QB1406" s="24"/>
      <c r="QC1406" s="24"/>
      <c r="QD1406" s="24"/>
      <c r="QE1406" s="24"/>
      <c r="QF1406" s="24"/>
      <c r="QG1406" s="24"/>
      <c r="QH1406" s="24"/>
      <c r="QI1406" s="24"/>
      <c r="QJ1406" s="24"/>
      <c r="QK1406" s="24"/>
      <c r="QL1406" s="24"/>
      <c r="QM1406" s="24"/>
      <c r="QN1406" s="24"/>
      <c r="QO1406" s="24"/>
      <c r="QP1406" s="24"/>
      <c r="QQ1406" s="24"/>
      <c r="QR1406" s="24"/>
      <c r="QS1406" s="24"/>
      <c r="QT1406" s="24"/>
      <c r="QU1406" s="24"/>
      <c r="QV1406" s="24"/>
      <c r="QW1406" s="24"/>
      <c r="QX1406" s="24"/>
      <c r="QY1406" s="24"/>
      <c r="QZ1406" s="24"/>
      <c r="RA1406" s="24"/>
      <c r="RB1406" s="24"/>
      <c r="RC1406" s="24"/>
      <c r="RD1406" s="24"/>
      <c r="RE1406" s="24"/>
      <c r="RF1406" s="24"/>
      <c r="RG1406" s="24"/>
      <c r="RH1406" s="24"/>
      <c r="RI1406" s="24"/>
      <c r="RJ1406" s="24"/>
      <c r="RK1406" s="24"/>
      <c r="RL1406" s="24"/>
      <c r="RM1406" s="24"/>
      <c r="RN1406" s="24"/>
      <c r="RO1406" s="24"/>
      <c r="RP1406" s="24"/>
      <c r="RQ1406" s="24"/>
      <c r="RR1406" s="24"/>
      <c r="RS1406" s="24"/>
      <c r="RT1406" s="24"/>
      <c r="RU1406" s="24"/>
      <c r="RV1406" s="24"/>
      <c r="RW1406" s="24"/>
      <c r="RX1406" s="24"/>
      <c r="RY1406" s="24"/>
      <c r="RZ1406" s="24"/>
      <c r="SA1406" s="24"/>
      <c r="SB1406" s="24"/>
      <c r="SC1406" s="24"/>
      <c r="SD1406" s="24"/>
      <c r="SE1406" s="24"/>
      <c r="SF1406" s="24"/>
      <c r="SG1406" s="24"/>
      <c r="SH1406" s="24"/>
      <c r="SI1406" s="24"/>
      <c r="SJ1406" s="24"/>
      <c r="SK1406" s="24"/>
      <c r="SL1406" s="24"/>
      <c r="SM1406" s="24"/>
      <c r="SN1406" s="24"/>
      <c r="SO1406" s="24"/>
      <c r="SP1406" s="24"/>
      <c r="SQ1406" s="24"/>
      <c r="SR1406" s="24"/>
      <c r="SS1406" s="24"/>
      <c r="ST1406" s="24"/>
      <c r="SU1406" s="24"/>
      <c r="SV1406" s="24"/>
      <c r="SW1406" s="24"/>
      <c r="SX1406" s="24"/>
      <c r="SY1406" s="24"/>
      <c r="SZ1406" s="24"/>
      <c r="TA1406" s="24"/>
      <c r="TB1406" s="24"/>
      <c r="TC1406" s="24"/>
      <c r="TD1406" s="24"/>
      <c r="TE1406" s="24"/>
      <c r="TF1406" s="24"/>
      <c r="TG1406" s="24"/>
      <c r="TH1406" s="24"/>
      <c r="TI1406" s="24"/>
      <c r="TJ1406" s="24"/>
      <c r="TK1406" s="24"/>
      <c r="TL1406" s="24"/>
      <c r="TM1406" s="24"/>
      <c r="TN1406" s="24"/>
      <c r="TO1406" s="24"/>
      <c r="TP1406" s="24"/>
      <c r="TQ1406" s="24"/>
      <c r="TR1406" s="24"/>
      <c r="TS1406" s="24"/>
      <c r="TT1406" s="24"/>
      <c r="TU1406" s="24"/>
      <c r="TV1406" s="24"/>
      <c r="TW1406" s="24"/>
      <c r="TX1406" s="24"/>
      <c r="TY1406" s="24"/>
      <c r="TZ1406" s="24"/>
      <c r="UA1406" s="24"/>
      <c r="UB1406" s="24"/>
      <c r="UC1406" s="24"/>
      <c r="UD1406" s="24"/>
      <c r="UE1406" s="24"/>
      <c r="UF1406" s="24"/>
      <c r="UG1406" s="24"/>
      <c r="UH1406" s="24"/>
      <c r="UI1406" s="24"/>
      <c r="UJ1406" s="24"/>
      <c r="UK1406" s="24"/>
      <c r="UL1406" s="24"/>
      <c r="UM1406" s="24"/>
      <c r="UN1406" s="24"/>
      <c r="UO1406" s="24"/>
      <c r="UP1406" s="24"/>
      <c r="UQ1406" s="24"/>
      <c r="UR1406" s="24"/>
      <c r="US1406" s="24"/>
      <c r="UT1406" s="24"/>
      <c r="UU1406" s="24"/>
      <c r="UV1406" s="24"/>
      <c r="UW1406" s="24"/>
      <c r="UX1406" s="24"/>
      <c r="UY1406" s="24"/>
      <c r="UZ1406" s="24"/>
      <c r="VA1406" s="24"/>
      <c r="VB1406" s="24"/>
      <c r="VC1406" s="24"/>
      <c r="VD1406" s="24"/>
      <c r="VE1406" s="24"/>
      <c r="VF1406" s="24"/>
      <c r="VG1406" s="24"/>
      <c r="VH1406" s="24"/>
      <c r="VI1406" s="24"/>
      <c r="VJ1406" s="24"/>
      <c r="VK1406" s="24"/>
      <c r="VL1406" s="24"/>
      <c r="VM1406" s="24"/>
      <c r="VN1406" s="24"/>
      <c r="VO1406" s="24"/>
      <c r="VP1406" s="24"/>
      <c r="VQ1406" s="24"/>
      <c r="VR1406" s="24"/>
      <c r="VS1406" s="24"/>
      <c r="VT1406" s="24"/>
      <c r="VU1406" s="24"/>
      <c r="VV1406" s="24"/>
      <c r="VW1406" s="24"/>
      <c r="VX1406" s="24"/>
      <c r="VY1406" s="24"/>
      <c r="VZ1406" s="24"/>
      <c r="WA1406" s="24"/>
      <c r="WB1406" s="24"/>
      <c r="WC1406" s="24"/>
      <c r="WD1406" s="24"/>
      <c r="WE1406" s="24"/>
      <c r="WF1406" s="24"/>
      <c r="WG1406" s="24"/>
      <c r="WH1406" s="24"/>
      <c r="WI1406" s="24"/>
      <c r="WJ1406" s="24"/>
      <c r="WK1406" s="24"/>
      <c r="WL1406" s="24"/>
      <c r="WM1406" s="24"/>
      <c r="WN1406" s="24"/>
      <c r="WO1406" s="24"/>
      <c r="WP1406" s="24"/>
      <c r="WQ1406" s="24"/>
      <c r="WR1406" s="24"/>
      <c r="WS1406" s="24"/>
      <c r="WT1406" s="24"/>
      <c r="WU1406" s="24"/>
      <c r="WV1406" s="24"/>
      <c r="WW1406" s="24"/>
      <c r="WX1406" s="24"/>
      <c r="WY1406" s="24"/>
      <c r="WZ1406" s="24"/>
      <c r="XA1406" s="24"/>
      <c r="XB1406" s="24"/>
      <c r="XC1406" s="24"/>
      <c r="XD1406" s="24"/>
      <c r="XE1406" s="24"/>
      <c r="XF1406" s="24"/>
      <c r="XG1406" s="24"/>
      <c r="XH1406" s="24"/>
      <c r="XI1406" s="24"/>
      <c r="XJ1406" s="24"/>
      <c r="XK1406" s="24"/>
      <c r="XL1406" s="24"/>
      <c r="XM1406" s="24"/>
      <c r="XN1406" s="24"/>
      <c r="XO1406" s="24"/>
      <c r="XP1406" s="24"/>
      <c r="XQ1406" s="24"/>
      <c r="XR1406" s="24"/>
      <c r="XS1406" s="24"/>
      <c r="XT1406" s="24"/>
      <c r="XU1406" s="24"/>
      <c r="XV1406" s="24"/>
      <c r="XW1406" s="24"/>
      <c r="XX1406" s="24"/>
      <c r="XY1406" s="24"/>
      <c r="XZ1406" s="24"/>
      <c r="YA1406" s="24"/>
      <c r="YB1406" s="24"/>
      <c r="YC1406" s="24"/>
      <c r="YD1406" s="24"/>
      <c r="YE1406" s="24"/>
      <c r="YF1406" s="24"/>
      <c r="YG1406" s="24"/>
      <c r="YH1406" s="24"/>
      <c r="YI1406" s="24"/>
      <c r="YJ1406" s="24"/>
      <c r="YK1406" s="24"/>
      <c r="YL1406" s="24"/>
      <c r="YM1406" s="24"/>
      <c r="YN1406" s="24"/>
      <c r="YO1406" s="24"/>
      <c r="YP1406" s="24"/>
      <c r="YQ1406" s="24"/>
      <c r="YR1406" s="24"/>
      <c r="YS1406" s="24"/>
      <c r="YT1406" s="24"/>
      <c r="YU1406" s="24"/>
      <c r="YV1406" s="24"/>
      <c r="YW1406" s="24"/>
      <c r="YX1406" s="24"/>
      <c r="YY1406" s="24"/>
      <c r="YZ1406" s="24"/>
      <c r="ZA1406" s="24"/>
      <c r="ZB1406" s="24"/>
      <c r="ZC1406" s="24"/>
      <c r="ZD1406" s="24"/>
      <c r="ZE1406" s="24"/>
      <c r="ZF1406" s="24"/>
      <c r="ZG1406" s="24"/>
      <c r="ZH1406" s="24"/>
      <c r="ZI1406" s="24"/>
      <c r="ZJ1406" s="24"/>
      <c r="ZK1406" s="24"/>
      <c r="ZL1406" s="24"/>
      <c r="ZM1406" s="24"/>
      <c r="ZN1406" s="24"/>
      <c r="ZO1406" s="24"/>
      <c r="ZP1406" s="24"/>
      <c r="ZQ1406" s="24"/>
      <c r="ZR1406" s="24"/>
      <c r="ZS1406" s="24"/>
      <c r="ZT1406" s="24"/>
      <c r="ZU1406" s="24"/>
      <c r="ZV1406" s="24"/>
      <c r="ZW1406" s="24"/>
      <c r="ZX1406" s="24"/>
      <c r="ZY1406" s="24"/>
      <c r="ZZ1406" s="24"/>
      <c r="AAA1406" s="24"/>
      <c r="AAB1406" s="24"/>
      <c r="AAC1406" s="24"/>
      <c r="AAD1406" s="24"/>
      <c r="AAE1406" s="24"/>
      <c r="AAF1406" s="24"/>
      <c r="AAG1406" s="24"/>
      <c r="AAH1406" s="24"/>
      <c r="AAI1406" s="24"/>
      <c r="AAJ1406" s="24"/>
      <c r="AAK1406" s="24"/>
      <c r="AAL1406" s="24"/>
      <c r="AAM1406" s="24"/>
      <c r="AAN1406" s="24"/>
      <c r="AAO1406" s="24"/>
      <c r="AAP1406" s="24"/>
      <c r="AAQ1406" s="24"/>
      <c r="AAR1406" s="24"/>
      <c r="AAS1406" s="24"/>
      <c r="AAT1406" s="24"/>
      <c r="AAU1406" s="24"/>
      <c r="AAV1406" s="24"/>
      <c r="AAW1406" s="24"/>
      <c r="AAX1406" s="24"/>
      <c r="AAY1406" s="24"/>
      <c r="AAZ1406" s="24"/>
      <c r="ABA1406" s="24"/>
      <c r="ABB1406" s="24"/>
      <c r="ABC1406" s="24"/>
      <c r="ABD1406" s="24"/>
      <c r="ABE1406" s="24"/>
      <c r="ABF1406" s="24"/>
      <c r="ABG1406" s="24"/>
      <c r="ABH1406" s="24"/>
      <c r="ABI1406" s="24"/>
      <c r="ABJ1406" s="24"/>
      <c r="ABK1406" s="24"/>
      <c r="ABL1406" s="24"/>
      <c r="ABM1406" s="24"/>
      <c r="ABN1406" s="24"/>
      <c r="ABO1406" s="24"/>
      <c r="ABP1406" s="24"/>
      <c r="ABQ1406" s="24"/>
      <c r="ABR1406" s="24"/>
      <c r="ABS1406" s="24"/>
      <c r="ABT1406" s="24"/>
      <c r="ABU1406" s="24"/>
      <c r="ABV1406" s="24"/>
      <c r="ABW1406" s="24"/>
      <c r="ABX1406" s="24"/>
      <c r="ABY1406" s="24"/>
      <c r="ABZ1406" s="24"/>
      <c r="ACA1406" s="24"/>
      <c r="ACB1406" s="24"/>
      <c r="ACC1406" s="24"/>
      <c r="ACD1406" s="24"/>
      <c r="ACE1406" s="24"/>
      <c r="ACF1406" s="24"/>
      <c r="ACG1406" s="24"/>
      <c r="ACH1406" s="24"/>
      <c r="ACI1406" s="24"/>
      <c r="ACJ1406" s="24"/>
      <c r="ACK1406" s="24"/>
      <c r="ACL1406" s="24"/>
      <c r="ACM1406" s="24"/>
      <c r="ACN1406" s="24"/>
      <c r="ACO1406" s="24"/>
      <c r="ACP1406" s="24"/>
      <c r="ACQ1406" s="24"/>
      <c r="ACR1406" s="24"/>
      <c r="ACS1406" s="24"/>
      <c r="ACT1406" s="24"/>
      <c r="ACU1406" s="24"/>
      <c r="ACV1406" s="24"/>
      <c r="ACW1406" s="24"/>
      <c r="ACX1406" s="24"/>
      <c r="ACY1406" s="24"/>
      <c r="ACZ1406" s="24"/>
      <c r="ADA1406" s="24"/>
      <c r="ADB1406" s="24"/>
      <c r="ADC1406" s="24"/>
      <c r="ADD1406" s="24"/>
      <c r="ADE1406" s="24"/>
      <c r="ADF1406" s="24"/>
      <c r="ADG1406" s="24"/>
      <c r="ADH1406" s="24"/>
      <c r="ADI1406" s="24"/>
      <c r="ADJ1406" s="24"/>
      <c r="ADK1406" s="24"/>
      <c r="ADL1406" s="24"/>
      <c r="ADM1406" s="24"/>
      <c r="ADN1406" s="24"/>
      <c r="ADO1406" s="24"/>
      <c r="ADP1406" s="24"/>
      <c r="ADQ1406" s="24"/>
      <c r="ADR1406" s="24"/>
      <c r="ADS1406" s="24"/>
      <c r="ADT1406" s="24"/>
      <c r="ADU1406" s="24"/>
      <c r="ADV1406" s="24"/>
      <c r="ADW1406" s="24"/>
      <c r="ADX1406" s="24"/>
      <c r="ADY1406" s="24"/>
      <c r="ADZ1406" s="24"/>
      <c r="AEA1406" s="24"/>
      <c r="AEB1406" s="24"/>
      <c r="AEC1406" s="24"/>
      <c r="AED1406" s="24"/>
      <c r="AEE1406" s="24"/>
      <c r="AEF1406" s="24"/>
      <c r="AEG1406" s="24"/>
      <c r="AEH1406" s="24"/>
      <c r="AEI1406" s="24"/>
      <c r="AEJ1406" s="24"/>
      <c r="AEK1406" s="24"/>
      <c r="AEL1406" s="24"/>
      <c r="AEM1406" s="24"/>
      <c r="AEN1406" s="24"/>
      <c r="AEO1406" s="24"/>
      <c r="AEP1406" s="24"/>
      <c r="AEQ1406" s="24"/>
      <c r="AER1406" s="24"/>
      <c r="AES1406" s="24"/>
      <c r="AET1406" s="24"/>
      <c r="AEU1406" s="24"/>
      <c r="AEV1406" s="24"/>
      <c r="AEW1406" s="24"/>
      <c r="AEX1406" s="24"/>
      <c r="AEY1406" s="24"/>
      <c r="AEZ1406" s="24"/>
      <c r="AFA1406" s="24"/>
      <c r="AFB1406" s="24"/>
      <c r="AFC1406" s="24"/>
      <c r="AFD1406" s="24"/>
      <c r="AFE1406" s="24"/>
      <c r="AFF1406" s="24"/>
      <c r="AFG1406" s="24"/>
      <c r="AFH1406" s="24"/>
      <c r="AFI1406" s="24"/>
      <c r="AFJ1406" s="24"/>
      <c r="AFK1406" s="24"/>
      <c r="AFL1406" s="24"/>
      <c r="AFM1406" s="24"/>
      <c r="AFN1406" s="24"/>
      <c r="AFO1406" s="24"/>
      <c r="AFP1406" s="24"/>
      <c r="AFQ1406" s="24"/>
      <c r="AFR1406" s="24"/>
      <c r="AFS1406" s="24"/>
      <c r="AFT1406" s="24"/>
      <c r="AFU1406" s="24"/>
      <c r="AFV1406" s="24"/>
      <c r="AFW1406" s="24"/>
      <c r="AFX1406" s="24"/>
      <c r="AFY1406" s="24"/>
      <c r="AFZ1406" s="24"/>
      <c r="AGA1406" s="24"/>
      <c r="AGB1406" s="24"/>
      <c r="AGC1406" s="24"/>
      <c r="AGD1406" s="24"/>
      <c r="AGE1406" s="24"/>
      <c r="AGF1406" s="24"/>
      <c r="AGG1406" s="24"/>
      <c r="AGH1406" s="24"/>
      <c r="AGI1406" s="24"/>
      <c r="AGJ1406" s="24"/>
      <c r="AGK1406" s="24"/>
      <c r="AGL1406" s="24"/>
      <c r="AGM1406" s="24"/>
      <c r="AGN1406" s="24"/>
      <c r="AGO1406" s="24"/>
      <c r="AGP1406" s="24"/>
      <c r="AGQ1406" s="24"/>
      <c r="AGR1406" s="24"/>
      <c r="AGS1406" s="24"/>
      <c r="AGT1406" s="24"/>
      <c r="AGU1406" s="24"/>
      <c r="AGV1406" s="24"/>
      <c r="AGW1406" s="24"/>
      <c r="AGX1406" s="24"/>
      <c r="AGY1406" s="24"/>
      <c r="AGZ1406" s="24"/>
      <c r="AHA1406" s="24"/>
      <c r="AHB1406" s="24"/>
      <c r="AHC1406" s="24"/>
      <c r="AHD1406" s="24"/>
      <c r="AHE1406" s="24"/>
      <c r="AHF1406" s="24"/>
      <c r="AHG1406" s="24"/>
      <c r="AHH1406" s="24"/>
      <c r="AHI1406" s="24"/>
      <c r="AHJ1406" s="24"/>
      <c r="AHK1406" s="24"/>
      <c r="AHL1406" s="24"/>
      <c r="AHM1406" s="24"/>
      <c r="AHN1406" s="24"/>
      <c r="AHO1406" s="24"/>
      <c r="AHP1406" s="24"/>
      <c r="AHQ1406" s="24"/>
      <c r="AHR1406" s="24"/>
      <c r="AHS1406" s="24"/>
      <c r="AHT1406" s="24"/>
      <c r="AHU1406" s="24"/>
      <c r="AHV1406" s="24"/>
      <c r="AHW1406" s="24"/>
      <c r="AHX1406" s="24"/>
      <c r="AHY1406" s="24"/>
      <c r="AHZ1406" s="24"/>
      <c r="AIA1406" s="24"/>
      <c r="AIB1406" s="24"/>
      <c r="AIC1406" s="24"/>
      <c r="AID1406" s="24"/>
      <c r="AIE1406" s="24"/>
      <c r="AIF1406" s="24"/>
      <c r="AIG1406" s="24"/>
      <c r="AIH1406" s="24"/>
      <c r="AII1406" s="24"/>
      <c r="AIJ1406" s="24"/>
      <c r="AIK1406" s="24"/>
      <c r="AIL1406" s="24"/>
      <c r="AIM1406" s="24"/>
      <c r="AIN1406" s="24"/>
      <c r="AIO1406" s="24"/>
      <c r="AIP1406" s="24"/>
      <c r="AIQ1406" s="24"/>
      <c r="AIR1406" s="24"/>
      <c r="AIS1406" s="24"/>
      <c r="AIT1406" s="24"/>
      <c r="AIU1406" s="24"/>
      <c r="AIV1406" s="24"/>
      <c r="AIW1406" s="24"/>
      <c r="AIX1406" s="24"/>
      <c r="AIY1406" s="24"/>
      <c r="AIZ1406" s="24"/>
      <c r="AJA1406" s="24"/>
      <c r="AJB1406" s="24"/>
      <c r="AJC1406" s="24"/>
      <c r="AJD1406" s="24"/>
      <c r="AJE1406" s="24"/>
      <c r="AJF1406" s="24"/>
      <c r="AJG1406" s="24"/>
      <c r="AJH1406" s="24"/>
      <c r="AJI1406" s="24"/>
      <c r="AJJ1406" s="24"/>
      <c r="AJK1406" s="24"/>
      <c r="AJL1406" s="24"/>
      <c r="AJM1406" s="24"/>
      <c r="AJN1406" s="24"/>
      <c r="AJO1406" s="24"/>
      <c r="AJP1406" s="24"/>
      <c r="AJQ1406" s="24"/>
      <c r="AJR1406" s="24"/>
      <c r="AJS1406" s="24"/>
      <c r="AJT1406" s="24"/>
      <c r="AJU1406" s="24"/>
      <c r="AJV1406" s="24"/>
      <c r="AJW1406" s="24"/>
      <c r="AJX1406" s="24"/>
      <c r="AJY1406" s="24"/>
      <c r="AJZ1406" s="24"/>
      <c r="AKA1406" s="24"/>
      <c r="AKB1406" s="24"/>
      <c r="AKC1406" s="24"/>
      <c r="AKD1406" s="24"/>
      <c r="AKE1406" s="24"/>
      <c r="AKF1406" s="24"/>
      <c r="AKG1406" s="24"/>
      <c r="AKH1406" s="24"/>
      <c r="AKI1406" s="24"/>
      <c r="AKJ1406" s="24"/>
      <c r="AKK1406" s="24"/>
      <c r="AKL1406" s="24"/>
      <c r="AKM1406" s="24"/>
      <c r="AKN1406" s="24"/>
      <c r="AKO1406" s="24"/>
      <c r="AKP1406" s="24"/>
      <c r="AKQ1406" s="24"/>
      <c r="AKR1406" s="24"/>
      <c r="AKS1406" s="24"/>
      <c r="AKT1406" s="24"/>
      <c r="AKU1406" s="24"/>
      <c r="AKV1406" s="24"/>
      <c r="AKW1406" s="24"/>
      <c r="AKX1406" s="24"/>
      <c r="AKY1406" s="24"/>
      <c r="AKZ1406" s="24"/>
      <c r="ALA1406" s="24"/>
      <c r="ALB1406" s="24"/>
      <c r="ALC1406" s="24"/>
      <c r="ALD1406" s="24"/>
      <c r="ALE1406" s="24"/>
      <c r="ALF1406" s="24"/>
      <c r="ALG1406" s="24"/>
      <c r="ALH1406" s="24"/>
      <c r="ALI1406" s="24"/>
      <c r="ALJ1406" s="24"/>
    </row>
    <row r="1407" spans="1:998" s="13" customFormat="1">
      <c r="A1407" s="16">
        <v>1402</v>
      </c>
      <c r="B1407" s="32" t="s">
        <v>138</v>
      </c>
      <c r="C1407" s="32" t="s">
        <v>81</v>
      </c>
      <c r="D1407" s="32" t="s">
        <v>81</v>
      </c>
      <c r="E1407" s="32" t="s">
        <v>1883</v>
      </c>
      <c r="F1407" s="32"/>
      <c r="G1407" s="74">
        <v>45834</v>
      </c>
      <c r="H1407" s="75" t="s">
        <v>1884</v>
      </c>
      <c r="I1407" s="32" t="s">
        <v>5</v>
      </c>
      <c r="J1407" s="32" t="s">
        <v>6</v>
      </c>
      <c r="K1407" s="32" t="s">
        <v>5</v>
      </c>
      <c r="L1407" s="32" t="s">
        <v>5</v>
      </c>
      <c r="M1407" s="32" t="s">
        <v>5</v>
      </c>
      <c r="N1407" s="32" t="s">
        <v>6</v>
      </c>
      <c r="O1407" s="91">
        <v>437.32</v>
      </c>
      <c r="P1407" s="77">
        <v>1372</v>
      </c>
      <c r="Q1407" s="76">
        <v>143127.31</v>
      </c>
      <c r="R1407" s="76">
        <v>7156.37</v>
      </c>
      <c r="S1407" s="85">
        <f t="shared" si="125"/>
        <v>5.0000031440540589</v>
      </c>
      <c r="T1407" s="85">
        <f t="shared" si="124"/>
        <v>135970.94</v>
      </c>
      <c r="U1407" s="32" t="s">
        <v>6</v>
      </c>
      <c r="V1407" s="32" t="s">
        <v>6</v>
      </c>
      <c r="W1407" s="79">
        <v>1</v>
      </c>
      <c r="X1407" s="80">
        <v>0</v>
      </c>
      <c r="Y1407" s="81">
        <f>ROUND((S1407/INDICI!$B$2*10),2)</f>
        <v>0.56999999999999995</v>
      </c>
      <c r="Z1407" s="81">
        <f>ROUND((O1407/INDICI!$B$1*25),2)</f>
        <v>1.17</v>
      </c>
      <c r="AA1407" s="82">
        <f t="shared" si="126"/>
        <v>8</v>
      </c>
      <c r="AB1407" s="83">
        <f t="shared" si="127"/>
        <v>9.74</v>
      </c>
      <c r="AC1407" s="84"/>
      <c r="AD1407" s="81" t="str">
        <f>VLOOKUP(C1407, 'NORD SUD'!A:B, 2, FALSE)</f>
        <v>S</v>
      </c>
      <c r="AE1407" s="85"/>
      <c r="AF1407" s="85"/>
      <c r="AG1407" s="84"/>
      <c r="AH1407" s="90"/>
      <c r="AI1407" s="172"/>
      <c r="AJ1407" s="172"/>
      <c r="AK1407" s="197"/>
      <c r="AL1407" s="158"/>
    </row>
    <row r="1408" spans="1:998" s="13" customFormat="1">
      <c r="A1408" s="16">
        <v>1403</v>
      </c>
      <c r="B1408" s="32" t="s">
        <v>857</v>
      </c>
      <c r="C1408" s="32" t="s">
        <v>76</v>
      </c>
      <c r="D1408" s="32" t="s">
        <v>76</v>
      </c>
      <c r="E1408" s="32" t="s">
        <v>1166</v>
      </c>
      <c r="F1408" s="32"/>
      <c r="G1408" s="74">
        <v>45831</v>
      </c>
      <c r="H1408" s="75" t="s">
        <v>1167</v>
      </c>
      <c r="I1408" s="32" t="s">
        <v>5</v>
      </c>
      <c r="J1408" s="32" t="s">
        <v>6</v>
      </c>
      <c r="K1408" s="32" t="s">
        <v>5</v>
      </c>
      <c r="L1408" s="32" t="s">
        <v>5</v>
      </c>
      <c r="M1408" s="32" t="s">
        <v>5</v>
      </c>
      <c r="N1408" s="32" t="s">
        <v>6</v>
      </c>
      <c r="O1408" s="76">
        <v>602.01</v>
      </c>
      <c r="P1408" s="77">
        <v>1495</v>
      </c>
      <c r="Q1408" s="76">
        <v>250000</v>
      </c>
      <c r="R1408" s="76">
        <v>2500</v>
      </c>
      <c r="S1408" s="85">
        <f t="shared" si="125"/>
        <v>1</v>
      </c>
      <c r="T1408" s="85">
        <f t="shared" si="124"/>
        <v>247500</v>
      </c>
      <c r="U1408" s="32" t="s">
        <v>6</v>
      </c>
      <c r="V1408" s="32" t="s">
        <v>5</v>
      </c>
      <c r="W1408" s="32">
        <v>1</v>
      </c>
      <c r="X1408" s="80">
        <v>0</v>
      </c>
      <c r="Y1408" s="81">
        <f>ROUND((S1408/INDICI!$B$2*10),2)</f>
        <v>0.11</v>
      </c>
      <c r="Z1408" s="81">
        <f>ROUND((O1408/INDICI!$B$1*25),2)</f>
        <v>1.61</v>
      </c>
      <c r="AA1408" s="82">
        <f t="shared" si="126"/>
        <v>8</v>
      </c>
      <c r="AB1408" s="83">
        <f t="shared" si="127"/>
        <v>9.7200000000000006</v>
      </c>
      <c r="AC1408" s="84"/>
      <c r="AD1408" s="81" t="str">
        <f>VLOOKUP(C1408, 'NORD SUD'!A:B, 2, FALSE)</f>
        <v>S</v>
      </c>
      <c r="AE1408" s="85"/>
      <c r="AF1408" s="85"/>
      <c r="AG1408" s="84"/>
      <c r="AH1408" s="81"/>
      <c r="AI1408" s="169"/>
      <c r="AJ1408" s="169"/>
      <c r="AK1408" s="194"/>
      <c r="AL1408" s="158"/>
    </row>
    <row r="1409" spans="1:998" s="13" customFormat="1">
      <c r="A1409" s="16">
        <v>1404</v>
      </c>
      <c r="B1409" s="32" t="s">
        <v>138</v>
      </c>
      <c r="C1409" s="32" t="s">
        <v>18</v>
      </c>
      <c r="D1409" s="32" t="s">
        <v>18</v>
      </c>
      <c r="E1409" s="32" t="s">
        <v>165</v>
      </c>
      <c r="F1409" s="32"/>
      <c r="G1409" s="74">
        <v>45834</v>
      </c>
      <c r="H1409" s="75">
        <v>0.7006944444444444</v>
      </c>
      <c r="I1409" s="32" t="s">
        <v>5</v>
      </c>
      <c r="J1409" s="32" t="s">
        <v>6</v>
      </c>
      <c r="K1409" s="32" t="s">
        <v>5</v>
      </c>
      <c r="L1409" s="32" t="s">
        <v>5</v>
      </c>
      <c r="M1409" s="32" t="s">
        <v>5</v>
      </c>
      <c r="N1409" s="32" t="s">
        <v>6</v>
      </c>
      <c r="O1409" s="76">
        <v>644.12</v>
      </c>
      <c r="P1409" s="77">
        <v>3726</v>
      </c>
      <c r="Q1409" s="76">
        <v>250000</v>
      </c>
      <c r="R1409" s="76">
        <v>0</v>
      </c>
      <c r="S1409" s="85">
        <f t="shared" si="125"/>
        <v>0</v>
      </c>
      <c r="T1409" s="85">
        <f t="shared" si="124"/>
        <v>250000</v>
      </c>
      <c r="U1409" s="32" t="s">
        <v>6</v>
      </c>
      <c r="V1409" s="32" t="s">
        <v>6</v>
      </c>
      <c r="W1409" s="79">
        <v>1</v>
      </c>
      <c r="X1409" s="80">
        <v>0</v>
      </c>
      <c r="Y1409" s="81">
        <f>ROUND((S1409/INDICI!$B$2*10),2)</f>
        <v>0</v>
      </c>
      <c r="Z1409" s="81">
        <f>ROUND((O1409/INDICI!$B$1*25),2)</f>
        <v>1.72</v>
      </c>
      <c r="AA1409" s="82">
        <f t="shared" si="126"/>
        <v>8</v>
      </c>
      <c r="AB1409" s="83">
        <f t="shared" si="127"/>
        <v>9.7200000000000006</v>
      </c>
      <c r="AC1409" s="84"/>
      <c r="AD1409" s="81" t="str">
        <f>VLOOKUP(C1409, 'NORD SUD'!A:B, 2, FALSE)</f>
        <v>S</v>
      </c>
      <c r="AE1409" s="85"/>
      <c r="AF1409" s="85"/>
      <c r="AG1409" s="84"/>
      <c r="AH1409" s="81"/>
      <c r="AI1409" s="169"/>
      <c r="AJ1409" s="169"/>
      <c r="AK1409" s="194"/>
      <c r="AL1409" s="158"/>
    </row>
    <row r="1410" spans="1:998" s="13" customFormat="1">
      <c r="A1410" s="16">
        <v>1405</v>
      </c>
      <c r="B1410" s="32" t="s">
        <v>250</v>
      </c>
      <c r="C1410" s="32" t="s">
        <v>103</v>
      </c>
      <c r="D1410" s="32" t="s">
        <v>103</v>
      </c>
      <c r="E1410" s="32" t="s">
        <v>1793</v>
      </c>
      <c r="F1410" s="32"/>
      <c r="G1410" s="74">
        <v>45825</v>
      </c>
      <c r="H1410" s="75">
        <v>0.4694444444444445</v>
      </c>
      <c r="I1410" s="32" t="s">
        <v>5</v>
      </c>
      <c r="J1410" s="32" t="s">
        <v>289</v>
      </c>
      <c r="K1410" s="32" t="s">
        <v>5</v>
      </c>
      <c r="L1410" s="32" t="s">
        <v>5</v>
      </c>
      <c r="M1410" s="32" t="s">
        <v>5</v>
      </c>
      <c r="N1410" s="32" t="s">
        <v>1765</v>
      </c>
      <c r="O1410" s="76">
        <v>970.59</v>
      </c>
      <c r="P1410" s="77">
        <v>10406</v>
      </c>
      <c r="Q1410" s="76">
        <v>70000</v>
      </c>
      <c r="R1410" s="76">
        <v>7000</v>
      </c>
      <c r="S1410" s="85">
        <f t="shared" si="125"/>
        <v>10</v>
      </c>
      <c r="T1410" s="85">
        <f t="shared" si="124"/>
        <v>63000</v>
      </c>
      <c r="U1410" s="32" t="s">
        <v>289</v>
      </c>
      <c r="V1410" s="32" t="s">
        <v>289</v>
      </c>
      <c r="W1410" s="79">
        <v>1</v>
      </c>
      <c r="X1410" s="80">
        <v>0</v>
      </c>
      <c r="Y1410" s="81">
        <f>ROUND((S1410/INDICI!$B$2*10),2)</f>
        <v>1.1299999999999999</v>
      </c>
      <c r="Z1410" s="81">
        <f>ROUND((O1410/INDICI!$B$1*25),2)</f>
        <v>2.59</v>
      </c>
      <c r="AA1410" s="82">
        <f t="shared" si="126"/>
        <v>6</v>
      </c>
      <c r="AB1410" s="83">
        <f t="shared" si="127"/>
        <v>9.7199999999999989</v>
      </c>
      <c r="AC1410" s="84"/>
      <c r="AD1410" s="81" t="str">
        <f>VLOOKUP(C1410, 'NORD SUD'!A:B, 2, FALSE)</f>
        <v>N</v>
      </c>
      <c r="AE1410" s="85"/>
      <c r="AF1410" s="85"/>
      <c r="AG1410" s="84"/>
      <c r="AH1410" s="81"/>
      <c r="AI1410" s="169"/>
      <c r="AJ1410" s="169"/>
      <c r="AK1410" s="194"/>
      <c r="AL1410" s="158"/>
    </row>
    <row r="1411" spans="1:998" s="13" customFormat="1">
      <c r="A1411" s="16">
        <v>1406</v>
      </c>
      <c r="B1411" s="32" t="s">
        <v>218</v>
      </c>
      <c r="C1411" s="32" t="s">
        <v>106</v>
      </c>
      <c r="D1411" s="32" t="s">
        <v>106</v>
      </c>
      <c r="E1411" s="32" t="s">
        <v>232</v>
      </c>
      <c r="F1411" s="32"/>
      <c r="G1411" s="74">
        <v>45834</v>
      </c>
      <c r="H1411" s="75">
        <v>0.57986111111111116</v>
      </c>
      <c r="I1411" s="32" t="s">
        <v>5</v>
      </c>
      <c r="J1411" s="32" t="s">
        <v>6</v>
      </c>
      <c r="K1411" s="32" t="s">
        <v>5</v>
      </c>
      <c r="L1411" s="32" t="s">
        <v>5</v>
      </c>
      <c r="M1411" s="32" t="s">
        <v>5</v>
      </c>
      <c r="N1411" s="32" t="s">
        <v>6</v>
      </c>
      <c r="O1411" s="76">
        <v>222.22</v>
      </c>
      <c r="P1411" s="77">
        <v>450</v>
      </c>
      <c r="Q1411" s="76">
        <v>160000</v>
      </c>
      <c r="R1411" s="76">
        <v>16000</v>
      </c>
      <c r="S1411" s="85">
        <f t="shared" si="125"/>
        <v>10</v>
      </c>
      <c r="T1411" s="85">
        <f t="shared" si="124"/>
        <v>144000</v>
      </c>
      <c r="U1411" s="32" t="s">
        <v>6</v>
      </c>
      <c r="V1411" s="32" t="s">
        <v>6</v>
      </c>
      <c r="W1411" s="79">
        <v>1</v>
      </c>
      <c r="X1411" s="80">
        <v>0</v>
      </c>
      <c r="Y1411" s="81">
        <f>ROUND((S1411/INDICI!$B$2*10),2)</f>
        <v>1.1299999999999999</v>
      </c>
      <c r="Z1411" s="81">
        <f>ROUND((O1411/INDICI!$B$1*25),2)</f>
        <v>0.59</v>
      </c>
      <c r="AA1411" s="82">
        <f t="shared" si="126"/>
        <v>8</v>
      </c>
      <c r="AB1411" s="83">
        <f t="shared" si="127"/>
        <v>9.7199999999999989</v>
      </c>
      <c r="AC1411" s="84"/>
      <c r="AD1411" s="81" t="str">
        <f>VLOOKUP(C1411, 'NORD SUD'!A:B, 2, FALSE)</f>
        <v>S</v>
      </c>
      <c r="AE1411" s="85"/>
      <c r="AF1411" s="85"/>
      <c r="AG1411" s="84"/>
      <c r="AH1411" s="81"/>
      <c r="AI1411" s="169"/>
      <c r="AJ1411" s="169"/>
      <c r="AK1411" s="194"/>
      <c r="AL1411" s="158"/>
    </row>
    <row r="1412" spans="1:998" s="13" customFormat="1">
      <c r="A1412" s="16">
        <v>1407</v>
      </c>
      <c r="B1412" s="32" t="s">
        <v>263</v>
      </c>
      <c r="C1412" s="32" t="s">
        <v>98</v>
      </c>
      <c r="D1412" s="32" t="s">
        <v>98</v>
      </c>
      <c r="E1412" s="32" t="s">
        <v>267</v>
      </c>
      <c r="F1412" s="32"/>
      <c r="G1412" s="74">
        <v>45820</v>
      </c>
      <c r="H1412" s="75">
        <v>0.49305555555555558</v>
      </c>
      <c r="I1412" s="32" t="s">
        <v>5</v>
      </c>
      <c r="J1412" s="32" t="s">
        <v>6</v>
      </c>
      <c r="K1412" s="32" t="s">
        <v>5</v>
      </c>
      <c r="L1412" s="32" t="s">
        <v>265</v>
      </c>
      <c r="M1412" s="32" t="s">
        <v>265</v>
      </c>
      <c r="N1412" s="32" t="s">
        <v>6</v>
      </c>
      <c r="O1412" s="92">
        <v>184.01599999999999</v>
      </c>
      <c r="P1412" s="77">
        <v>3804</v>
      </c>
      <c r="Q1412" s="76">
        <v>48976.6</v>
      </c>
      <c r="R1412" s="76">
        <v>5302</v>
      </c>
      <c r="S1412" s="78">
        <f t="shared" si="125"/>
        <v>10.825577929051832</v>
      </c>
      <c r="T1412" s="78">
        <f t="shared" si="124"/>
        <v>43674.6</v>
      </c>
      <c r="U1412" s="32" t="s">
        <v>6</v>
      </c>
      <c r="V1412" s="32" t="s">
        <v>6</v>
      </c>
      <c r="W1412" s="81">
        <v>1</v>
      </c>
      <c r="X1412" s="80">
        <v>0</v>
      </c>
      <c r="Y1412" s="81">
        <f>ROUND((S1412/INDICI!$B$2*10),2)</f>
        <v>1.22</v>
      </c>
      <c r="Z1412" s="81">
        <f>ROUND((O1412/INDICI!$B$1*25),2)</f>
        <v>0.49</v>
      </c>
      <c r="AA1412" s="82">
        <f t="shared" si="126"/>
        <v>8</v>
      </c>
      <c r="AB1412" s="83">
        <f t="shared" si="127"/>
        <v>9.7100000000000009</v>
      </c>
      <c r="AC1412" s="84"/>
      <c r="AD1412" s="81" t="str">
        <f>VLOOKUP(C1412, 'NORD SUD'!A:B, 2, FALSE)</f>
        <v>N</v>
      </c>
      <c r="AE1412" s="85"/>
      <c r="AF1412" s="85"/>
      <c r="AG1412" s="84"/>
      <c r="AH1412" s="81"/>
      <c r="AI1412" s="169"/>
      <c r="AJ1412" s="169"/>
      <c r="AK1412" s="194"/>
      <c r="AL1412" s="161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4"/>
      <c r="DD1412" s="24"/>
      <c r="DE1412" s="24"/>
      <c r="DF1412" s="24"/>
      <c r="DG1412" s="24"/>
      <c r="DH1412" s="24"/>
      <c r="DI1412" s="24"/>
      <c r="DJ1412" s="24"/>
      <c r="DK1412" s="24"/>
      <c r="DL1412" s="24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4"/>
      <c r="EG1412" s="24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4"/>
      <c r="ES1412" s="24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24"/>
      <c r="FM1412" s="24"/>
      <c r="FN1412" s="24"/>
      <c r="FO1412" s="24"/>
      <c r="FP1412" s="24"/>
      <c r="FQ1412" s="24"/>
      <c r="FR1412" s="24"/>
      <c r="FS1412" s="24"/>
      <c r="FT1412" s="24"/>
      <c r="FU1412" s="24"/>
      <c r="FV1412" s="24"/>
      <c r="FW1412" s="24"/>
      <c r="FX1412" s="24"/>
      <c r="FY1412" s="24"/>
      <c r="FZ1412" s="24"/>
      <c r="GA1412" s="24"/>
      <c r="GB1412" s="24"/>
      <c r="GC1412" s="24"/>
      <c r="GD1412" s="24"/>
      <c r="GE1412" s="24"/>
      <c r="GF1412" s="24"/>
      <c r="GG1412" s="24"/>
      <c r="GH1412" s="24"/>
      <c r="GI1412" s="24"/>
      <c r="GJ1412" s="24"/>
      <c r="GK1412" s="24"/>
      <c r="GL1412" s="24"/>
      <c r="GM1412" s="24"/>
      <c r="GN1412" s="24"/>
      <c r="GO1412" s="24"/>
      <c r="GP1412" s="24"/>
      <c r="GQ1412" s="24"/>
      <c r="GR1412" s="24"/>
      <c r="GS1412" s="24"/>
      <c r="GT1412" s="24"/>
      <c r="GU1412" s="24"/>
      <c r="GV1412" s="24"/>
      <c r="GW1412" s="24"/>
      <c r="GX1412" s="24"/>
      <c r="GY1412" s="24"/>
      <c r="GZ1412" s="24"/>
      <c r="HA1412" s="24"/>
      <c r="HB1412" s="24"/>
      <c r="HC1412" s="24"/>
      <c r="HD1412" s="24"/>
      <c r="HE1412" s="24"/>
      <c r="HF1412" s="24"/>
      <c r="HG1412" s="24"/>
      <c r="HH1412" s="24"/>
      <c r="HI1412" s="24"/>
      <c r="HJ1412" s="24"/>
      <c r="HK1412" s="24"/>
      <c r="HL1412" s="24"/>
      <c r="HM1412" s="24"/>
      <c r="HN1412" s="24"/>
      <c r="HO1412" s="24"/>
      <c r="HP1412" s="24"/>
      <c r="HQ1412" s="24"/>
      <c r="HR1412" s="24"/>
      <c r="HS1412" s="24"/>
      <c r="HT1412" s="24"/>
      <c r="HU1412" s="24"/>
      <c r="HV1412" s="24"/>
      <c r="HW1412" s="24"/>
      <c r="HX1412" s="24"/>
      <c r="HY1412" s="24"/>
      <c r="HZ1412" s="24"/>
      <c r="IA1412" s="24"/>
      <c r="IB1412" s="24"/>
      <c r="IC1412" s="24"/>
      <c r="ID1412" s="24"/>
      <c r="IE1412" s="24"/>
      <c r="IF1412" s="24"/>
      <c r="IG1412" s="24"/>
      <c r="IH1412" s="24"/>
      <c r="II1412" s="24"/>
      <c r="IJ1412" s="24"/>
      <c r="IK1412" s="24"/>
      <c r="IL1412" s="24"/>
      <c r="IM1412" s="24"/>
      <c r="IN1412" s="24"/>
      <c r="IO1412" s="24"/>
      <c r="IP1412" s="24"/>
      <c r="IQ1412" s="24"/>
      <c r="IR1412" s="24"/>
      <c r="IS1412" s="24"/>
      <c r="IT1412" s="24"/>
      <c r="IU1412" s="24"/>
      <c r="IV1412" s="24"/>
      <c r="IW1412" s="24"/>
      <c r="IX1412" s="24"/>
      <c r="IY1412" s="24"/>
      <c r="IZ1412" s="24"/>
      <c r="JA1412" s="24"/>
      <c r="JB1412" s="24"/>
      <c r="JC1412" s="24"/>
      <c r="JD1412" s="24"/>
      <c r="JE1412" s="24"/>
      <c r="JF1412" s="24"/>
      <c r="JG1412" s="24"/>
      <c r="JH1412" s="24"/>
      <c r="JI1412" s="24"/>
      <c r="JJ1412" s="24"/>
      <c r="JK1412" s="24"/>
      <c r="JL1412" s="24"/>
      <c r="JM1412" s="24"/>
      <c r="JN1412" s="24"/>
      <c r="JO1412" s="24"/>
      <c r="JP1412" s="24"/>
      <c r="JQ1412" s="24"/>
      <c r="JR1412" s="24"/>
      <c r="JS1412" s="24"/>
      <c r="JT1412" s="24"/>
      <c r="JU1412" s="24"/>
      <c r="JV1412" s="24"/>
      <c r="JW1412" s="24"/>
      <c r="JX1412" s="24"/>
      <c r="JY1412" s="24"/>
      <c r="JZ1412" s="24"/>
      <c r="KA1412" s="24"/>
      <c r="KB1412" s="24"/>
      <c r="KC1412" s="24"/>
      <c r="KD1412" s="24"/>
      <c r="KE1412" s="24"/>
      <c r="KF1412" s="24"/>
      <c r="KG1412" s="24"/>
      <c r="KH1412" s="24"/>
      <c r="KI1412" s="24"/>
      <c r="KJ1412" s="24"/>
      <c r="KK1412" s="24"/>
      <c r="KL1412" s="24"/>
      <c r="KM1412" s="24"/>
      <c r="KN1412" s="24"/>
      <c r="KO1412" s="24"/>
      <c r="KP1412" s="24"/>
      <c r="KQ1412" s="24"/>
      <c r="KR1412" s="24"/>
      <c r="KS1412" s="24"/>
      <c r="KT1412" s="24"/>
      <c r="KU1412" s="24"/>
      <c r="KV1412" s="24"/>
      <c r="KW1412" s="24"/>
      <c r="KX1412" s="24"/>
      <c r="KY1412" s="24"/>
      <c r="KZ1412" s="24"/>
      <c r="LA1412" s="24"/>
      <c r="LB1412" s="24"/>
      <c r="LC1412" s="24"/>
      <c r="LD1412" s="24"/>
      <c r="LE1412" s="24"/>
      <c r="LF1412" s="24"/>
      <c r="LG1412" s="24"/>
      <c r="LH1412" s="24"/>
      <c r="LI1412" s="24"/>
      <c r="LJ1412" s="24"/>
      <c r="LK1412" s="24"/>
      <c r="LL1412" s="24"/>
      <c r="LM1412" s="24"/>
      <c r="LN1412" s="24"/>
      <c r="LO1412" s="24"/>
      <c r="LP1412" s="24"/>
      <c r="LQ1412" s="24"/>
      <c r="LR1412" s="24"/>
      <c r="LS1412" s="24"/>
      <c r="LT1412" s="24"/>
      <c r="LU1412" s="24"/>
      <c r="LV1412" s="24"/>
      <c r="LW1412" s="24"/>
      <c r="LX1412" s="24"/>
      <c r="LY1412" s="24"/>
      <c r="LZ1412" s="24"/>
      <c r="MA1412" s="24"/>
      <c r="MB1412" s="24"/>
      <c r="MC1412" s="24"/>
      <c r="MD1412" s="24"/>
      <c r="ME1412" s="24"/>
      <c r="MF1412" s="24"/>
      <c r="MG1412" s="24"/>
      <c r="MH1412" s="24"/>
      <c r="MI1412" s="24"/>
      <c r="MJ1412" s="24"/>
      <c r="MK1412" s="24"/>
      <c r="ML1412" s="24"/>
      <c r="MM1412" s="24"/>
      <c r="MN1412" s="24"/>
      <c r="MO1412" s="24"/>
      <c r="MP1412" s="24"/>
      <c r="MQ1412" s="24"/>
      <c r="MR1412" s="24"/>
      <c r="MS1412" s="24"/>
      <c r="MT1412" s="24"/>
      <c r="MU1412" s="24"/>
      <c r="MV1412" s="24"/>
      <c r="MW1412" s="24"/>
      <c r="MX1412" s="24"/>
      <c r="MY1412" s="24"/>
      <c r="MZ1412" s="24"/>
      <c r="NA1412" s="24"/>
      <c r="NB1412" s="24"/>
      <c r="NC1412" s="24"/>
      <c r="ND1412" s="24"/>
      <c r="NE1412" s="24"/>
      <c r="NF1412" s="24"/>
      <c r="NG1412" s="24"/>
      <c r="NH1412" s="24"/>
      <c r="NI1412" s="24"/>
      <c r="NJ1412" s="24"/>
      <c r="NK1412" s="24"/>
      <c r="NL1412" s="24"/>
      <c r="NM1412" s="24"/>
      <c r="NN1412" s="24"/>
      <c r="NO1412" s="24"/>
      <c r="NP1412" s="24"/>
      <c r="NQ1412" s="24"/>
      <c r="NR1412" s="24"/>
      <c r="NS1412" s="24"/>
      <c r="NT1412" s="24"/>
      <c r="NU1412" s="24"/>
      <c r="NV1412" s="24"/>
      <c r="NW1412" s="24"/>
      <c r="NX1412" s="24"/>
      <c r="NY1412" s="24"/>
      <c r="NZ1412" s="24"/>
      <c r="OA1412" s="24"/>
      <c r="OB1412" s="24"/>
      <c r="OC1412" s="24"/>
      <c r="OD1412" s="24"/>
      <c r="OE1412" s="24"/>
      <c r="OF1412" s="24"/>
      <c r="OG1412" s="24"/>
      <c r="OH1412" s="24"/>
      <c r="OI1412" s="24"/>
      <c r="OJ1412" s="24"/>
      <c r="OK1412" s="24"/>
      <c r="OL1412" s="24"/>
      <c r="OM1412" s="24"/>
      <c r="ON1412" s="24"/>
      <c r="OO1412" s="24"/>
      <c r="OP1412" s="24"/>
      <c r="OQ1412" s="24"/>
      <c r="OR1412" s="24"/>
      <c r="OS1412" s="24"/>
      <c r="OT1412" s="24"/>
      <c r="OU1412" s="24"/>
      <c r="OV1412" s="24"/>
      <c r="OW1412" s="24"/>
      <c r="OX1412" s="24"/>
      <c r="OY1412" s="24"/>
      <c r="OZ1412" s="24"/>
      <c r="PA1412" s="24"/>
      <c r="PB1412" s="24"/>
      <c r="PC1412" s="24"/>
      <c r="PD1412" s="24"/>
      <c r="PE1412" s="24"/>
      <c r="PF1412" s="24"/>
      <c r="PG1412" s="24"/>
      <c r="PH1412" s="24"/>
      <c r="PI1412" s="24"/>
      <c r="PJ1412" s="24"/>
      <c r="PK1412" s="24"/>
      <c r="PL1412" s="24"/>
      <c r="PM1412" s="24"/>
      <c r="PN1412" s="24"/>
      <c r="PO1412" s="24"/>
      <c r="PP1412" s="24"/>
      <c r="PQ1412" s="24"/>
      <c r="PR1412" s="24"/>
      <c r="PS1412" s="24"/>
      <c r="PT1412" s="24"/>
      <c r="PU1412" s="24"/>
      <c r="PV1412" s="24"/>
      <c r="PW1412" s="24"/>
      <c r="PX1412" s="24"/>
      <c r="PY1412" s="24"/>
      <c r="PZ1412" s="24"/>
      <c r="QA1412" s="24"/>
      <c r="QB1412" s="24"/>
      <c r="QC1412" s="24"/>
      <c r="QD1412" s="24"/>
      <c r="QE1412" s="24"/>
      <c r="QF1412" s="24"/>
      <c r="QG1412" s="24"/>
      <c r="QH1412" s="24"/>
      <c r="QI1412" s="24"/>
      <c r="QJ1412" s="24"/>
      <c r="QK1412" s="24"/>
      <c r="QL1412" s="24"/>
      <c r="QM1412" s="24"/>
      <c r="QN1412" s="24"/>
      <c r="QO1412" s="24"/>
      <c r="QP1412" s="24"/>
      <c r="QQ1412" s="24"/>
      <c r="QR1412" s="24"/>
      <c r="QS1412" s="24"/>
      <c r="QT1412" s="24"/>
      <c r="QU1412" s="24"/>
      <c r="QV1412" s="24"/>
      <c r="QW1412" s="24"/>
      <c r="QX1412" s="24"/>
      <c r="QY1412" s="24"/>
      <c r="QZ1412" s="24"/>
      <c r="RA1412" s="24"/>
      <c r="RB1412" s="24"/>
      <c r="RC1412" s="24"/>
      <c r="RD1412" s="24"/>
      <c r="RE1412" s="24"/>
      <c r="RF1412" s="24"/>
      <c r="RG1412" s="24"/>
      <c r="RH1412" s="24"/>
      <c r="RI1412" s="24"/>
      <c r="RJ1412" s="24"/>
      <c r="RK1412" s="24"/>
      <c r="RL1412" s="24"/>
      <c r="RM1412" s="24"/>
      <c r="RN1412" s="24"/>
      <c r="RO1412" s="24"/>
      <c r="RP1412" s="24"/>
      <c r="RQ1412" s="24"/>
      <c r="RR1412" s="24"/>
      <c r="RS1412" s="24"/>
      <c r="RT1412" s="24"/>
      <c r="RU1412" s="24"/>
      <c r="RV1412" s="24"/>
      <c r="RW1412" s="24"/>
      <c r="RX1412" s="24"/>
      <c r="RY1412" s="24"/>
      <c r="RZ1412" s="24"/>
      <c r="SA1412" s="24"/>
      <c r="SB1412" s="24"/>
      <c r="SC1412" s="24"/>
      <c r="SD1412" s="24"/>
      <c r="SE1412" s="24"/>
      <c r="SF1412" s="24"/>
      <c r="SG1412" s="24"/>
      <c r="SH1412" s="24"/>
      <c r="SI1412" s="24"/>
      <c r="SJ1412" s="24"/>
      <c r="SK1412" s="24"/>
      <c r="SL1412" s="24"/>
      <c r="SM1412" s="24"/>
      <c r="SN1412" s="24"/>
      <c r="SO1412" s="24"/>
      <c r="SP1412" s="24"/>
      <c r="SQ1412" s="24"/>
      <c r="SR1412" s="24"/>
      <c r="SS1412" s="24"/>
      <c r="ST1412" s="24"/>
      <c r="SU1412" s="24"/>
      <c r="SV1412" s="24"/>
      <c r="SW1412" s="24"/>
      <c r="SX1412" s="24"/>
      <c r="SY1412" s="24"/>
      <c r="SZ1412" s="24"/>
      <c r="TA1412" s="24"/>
      <c r="TB1412" s="24"/>
      <c r="TC1412" s="24"/>
      <c r="TD1412" s="24"/>
      <c r="TE1412" s="24"/>
      <c r="TF1412" s="24"/>
      <c r="TG1412" s="24"/>
      <c r="TH1412" s="24"/>
      <c r="TI1412" s="24"/>
      <c r="TJ1412" s="24"/>
      <c r="TK1412" s="24"/>
      <c r="TL1412" s="24"/>
      <c r="TM1412" s="24"/>
      <c r="TN1412" s="24"/>
      <c r="TO1412" s="24"/>
      <c r="TP1412" s="24"/>
      <c r="TQ1412" s="24"/>
      <c r="TR1412" s="24"/>
      <c r="TS1412" s="24"/>
      <c r="TT1412" s="24"/>
      <c r="TU1412" s="24"/>
      <c r="TV1412" s="24"/>
      <c r="TW1412" s="24"/>
      <c r="TX1412" s="24"/>
      <c r="TY1412" s="24"/>
      <c r="TZ1412" s="24"/>
      <c r="UA1412" s="24"/>
      <c r="UB1412" s="24"/>
      <c r="UC1412" s="24"/>
      <c r="UD1412" s="24"/>
      <c r="UE1412" s="24"/>
      <c r="UF1412" s="24"/>
      <c r="UG1412" s="24"/>
      <c r="UH1412" s="24"/>
      <c r="UI1412" s="24"/>
      <c r="UJ1412" s="24"/>
      <c r="UK1412" s="24"/>
      <c r="UL1412" s="24"/>
      <c r="UM1412" s="24"/>
      <c r="UN1412" s="24"/>
      <c r="UO1412" s="24"/>
      <c r="UP1412" s="24"/>
      <c r="UQ1412" s="24"/>
      <c r="UR1412" s="24"/>
      <c r="US1412" s="24"/>
      <c r="UT1412" s="24"/>
      <c r="UU1412" s="24"/>
      <c r="UV1412" s="24"/>
      <c r="UW1412" s="24"/>
      <c r="UX1412" s="24"/>
      <c r="UY1412" s="24"/>
      <c r="UZ1412" s="24"/>
      <c r="VA1412" s="24"/>
      <c r="VB1412" s="24"/>
      <c r="VC1412" s="24"/>
      <c r="VD1412" s="24"/>
      <c r="VE1412" s="24"/>
      <c r="VF1412" s="24"/>
      <c r="VG1412" s="24"/>
      <c r="VH1412" s="24"/>
      <c r="VI1412" s="24"/>
      <c r="VJ1412" s="24"/>
      <c r="VK1412" s="24"/>
      <c r="VL1412" s="24"/>
      <c r="VM1412" s="24"/>
      <c r="VN1412" s="24"/>
      <c r="VO1412" s="24"/>
      <c r="VP1412" s="24"/>
      <c r="VQ1412" s="24"/>
      <c r="VR1412" s="24"/>
      <c r="VS1412" s="24"/>
      <c r="VT1412" s="24"/>
      <c r="VU1412" s="24"/>
      <c r="VV1412" s="24"/>
      <c r="VW1412" s="24"/>
      <c r="VX1412" s="24"/>
      <c r="VY1412" s="24"/>
      <c r="VZ1412" s="24"/>
      <c r="WA1412" s="24"/>
      <c r="WB1412" s="24"/>
      <c r="WC1412" s="24"/>
      <c r="WD1412" s="24"/>
      <c r="WE1412" s="24"/>
      <c r="WF1412" s="24"/>
      <c r="WG1412" s="24"/>
      <c r="WH1412" s="24"/>
      <c r="WI1412" s="24"/>
      <c r="WJ1412" s="24"/>
      <c r="WK1412" s="24"/>
      <c r="WL1412" s="24"/>
      <c r="WM1412" s="24"/>
      <c r="WN1412" s="24"/>
      <c r="WO1412" s="24"/>
      <c r="WP1412" s="24"/>
      <c r="WQ1412" s="24"/>
      <c r="WR1412" s="24"/>
      <c r="WS1412" s="24"/>
      <c r="WT1412" s="24"/>
      <c r="WU1412" s="24"/>
      <c r="WV1412" s="24"/>
      <c r="WW1412" s="24"/>
      <c r="WX1412" s="24"/>
      <c r="WY1412" s="24"/>
      <c r="WZ1412" s="24"/>
      <c r="XA1412" s="24"/>
      <c r="XB1412" s="24"/>
      <c r="XC1412" s="24"/>
      <c r="XD1412" s="24"/>
      <c r="XE1412" s="24"/>
      <c r="XF1412" s="24"/>
      <c r="XG1412" s="24"/>
      <c r="XH1412" s="24"/>
      <c r="XI1412" s="24"/>
      <c r="XJ1412" s="24"/>
      <c r="XK1412" s="24"/>
      <c r="XL1412" s="24"/>
      <c r="XM1412" s="24"/>
      <c r="XN1412" s="24"/>
      <c r="XO1412" s="24"/>
      <c r="XP1412" s="24"/>
      <c r="XQ1412" s="24"/>
      <c r="XR1412" s="24"/>
      <c r="XS1412" s="24"/>
      <c r="XT1412" s="24"/>
      <c r="XU1412" s="24"/>
      <c r="XV1412" s="24"/>
      <c r="XW1412" s="24"/>
      <c r="XX1412" s="24"/>
      <c r="XY1412" s="24"/>
      <c r="XZ1412" s="24"/>
      <c r="YA1412" s="24"/>
      <c r="YB1412" s="24"/>
      <c r="YC1412" s="24"/>
      <c r="YD1412" s="24"/>
      <c r="YE1412" s="24"/>
      <c r="YF1412" s="24"/>
      <c r="YG1412" s="24"/>
      <c r="YH1412" s="24"/>
      <c r="YI1412" s="24"/>
      <c r="YJ1412" s="24"/>
      <c r="YK1412" s="24"/>
      <c r="YL1412" s="24"/>
      <c r="YM1412" s="24"/>
      <c r="YN1412" s="24"/>
      <c r="YO1412" s="24"/>
      <c r="YP1412" s="24"/>
      <c r="YQ1412" s="24"/>
      <c r="YR1412" s="24"/>
      <c r="YS1412" s="24"/>
      <c r="YT1412" s="24"/>
      <c r="YU1412" s="24"/>
      <c r="YV1412" s="24"/>
      <c r="YW1412" s="24"/>
      <c r="YX1412" s="24"/>
      <c r="YY1412" s="24"/>
      <c r="YZ1412" s="24"/>
      <c r="ZA1412" s="24"/>
      <c r="ZB1412" s="24"/>
      <c r="ZC1412" s="24"/>
      <c r="ZD1412" s="24"/>
      <c r="ZE1412" s="24"/>
      <c r="ZF1412" s="24"/>
      <c r="ZG1412" s="24"/>
      <c r="ZH1412" s="24"/>
      <c r="ZI1412" s="24"/>
      <c r="ZJ1412" s="24"/>
      <c r="ZK1412" s="24"/>
      <c r="ZL1412" s="24"/>
      <c r="ZM1412" s="24"/>
      <c r="ZN1412" s="24"/>
      <c r="ZO1412" s="24"/>
      <c r="ZP1412" s="24"/>
      <c r="ZQ1412" s="24"/>
      <c r="ZR1412" s="24"/>
      <c r="ZS1412" s="24"/>
      <c r="ZT1412" s="24"/>
      <c r="ZU1412" s="24"/>
      <c r="ZV1412" s="24"/>
      <c r="ZW1412" s="24"/>
      <c r="ZX1412" s="24"/>
      <c r="ZY1412" s="24"/>
      <c r="ZZ1412" s="24"/>
      <c r="AAA1412" s="24"/>
      <c r="AAB1412" s="24"/>
      <c r="AAC1412" s="24"/>
      <c r="AAD1412" s="24"/>
      <c r="AAE1412" s="24"/>
      <c r="AAF1412" s="24"/>
      <c r="AAG1412" s="24"/>
      <c r="AAH1412" s="24"/>
      <c r="AAI1412" s="24"/>
      <c r="AAJ1412" s="24"/>
      <c r="AAK1412" s="24"/>
      <c r="AAL1412" s="24"/>
      <c r="AAM1412" s="24"/>
      <c r="AAN1412" s="24"/>
      <c r="AAO1412" s="24"/>
      <c r="AAP1412" s="24"/>
      <c r="AAQ1412" s="24"/>
      <c r="AAR1412" s="24"/>
      <c r="AAS1412" s="24"/>
      <c r="AAT1412" s="24"/>
      <c r="AAU1412" s="24"/>
      <c r="AAV1412" s="24"/>
      <c r="AAW1412" s="24"/>
      <c r="AAX1412" s="24"/>
      <c r="AAY1412" s="24"/>
      <c r="AAZ1412" s="24"/>
      <c r="ABA1412" s="24"/>
      <c r="ABB1412" s="24"/>
      <c r="ABC1412" s="24"/>
      <c r="ABD1412" s="24"/>
      <c r="ABE1412" s="24"/>
      <c r="ABF1412" s="24"/>
      <c r="ABG1412" s="24"/>
      <c r="ABH1412" s="24"/>
      <c r="ABI1412" s="24"/>
      <c r="ABJ1412" s="24"/>
      <c r="ABK1412" s="24"/>
      <c r="ABL1412" s="24"/>
      <c r="ABM1412" s="24"/>
      <c r="ABN1412" s="24"/>
      <c r="ABO1412" s="24"/>
      <c r="ABP1412" s="24"/>
      <c r="ABQ1412" s="24"/>
      <c r="ABR1412" s="24"/>
      <c r="ABS1412" s="24"/>
      <c r="ABT1412" s="24"/>
      <c r="ABU1412" s="24"/>
      <c r="ABV1412" s="24"/>
      <c r="ABW1412" s="24"/>
      <c r="ABX1412" s="24"/>
      <c r="ABY1412" s="24"/>
      <c r="ABZ1412" s="24"/>
      <c r="ACA1412" s="24"/>
      <c r="ACB1412" s="24"/>
      <c r="ACC1412" s="24"/>
      <c r="ACD1412" s="24"/>
      <c r="ACE1412" s="24"/>
      <c r="ACF1412" s="24"/>
      <c r="ACG1412" s="24"/>
      <c r="ACH1412" s="24"/>
      <c r="ACI1412" s="24"/>
      <c r="ACJ1412" s="24"/>
      <c r="ACK1412" s="24"/>
      <c r="ACL1412" s="24"/>
      <c r="ACM1412" s="24"/>
      <c r="ACN1412" s="24"/>
      <c r="ACO1412" s="24"/>
      <c r="ACP1412" s="24"/>
      <c r="ACQ1412" s="24"/>
      <c r="ACR1412" s="24"/>
      <c r="ACS1412" s="24"/>
      <c r="ACT1412" s="24"/>
      <c r="ACU1412" s="24"/>
      <c r="ACV1412" s="24"/>
      <c r="ACW1412" s="24"/>
      <c r="ACX1412" s="24"/>
      <c r="ACY1412" s="24"/>
      <c r="ACZ1412" s="24"/>
      <c r="ADA1412" s="24"/>
      <c r="ADB1412" s="24"/>
      <c r="ADC1412" s="24"/>
      <c r="ADD1412" s="24"/>
      <c r="ADE1412" s="24"/>
      <c r="ADF1412" s="24"/>
      <c r="ADG1412" s="24"/>
      <c r="ADH1412" s="24"/>
      <c r="ADI1412" s="24"/>
      <c r="ADJ1412" s="24"/>
      <c r="ADK1412" s="24"/>
      <c r="ADL1412" s="24"/>
      <c r="ADM1412" s="24"/>
      <c r="ADN1412" s="24"/>
      <c r="ADO1412" s="24"/>
      <c r="ADP1412" s="24"/>
      <c r="ADQ1412" s="24"/>
      <c r="ADR1412" s="24"/>
      <c r="ADS1412" s="24"/>
      <c r="ADT1412" s="24"/>
      <c r="ADU1412" s="24"/>
      <c r="ADV1412" s="24"/>
      <c r="ADW1412" s="24"/>
      <c r="ADX1412" s="24"/>
      <c r="ADY1412" s="24"/>
      <c r="ADZ1412" s="24"/>
      <c r="AEA1412" s="24"/>
      <c r="AEB1412" s="24"/>
      <c r="AEC1412" s="24"/>
      <c r="AED1412" s="24"/>
      <c r="AEE1412" s="24"/>
      <c r="AEF1412" s="24"/>
      <c r="AEG1412" s="24"/>
      <c r="AEH1412" s="24"/>
      <c r="AEI1412" s="24"/>
      <c r="AEJ1412" s="24"/>
      <c r="AEK1412" s="24"/>
      <c r="AEL1412" s="24"/>
      <c r="AEM1412" s="24"/>
      <c r="AEN1412" s="24"/>
      <c r="AEO1412" s="24"/>
      <c r="AEP1412" s="24"/>
      <c r="AEQ1412" s="24"/>
      <c r="AER1412" s="24"/>
      <c r="AES1412" s="24"/>
      <c r="AET1412" s="24"/>
      <c r="AEU1412" s="24"/>
      <c r="AEV1412" s="24"/>
      <c r="AEW1412" s="24"/>
      <c r="AEX1412" s="24"/>
      <c r="AEY1412" s="24"/>
      <c r="AEZ1412" s="24"/>
      <c r="AFA1412" s="24"/>
      <c r="AFB1412" s="24"/>
      <c r="AFC1412" s="24"/>
      <c r="AFD1412" s="24"/>
      <c r="AFE1412" s="24"/>
      <c r="AFF1412" s="24"/>
      <c r="AFG1412" s="24"/>
      <c r="AFH1412" s="24"/>
      <c r="AFI1412" s="24"/>
      <c r="AFJ1412" s="24"/>
      <c r="AFK1412" s="24"/>
      <c r="AFL1412" s="24"/>
      <c r="AFM1412" s="24"/>
      <c r="AFN1412" s="24"/>
      <c r="AFO1412" s="24"/>
      <c r="AFP1412" s="24"/>
      <c r="AFQ1412" s="24"/>
      <c r="AFR1412" s="24"/>
      <c r="AFS1412" s="24"/>
      <c r="AFT1412" s="24"/>
      <c r="AFU1412" s="24"/>
      <c r="AFV1412" s="24"/>
      <c r="AFW1412" s="24"/>
      <c r="AFX1412" s="24"/>
      <c r="AFY1412" s="24"/>
      <c r="AFZ1412" s="24"/>
      <c r="AGA1412" s="24"/>
      <c r="AGB1412" s="24"/>
      <c r="AGC1412" s="24"/>
      <c r="AGD1412" s="24"/>
      <c r="AGE1412" s="24"/>
      <c r="AGF1412" s="24"/>
      <c r="AGG1412" s="24"/>
      <c r="AGH1412" s="24"/>
      <c r="AGI1412" s="24"/>
      <c r="AGJ1412" s="24"/>
      <c r="AGK1412" s="24"/>
      <c r="AGL1412" s="24"/>
      <c r="AGM1412" s="24"/>
      <c r="AGN1412" s="24"/>
      <c r="AGO1412" s="24"/>
      <c r="AGP1412" s="24"/>
      <c r="AGQ1412" s="24"/>
      <c r="AGR1412" s="24"/>
      <c r="AGS1412" s="24"/>
      <c r="AGT1412" s="24"/>
      <c r="AGU1412" s="24"/>
      <c r="AGV1412" s="24"/>
      <c r="AGW1412" s="24"/>
      <c r="AGX1412" s="24"/>
      <c r="AGY1412" s="24"/>
      <c r="AGZ1412" s="24"/>
      <c r="AHA1412" s="24"/>
      <c r="AHB1412" s="24"/>
      <c r="AHC1412" s="24"/>
      <c r="AHD1412" s="24"/>
      <c r="AHE1412" s="24"/>
      <c r="AHF1412" s="24"/>
      <c r="AHG1412" s="24"/>
      <c r="AHH1412" s="24"/>
      <c r="AHI1412" s="24"/>
      <c r="AHJ1412" s="24"/>
      <c r="AHK1412" s="24"/>
      <c r="AHL1412" s="24"/>
      <c r="AHM1412" s="24"/>
      <c r="AHN1412" s="24"/>
      <c r="AHO1412" s="24"/>
      <c r="AHP1412" s="24"/>
      <c r="AHQ1412" s="24"/>
      <c r="AHR1412" s="24"/>
      <c r="AHS1412" s="24"/>
      <c r="AHT1412" s="24"/>
      <c r="AHU1412" s="24"/>
      <c r="AHV1412" s="24"/>
      <c r="AHW1412" s="24"/>
      <c r="AHX1412" s="24"/>
      <c r="AHY1412" s="24"/>
      <c r="AHZ1412" s="24"/>
      <c r="AIA1412" s="24"/>
      <c r="AIB1412" s="24"/>
      <c r="AIC1412" s="24"/>
      <c r="AID1412" s="24"/>
      <c r="AIE1412" s="24"/>
      <c r="AIF1412" s="24"/>
      <c r="AIG1412" s="24"/>
      <c r="AIH1412" s="24"/>
      <c r="AII1412" s="24"/>
      <c r="AIJ1412" s="24"/>
      <c r="AIK1412" s="24"/>
      <c r="AIL1412" s="24"/>
      <c r="AIM1412" s="24"/>
      <c r="AIN1412" s="24"/>
      <c r="AIO1412" s="24"/>
      <c r="AIP1412" s="24"/>
      <c r="AIQ1412" s="24"/>
      <c r="AIR1412" s="24"/>
      <c r="AIS1412" s="24"/>
      <c r="AIT1412" s="24"/>
      <c r="AIU1412" s="24"/>
      <c r="AIV1412" s="24"/>
      <c r="AIW1412" s="24"/>
      <c r="AIX1412" s="24"/>
      <c r="AIY1412" s="24"/>
      <c r="AIZ1412" s="24"/>
      <c r="AJA1412" s="24"/>
      <c r="AJB1412" s="24"/>
      <c r="AJC1412" s="24"/>
      <c r="AJD1412" s="24"/>
      <c r="AJE1412" s="24"/>
      <c r="AJF1412" s="24"/>
      <c r="AJG1412" s="24"/>
      <c r="AJH1412" s="24"/>
      <c r="AJI1412" s="24"/>
      <c r="AJJ1412" s="24"/>
      <c r="AJK1412" s="24"/>
      <c r="AJL1412" s="24"/>
      <c r="AJM1412" s="24"/>
      <c r="AJN1412" s="24"/>
      <c r="AJO1412" s="24"/>
      <c r="AJP1412" s="24"/>
      <c r="AJQ1412" s="24"/>
      <c r="AJR1412" s="24"/>
      <c r="AJS1412" s="24"/>
      <c r="AJT1412" s="24"/>
      <c r="AJU1412" s="24"/>
      <c r="AJV1412" s="24"/>
      <c r="AJW1412" s="24"/>
      <c r="AJX1412" s="24"/>
      <c r="AJY1412" s="24"/>
      <c r="AJZ1412" s="24"/>
      <c r="AKA1412" s="24"/>
      <c r="AKB1412" s="24"/>
      <c r="AKC1412" s="24"/>
      <c r="AKD1412" s="24"/>
      <c r="AKE1412" s="24"/>
      <c r="AKF1412" s="24"/>
      <c r="AKG1412" s="24"/>
      <c r="AKH1412" s="24"/>
      <c r="AKI1412" s="24"/>
      <c r="AKJ1412" s="24"/>
      <c r="AKK1412" s="24"/>
      <c r="AKL1412" s="24"/>
      <c r="AKM1412" s="24"/>
      <c r="AKN1412" s="24"/>
      <c r="AKO1412" s="24"/>
      <c r="AKP1412" s="24"/>
      <c r="AKQ1412" s="24"/>
      <c r="AKR1412" s="24"/>
      <c r="AKS1412" s="24"/>
      <c r="AKT1412" s="24"/>
      <c r="AKU1412" s="24"/>
      <c r="AKV1412" s="24"/>
      <c r="AKW1412" s="24"/>
      <c r="AKX1412" s="24"/>
      <c r="AKY1412" s="24"/>
      <c r="AKZ1412" s="24"/>
      <c r="ALA1412" s="24"/>
      <c r="ALB1412" s="24"/>
      <c r="ALC1412" s="24"/>
      <c r="ALD1412" s="24"/>
      <c r="ALE1412" s="24"/>
      <c r="ALF1412" s="24"/>
      <c r="ALG1412" s="24"/>
      <c r="ALH1412" s="24"/>
      <c r="ALI1412" s="24"/>
      <c r="ALJ1412" s="24"/>
    </row>
    <row r="1413" spans="1:998" s="13" customFormat="1">
      <c r="A1413" s="16">
        <v>1408</v>
      </c>
      <c r="B1413" s="32" t="s">
        <v>175</v>
      </c>
      <c r="C1413" s="32" t="s">
        <v>85</v>
      </c>
      <c r="D1413" s="32" t="s">
        <v>85</v>
      </c>
      <c r="E1413" s="32" t="s">
        <v>1215</v>
      </c>
      <c r="F1413" s="32"/>
      <c r="G1413" s="74">
        <v>45833</v>
      </c>
      <c r="H1413" s="75">
        <v>0.6694444444444444</v>
      </c>
      <c r="I1413" s="32" t="s">
        <v>5</v>
      </c>
      <c r="J1413" s="32" t="s">
        <v>6</v>
      </c>
      <c r="K1413" s="32" t="s">
        <v>5</v>
      </c>
      <c r="L1413" s="32" t="s">
        <v>5</v>
      </c>
      <c r="M1413" s="32" t="s">
        <v>5</v>
      </c>
      <c r="N1413" s="32" t="s">
        <v>6</v>
      </c>
      <c r="O1413" s="76">
        <v>332.31</v>
      </c>
      <c r="P1413" s="77">
        <v>7523</v>
      </c>
      <c r="Q1413" s="76">
        <v>127300</v>
      </c>
      <c r="R1413" s="76">
        <v>31825</v>
      </c>
      <c r="S1413" s="85">
        <f t="shared" si="125"/>
        <v>25</v>
      </c>
      <c r="T1413" s="85">
        <f t="shared" si="124"/>
        <v>95475</v>
      </c>
      <c r="U1413" s="32" t="s">
        <v>6</v>
      </c>
      <c r="V1413" s="32" t="s">
        <v>6</v>
      </c>
      <c r="W1413" s="79">
        <v>1</v>
      </c>
      <c r="X1413" s="80">
        <v>0</v>
      </c>
      <c r="Y1413" s="81">
        <f>ROUND((S1413/INDICI!$B$2*10),2)</f>
        <v>2.82</v>
      </c>
      <c r="Z1413" s="81">
        <f>ROUND((O1413/INDICI!$B$1*25),2)</f>
        <v>0.89</v>
      </c>
      <c r="AA1413" s="82">
        <f t="shared" si="126"/>
        <v>6</v>
      </c>
      <c r="AB1413" s="83">
        <f t="shared" si="127"/>
        <v>9.7100000000000009</v>
      </c>
      <c r="AC1413" s="84"/>
      <c r="AD1413" s="81" t="str">
        <f>VLOOKUP(C1413, 'NORD SUD'!A:B, 2, FALSE)</f>
        <v>S</v>
      </c>
      <c r="AE1413" s="85"/>
      <c r="AF1413" s="85"/>
      <c r="AG1413" s="84"/>
      <c r="AH1413" s="90"/>
      <c r="AI1413" s="172"/>
      <c r="AJ1413" s="172"/>
      <c r="AK1413" s="197"/>
      <c r="AL1413" s="158"/>
    </row>
    <row r="1414" spans="1:998" s="13" customFormat="1">
      <c r="A1414" s="16">
        <v>1409</v>
      </c>
      <c r="B1414" s="32" t="s">
        <v>857</v>
      </c>
      <c r="C1414" s="32" t="s">
        <v>32</v>
      </c>
      <c r="D1414" s="32" t="s">
        <v>32</v>
      </c>
      <c r="E1414" s="32" t="s">
        <v>1249</v>
      </c>
      <c r="F1414" s="32"/>
      <c r="G1414" s="74">
        <v>45834</v>
      </c>
      <c r="H1414" s="75">
        <v>0.81805555555555554</v>
      </c>
      <c r="I1414" s="32" t="s">
        <v>5</v>
      </c>
      <c r="J1414" s="32" t="s">
        <v>6</v>
      </c>
      <c r="K1414" s="32" t="s">
        <v>5</v>
      </c>
      <c r="L1414" s="32" t="s">
        <v>5</v>
      </c>
      <c r="M1414" s="32" t="s">
        <v>5</v>
      </c>
      <c r="N1414" s="32" t="s">
        <v>6</v>
      </c>
      <c r="O1414" s="76">
        <v>633.16</v>
      </c>
      <c r="P1414" s="77">
        <v>2527</v>
      </c>
      <c r="Q1414" s="76">
        <v>39968.699999999997</v>
      </c>
      <c r="R1414" s="76">
        <v>0</v>
      </c>
      <c r="S1414" s="85">
        <f t="shared" si="125"/>
        <v>0</v>
      </c>
      <c r="T1414" s="85">
        <f t="shared" si="124"/>
        <v>39968.699999999997</v>
      </c>
      <c r="U1414" s="32" t="s">
        <v>6</v>
      </c>
      <c r="V1414" s="32" t="s">
        <v>6</v>
      </c>
      <c r="W1414" s="79">
        <v>2</v>
      </c>
      <c r="X1414" s="80">
        <v>0</v>
      </c>
      <c r="Y1414" s="81">
        <f>ROUND((S1414/INDICI!$B$2*10),2)</f>
        <v>0</v>
      </c>
      <c r="Z1414" s="81">
        <f>ROUND((O1414/INDICI!$B$1*25),2)</f>
        <v>1.69</v>
      </c>
      <c r="AA1414" s="82">
        <f t="shared" si="126"/>
        <v>8</v>
      </c>
      <c r="AB1414" s="83">
        <f t="shared" si="127"/>
        <v>9.69</v>
      </c>
      <c r="AC1414" s="84"/>
      <c r="AD1414" s="81" t="str">
        <f>VLOOKUP(C1414, 'NORD SUD'!A:B, 2, FALSE)</f>
        <v>S</v>
      </c>
      <c r="AE1414" s="85"/>
      <c r="AF1414" s="85"/>
      <c r="AG1414" s="84"/>
      <c r="AH1414" s="81"/>
      <c r="AI1414" s="169"/>
      <c r="AJ1414" s="169"/>
      <c r="AK1414" s="194"/>
      <c r="AL1414" s="158"/>
    </row>
    <row r="1415" spans="1:998" s="13" customFormat="1">
      <c r="A1415" s="16">
        <v>1410</v>
      </c>
      <c r="B1415" s="32" t="s">
        <v>236</v>
      </c>
      <c r="C1415" s="32" t="s">
        <v>24</v>
      </c>
      <c r="D1415" s="32" t="s">
        <v>24</v>
      </c>
      <c r="E1415" s="32" t="s">
        <v>1443</v>
      </c>
      <c r="F1415" s="32"/>
      <c r="G1415" s="74">
        <v>45834</v>
      </c>
      <c r="H1415" s="75">
        <v>0.59166666666666667</v>
      </c>
      <c r="I1415" s="32" t="s">
        <v>5</v>
      </c>
      <c r="J1415" s="32" t="s">
        <v>6</v>
      </c>
      <c r="K1415" s="32" t="s">
        <v>5</v>
      </c>
      <c r="L1415" s="32" t="s">
        <v>5</v>
      </c>
      <c r="M1415" s="76" t="s">
        <v>5</v>
      </c>
      <c r="N1415" s="32" t="s">
        <v>6</v>
      </c>
      <c r="O1415" s="76">
        <v>0</v>
      </c>
      <c r="P1415" s="77">
        <v>435</v>
      </c>
      <c r="Q1415" s="76">
        <v>132000</v>
      </c>
      <c r="R1415" s="76">
        <v>19800</v>
      </c>
      <c r="S1415" s="85">
        <f t="shared" si="125"/>
        <v>15</v>
      </c>
      <c r="T1415" s="85">
        <f t="shared" si="124"/>
        <v>112200</v>
      </c>
      <c r="U1415" s="32" t="s">
        <v>6</v>
      </c>
      <c r="V1415" s="32" t="s">
        <v>6</v>
      </c>
      <c r="W1415" s="79">
        <v>1</v>
      </c>
      <c r="X1415" s="80">
        <v>0</v>
      </c>
      <c r="Y1415" s="81">
        <f>ROUND((S1415/INDICI!$B$2*10),2)</f>
        <v>1.69</v>
      </c>
      <c r="Z1415" s="81">
        <f>ROUND((O1415/INDICI!$B$1*25),2)</f>
        <v>0</v>
      </c>
      <c r="AA1415" s="82">
        <f t="shared" si="126"/>
        <v>8</v>
      </c>
      <c r="AB1415" s="83">
        <f t="shared" si="127"/>
        <v>9.69</v>
      </c>
      <c r="AC1415" s="84"/>
      <c r="AD1415" s="81" t="str">
        <f>VLOOKUP(C1415, 'NORD SUD'!A:B, 2, FALSE)</f>
        <v>S</v>
      </c>
      <c r="AE1415" s="85"/>
      <c r="AF1415" s="85"/>
      <c r="AG1415" s="84"/>
      <c r="AH1415" s="81"/>
      <c r="AI1415" s="169"/>
      <c r="AJ1415" s="169"/>
      <c r="AK1415" s="194"/>
      <c r="AL1415" s="158"/>
    </row>
    <row r="1416" spans="1:998" s="13" customFormat="1">
      <c r="A1416" s="16">
        <v>1411</v>
      </c>
      <c r="B1416" s="32" t="s">
        <v>175</v>
      </c>
      <c r="C1416" s="32" t="s">
        <v>8</v>
      </c>
      <c r="D1416" s="32" t="s">
        <v>8</v>
      </c>
      <c r="E1416" s="32" t="s">
        <v>717</v>
      </c>
      <c r="F1416" s="32"/>
      <c r="G1416" s="74">
        <v>45834</v>
      </c>
      <c r="H1416" s="75">
        <v>0.83333333333333337</v>
      </c>
      <c r="I1416" s="32" t="s">
        <v>5</v>
      </c>
      <c r="J1416" s="32" t="s">
        <v>6</v>
      </c>
      <c r="K1416" s="32" t="s">
        <v>5</v>
      </c>
      <c r="L1416" s="32" t="s">
        <v>5</v>
      </c>
      <c r="M1416" s="32" t="s">
        <v>5</v>
      </c>
      <c r="N1416" s="32" t="s">
        <v>6</v>
      </c>
      <c r="O1416" s="76">
        <v>704.81600000000003</v>
      </c>
      <c r="P1416" s="77">
        <v>5959</v>
      </c>
      <c r="Q1416" s="76">
        <v>114557.99</v>
      </c>
      <c r="R1416" s="76">
        <v>18300</v>
      </c>
      <c r="S1416" s="85">
        <f t="shared" si="125"/>
        <v>15.974442289010133</v>
      </c>
      <c r="T1416" s="85">
        <f t="shared" si="124"/>
        <v>96257.99</v>
      </c>
      <c r="U1416" s="32" t="s">
        <v>6</v>
      </c>
      <c r="V1416" s="32" t="s">
        <v>6</v>
      </c>
      <c r="W1416" s="32">
        <v>1</v>
      </c>
      <c r="X1416" s="80">
        <v>0</v>
      </c>
      <c r="Y1416" s="81">
        <f>ROUND((S1416/INDICI!$B$2*10),2)</f>
        <v>1.81</v>
      </c>
      <c r="Z1416" s="81">
        <f>ROUND((O1416/INDICI!$B$1*25),2)</f>
        <v>1.88</v>
      </c>
      <c r="AA1416" s="82">
        <f t="shared" si="126"/>
        <v>6</v>
      </c>
      <c r="AB1416" s="83">
        <f t="shared" si="127"/>
        <v>9.69</v>
      </c>
      <c r="AC1416" s="84"/>
      <c r="AD1416" s="81" t="str">
        <f>VLOOKUP(C1416, 'NORD SUD'!A:B, 2, FALSE)</f>
        <v>S</v>
      </c>
      <c r="AE1416" s="85"/>
      <c r="AF1416" s="85"/>
      <c r="AG1416" s="84"/>
      <c r="AH1416" s="81"/>
      <c r="AI1416" s="169"/>
      <c r="AJ1416" s="169"/>
      <c r="AK1416" s="194"/>
      <c r="AL1416" s="158"/>
    </row>
    <row r="1417" spans="1:998" s="13" customFormat="1">
      <c r="A1417" s="16">
        <v>1412</v>
      </c>
      <c r="B1417" s="32" t="s">
        <v>1013</v>
      </c>
      <c r="C1417" s="32" t="s">
        <v>74</v>
      </c>
      <c r="D1417" s="32" t="s">
        <v>1050</v>
      </c>
      <c r="E1417" s="32" t="s">
        <v>1083</v>
      </c>
      <c r="F1417" s="32"/>
      <c r="G1417" s="74">
        <v>45831</v>
      </c>
      <c r="H1417" s="75">
        <v>0.47847222222222219</v>
      </c>
      <c r="I1417" s="32" t="s">
        <v>5</v>
      </c>
      <c r="J1417" s="32" t="s">
        <v>6</v>
      </c>
      <c r="K1417" s="32" t="s">
        <v>5</v>
      </c>
      <c r="L1417" s="32" t="s">
        <v>5</v>
      </c>
      <c r="M1417" s="32" t="s">
        <v>5</v>
      </c>
      <c r="N1417" s="32" t="s">
        <v>6</v>
      </c>
      <c r="O1417" s="76">
        <v>626.20423892100189</v>
      </c>
      <c r="P1417" s="77">
        <v>2076</v>
      </c>
      <c r="Q1417" s="76">
        <v>82340.960000000006</v>
      </c>
      <c r="R1417" s="76">
        <v>0</v>
      </c>
      <c r="S1417" s="85">
        <f t="shared" si="125"/>
        <v>0</v>
      </c>
      <c r="T1417" s="85">
        <f t="shared" ref="T1417:T1480" si="128">SUM(Q1417-R1417)</f>
        <v>82340.960000000006</v>
      </c>
      <c r="U1417" s="32" t="s">
        <v>6</v>
      </c>
      <c r="V1417" s="32" t="s">
        <v>6</v>
      </c>
      <c r="W1417" s="79">
        <v>2</v>
      </c>
      <c r="X1417" s="80">
        <v>0</v>
      </c>
      <c r="Y1417" s="81">
        <f>ROUND((S1417/INDICI!$B$2*10),2)</f>
        <v>0</v>
      </c>
      <c r="Z1417" s="81">
        <f>ROUND((O1417/INDICI!$B$1*25),2)</f>
        <v>1.67</v>
      </c>
      <c r="AA1417" s="82">
        <f t="shared" si="126"/>
        <v>8</v>
      </c>
      <c r="AB1417" s="83">
        <f t="shared" si="127"/>
        <v>9.67</v>
      </c>
      <c r="AC1417" s="84"/>
      <c r="AD1417" s="81" t="str">
        <f>VLOOKUP(C1417, 'NORD SUD'!A:B, 2, FALSE)</f>
        <v>S</v>
      </c>
      <c r="AE1417" s="85"/>
      <c r="AF1417" s="85"/>
      <c r="AG1417" s="84"/>
      <c r="AH1417" s="81"/>
      <c r="AI1417" s="169"/>
      <c r="AJ1417" s="169"/>
      <c r="AK1417" s="194"/>
      <c r="AL1417" s="158"/>
    </row>
    <row r="1418" spans="1:998" s="13" customFormat="1">
      <c r="A1418" s="16">
        <v>1413</v>
      </c>
      <c r="B1418" s="32" t="s">
        <v>175</v>
      </c>
      <c r="C1418" s="32" t="s">
        <v>57</v>
      </c>
      <c r="D1418" s="32" t="s">
        <v>57</v>
      </c>
      <c r="E1418" s="32" t="s">
        <v>609</v>
      </c>
      <c r="F1418" s="32"/>
      <c r="G1418" s="74">
        <v>45834</v>
      </c>
      <c r="H1418" s="75" t="s">
        <v>610</v>
      </c>
      <c r="I1418" s="32" t="s">
        <v>5</v>
      </c>
      <c r="J1418" s="32" t="s">
        <v>6</v>
      </c>
      <c r="K1418" s="32" t="s">
        <v>5</v>
      </c>
      <c r="L1418" s="32" t="s">
        <v>5</v>
      </c>
      <c r="M1418" s="32" t="s">
        <v>5</v>
      </c>
      <c r="N1418" s="32" t="s">
        <v>6</v>
      </c>
      <c r="O1418" s="76">
        <v>626.67999999999995</v>
      </c>
      <c r="P1418" s="77">
        <v>1117</v>
      </c>
      <c r="Q1418" s="76">
        <v>90805.23</v>
      </c>
      <c r="R1418" s="76">
        <v>0</v>
      </c>
      <c r="S1418" s="85">
        <f t="shared" si="125"/>
        <v>0</v>
      </c>
      <c r="T1418" s="85">
        <f t="shared" si="128"/>
        <v>90805.23</v>
      </c>
      <c r="U1418" s="32" t="s">
        <v>6</v>
      </c>
      <c r="V1418" s="32" t="s">
        <v>6</v>
      </c>
      <c r="W1418" s="79">
        <v>2</v>
      </c>
      <c r="X1418" s="80">
        <v>0</v>
      </c>
      <c r="Y1418" s="81">
        <f>ROUND((S1418/INDICI!$B$2*10),2)</f>
        <v>0</v>
      </c>
      <c r="Z1418" s="81">
        <f>ROUND((O1418/INDICI!$B$1*25),2)</f>
        <v>1.67</v>
      </c>
      <c r="AA1418" s="82">
        <f t="shared" si="126"/>
        <v>8</v>
      </c>
      <c r="AB1418" s="83">
        <f t="shared" si="127"/>
        <v>9.67</v>
      </c>
      <c r="AC1418" s="84"/>
      <c r="AD1418" s="81" t="str">
        <f>VLOOKUP(C1418, 'NORD SUD'!A:B, 2, FALSE)</f>
        <v>S</v>
      </c>
      <c r="AE1418" s="85"/>
      <c r="AF1418" s="85"/>
      <c r="AG1418" s="84"/>
      <c r="AH1418" s="81"/>
      <c r="AI1418" s="169"/>
      <c r="AJ1418" s="169"/>
      <c r="AK1418" s="194"/>
      <c r="AL1418" s="161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  <c r="CY1418" s="24"/>
      <c r="CZ1418" s="24"/>
      <c r="DA1418" s="24"/>
      <c r="DB1418" s="24"/>
      <c r="DC1418" s="24"/>
      <c r="DD1418" s="24"/>
      <c r="DE1418" s="24"/>
      <c r="DF1418" s="24"/>
      <c r="DG1418" s="24"/>
      <c r="DH1418" s="24"/>
      <c r="DI1418" s="24"/>
      <c r="DJ1418" s="24"/>
      <c r="DK1418" s="24"/>
      <c r="DL1418" s="24"/>
      <c r="DM1418" s="24"/>
      <c r="DN1418" s="24"/>
      <c r="DO1418" s="24"/>
      <c r="DP1418" s="24"/>
      <c r="DQ1418" s="24"/>
      <c r="DR1418" s="24"/>
      <c r="DS1418" s="24"/>
      <c r="DT1418" s="24"/>
      <c r="DU1418" s="24"/>
      <c r="DV1418" s="24"/>
      <c r="DW1418" s="24"/>
      <c r="DX1418" s="24"/>
      <c r="DY1418" s="24"/>
      <c r="DZ1418" s="24"/>
      <c r="EA1418" s="24"/>
      <c r="EB1418" s="24"/>
      <c r="EC1418" s="24"/>
      <c r="ED1418" s="24"/>
      <c r="EE1418" s="24"/>
      <c r="EF1418" s="24"/>
      <c r="EG1418" s="24"/>
      <c r="EH1418" s="24"/>
      <c r="EI1418" s="24"/>
      <c r="EJ1418" s="24"/>
      <c r="EK1418" s="24"/>
      <c r="EL1418" s="24"/>
      <c r="EM1418" s="24"/>
      <c r="EN1418" s="24"/>
      <c r="EO1418" s="24"/>
      <c r="EP1418" s="24"/>
      <c r="EQ1418" s="24"/>
      <c r="ER1418" s="24"/>
      <c r="ES1418" s="24"/>
      <c r="ET1418" s="24"/>
      <c r="EU1418" s="24"/>
      <c r="EV1418" s="24"/>
      <c r="EW1418" s="24"/>
      <c r="EX1418" s="24"/>
      <c r="EY1418" s="24"/>
      <c r="EZ1418" s="24"/>
      <c r="FA1418" s="24"/>
      <c r="FB1418" s="24"/>
      <c r="FC1418" s="24"/>
      <c r="FD1418" s="24"/>
      <c r="FE1418" s="24"/>
      <c r="FF1418" s="24"/>
      <c r="FG1418" s="24"/>
      <c r="FH1418" s="24"/>
      <c r="FI1418" s="24"/>
      <c r="FJ1418" s="24"/>
      <c r="FK1418" s="24"/>
      <c r="FL1418" s="24"/>
      <c r="FM1418" s="24"/>
      <c r="FN1418" s="24"/>
      <c r="FO1418" s="24"/>
      <c r="FP1418" s="24"/>
      <c r="FQ1418" s="24"/>
      <c r="FR1418" s="24"/>
      <c r="FS1418" s="24"/>
      <c r="FT1418" s="24"/>
      <c r="FU1418" s="24"/>
      <c r="FV1418" s="24"/>
      <c r="FW1418" s="24"/>
      <c r="FX1418" s="24"/>
      <c r="FY1418" s="24"/>
      <c r="FZ1418" s="24"/>
      <c r="GA1418" s="24"/>
      <c r="GB1418" s="24"/>
      <c r="GC1418" s="24"/>
      <c r="GD1418" s="24"/>
      <c r="GE1418" s="24"/>
      <c r="GF1418" s="24"/>
      <c r="GG1418" s="24"/>
      <c r="GH1418" s="24"/>
      <c r="GI1418" s="24"/>
      <c r="GJ1418" s="24"/>
      <c r="GK1418" s="24"/>
      <c r="GL1418" s="24"/>
      <c r="GM1418" s="24"/>
      <c r="GN1418" s="24"/>
      <c r="GO1418" s="24"/>
      <c r="GP1418" s="24"/>
      <c r="GQ1418" s="24"/>
      <c r="GR1418" s="24"/>
      <c r="GS1418" s="24"/>
      <c r="GT1418" s="24"/>
      <c r="GU1418" s="24"/>
      <c r="GV1418" s="24"/>
      <c r="GW1418" s="24"/>
      <c r="GX1418" s="24"/>
      <c r="GY1418" s="24"/>
      <c r="GZ1418" s="24"/>
      <c r="HA1418" s="24"/>
      <c r="HB1418" s="24"/>
      <c r="HC1418" s="24"/>
      <c r="HD1418" s="24"/>
      <c r="HE1418" s="24"/>
      <c r="HF1418" s="24"/>
      <c r="HG1418" s="24"/>
      <c r="HH1418" s="24"/>
      <c r="HI1418" s="24"/>
      <c r="HJ1418" s="24"/>
      <c r="HK1418" s="24"/>
      <c r="HL1418" s="24"/>
      <c r="HM1418" s="24"/>
      <c r="HN1418" s="24"/>
      <c r="HO1418" s="24"/>
      <c r="HP1418" s="24"/>
      <c r="HQ1418" s="24"/>
      <c r="HR1418" s="24"/>
      <c r="HS1418" s="24"/>
      <c r="HT1418" s="24"/>
      <c r="HU1418" s="24"/>
      <c r="HV1418" s="24"/>
      <c r="HW1418" s="24"/>
      <c r="HX1418" s="24"/>
      <c r="HY1418" s="24"/>
      <c r="HZ1418" s="24"/>
      <c r="IA1418" s="24"/>
      <c r="IB1418" s="24"/>
      <c r="IC1418" s="24"/>
      <c r="ID1418" s="24"/>
      <c r="IE1418" s="24"/>
      <c r="IF1418" s="24"/>
      <c r="IG1418" s="24"/>
      <c r="IH1418" s="24"/>
      <c r="II1418" s="24"/>
      <c r="IJ1418" s="24"/>
      <c r="IK1418" s="24"/>
      <c r="IL1418" s="24"/>
      <c r="IM1418" s="24"/>
      <c r="IN1418" s="24"/>
      <c r="IO1418" s="24"/>
      <c r="IP1418" s="24"/>
      <c r="IQ1418" s="24"/>
      <c r="IR1418" s="24"/>
      <c r="IS1418" s="24"/>
      <c r="IT1418" s="24"/>
      <c r="IU1418" s="24"/>
      <c r="IV1418" s="24"/>
      <c r="IW1418" s="24"/>
      <c r="IX1418" s="24"/>
      <c r="IY1418" s="24"/>
      <c r="IZ1418" s="24"/>
      <c r="JA1418" s="24"/>
      <c r="JB1418" s="24"/>
      <c r="JC1418" s="24"/>
      <c r="JD1418" s="24"/>
      <c r="JE1418" s="24"/>
      <c r="JF1418" s="24"/>
      <c r="JG1418" s="24"/>
      <c r="JH1418" s="24"/>
      <c r="JI1418" s="24"/>
      <c r="JJ1418" s="24"/>
      <c r="JK1418" s="24"/>
      <c r="JL1418" s="24"/>
      <c r="JM1418" s="24"/>
      <c r="JN1418" s="24"/>
      <c r="JO1418" s="24"/>
      <c r="JP1418" s="24"/>
      <c r="JQ1418" s="24"/>
      <c r="JR1418" s="24"/>
      <c r="JS1418" s="24"/>
      <c r="JT1418" s="24"/>
      <c r="JU1418" s="24"/>
      <c r="JV1418" s="24"/>
      <c r="JW1418" s="24"/>
      <c r="JX1418" s="24"/>
      <c r="JY1418" s="24"/>
      <c r="JZ1418" s="24"/>
      <c r="KA1418" s="24"/>
      <c r="KB1418" s="24"/>
      <c r="KC1418" s="24"/>
      <c r="KD1418" s="24"/>
      <c r="KE1418" s="24"/>
      <c r="KF1418" s="24"/>
      <c r="KG1418" s="24"/>
      <c r="KH1418" s="24"/>
      <c r="KI1418" s="24"/>
      <c r="KJ1418" s="24"/>
      <c r="KK1418" s="24"/>
      <c r="KL1418" s="24"/>
      <c r="KM1418" s="24"/>
      <c r="KN1418" s="24"/>
      <c r="KO1418" s="24"/>
      <c r="KP1418" s="24"/>
      <c r="KQ1418" s="24"/>
      <c r="KR1418" s="24"/>
      <c r="KS1418" s="24"/>
      <c r="KT1418" s="24"/>
      <c r="KU1418" s="24"/>
      <c r="KV1418" s="24"/>
      <c r="KW1418" s="24"/>
      <c r="KX1418" s="24"/>
      <c r="KY1418" s="24"/>
      <c r="KZ1418" s="24"/>
      <c r="LA1418" s="24"/>
      <c r="LB1418" s="24"/>
      <c r="LC1418" s="24"/>
      <c r="LD1418" s="24"/>
      <c r="LE1418" s="24"/>
      <c r="LF1418" s="24"/>
      <c r="LG1418" s="24"/>
      <c r="LH1418" s="24"/>
      <c r="LI1418" s="24"/>
      <c r="LJ1418" s="24"/>
      <c r="LK1418" s="24"/>
      <c r="LL1418" s="24"/>
      <c r="LM1418" s="24"/>
      <c r="LN1418" s="24"/>
      <c r="LO1418" s="24"/>
      <c r="LP1418" s="24"/>
      <c r="LQ1418" s="24"/>
      <c r="LR1418" s="24"/>
      <c r="LS1418" s="24"/>
      <c r="LT1418" s="24"/>
      <c r="LU1418" s="24"/>
      <c r="LV1418" s="24"/>
      <c r="LW1418" s="24"/>
      <c r="LX1418" s="24"/>
      <c r="LY1418" s="24"/>
      <c r="LZ1418" s="24"/>
      <c r="MA1418" s="24"/>
      <c r="MB1418" s="24"/>
      <c r="MC1418" s="24"/>
      <c r="MD1418" s="24"/>
      <c r="ME1418" s="24"/>
      <c r="MF1418" s="24"/>
      <c r="MG1418" s="24"/>
      <c r="MH1418" s="24"/>
      <c r="MI1418" s="24"/>
      <c r="MJ1418" s="24"/>
      <c r="MK1418" s="24"/>
      <c r="ML1418" s="24"/>
      <c r="MM1418" s="24"/>
      <c r="MN1418" s="24"/>
      <c r="MO1418" s="24"/>
      <c r="MP1418" s="24"/>
      <c r="MQ1418" s="24"/>
      <c r="MR1418" s="24"/>
      <c r="MS1418" s="24"/>
      <c r="MT1418" s="24"/>
      <c r="MU1418" s="24"/>
      <c r="MV1418" s="24"/>
      <c r="MW1418" s="24"/>
      <c r="MX1418" s="24"/>
      <c r="MY1418" s="24"/>
      <c r="MZ1418" s="24"/>
      <c r="NA1418" s="24"/>
      <c r="NB1418" s="24"/>
      <c r="NC1418" s="24"/>
      <c r="ND1418" s="24"/>
      <c r="NE1418" s="24"/>
      <c r="NF1418" s="24"/>
      <c r="NG1418" s="24"/>
      <c r="NH1418" s="24"/>
      <c r="NI1418" s="24"/>
      <c r="NJ1418" s="24"/>
      <c r="NK1418" s="24"/>
      <c r="NL1418" s="24"/>
      <c r="NM1418" s="24"/>
      <c r="NN1418" s="24"/>
      <c r="NO1418" s="24"/>
      <c r="NP1418" s="24"/>
      <c r="NQ1418" s="24"/>
      <c r="NR1418" s="24"/>
      <c r="NS1418" s="24"/>
      <c r="NT1418" s="24"/>
      <c r="NU1418" s="24"/>
      <c r="NV1418" s="24"/>
      <c r="NW1418" s="24"/>
      <c r="NX1418" s="24"/>
      <c r="NY1418" s="24"/>
      <c r="NZ1418" s="24"/>
      <c r="OA1418" s="24"/>
      <c r="OB1418" s="24"/>
      <c r="OC1418" s="24"/>
      <c r="OD1418" s="24"/>
      <c r="OE1418" s="24"/>
      <c r="OF1418" s="24"/>
      <c r="OG1418" s="24"/>
      <c r="OH1418" s="24"/>
      <c r="OI1418" s="24"/>
      <c r="OJ1418" s="24"/>
      <c r="OK1418" s="24"/>
      <c r="OL1418" s="24"/>
      <c r="OM1418" s="24"/>
      <c r="ON1418" s="24"/>
      <c r="OO1418" s="24"/>
      <c r="OP1418" s="24"/>
      <c r="OQ1418" s="24"/>
      <c r="OR1418" s="24"/>
      <c r="OS1418" s="24"/>
      <c r="OT1418" s="24"/>
      <c r="OU1418" s="24"/>
      <c r="OV1418" s="24"/>
      <c r="OW1418" s="24"/>
      <c r="OX1418" s="24"/>
      <c r="OY1418" s="24"/>
      <c r="OZ1418" s="24"/>
      <c r="PA1418" s="24"/>
      <c r="PB1418" s="24"/>
      <c r="PC1418" s="24"/>
      <c r="PD1418" s="24"/>
      <c r="PE1418" s="24"/>
      <c r="PF1418" s="24"/>
      <c r="PG1418" s="24"/>
      <c r="PH1418" s="24"/>
      <c r="PI1418" s="24"/>
      <c r="PJ1418" s="24"/>
      <c r="PK1418" s="24"/>
      <c r="PL1418" s="24"/>
      <c r="PM1418" s="24"/>
      <c r="PN1418" s="24"/>
      <c r="PO1418" s="24"/>
      <c r="PP1418" s="24"/>
      <c r="PQ1418" s="24"/>
      <c r="PR1418" s="24"/>
      <c r="PS1418" s="24"/>
      <c r="PT1418" s="24"/>
      <c r="PU1418" s="24"/>
      <c r="PV1418" s="24"/>
      <c r="PW1418" s="24"/>
      <c r="PX1418" s="24"/>
      <c r="PY1418" s="24"/>
      <c r="PZ1418" s="24"/>
      <c r="QA1418" s="24"/>
      <c r="QB1418" s="24"/>
      <c r="QC1418" s="24"/>
      <c r="QD1418" s="24"/>
      <c r="QE1418" s="24"/>
      <c r="QF1418" s="24"/>
      <c r="QG1418" s="24"/>
      <c r="QH1418" s="24"/>
      <c r="QI1418" s="24"/>
      <c r="QJ1418" s="24"/>
      <c r="QK1418" s="24"/>
      <c r="QL1418" s="24"/>
      <c r="QM1418" s="24"/>
      <c r="QN1418" s="24"/>
      <c r="QO1418" s="24"/>
      <c r="QP1418" s="24"/>
      <c r="QQ1418" s="24"/>
      <c r="QR1418" s="24"/>
      <c r="QS1418" s="24"/>
      <c r="QT1418" s="24"/>
      <c r="QU1418" s="24"/>
      <c r="QV1418" s="24"/>
      <c r="QW1418" s="24"/>
      <c r="QX1418" s="24"/>
      <c r="QY1418" s="24"/>
      <c r="QZ1418" s="24"/>
      <c r="RA1418" s="24"/>
      <c r="RB1418" s="24"/>
      <c r="RC1418" s="24"/>
      <c r="RD1418" s="24"/>
      <c r="RE1418" s="24"/>
      <c r="RF1418" s="24"/>
      <c r="RG1418" s="24"/>
      <c r="RH1418" s="24"/>
      <c r="RI1418" s="24"/>
      <c r="RJ1418" s="24"/>
      <c r="RK1418" s="24"/>
      <c r="RL1418" s="24"/>
      <c r="RM1418" s="24"/>
      <c r="RN1418" s="24"/>
      <c r="RO1418" s="24"/>
      <c r="RP1418" s="24"/>
      <c r="RQ1418" s="24"/>
      <c r="RR1418" s="24"/>
      <c r="RS1418" s="24"/>
      <c r="RT1418" s="24"/>
      <c r="RU1418" s="24"/>
      <c r="RV1418" s="24"/>
      <c r="RW1418" s="24"/>
      <c r="RX1418" s="24"/>
      <c r="RY1418" s="24"/>
      <c r="RZ1418" s="24"/>
      <c r="SA1418" s="24"/>
      <c r="SB1418" s="24"/>
      <c r="SC1418" s="24"/>
      <c r="SD1418" s="24"/>
      <c r="SE1418" s="24"/>
      <c r="SF1418" s="24"/>
      <c r="SG1418" s="24"/>
      <c r="SH1418" s="24"/>
      <c r="SI1418" s="24"/>
      <c r="SJ1418" s="24"/>
      <c r="SK1418" s="24"/>
      <c r="SL1418" s="24"/>
      <c r="SM1418" s="24"/>
      <c r="SN1418" s="24"/>
      <c r="SO1418" s="24"/>
      <c r="SP1418" s="24"/>
      <c r="SQ1418" s="24"/>
      <c r="SR1418" s="24"/>
      <c r="SS1418" s="24"/>
      <c r="ST1418" s="24"/>
      <c r="SU1418" s="24"/>
      <c r="SV1418" s="24"/>
      <c r="SW1418" s="24"/>
      <c r="SX1418" s="24"/>
      <c r="SY1418" s="24"/>
      <c r="SZ1418" s="24"/>
      <c r="TA1418" s="24"/>
      <c r="TB1418" s="24"/>
      <c r="TC1418" s="24"/>
      <c r="TD1418" s="24"/>
      <c r="TE1418" s="24"/>
      <c r="TF1418" s="24"/>
      <c r="TG1418" s="24"/>
      <c r="TH1418" s="24"/>
      <c r="TI1418" s="24"/>
      <c r="TJ1418" s="24"/>
      <c r="TK1418" s="24"/>
      <c r="TL1418" s="24"/>
      <c r="TM1418" s="24"/>
      <c r="TN1418" s="24"/>
      <c r="TO1418" s="24"/>
      <c r="TP1418" s="24"/>
      <c r="TQ1418" s="24"/>
      <c r="TR1418" s="24"/>
      <c r="TS1418" s="24"/>
      <c r="TT1418" s="24"/>
      <c r="TU1418" s="24"/>
      <c r="TV1418" s="24"/>
      <c r="TW1418" s="24"/>
      <c r="TX1418" s="24"/>
      <c r="TY1418" s="24"/>
      <c r="TZ1418" s="24"/>
      <c r="UA1418" s="24"/>
      <c r="UB1418" s="24"/>
      <c r="UC1418" s="24"/>
      <c r="UD1418" s="24"/>
      <c r="UE1418" s="24"/>
      <c r="UF1418" s="24"/>
      <c r="UG1418" s="24"/>
      <c r="UH1418" s="24"/>
      <c r="UI1418" s="24"/>
      <c r="UJ1418" s="24"/>
      <c r="UK1418" s="24"/>
      <c r="UL1418" s="24"/>
      <c r="UM1418" s="24"/>
      <c r="UN1418" s="24"/>
      <c r="UO1418" s="24"/>
      <c r="UP1418" s="24"/>
      <c r="UQ1418" s="24"/>
      <c r="UR1418" s="24"/>
      <c r="US1418" s="24"/>
      <c r="UT1418" s="24"/>
      <c r="UU1418" s="24"/>
      <c r="UV1418" s="24"/>
      <c r="UW1418" s="24"/>
      <c r="UX1418" s="24"/>
      <c r="UY1418" s="24"/>
      <c r="UZ1418" s="24"/>
      <c r="VA1418" s="24"/>
      <c r="VB1418" s="24"/>
      <c r="VC1418" s="24"/>
      <c r="VD1418" s="24"/>
      <c r="VE1418" s="24"/>
      <c r="VF1418" s="24"/>
      <c r="VG1418" s="24"/>
      <c r="VH1418" s="24"/>
      <c r="VI1418" s="24"/>
      <c r="VJ1418" s="24"/>
      <c r="VK1418" s="24"/>
      <c r="VL1418" s="24"/>
      <c r="VM1418" s="24"/>
      <c r="VN1418" s="24"/>
      <c r="VO1418" s="24"/>
      <c r="VP1418" s="24"/>
      <c r="VQ1418" s="24"/>
      <c r="VR1418" s="24"/>
      <c r="VS1418" s="24"/>
      <c r="VT1418" s="24"/>
      <c r="VU1418" s="24"/>
      <c r="VV1418" s="24"/>
      <c r="VW1418" s="24"/>
      <c r="VX1418" s="24"/>
      <c r="VY1418" s="24"/>
      <c r="VZ1418" s="24"/>
      <c r="WA1418" s="24"/>
      <c r="WB1418" s="24"/>
      <c r="WC1418" s="24"/>
      <c r="WD1418" s="24"/>
      <c r="WE1418" s="24"/>
      <c r="WF1418" s="24"/>
      <c r="WG1418" s="24"/>
      <c r="WH1418" s="24"/>
      <c r="WI1418" s="24"/>
      <c r="WJ1418" s="24"/>
      <c r="WK1418" s="24"/>
      <c r="WL1418" s="24"/>
      <c r="WM1418" s="24"/>
      <c r="WN1418" s="24"/>
      <c r="WO1418" s="24"/>
      <c r="WP1418" s="24"/>
      <c r="WQ1418" s="24"/>
      <c r="WR1418" s="24"/>
      <c r="WS1418" s="24"/>
      <c r="WT1418" s="24"/>
      <c r="WU1418" s="24"/>
      <c r="WV1418" s="24"/>
      <c r="WW1418" s="24"/>
      <c r="WX1418" s="24"/>
      <c r="WY1418" s="24"/>
      <c r="WZ1418" s="24"/>
      <c r="XA1418" s="24"/>
      <c r="XB1418" s="24"/>
      <c r="XC1418" s="24"/>
      <c r="XD1418" s="24"/>
      <c r="XE1418" s="24"/>
      <c r="XF1418" s="24"/>
      <c r="XG1418" s="24"/>
      <c r="XH1418" s="24"/>
      <c r="XI1418" s="24"/>
      <c r="XJ1418" s="24"/>
      <c r="XK1418" s="24"/>
      <c r="XL1418" s="24"/>
      <c r="XM1418" s="24"/>
      <c r="XN1418" s="24"/>
      <c r="XO1418" s="24"/>
      <c r="XP1418" s="24"/>
      <c r="XQ1418" s="24"/>
      <c r="XR1418" s="24"/>
      <c r="XS1418" s="24"/>
      <c r="XT1418" s="24"/>
      <c r="XU1418" s="24"/>
      <c r="XV1418" s="24"/>
      <c r="XW1418" s="24"/>
      <c r="XX1418" s="24"/>
      <c r="XY1418" s="24"/>
      <c r="XZ1418" s="24"/>
      <c r="YA1418" s="24"/>
      <c r="YB1418" s="24"/>
      <c r="YC1418" s="24"/>
      <c r="YD1418" s="24"/>
      <c r="YE1418" s="24"/>
      <c r="YF1418" s="24"/>
      <c r="YG1418" s="24"/>
      <c r="YH1418" s="24"/>
      <c r="YI1418" s="24"/>
      <c r="YJ1418" s="24"/>
      <c r="YK1418" s="24"/>
      <c r="YL1418" s="24"/>
      <c r="YM1418" s="24"/>
      <c r="YN1418" s="24"/>
      <c r="YO1418" s="24"/>
      <c r="YP1418" s="24"/>
      <c r="YQ1418" s="24"/>
      <c r="YR1418" s="24"/>
      <c r="YS1418" s="24"/>
      <c r="YT1418" s="24"/>
      <c r="YU1418" s="24"/>
      <c r="YV1418" s="24"/>
      <c r="YW1418" s="24"/>
      <c r="YX1418" s="24"/>
      <c r="YY1418" s="24"/>
      <c r="YZ1418" s="24"/>
      <c r="ZA1418" s="24"/>
      <c r="ZB1418" s="24"/>
      <c r="ZC1418" s="24"/>
      <c r="ZD1418" s="24"/>
      <c r="ZE1418" s="24"/>
      <c r="ZF1418" s="24"/>
      <c r="ZG1418" s="24"/>
      <c r="ZH1418" s="24"/>
      <c r="ZI1418" s="24"/>
      <c r="ZJ1418" s="24"/>
      <c r="ZK1418" s="24"/>
      <c r="ZL1418" s="24"/>
      <c r="ZM1418" s="24"/>
      <c r="ZN1418" s="24"/>
      <c r="ZO1418" s="24"/>
      <c r="ZP1418" s="24"/>
      <c r="ZQ1418" s="24"/>
      <c r="ZR1418" s="24"/>
      <c r="ZS1418" s="24"/>
      <c r="ZT1418" s="24"/>
      <c r="ZU1418" s="24"/>
      <c r="ZV1418" s="24"/>
      <c r="ZW1418" s="24"/>
      <c r="ZX1418" s="24"/>
      <c r="ZY1418" s="24"/>
      <c r="ZZ1418" s="24"/>
      <c r="AAA1418" s="24"/>
      <c r="AAB1418" s="24"/>
      <c r="AAC1418" s="24"/>
      <c r="AAD1418" s="24"/>
      <c r="AAE1418" s="24"/>
      <c r="AAF1418" s="24"/>
      <c r="AAG1418" s="24"/>
      <c r="AAH1418" s="24"/>
      <c r="AAI1418" s="24"/>
      <c r="AAJ1418" s="24"/>
      <c r="AAK1418" s="24"/>
      <c r="AAL1418" s="24"/>
      <c r="AAM1418" s="24"/>
      <c r="AAN1418" s="24"/>
      <c r="AAO1418" s="24"/>
      <c r="AAP1418" s="24"/>
      <c r="AAQ1418" s="24"/>
      <c r="AAR1418" s="24"/>
      <c r="AAS1418" s="24"/>
      <c r="AAT1418" s="24"/>
      <c r="AAU1418" s="24"/>
      <c r="AAV1418" s="24"/>
      <c r="AAW1418" s="24"/>
      <c r="AAX1418" s="24"/>
      <c r="AAY1418" s="24"/>
      <c r="AAZ1418" s="24"/>
      <c r="ABA1418" s="24"/>
      <c r="ABB1418" s="24"/>
      <c r="ABC1418" s="24"/>
      <c r="ABD1418" s="24"/>
      <c r="ABE1418" s="24"/>
      <c r="ABF1418" s="24"/>
      <c r="ABG1418" s="24"/>
      <c r="ABH1418" s="24"/>
      <c r="ABI1418" s="24"/>
      <c r="ABJ1418" s="24"/>
      <c r="ABK1418" s="24"/>
      <c r="ABL1418" s="24"/>
      <c r="ABM1418" s="24"/>
      <c r="ABN1418" s="24"/>
      <c r="ABO1418" s="24"/>
      <c r="ABP1418" s="24"/>
      <c r="ABQ1418" s="24"/>
      <c r="ABR1418" s="24"/>
      <c r="ABS1418" s="24"/>
      <c r="ABT1418" s="24"/>
      <c r="ABU1418" s="24"/>
      <c r="ABV1418" s="24"/>
      <c r="ABW1418" s="24"/>
      <c r="ABX1418" s="24"/>
      <c r="ABY1418" s="24"/>
      <c r="ABZ1418" s="24"/>
      <c r="ACA1418" s="24"/>
      <c r="ACB1418" s="24"/>
      <c r="ACC1418" s="24"/>
      <c r="ACD1418" s="24"/>
      <c r="ACE1418" s="24"/>
      <c r="ACF1418" s="24"/>
      <c r="ACG1418" s="24"/>
      <c r="ACH1418" s="24"/>
      <c r="ACI1418" s="24"/>
      <c r="ACJ1418" s="24"/>
      <c r="ACK1418" s="24"/>
      <c r="ACL1418" s="24"/>
      <c r="ACM1418" s="24"/>
      <c r="ACN1418" s="24"/>
      <c r="ACO1418" s="24"/>
      <c r="ACP1418" s="24"/>
      <c r="ACQ1418" s="24"/>
      <c r="ACR1418" s="24"/>
      <c r="ACS1418" s="24"/>
      <c r="ACT1418" s="24"/>
      <c r="ACU1418" s="24"/>
      <c r="ACV1418" s="24"/>
      <c r="ACW1418" s="24"/>
      <c r="ACX1418" s="24"/>
      <c r="ACY1418" s="24"/>
      <c r="ACZ1418" s="24"/>
      <c r="ADA1418" s="24"/>
      <c r="ADB1418" s="24"/>
      <c r="ADC1418" s="24"/>
      <c r="ADD1418" s="24"/>
      <c r="ADE1418" s="24"/>
      <c r="ADF1418" s="24"/>
      <c r="ADG1418" s="24"/>
      <c r="ADH1418" s="24"/>
      <c r="ADI1418" s="24"/>
      <c r="ADJ1418" s="24"/>
      <c r="ADK1418" s="24"/>
      <c r="ADL1418" s="24"/>
      <c r="ADM1418" s="24"/>
      <c r="ADN1418" s="24"/>
      <c r="ADO1418" s="24"/>
      <c r="ADP1418" s="24"/>
      <c r="ADQ1418" s="24"/>
      <c r="ADR1418" s="24"/>
      <c r="ADS1418" s="24"/>
      <c r="ADT1418" s="24"/>
      <c r="ADU1418" s="24"/>
      <c r="ADV1418" s="24"/>
      <c r="ADW1418" s="24"/>
      <c r="ADX1418" s="24"/>
      <c r="ADY1418" s="24"/>
      <c r="ADZ1418" s="24"/>
      <c r="AEA1418" s="24"/>
      <c r="AEB1418" s="24"/>
      <c r="AEC1418" s="24"/>
      <c r="AED1418" s="24"/>
      <c r="AEE1418" s="24"/>
      <c r="AEF1418" s="24"/>
      <c r="AEG1418" s="24"/>
      <c r="AEH1418" s="24"/>
      <c r="AEI1418" s="24"/>
      <c r="AEJ1418" s="24"/>
      <c r="AEK1418" s="24"/>
      <c r="AEL1418" s="24"/>
      <c r="AEM1418" s="24"/>
      <c r="AEN1418" s="24"/>
      <c r="AEO1418" s="24"/>
      <c r="AEP1418" s="24"/>
      <c r="AEQ1418" s="24"/>
      <c r="AER1418" s="24"/>
      <c r="AES1418" s="24"/>
      <c r="AET1418" s="24"/>
      <c r="AEU1418" s="24"/>
      <c r="AEV1418" s="24"/>
      <c r="AEW1418" s="24"/>
      <c r="AEX1418" s="24"/>
      <c r="AEY1418" s="24"/>
      <c r="AEZ1418" s="24"/>
      <c r="AFA1418" s="24"/>
      <c r="AFB1418" s="24"/>
      <c r="AFC1418" s="24"/>
      <c r="AFD1418" s="24"/>
      <c r="AFE1418" s="24"/>
      <c r="AFF1418" s="24"/>
      <c r="AFG1418" s="24"/>
      <c r="AFH1418" s="24"/>
      <c r="AFI1418" s="24"/>
      <c r="AFJ1418" s="24"/>
      <c r="AFK1418" s="24"/>
      <c r="AFL1418" s="24"/>
      <c r="AFM1418" s="24"/>
      <c r="AFN1418" s="24"/>
      <c r="AFO1418" s="24"/>
      <c r="AFP1418" s="24"/>
      <c r="AFQ1418" s="24"/>
      <c r="AFR1418" s="24"/>
      <c r="AFS1418" s="24"/>
      <c r="AFT1418" s="24"/>
      <c r="AFU1418" s="24"/>
      <c r="AFV1418" s="24"/>
      <c r="AFW1418" s="24"/>
      <c r="AFX1418" s="24"/>
      <c r="AFY1418" s="24"/>
      <c r="AFZ1418" s="24"/>
      <c r="AGA1418" s="24"/>
      <c r="AGB1418" s="24"/>
      <c r="AGC1418" s="24"/>
      <c r="AGD1418" s="24"/>
      <c r="AGE1418" s="24"/>
      <c r="AGF1418" s="24"/>
      <c r="AGG1418" s="24"/>
      <c r="AGH1418" s="24"/>
      <c r="AGI1418" s="24"/>
      <c r="AGJ1418" s="24"/>
      <c r="AGK1418" s="24"/>
      <c r="AGL1418" s="24"/>
      <c r="AGM1418" s="24"/>
      <c r="AGN1418" s="24"/>
      <c r="AGO1418" s="24"/>
      <c r="AGP1418" s="24"/>
      <c r="AGQ1418" s="24"/>
      <c r="AGR1418" s="24"/>
      <c r="AGS1418" s="24"/>
      <c r="AGT1418" s="24"/>
      <c r="AGU1418" s="24"/>
      <c r="AGV1418" s="24"/>
      <c r="AGW1418" s="24"/>
      <c r="AGX1418" s="24"/>
      <c r="AGY1418" s="24"/>
      <c r="AGZ1418" s="24"/>
      <c r="AHA1418" s="24"/>
      <c r="AHB1418" s="24"/>
      <c r="AHC1418" s="24"/>
      <c r="AHD1418" s="24"/>
      <c r="AHE1418" s="24"/>
      <c r="AHF1418" s="24"/>
      <c r="AHG1418" s="24"/>
      <c r="AHH1418" s="24"/>
      <c r="AHI1418" s="24"/>
      <c r="AHJ1418" s="24"/>
      <c r="AHK1418" s="24"/>
      <c r="AHL1418" s="24"/>
      <c r="AHM1418" s="24"/>
      <c r="AHN1418" s="24"/>
      <c r="AHO1418" s="24"/>
      <c r="AHP1418" s="24"/>
      <c r="AHQ1418" s="24"/>
      <c r="AHR1418" s="24"/>
      <c r="AHS1418" s="24"/>
      <c r="AHT1418" s="24"/>
      <c r="AHU1418" s="24"/>
      <c r="AHV1418" s="24"/>
      <c r="AHW1418" s="24"/>
      <c r="AHX1418" s="24"/>
      <c r="AHY1418" s="24"/>
      <c r="AHZ1418" s="24"/>
      <c r="AIA1418" s="24"/>
      <c r="AIB1418" s="24"/>
      <c r="AIC1418" s="24"/>
      <c r="AID1418" s="24"/>
      <c r="AIE1418" s="24"/>
      <c r="AIF1418" s="24"/>
      <c r="AIG1418" s="24"/>
      <c r="AIH1418" s="24"/>
      <c r="AII1418" s="24"/>
      <c r="AIJ1418" s="24"/>
      <c r="AIK1418" s="24"/>
      <c r="AIL1418" s="24"/>
      <c r="AIM1418" s="24"/>
      <c r="AIN1418" s="24"/>
      <c r="AIO1418" s="24"/>
      <c r="AIP1418" s="24"/>
      <c r="AIQ1418" s="24"/>
      <c r="AIR1418" s="24"/>
      <c r="AIS1418" s="24"/>
      <c r="AIT1418" s="24"/>
      <c r="AIU1418" s="24"/>
      <c r="AIV1418" s="24"/>
      <c r="AIW1418" s="24"/>
      <c r="AIX1418" s="24"/>
      <c r="AIY1418" s="24"/>
      <c r="AIZ1418" s="24"/>
      <c r="AJA1418" s="24"/>
      <c r="AJB1418" s="24"/>
      <c r="AJC1418" s="24"/>
      <c r="AJD1418" s="24"/>
      <c r="AJE1418" s="24"/>
      <c r="AJF1418" s="24"/>
      <c r="AJG1418" s="24"/>
      <c r="AJH1418" s="24"/>
      <c r="AJI1418" s="24"/>
      <c r="AJJ1418" s="24"/>
      <c r="AJK1418" s="24"/>
      <c r="AJL1418" s="24"/>
      <c r="AJM1418" s="24"/>
      <c r="AJN1418" s="24"/>
      <c r="AJO1418" s="24"/>
      <c r="AJP1418" s="24"/>
      <c r="AJQ1418" s="24"/>
      <c r="AJR1418" s="24"/>
      <c r="AJS1418" s="24"/>
      <c r="AJT1418" s="24"/>
      <c r="AJU1418" s="24"/>
      <c r="AJV1418" s="24"/>
      <c r="AJW1418" s="24"/>
      <c r="AJX1418" s="24"/>
      <c r="AJY1418" s="24"/>
      <c r="AJZ1418" s="24"/>
      <c r="AKA1418" s="24"/>
      <c r="AKB1418" s="24"/>
      <c r="AKC1418" s="24"/>
      <c r="AKD1418" s="24"/>
      <c r="AKE1418" s="24"/>
      <c r="AKF1418" s="24"/>
      <c r="AKG1418" s="24"/>
      <c r="AKH1418" s="24"/>
      <c r="AKI1418" s="24"/>
      <c r="AKJ1418" s="24"/>
      <c r="AKK1418" s="24"/>
      <c r="AKL1418" s="24"/>
      <c r="AKM1418" s="24"/>
      <c r="AKN1418" s="24"/>
      <c r="AKO1418" s="24"/>
      <c r="AKP1418" s="24"/>
      <c r="AKQ1418" s="24"/>
      <c r="AKR1418" s="24"/>
      <c r="AKS1418" s="24"/>
      <c r="AKT1418" s="24"/>
      <c r="AKU1418" s="24"/>
      <c r="AKV1418" s="24"/>
      <c r="AKW1418" s="24"/>
      <c r="AKX1418" s="24"/>
      <c r="AKY1418" s="24"/>
      <c r="AKZ1418" s="24"/>
      <c r="ALA1418" s="24"/>
      <c r="ALB1418" s="24"/>
      <c r="ALC1418" s="24"/>
      <c r="ALD1418" s="24"/>
      <c r="ALE1418" s="24"/>
      <c r="ALF1418" s="24"/>
      <c r="ALG1418" s="24"/>
      <c r="ALH1418" s="24"/>
      <c r="ALI1418" s="24"/>
      <c r="ALJ1418" s="24"/>
    </row>
    <row r="1419" spans="1:998" s="13" customFormat="1">
      <c r="A1419" s="16">
        <v>1414</v>
      </c>
      <c r="B1419" s="32" t="s">
        <v>236</v>
      </c>
      <c r="C1419" s="32" t="s">
        <v>82</v>
      </c>
      <c r="D1419" s="32" t="s">
        <v>82</v>
      </c>
      <c r="E1419" s="32" t="s">
        <v>1495</v>
      </c>
      <c r="F1419" s="32"/>
      <c r="G1419" s="74">
        <v>45828</v>
      </c>
      <c r="H1419" s="75">
        <v>0.58055555555555605</v>
      </c>
      <c r="I1419" s="32" t="s">
        <v>5</v>
      </c>
      <c r="J1419" s="32" t="s">
        <v>6</v>
      </c>
      <c r="K1419" s="32" t="s">
        <v>5</v>
      </c>
      <c r="L1419" s="32" t="s">
        <v>5</v>
      </c>
      <c r="M1419" s="32" t="s">
        <v>5</v>
      </c>
      <c r="N1419" s="32" t="s">
        <v>6</v>
      </c>
      <c r="O1419" s="76">
        <v>625.98</v>
      </c>
      <c r="P1419" s="77">
        <v>639</v>
      </c>
      <c r="Q1419" s="76">
        <v>148000</v>
      </c>
      <c r="R1419" s="76">
        <v>0</v>
      </c>
      <c r="S1419" s="86">
        <f t="shared" si="125"/>
        <v>0</v>
      </c>
      <c r="T1419" s="86">
        <f t="shared" si="128"/>
        <v>148000</v>
      </c>
      <c r="U1419" s="32" t="s">
        <v>6</v>
      </c>
      <c r="V1419" s="32" t="s">
        <v>6</v>
      </c>
      <c r="W1419" s="79">
        <v>1</v>
      </c>
      <c r="X1419" s="80">
        <v>0</v>
      </c>
      <c r="Y1419" s="81">
        <f>ROUND((S1419/INDICI!$B$2*10),2)</f>
        <v>0</v>
      </c>
      <c r="Z1419" s="81">
        <f>ROUND((O1419/INDICI!$B$1*25),2)</f>
        <v>1.67</v>
      </c>
      <c r="AA1419" s="82">
        <f t="shared" si="126"/>
        <v>8</v>
      </c>
      <c r="AB1419" s="83">
        <f t="shared" si="127"/>
        <v>9.67</v>
      </c>
      <c r="AC1419" s="84"/>
      <c r="AD1419" s="81" t="str">
        <f>VLOOKUP(C1419, 'NORD SUD'!A:B, 2, FALSE)</f>
        <v>S</v>
      </c>
      <c r="AE1419" s="85"/>
      <c r="AF1419" s="85"/>
      <c r="AG1419" s="84"/>
      <c r="AH1419" s="90"/>
      <c r="AI1419" s="172"/>
      <c r="AJ1419" s="172"/>
      <c r="AK1419" s="197"/>
      <c r="AL1419" s="158"/>
    </row>
    <row r="1420" spans="1:998" s="13" customFormat="1">
      <c r="A1420" s="16">
        <v>1415</v>
      </c>
      <c r="B1420" s="32" t="s">
        <v>218</v>
      </c>
      <c r="C1420" s="32" t="s">
        <v>1494</v>
      </c>
      <c r="D1420" s="32" t="s">
        <v>1494</v>
      </c>
      <c r="E1420" s="32" t="s">
        <v>426</v>
      </c>
      <c r="F1420" s="32"/>
      <c r="G1420" s="74">
        <v>45832</v>
      </c>
      <c r="H1420" s="75">
        <v>0.66041666666666665</v>
      </c>
      <c r="I1420" s="32" t="s">
        <v>5</v>
      </c>
      <c r="J1420" s="32" t="s">
        <v>6</v>
      </c>
      <c r="K1420" s="32" t="s">
        <v>5</v>
      </c>
      <c r="L1420" s="32" t="s">
        <v>5</v>
      </c>
      <c r="M1420" s="32" t="s">
        <v>5</v>
      </c>
      <c r="N1420" s="32" t="s">
        <v>6</v>
      </c>
      <c r="O1420" s="76">
        <v>463.68</v>
      </c>
      <c r="P1420" s="77">
        <v>3882</v>
      </c>
      <c r="Q1420" s="76">
        <v>135000</v>
      </c>
      <c r="R1420" s="76">
        <v>5000</v>
      </c>
      <c r="S1420" s="85">
        <f t="shared" si="125"/>
        <v>3.7037037037037033</v>
      </c>
      <c r="T1420" s="85">
        <f t="shared" si="128"/>
        <v>130000</v>
      </c>
      <c r="U1420" s="32" t="s">
        <v>5</v>
      </c>
      <c r="V1420" s="32" t="s">
        <v>6</v>
      </c>
      <c r="W1420" s="79">
        <v>2</v>
      </c>
      <c r="X1420" s="80">
        <v>0</v>
      </c>
      <c r="Y1420" s="81">
        <f>ROUND((S1420/INDICI!$B$2*10),2)</f>
        <v>0.42</v>
      </c>
      <c r="Z1420" s="81">
        <f>ROUND((O1420/INDICI!$B$1*25),2)</f>
        <v>1.24</v>
      </c>
      <c r="AA1420" s="82">
        <f t="shared" si="126"/>
        <v>8</v>
      </c>
      <c r="AB1420" s="83">
        <f t="shared" si="127"/>
        <v>9.66</v>
      </c>
      <c r="AC1420" s="84"/>
      <c r="AD1420" s="81" t="str">
        <f>VLOOKUP(C1420, 'NORD SUD'!A:B, 2, FALSE)</f>
        <v>S</v>
      </c>
      <c r="AE1420" s="85"/>
      <c r="AF1420" s="85"/>
      <c r="AG1420" s="84"/>
      <c r="AH1420" s="81"/>
      <c r="AI1420" s="169"/>
      <c r="AJ1420" s="169"/>
      <c r="AK1420" s="194"/>
      <c r="AL1420" s="158"/>
    </row>
    <row r="1421" spans="1:998" s="13" customFormat="1">
      <c r="A1421" s="16">
        <v>1416</v>
      </c>
      <c r="B1421" s="32" t="s">
        <v>857</v>
      </c>
      <c r="C1421" s="32" t="s">
        <v>29</v>
      </c>
      <c r="D1421" s="32" t="s">
        <v>29</v>
      </c>
      <c r="E1421" s="32" t="s">
        <v>1590</v>
      </c>
      <c r="F1421" s="32"/>
      <c r="G1421" s="74">
        <v>45833</v>
      </c>
      <c r="H1421" s="75">
        <v>0.64236111111111105</v>
      </c>
      <c r="I1421" s="32" t="s">
        <v>5</v>
      </c>
      <c r="J1421" s="32" t="s">
        <v>6</v>
      </c>
      <c r="K1421" s="32" t="s">
        <v>5</v>
      </c>
      <c r="L1421" s="32" t="s">
        <v>5</v>
      </c>
      <c r="M1421" s="32" t="s">
        <v>5</v>
      </c>
      <c r="N1421" s="32" t="s">
        <v>6</v>
      </c>
      <c r="O1421" s="76">
        <v>623.44000000000005</v>
      </c>
      <c r="P1421" s="77">
        <v>802</v>
      </c>
      <c r="Q1421" s="76">
        <v>105109.46</v>
      </c>
      <c r="R1421" s="76">
        <v>0</v>
      </c>
      <c r="S1421" s="86">
        <f t="shared" si="125"/>
        <v>0</v>
      </c>
      <c r="T1421" s="86">
        <f t="shared" si="128"/>
        <v>105109.46</v>
      </c>
      <c r="U1421" s="32" t="s">
        <v>6</v>
      </c>
      <c r="V1421" s="32" t="s">
        <v>6</v>
      </c>
      <c r="W1421" s="32">
        <v>1</v>
      </c>
      <c r="X1421" s="80">
        <v>0</v>
      </c>
      <c r="Y1421" s="81">
        <f>ROUND((S1421/INDICI!$B$2*10),2)</f>
        <v>0</v>
      </c>
      <c r="Z1421" s="81">
        <f>ROUND((O1421/INDICI!$B$1*25),2)</f>
        <v>1.66</v>
      </c>
      <c r="AA1421" s="82">
        <f t="shared" si="126"/>
        <v>8</v>
      </c>
      <c r="AB1421" s="83">
        <f t="shared" si="127"/>
        <v>9.66</v>
      </c>
      <c r="AC1421" s="84"/>
      <c r="AD1421" s="81" t="str">
        <f>VLOOKUP(C1421, 'NORD SUD'!A:B, 2, FALSE)</f>
        <v>S</v>
      </c>
      <c r="AE1421" s="85"/>
      <c r="AF1421" s="85"/>
      <c r="AG1421" s="84"/>
      <c r="AH1421" s="81"/>
      <c r="AI1421" s="169"/>
      <c r="AJ1421" s="169"/>
      <c r="AK1421" s="194"/>
      <c r="AL1421" s="158"/>
    </row>
    <row r="1422" spans="1:998" s="13" customFormat="1">
      <c r="A1422" s="16">
        <v>1417</v>
      </c>
      <c r="B1422" s="32" t="s">
        <v>857</v>
      </c>
      <c r="C1422" s="32" t="s">
        <v>100</v>
      </c>
      <c r="D1422" s="32" t="s">
        <v>100</v>
      </c>
      <c r="E1422" s="32" t="s">
        <v>864</v>
      </c>
      <c r="F1422" s="32"/>
      <c r="G1422" s="74">
        <v>45833</v>
      </c>
      <c r="H1422" s="75">
        <v>0.75</v>
      </c>
      <c r="I1422" s="32" t="s">
        <v>5</v>
      </c>
      <c r="J1422" s="32" t="s">
        <v>6</v>
      </c>
      <c r="K1422" s="32" t="s">
        <v>5</v>
      </c>
      <c r="L1422" s="32" t="s">
        <v>5</v>
      </c>
      <c r="M1422" s="32" t="s">
        <v>5</v>
      </c>
      <c r="N1422" s="32" t="s">
        <v>6</v>
      </c>
      <c r="O1422" s="76">
        <v>528.7009063444109</v>
      </c>
      <c r="P1422" s="77">
        <v>1324</v>
      </c>
      <c r="Q1422" s="76">
        <v>227000</v>
      </c>
      <c r="R1422" s="76">
        <v>5000</v>
      </c>
      <c r="S1422" s="85">
        <f t="shared" si="125"/>
        <v>2.2026431718061676</v>
      </c>
      <c r="T1422" s="85">
        <f t="shared" si="128"/>
        <v>222000</v>
      </c>
      <c r="U1422" s="32" t="s">
        <v>6</v>
      </c>
      <c r="V1422" s="32" t="s">
        <v>6</v>
      </c>
      <c r="W1422" s="79">
        <v>1</v>
      </c>
      <c r="X1422" s="80">
        <v>0</v>
      </c>
      <c r="Y1422" s="81">
        <f>ROUND((S1422/INDICI!$B$2*10),2)</f>
        <v>0.25</v>
      </c>
      <c r="Z1422" s="81">
        <f>ROUND((O1422/INDICI!$B$1*25),2)</f>
        <v>1.41</v>
      </c>
      <c r="AA1422" s="82">
        <f t="shared" si="126"/>
        <v>8</v>
      </c>
      <c r="AB1422" s="83">
        <f t="shared" si="127"/>
        <v>9.66</v>
      </c>
      <c r="AC1422" s="84"/>
      <c r="AD1422" s="81" t="str">
        <f>VLOOKUP(C1422, 'NORD SUD'!A:B, 2, FALSE)</f>
        <v>S</v>
      </c>
      <c r="AE1422" s="85"/>
      <c r="AF1422" s="85"/>
      <c r="AG1422" s="84"/>
      <c r="AH1422" s="81"/>
      <c r="AI1422" s="169"/>
      <c r="AJ1422" s="169"/>
      <c r="AK1422" s="194"/>
      <c r="AL1422" s="158"/>
      <c r="ALJ1422" s="24"/>
    </row>
    <row r="1423" spans="1:998" s="13" customFormat="1">
      <c r="A1423" s="16">
        <v>1418</v>
      </c>
      <c r="B1423" s="32" t="s">
        <v>218</v>
      </c>
      <c r="C1423" s="32" t="s">
        <v>106</v>
      </c>
      <c r="D1423" s="32" t="s">
        <v>106</v>
      </c>
      <c r="E1423" s="32" t="s">
        <v>229</v>
      </c>
      <c r="F1423" s="32"/>
      <c r="G1423" s="74">
        <v>45834</v>
      </c>
      <c r="H1423" s="75">
        <v>0.72361111111111109</v>
      </c>
      <c r="I1423" s="32" t="s">
        <v>5</v>
      </c>
      <c r="J1423" s="32" t="s">
        <v>6</v>
      </c>
      <c r="K1423" s="32" t="s">
        <v>5</v>
      </c>
      <c r="L1423" s="32" t="s">
        <v>5</v>
      </c>
      <c r="M1423" s="32" t="s">
        <v>5</v>
      </c>
      <c r="N1423" s="32" t="s">
        <v>6</v>
      </c>
      <c r="O1423" s="76">
        <v>620.29</v>
      </c>
      <c r="P1423" s="77">
        <v>2257</v>
      </c>
      <c r="Q1423" s="76">
        <v>69000</v>
      </c>
      <c r="R1423" s="76">
        <v>0</v>
      </c>
      <c r="S1423" s="85">
        <f t="shared" si="125"/>
        <v>0</v>
      </c>
      <c r="T1423" s="85">
        <f t="shared" si="128"/>
        <v>69000</v>
      </c>
      <c r="U1423" s="32" t="s">
        <v>6</v>
      </c>
      <c r="V1423" s="32" t="s">
        <v>6</v>
      </c>
      <c r="W1423" s="79">
        <v>1</v>
      </c>
      <c r="X1423" s="80">
        <v>0</v>
      </c>
      <c r="Y1423" s="81">
        <f>ROUND((S1423/INDICI!$B$2*10),2)</f>
        <v>0</v>
      </c>
      <c r="Z1423" s="81">
        <f>ROUND((O1423/INDICI!$B$1*25),2)</f>
        <v>1.66</v>
      </c>
      <c r="AA1423" s="82">
        <f t="shared" si="126"/>
        <v>8</v>
      </c>
      <c r="AB1423" s="83">
        <f t="shared" si="127"/>
        <v>9.66</v>
      </c>
      <c r="AC1423" s="84"/>
      <c r="AD1423" s="81" t="str">
        <f>VLOOKUP(C1423, 'NORD SUD'!A:B, 2, FALSE)</f>
        <v>S</v>
      </c>
      <c r="AE1423" s="85"/>
      <c r="AF1423" s="85"/>
      <c r="AG1423" s="84"/>
      <c r="AH1423" s="81"/>
      <c r="AI1423" s="169"/>
      <c r="AJ1423" s="169"/>
      <c r="AK1423" s="194"/>
      <c r="AL1423" s="158"/>
    </row>
    <row r="1424" spans="1:998" s="13" customFormat="1">
      <c r="A1424" s="16">
        <v>1419</v>
      </c>
      <c r="B1424" s="32" t="s">
        <v>1013</v>
      </c>
      <c r="C1424" s="32" t="s">
        <v>56</v>
      </c>
      <c r="D1424" s="32" t="s">
        <v>56</v>
      </c>
      <c r="E1424" s="32" t="s">
        <v>56</v>
      </c>
      <c r="F1424" s="32"/>
      <c r="G1424" s="74">
        <v>45819</v>
      </c>
      <c r="H1424" s="75">
        <v>0.45833333333333331</v>
      </c>
      <c r="I1424" s="32" t="s">
        <v>5</v>
      </c>
      <c r="J1424" s="32" t="s">
        <v>6</v>
      </c>
      <c r="K1424" s="32" t="s">
        <v>5</v>
      </c>
      <c r="L1424" s="32" t="s">
        <v>5</v>
      </c>
      <c r="M1424" s="32" t="s">
        <v>5</v>
      </c>
      <c r="N1424" s="32" t="s">
        <v>6</v>
      </c>
      <c r="O1424" s="76">
        <v>1413.08</v>
      </c>
      <c r="P1424" s="77">
        <v>59586</v>
      </c>
      <c r="Q1424" s="76">
        <v>300000</v>
      </c>
      <c r="R1424" s="76">
        <v>50000</v>
      </c>
      <c r="S1424" s="85">
        <f t="shared" si="125"/>
        <v>16.666666666666664</v>
      </c>
      <c r="T1424" s="85">
        <f t="shared" si="128"/>
        <v>250000</v>
      </c>
      <c r="U1424" s="32" t="s">
        <v>6</v>
      </c>
      <c r="V1424" s="32" t="s">
        <v>6</v>
      </c>
      <c r="W1424" s="79">
        <v>1</v>
      </c>
      <c r="X1424" s="80">
        <v>0</v>
      </c>
      <c r="Y1424" s="81">
        <f>ROUND((S1424/INDICI!$B$2*10),2)</f>
        <v>1.88</v>
      </c>
      <c r="Z1424" s="81">
        <f>ROUND((O1424/INDICI!$B$1*25),2)</f>
        <v>3.77</v>
      </c>
      <c r="AA1424" s="82">
        <f t="shared" si="126"/>
        <v>4</v>
      </c>
      <c r="AB1424" s="83">
        <f t="shared" si="127"/>
        <v>9.65</v>
      </c>
      <c r="AC1424" s="84"/>
      <c r="AD1424" s="81" t="str">
        <f>VLOOKUP(C1424, 'NORD SUD'!A:B, 2, FALSE)</f>
        <v>S</v>
      </c>
      <c r="AE1424" s="85"/>
      <c r="AF1424" s="85"/>
      <c r="AG1424" s="84"/>
      <c r="AH1424" s="81"/>
      <c r="AI1424" s="169"/>
      <c r="AJ1424" s="169"/>
      <c r="AK1424" s="194"/>
      <c r="AL1424" s="158"/>
    </row>
    <row r="1425" spans="1:998" s="13" customFormat="1">
      <c r="A1425" s="16">
        <v>1420</v>
      </c>
      <c r="B1425" s="32" t="s">
        <v>175</v>
      </c>
      <c r="C1425" s="32" t="s">
        <v>91</v>
      </c>
      <c r="D1425" s="32" t="s">
        <v>91</v>
      </c>
      <c r="E1425" s="32" t="s">
        <v>1006</v>
      </c>
      <c r="F1425" s="32"/>
      <c r="G1425" s="74">
        <v>45832</v>
      </c>
      <c r="H1425" s="75">
        <v>0.69444444444444453</v>
      </c>
      <c r="I1425" s="32" t="s">
        <v>5</v>
      </c>
      <c r="J1425" s="32" t="s">
        <v>6</v>
      </c>
      <c r="K1425" s="32" t="s">
        <v>5</v>
      </c>
      <c r="L1425" s="32" t="s">
        <v>265</v>
      </c>
      <c r="M1425" s="32" t="s">
        <v>5</v>
      </c>
      <c r="N1425" s="32" t="s">
        <v>6</v>
      </c>
      <c r="O1425" s="76">
        <v>520.63599999999997</v>
      </c>
      <c r="P1425" s="77">
        <v>10564</v>
      </c>
      <c r="Q1425" s="76">
        <v>210677.76000000001</v>
      </c>
      <c r="R1425" s="76">
        <v>42135.56</v>
      </c>
      <c r="S1425" s="85">
        <f t="shared" si="125"/>
        <v>20.000003797268395</v>
      </c>
      <c r="T1425" s="85">
        <f t="shared" si="128"/>
        <v>168542.2</v>
      </c>
      <c r="U1425" s="32" t="s">
        <v>6</v>
      </c>
      <c r="V1425" s="32" t="s">
        <v>6</v>
      </c>
      <c r="W1425" s="79">
        <v>1</v>
      </c>
      <c r="X1425" s="80">
        <v>0</v>
      </c>
      <c r="Y1425" s="81">
        <f>ROUND((S1425/INDICI!$B$2*10),2)</f>
        <v>2.2599999999999998</v>
      </c>
      <c r="Z1425" s="81">
        <f>ROUND((O1425/INDICI!$B$1*25),2)</f>
        <v>1.39</v>
      </c>
      <c r="AA1425" s="82">
        <f t="shared" si="126"/>
        <v>6</v>
      </c>
      <c r="AB1425" s="83">
        <f t="shared" si="127"/>
        <v>9.6499999999999986</v>
      </c>
      <c r="AC1425" s="84"/>
      <c r="AD1425" s="81" t="str">
        <f>VLOOKUP(C1425, 'NORD SUD'!A:B, 2, FALSE)</f>
        <v>S</v>
      </c>
      <c r="AE1425" s="85"/>
      <c r="AF1425" s="85"/>
      <c r="AG1425" s="84"/>
      <c r="AH1425" s="81"/>
      <c r="AI1425" s="169"/>
      <c r="AJ1425" s="169"/>
      <c r="AK1425" s="194"/>
      <c r="AL1425" s="158"/>
    </row>
    <row r="1426" spans="1:998" s="13" customFormat="1">
      <c r="A1426" s="16">
        <v>1421</v>
      </c>
      <c r="B1426" s="32" t="s">
        <v>274</v>
      </c>
      <c r="C1426" s="32" t="s">
        <v>1606</v>
      </c>
      <c r="D1426" s="32" t="s">
        <v>1606</v>
      </c>
      <c r="E1426" s="32" t="s">
        <v>1626</v>
      </c>
      <c r="F1426" s="32"/>
      <c r="G1426" s="74">
        <v>45832</v>
      </c>
      <c r="H1426" s="75">
        <v>0.83472222222222225</v>
      </c>
      <c r="I1426" s="32" t="s">
        <v>5</v>
      </c>
      <c r="J1426" s="32" t="s">
        <v>6</v>
      </c>
      <c r="K1426" s="32" t="s">
        <v>265</v>
      </c>
      <c r="L1426" s="32" t="s">
        <v>5</v>
      </c>
      <c r="M1426" s="32" t="s">
        <v>5</v>
      </c>
      <c r="N1426" s="32" t="s">
        <v>6</v>
      </c>
      <c r="O1426" s="76">
        <v>516.22</v>
      </c>
      <c r="P1426" s="77">
        <v>1356</v>
      </c>
      <c r="Q1426" s="76">
        <v>235500</v>
      </c>
      <c r="R1426" s="76">
        <v>5000</v>
      </c>
      <c r="S1426" s="85">
        <f t="shared" si="125"/>
        <v>2.1231422505307855</v>
      </c>
      <c r="T1426" s="85">
        <f t="shared" si="128"/>
        <v>230500</v>
      </c>
      <c r="U1426" s="32" t="s">
        <v>6</v>
      </c>
      <c r="V1426" s="32" t="s">
        <v>6</v>
      </c>
      <c r="W1426" s="32">
        <v>1</v>
      </c>
      <c r="X1426" s="80">
        <v>0</v>
      </c>
      <c r="Y1426" s="81">
        <f>ROUND((S1426/INDICI!$B$2*10),2)</f>
        <v>0.24</v>
      </c>
      <c r="Z1426" s="81">
        <f>ROUND((O1426/INDICI!$B$1*25),2)</f>
        <v>1.38</v>
      </c>
      <c r="AA1426" s="82">
        <f t="shared" si="126"/>
        <v>8</v>
      </c>
      <c r="AB1426" s="83">
        <f t="shared" si="127"/>
        <v>9.6199999999999992</v>
      </c>
      <c r="AC1426" s="84"/>
      <c r="AD1426" s="81" t="str">
        <f>VLOOKUP(C1426, 'NORD SUD'!A:B, 2, FALSE)</f>
        <v>S</v>
      </c>
      <c r="AE1426" s="85"/>
      <c r="AF1426" s="85"/>
      <c r="AG1426" s="84"/>
      <c r="AH1426" s="81"/>
      <c r="AI1426" s="169"/>
      <c r="AJ1426" s="169"/>
      <c r="AK1426" s="194"/>
      <c r="AL1426" s="158"/>
    </row>
    <row r="1427" spans="1:998" s="13" customFormat="1">
      <c r="A1427" s="16">
        <v>1422</v>
      </c>
      <c r="B1427" s="32" t="s">
        <v>218</v>
      </c>
      <c r="C1427" s="32" t="s">
        <v>106</v>
      </c>
      <c r="D1427" s="32" t="s">
        <v>106</v>
      </c>
      <c r="E1427" s="32" t="s">
        <v>231</v>
      </c>
      <c r="F1427" s="32"/>
      <c r="G1427" s="74">
        <v>45832</v>
      </c>
      <c r="H1427" s="75">
        <v>0.39374999999999999</v>
      </c>
      <c r="I1427" s="32" t="s">
        <v>5</v>
      </c>
      <c r="J1427" s="32" t="s">
        <v>6</v>
      </c>
      <c r="K1427" s="32" t="s">
        <v>5</v>
      </c>
      <c r="L1427" s="32" t="s">
        <v>5</v>
      </c>
      <c r="M1427" s="32" t="s">
        <v>5</v>
      </c>
      <c r="N1427" s="32" t="s">
        <v>6</v>
      </c>
      <c r="O1427" s="76">
        <v>0</v>
      </c>
      <c r="P1427" s="77">
        <v>231</v>
      </c>
      <c r="Q1427" s="76">
        <v>70000</v>
      </c>
      <c r="R1427" s="76">
        <v>10000</v>
      </c>
      <c r="S1427" s="85">
        <f t="shared" si="125"/>
        <v>14.285714285714285</v>
      </c>
      <c r="T1427" s="85">
        <f t="shared" si="128"/>
        <v>60000</v>
      </c>
      <c r="U1427" s="32" t="s">
        <v>6</v>
      </c>
      <c r="V1427" s="32" t="s">
        <v>6</v>
      </c>
      <c r="W1427" s="79">
        <v>2</v>
      </c>
      <c r="X1427" s="80">
        <v>0</v>
      </c>
      <c r="Y1427" s="81">
        <f>ROUND((S1427/INDICI!$B$2*10),2)</f>
        <v>1.61</v>
      </c>
      <c r="Z1427" s="81">
        <f>ROUND((O1427/INDICI!$B$1*25),2)</f>
        <v>0</v>
      </c>
      <c r="AA1427" s="82">
        <f t="shared" si="126"/>
        <v>8</v>
      </c>
      <c r="AB1427" s="83">
        <f t="shared" si="127"/>
        <v>9.61</v>
      </c>
      <c r="AC1427" s="84"/>
      <c r="AD1427" s="81" t="str">
        <f>VLOOKUP(C1427, 'NORD SUD'!A:B, 2, FALSE)</f>
        <v>S</v>
      </c>
      <c r="AE1427" s="85"/>
      <c r="AF1427" s="85"/>
      <c r="AG1427" s="84"/>
      <c r="AH1427" s="81"/>
      <c r="AI1427" s="169"/>
      <c r="AJ1427" s="169"/>
      <c r="AK1427" s="194"/>
      <c r="AL1427" s="158"/>
    </row>
    <row r="1428" spans="1:998" s="13" customFormat="1">
      <c r="A1428" s="16">
        <v>1423</v>
      </c>
      <c r="B1428" s="32" t="s">
        <v>218</v>
      </c>
      <c r="C1428" s="32" t="s">
        <v>1494</v>
      </c>
      <c r="D1428" s="32" t="s">
        <v>1494</v>
      </c>
      <c r="E1428" s="32" t="s">
        <v>423</v>
      </c>
      <c r="F1428" s="32"/>
      <c r="G1428" s="74">
        <v>45819</v>
      </c>
      <c r="H1428" s="75">
        <v>0.45277777777777778</v>
      </c>
      <c r="I1428" s="32" t="s">
        <v>5</v>
      </c>
      <c r="J1428" s="32" t="s">
        <v>6</v>
      </c>
      <c r="K1428" s="32" t="s">
        <v>5</v>
      </c>
      <c r="L1428" s="32" t="s">
        <v>5</v>
      </c>
      <c r="M1428" s="32" t="s">
        <v>5</v>
      </c>
      <c r="N1428" s="32" t="s">
        <v>6</v>
      </c>
      <c r="O1428" s="76">
        <v>203.87</v>
      </c>
      <c r="P1428" s="77">
        <v>981</v>
      </c>
      <c r="Q1428" s="76">
        <v>74951.320000000007</v>
      </c>
      <c r="R1428" s="76">
        <v>7000</v>
      </c>
      <c r="S1428" s="85">
        <f t="shared" si="125"/>
        <v>9.3393952234597073</v>
      </c>
      <c r="T1428" s="85">
        <f t="shared" si="128"/>
        <v>67951.320000000007</v>
      </c>
      <c r="U1428" s="32" t="s">
        <v>6</v>
      </c>
      <c r="V1428" s="32" t="s">
        <v>6</v>
      </c>
      <c r="W1428" s="79">
        <v>2</v>
      </c>
      <c r="X1428" s="80">
        <v>0</v>
      </c>
      <c r="Y1428" s="81">
        <f>ROUND((S1428/INDICI!$B$2*10),2)</f>
        <v>1.06</v>
      </c>
      <c r="Z1428" s="81">
        <f>ROUND((O1428/INDICI!$B$1*25),2)</f>
        <v>0.54</v>
      </c>
      <c r="AA1428" s="82">
        <f t="shared" si="126"/>
        <v>8</v>
      </c>
      <c r="AB1428" s="83">
        <f t="shared" si="127"/>
        <v>9.6</v>
      </c>
      <c r="AC1428" s="84"/>
      <c r="AD1428" s="81" t="str">
        <f>VLOOKUP(C1428, 'NORD SUD'!A:B, 2, FALSE)</f>
        <v>S</v>
      </c>
      <c r="AE1428" s="85"/>
      <c r="AF1428" s="85"/>
      <c r="AG1428" s="84"/>
      <c r="AH1428" s="81"/>
      <c r="AI1428" s="169"/>
      <c r="AJ1428" s="169"/>
      <c r="AK1428" s="194"/>
      <c r="AL1428" s="161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4"/>
      <c r="DB1428" s="24"/>
      <c r="DC1428" s="24"/>
      <c r="DD1428" s="24"/>
      <c r="DE1428" s="24"/>
      <c r="DF1428" s="24"/>
      <c r="DG1428" s="24"/>
      <c r="DH1428" s="24"/>
      <c r="DI1428" s="24"/>
      <c r="DJ1428" s="24"/>
      <c r="DK1428" s="24"/>
      <c r="DL1428" s="24"/>
      <c r="DM1428" s="24"/>
      <c r="DN1428" s="24"/>
      <c r="DO1428" s="24"/>
      <c r="DP1428" s="24"/>
      <c r="DQ1428" s="24"/>
      <c r="DR1428" s="24"/>
      <c r="DS1428" s="24"/>
      <c r="DT1428" s="24"/>
      <c r="DU1428" s="24"/>
      <c r="DV1428" s="24"/>
      <c r="DW1428" s="24"/>
      <c r="DX1428" s="24"/>
      <c r="DY1428" s="24"/>
      <c r="DZ1428" s="24"/>
      <c r="EA1428" s="24"/>
      <c r="EB1428" s="24"/>
      <c r="EC1428" s="24"/>
      <c r="ED1428" s="24"/>
      <c r="EE1428" s="24"/>
      <c r="EF1428" s="24"/>
      <c r="EG1428" s="24"/>
      <c r="EH1428" s="24"/>
      <c r="EI1428" s="24"/>
      <c r="EJ1428" s="24"/>
      <c r="EK1428" s="24"/>
      <c r="EL1428" s="24"/>
      <c r="EM1428" s="24"/>
      <c r="EN1428" s="24"/>
      <c r="EO1428" s="24"/>
      <c r="EP1428" s="24"/>
      <c r="EQ1428" s="24"/>
      <c r="ER1428" s="24"/>
      <c r="ES1428" s="24"/>
      <c r="ET1428" s="24"/>
      <c r="EU1428" s="24"/>
      <c r="EV1428" s="24"/>
      <c r="EW1428" s="24"/>
      <c r="EX1428" s="24"/>
      <c r="EY1428" s="24"/>
      <c r="EZ1428" s="24"/>
      <c r="FA1428" s="24"/>
      <c r="FB1428" s="24"/>
      <c r="FC1428" s="24"/>
      <c r="FD1428" s="24"/>
      <c r="FE1428" s="24"/>
      <c r="FF1428" s="24"/>
      <c r="FG1428" s="24"/>
      <c r="FH1428" s="24"/>
      <c r="FI1428" s="24"/>
      <c r="FJ1428" s="24"/>
      <c r="FK1428" s="24"/>
      <c r="FL1428" s="24"/>
      <c r="FM1428" s="24"/>
      <c r="FN1428" s="24"/>
      <c r="FO1428" s="24"/>
      <c r="FP1428" s="24"/>
      <c r="FQ1428" s="24"/>
      <c r="FR1428" s="24"/>
      <c r="FS1428" s="24"/>
      <c r="FT1428" s="24"/>
      <c r="FU1428" s="24"/>
      <c r="FV1428" s="24"/>
      <c r="FW1428" s="24"/>
      <c r="FX1428" s="24"/>
      <c r="FY1428" s="24"/>
      <c r="FZ1428" s="24"/>
      <c r="GA1428" s="24"/>
      <c r="GB1428" s="24"/>
      <c r="GC1428" s="24"/>
      <c r="GD1428" s="24"/>
      <c r="GE1428" s="24"/>
      <c r="GF1428" s="24"/>
      <c r="GG1428" s="24"/>
      <c r="GH1428" s="24"/>
      <c r="GI1428" s="24"/>
      <c r="GJ1428" s="24"/>
      <c r="GK1428" s="24"/>
      <c r="GL1428" s="24"/>
      <c r="GM1428" s="24"/>
      <c r="GN1428" s="24"/>
      <c r="GO1428" s="24"/>
      <c r="GP1428" s="24"/>
      <c r="GQ1428" s="24"/>
      <c r="GR1428" s="24"/>
      <c r="GS1428" s="24"/>
      <c r="GT1428" s="24"/>
      <c r="GU1428" s="24"/>
      <c r="GV1428" s="24"/>
      <c r="GW1428" s="24"/>
      <c r="GX1428" s="24"/>
      <c r="GY1428" s="24"/>
      <c r="GZ1428" s="24"/>
      <c r="HA1428" s="24"/>
      <c r="HB1428" s="24"/>
      <c r="HC1428" s="24"/>
      <c r="HD1428" s="24"/>
      <c r="HE1428" s="24"/>
      <c r="HF1428" s="24"/>
      <c r="HG1428" s="24"/>
      <c r="HH1428" s="24"/>
      <c r="HI1428" s="24"/>
      <c r="HJ1428" s="24"/>
      <c r="HK1428" s="24"/>
      <c r="HL1428" s="24"/>
      <c r="HM1428" s="24"/>
      <c r="HN1428" s="24"/>
      <c r="HO1428" s="24"/>
      <c r="HP1428" s="24"/>
      <c r="HQ1428" s="24"/>
      <c r="HR1428" s="24"/>
      <c r="HS1428" s="24"/>
      <c r="HT1428" s="24"/>
      <c r="HU1428" s="24"/>
      <c r="HV1428" s="24"/>
      <c r="HW1428" s="24"/>
      <c r="HX1428" s="24"/>
      <c r="HY1428" s="24"/>
      <c r="HZ1428" s="24"/>
      <c r="IA1428" s="24"/>
      <c r="IB1428" s="24"/>
      <c r="IC1428" s="24"/>
      <c r="ID1428" s="24"/>
      <c r="IE1428" s="24"/>
      <c r="IF1428" s="24"/>
      <c r="IG1428" s="24"/>
      <c r="IH1428" s="24"/>
      <c r="II1428" s="24"/>
      <c r="IJ1428" s="24"/>
      <c r="IK1428" s="24"/>
      <c r="IL1428" s="24"/>
      <c r="IM1428" s="24"/>
      <c r="IN1428" s="24"/>
      <c r="IO1428" s="24"/>
      <c r="IP1428" s="24"/>
      <c r="IQ1428" s="24"/>
      <c r="IR1428" s="24"/>
      <c r="IS1428" s="24"/>
      <c r="IT1428" s="24"/>
      <c r="IU1428" s="24"/>
      <c r="IV1428" s="24"/>
      <c r="IW1428" s="24"/>
      <c r="IX1428" s="24"/>
      <c r="IY1428" s="24"/>
      <c r="IZ1428" s="24"/>
      <c r="JA1428" s="24"/>
      <c r="JB1428" s="24"/>
      <c r="JC1428" s="24"/>
      <c r="JD1428" s="24"/>
      <c r="JE1428" s="24"/>
      <c r="JF1428" s="24"/>
      <c r="JG1428" s="24"/>
      <c r="JH1428" s="24"/>
      <c r="JI1428" s="24"/>
      <c r="JJ1428" s="24"/>
      <c r="JK1428" s="24"/>
      <c r="JL1428" s="24"/>
      <c r="JM1428" s="24"/>
      <c r="JN1428" s="24"/>
      <c r="JO1428" s="24"/>
      <c r="JP1428" s="24"/>
      <c r="JQ1428" s="24"/>
      <c r="JR1428" s="24"/>
      <c r="JS1428" s="24"/>
      <c r="JT1428" s="24"/>
      <c r="JU1428" s="24"/>
      <c r="JV1428" s="24"/>
      <c r="JW1428" s="24"/>
      <c r="JX1428" s="24"/>
      <c r="JY1428" s="24"/>
      <c r="JZ1428" s="24"/>
      <c r="KA1428" s="24"/>
      <c r="KB1428" s="24"/>
      <c r="KC1428" s="24"/>
      <c r="KD1428" s="24"/>
      <c r="KE1428" s="24"/>
      <c r="KF1428" s="24"/>
      <c r="KG1428" s="24"/>
      <c r="KH1428" s="24"/>
      <c r="KI1428" s="24"/>
      <c r="KJ1428" s="24"/>
      <c r="KK1428" s="24"/>
      <c r="KL1428" s="24"/>
      <c r="KM1428" s="24"/>
      <c r="KN1428" s="24"/>
      <c r="KO1428" s="24"/>
      <c r="KP1428" s="24"/>
      <c r="KQ1428" s="24"/>
      <c r="KR1428" s="24"/>
      <c r="KS1428" s="24"/>
      <c r="KT1428" s="24"/>
      <c r="KU1428" s="24"/>
      <c r="KV1428" s="24"/>
      <c r="KW1428" s="24"/>
      <c r="KX1428" s="24"/>
      <c r="KY1428" s="24"/>
      <c r="KZ1428" s="24"/>
      <c r="LA1428" s="24"/>
      <c r="LB1428" s="24"/>
      <c r="LC1428" s="24"/>
      <c r="LD1428" s="24"/>
      <c r="LE1428" s="24"/>
      <c r="LF1428" s="24"/>
      <c r="LG1428" s="24"/>
      <c r="LH1428" s="24"/>
      <c r="LI1428" s="24"/>
      <c r="LJ1428" s="24"/>
      <c r="LK1428" s="24"/>
      <c r="LL1428" s="24"/>
      <c r="LM1428" s="24"/>
      <c r="LN1428" s="24"/>
      <c r="LO1428" s="24"/>
      <c r="LP1428" s="24"/>
      <c r="LQ1428" s="24"/>
      <c r="LR1428" s="24"/>
      <c r="LS1428" s="24"/>
      <c r="LT1428" s="24"/>
      <c r="LU1428" s="24"/>
      <c r="LV1428" s="24"/>
      <c r="LW1428" s="24"/>
      <c r="LX1428" s="24"/>
      <c r="LY1428" s="24"/>
      <c r="LZ1428" s="24"/>
      <c r="MA1428" s="24"/>
      <c r="MB1428" s="24"/>
      <c r="MC1428" s="24"/>
      <c r="MD1428" s="24"/>
      <c r="ME1428" s="24"/>
      <c r="MF1428" s="24"/>
      <c r="MG1428" s="24"/>
      <c r="MH1428" s="24"/>
      <c r="MI1428" s="24"/>
      <c r="MJ1428" s="24"/>
      <c r="MK1428" s="24"/>
      <c r="ML1428" s="24"/>
      <c r="MM1428" s="24"/>
      <c r="MN1428" s="24"/>
      <c r="MO1428" s="24"/>
      <c r="MP1428" s="24"/>
      <c r="MQ1428" s="24"/>
      <c r="MR1428" s="24"/>
      <c r="MS1428" s="24"/>
      <c r="MT1428" s="24"/>
      <c r="MU1428" s="24"/>
      <c r="MV1428" s="24"/>
      <c r="MW1428" s="24"/>
      <c r="MX1428" s="24"/>
      <c r="MY1428" s="24"/>
      <c r="MZ1428" s="24"/>
      <c r="NA1428" s="24"/>
      <c r="NB1428" s="24"/>
      <c r="NC1428" s="24"/>
      <c r="ND1428" s="24"/>
      <c r="NE1428" s="24"/>
      <c r="NF1428" s="24"/>
      <c r="NG1428" s="24"/>
      <c r="NH1428" s="24"/>
      <c r="NI1428" s="24"/>
      <c r="NJ1428" s="24"/>
      <c r="NK1428" s="24"/>
      <c r="NL1428" s="24"/>
      <c r="NM1428" s="24"/>
      <c r="NN1428" s="24"/>
      <c r="NO1428" s="24"/>
      <c r="NP1428" s="24"/>
      <c r="NQ1428" s="24"/>
      <c r="NR1428" s="24"/>
      <c r="NS1428" s="24"/>
      <c r="NT1428" s="24"/>
      <c r="NU1428" s="24"/>
      <c r="NV1428" s="24"/>
      <c r="NW1428" s="24"/>
      <c r="NX1428" s="24"/>
      <c r="NY1428" s="24"/>
      <c r="NZ1428" s="24"/>
      <c r="OA1428" s="24"/>
      <c r="OB1428" s="24"/>
      <c r="OC1428" s="24"/>
      <c r="OD1428" s="24"/>
      <c r="OE1428" s="24"/>
      <c r="OF1428" s="24"/>
      <c r="OG1428" s="24"/>
      <c r="OH1428" s="24"/>
      <c r="OI1428" s="24"/>
      <c r="OJ1428" s="24"/>
      <c r="OK1428" s="24"/>
      <c r="OL1428" s="24"/>
      <c r="OM1428" s="24"/>
      <c r="ON1428" s="24"/>
      <c r="OO1428" s="24"/>
      <c r="OP1428" s="24"/>
      <c r="OQ1428" s="24"/>
      <c r="OR1428" s="24"/>
      <c r="OS1428" s="24"/>
      <c r="OT1428" s="24"/>
      <c r="OU1428" s="24"/>
      <c r="OV1428" s="24"/>
      <c r="OW1428" s="24"/>
      <c r="OX1428" s="24"/>
      <c r="OY1428" s="24"/>
      <c r="OZ1428" s="24"/>
      <c r="PA1428" s="24"/>
      <c r="PB1428" s="24"/>
      <c r="PC1428" s="24"/>
      <c r="PD1428" s="24"/>
      <c r="PE1428" s="24"/>
      <c r="PF1428" s="24"/>
      <c r="PG1428" s="24"/>
      <c r="PH1428" s="24"/>
      <c r="PI1428" s="24"/>
      <c r="PJ1428" s="24"/>
      <c r="PK1428" s="24"/>
      <c r="PL1428" s="24"/>
      <c r="PM1428" s="24"/>
      <c r="PN1428" s="24"/>
      <c r="PO1428" s="24"/>
      <c r="PP1428" s="24"/>
      <c r="PQ1428" s="24"/>
      <c r="PR1428" s="24"/>
      <c r="PS1428" s="24"/>
      <c r="PT1428" s="24"/>
      <c r="PU1428" s="24"/>
      <c r="PV1428" s="24"/>
      <c r="PW1428" s="24"/>
      <c r="PX1428" s="24"/>
      <c r="PY1428" s="24"/>
      <c r="PZ1428" s="24"/>
      <c r="QA1428" s="24"/>
      <c r="QB1428" s="24"/>
      <c r="QC1428" s="24"/>
      <c r="QD1428" s="24"/>
      <c r="QE1428" s="24"/>
      <c r="QF1428" s="24"/>
      <c r="QG1428" s="24"/>
      <c r="QH1428" s="24"/>
      <c r="QI1428" s="24"/>
      <c r="QJ1428" s="24"/>
      <c r="QK1428" s="24"/>
      <c r="QL1428" s="24"/>
      <c r="QM1428" s="24"/>
      <c r="QN1428" s="24"/>
      <c r="QO1428" s="24"/>
      <c r="QP1428" s="24"/>
      <c r="QQ1428" s="24"/>
      <c r="QR1428" s="24"/>
      <c r="QS1428" s="24"/>
      <c r="QT1428" s="24"/>
      <c r="QU1428" s="24"/>
      <c r="QV1428" s="24"/>
      <c r="QW1428" s="24"/>
      <c r="QX1428" s="24"/>
      <c r="QY1428" s="24"/>
      <c r="QZ1428" s="24"/>
      <c r="RA1428" s="24"/>
      <c r="RB1428" s="24"/>
      <c r="RC1428" s="24"/>
      <c r="RD1428" s="24"/>
      <c r="RE1428" s="24"/>
      <c r="RF1428" s="24"/>
      <c r="RG1428" s="24"/>
      <c r="RH1428" s="24"/>
      <c r="RI1428" s="24"/>
      <c r="RJ1428" s="24"/>
      <c r="RK1428" s="24"/>
      <c r="RL1428" s="24"/>
      <c r="RM1428" s="24"/>
      <c r="RN1428" s="24"/>
      <c r="RO1428" s="24"/>
      <c r="RP1428" s="24"/>
      <c r="RQ1428" s="24"/>
      <c r="RR1428" s="24"/>
      <c r="RS1428" s="24"/>
      <c r="RT1428" s="24"/>
      <c r="RU1428" s="24"/>
      <c r="RV1428" s="24"/>
      <c r="RW1428" s="24"/>
      <c r="RX1428" s="24"/>
      <c r="RY1428" s="24"/>
      <c r="RZ1428" s="24"/>
      <c r="SA1428" s="24"/>
      <c r="SB1428" s="24"/>
      <c r="SC1428" s="24"/>
      <c r="SD1428" s="24"/>
      <c r="SE1428" s="24"/>
      <c r="SF1428" s="24"/>
      <c r="SG1428" s="24"/>
      <c r="SH1428" s="24"/>
      <c r="SI1428" s="24"/>
      <c r="SJ1428" s="24"/>
      <c r="SK1428" s="24"/>
      <c r="SL1428" s="24"/>
      <c r="SM1428" s="24"/>
      <c r="SN1428" s="24"/>
      <c r="SO1428" s="24"/>
      <c r="SP1428" s="24"/>
      <c r="SQ1428" s="24"/>
      <c r="SR1428" s="24"/>
      <c r="SS1428" s="24"/>
      <c r="ST1428" s="24"/>
      <c r="SU1428" s="24"/>
      <c r="SV1428" s="24"/>
      <c r="SW1428" s="24"/>
      <c r="SX1428" s="24"/>
      <c r="SY1428" s="24"/>
      <c r="SZ1428" s="24"/>
      <c r="TA1428" s="24"/>
      <c r="TB1428" s="24"/>
      <c r="TC1428" s="24"/>
      <c r="TD1428" s="24"/>
      <c r="TE1428" s="24"/>
      <c r="TF1428" s="24"/>
      <c r="TG1428" s="24"/>
      <c r="TH1428" s="24"/>
      <c r="TI1428" s="24"/>
      <c r="TJ1428" s="24"/>
      <c r="TK1428" s="24"/>
      <c r="TL1428" s="24"/>
      <c r="TM1428" s="24"/>
      <c r="TN1428" s="24"/>
      <c r="TO1428" s="24"/>
      <c r="TP1428" s="24"/>
      <c r="TQ1428" s="24"/>
      <c r="TR1428" s="24"/>
      <c r="TS1428" s="24"/>
      <c r="TT1428" s="24"/>
      <c r="TU1428" s="24"/>
      <c r="TV1428" s="24"/>
      <c r="TW1428" s="24"/>
      <c r="TX1428" s="24"/>
      <c r="TY1428" s="24"/>
      <c r="TZ1428" s="24"/>
      <c r="UA1428" s="24"/>
      <c r="UB1428" s="24"/>
      <c r="UC1428" s="24"/>
      <c r="UD1428" s="24"/>
      <c r="UE1428" s="24"/>
      <c r="UF1428" s="24"/>
      <c r="UG1428" s="24"/>
      <c r="UH1428" s="24"/>
      <c r="UI1428" s="24"/>
      <c r="UJ1428" s="24"/>
      <c r="UK1428" s="24"/>
      <c r="UL1428" s="24"/>
      <c r="UM1428" s="24"/>
      <c r="UN1428" s="24"/>
      <c r="UO1428" s="24"/>
      <c r="UP1428" s="24"/>
      <c r="UQ1428" s="24"/>
      <c r="UR1428" s="24"/>
      <c r="US1428" s="24"/>
      <c r="UT1428" s="24"/>
      <c r="UU1428" s="24"/>
      <c r="UV1428" s="24"/>
      <c r="UW1428" s="24"/>
      <c r="UX1428" s="24"/>
      <c r="UY1428" s="24"/>
      <c r="UZ1428" s="24"/>
      <c r="VA1428" s="24"/>
      <c r="VB1428" s="24"/>
      <c r="VC1428" s="24"/>
      <c r="VD1428" s="24"/>
      <c r="VE1428" s="24"/>
      <c r="VF1428" s="24"/>
      <c r="VG1428" s="24"/>
      <c r="VH1428" s="24"/>
      <c r="VI1428" s="24"/>
      <c r="VJ1428" s="24"/>
      <c r="VK1428" s="24"/>
      <c r="VL1428" s="24"/>
      <c r="VM1428" s="24"/>
      <c r="VN1428" s="24"/>
      <c r="VO1428" s="24"/>
      <c r="VP1428" s="24"/>
      <c r="VQ1428" s="24"/>
      <c r="VR1428" s="24"/>
      <c r="VS1428" s="24"/>
      <c r="VT1428" s="24"/>
      <c r="VU1428" s="24"/>
      <c r="VV1428" s="24"/>
      <c r="VW1428" s="24"/>
      <c r="VX1428" s="24"/>
      <c r="VY1428" s="24"/>
      <c r="VZ1428" s="24"/>
      <c r="WA1428" s="24"/>
      <c r="WB1428" s="24"/>
      <c r="WC1428" s="24"/>
      <c r="WD1428" s="24"/>
      <c r="WE1428" s="24"/>
      <c r="WF1428" s="24"/>
      <c r="WG1428" s="24"/>
      <c r="WH1428" s="24"/>
      <c r="WI1428" s="24"/>
      <c r="WJ1428" s="24"/>
      <c r="WK1428" s="24"/>
      <c r="WL1428" s="24"/>
      <c r="WM1428" s="24"/>
      <c r="WN1428" s="24"/>
      <c r="WO1428" s="24"/>
      <c r="WP1428" s="24"/>
      <c r="WQ1428" s="24"/>
      <c r="WR1428" s="24"/>
      <c r="WS1428" s="24"/>
      <c r="WT1428" s="24"/>
      <c r="WU1428" s="24"/>
      <c r="WV1428" s="24"/>
      <c r="WW1428" s="24"/>
      <c r="WX1428" s="24"/>
      <c r="WY1428" s="24"/>
      <c r="WZ1428" s="24"/>
      <c r="XA1428" s="24"/>
      <c r="XB1428" s="24"/>
      <c r="XC1428" s="24"/>
      <c r="XD1428" s="24"/>
      <c r="XE1428" s="24"/>
      <c r="XF1428" s="24"/>
      <c r="XG1428" s="24"/>
      <c r="XH1428" s="24"/>
      <c r="XI1428" s="24"/>
      <c r="XJ1428" s="24"/>
      <c r="XK1428" s="24"/>
      <c r="XL1428" s="24"/>
      <c r="XM1428" s="24"/>
      <c r="XN1428" s="24"/>
      <c r="XO1428" s="24"/>
      <c r="XP1428" s="24"/>
      <c r="XQ1428" s="24"/>
      <c r="XR1428" s="24"/>
      <c r="XS1428" s="24"/>
      <c r="XT1428" s="24"/>
      <c r="XU1428" s="24"/>
      <c r="XV1428" s="24"/>
      <c r="XW1428" s="24"/>
      <c r="XX1428" s="24"/>
      <c r="XY1428" s="24"/>
      <c r="XZ1428" s="24"/>
      <c r="YA1428" s="24"/>
      <c r="YB1428" s="24"/>
      <c r="YC1428" s="24"/>
      <c r="YD1428" s="24"/>
      <c r="YE1428" s="24"/>
      <c r="YF1428" s="24"/>
      <c r="YG1428" s="24"/>
      <c r="YH1428" s="24"/>
      <c r="YI1428" s="24"/>
      <c r="YJ1428" s="24"/>
      <c r="YK1428" s="24"/>
      <c r="YL1428" s="24"/>
      <c r="YM1428" s="24"/>
      <c r="YN1428" s="24"/>
      <c r="YO1428" s="24"/>
      <c r="YP1428" s="24"/>
      <c r="YQ1428" s="24"/>
      <c r="YR1428" s="24"/>
      <c r="YS1428" s="24"/>
      <c r="YT1428" s="24"/>
      <c r="YU1428" s="24"/>
      <c r="YV1428" s="24"/>
      <c r="YW1428" s="24"/>
      <c r="YX1428" s="24"/>
      <c r="YY1428" s="24"/>
      <c r="YZ1428" s="24"/>
      <c r="ZA1428" s="24"/>
      <c r="ZB1428" s="24"/>
      <c r="ZC1428" s="24"/>
      <c r="ZD1428" s="24"/>
      <c r="ZE1428" s="24"/>
      <c r="ZF1428" s="24"/>
      <c r="ZG1428" s="24"/>
      <c r="ZH1428" s="24"/>
      <c r="ZI1428" s="24"/>
      <c r="ZJ1428" s="24"/>
      <c r="ZK1428" s="24"/>
      <c r="ZL1428" s="24"/>
      <c r="ZM1428" s="24"/>
      <c r="ZN1428" s="24"/>
      <c r="ZO1428" s="24"/>
      <c r="ZP1428" s="24"/>
      <c r="ZQ1428" s="24"/>
      <c r="ZR1428" s="24"/>
      <c r="ZS1428" s="24"/>
      <c r="ZT1428" s="24"/>
      <c r="ZU1428" s="24"/>
      <c r="ZV1428" s="24"/>
      <c r="ZW1428" s="24"/>
      <c r="ZX1428" s="24"/>
      <c r="ZY1428" s="24"/>
      <c r="ZZ1428" s="24"/>
      <c r="AAA1428" s="24"/>
      <c r="AAB1428" s="24"/>
      <c r="AAC1428" s="24"/>
      <c r="AAD1428" s="24"/>
      <c r="AAE1428" s="24"/>
      <c r="AAF1428" s="24"/>
      <c r="AAG1428" s="24"/>
      <c r="AAH1428" s="24"/>
      <c r="AAI1428" s="24"/>
      <c r="AAJ1428" s="24"/>
      <c r="AAK1428" s="24"/>
      <c r="AAL1428" s="24"/>
      <c r="AAM1428" s="24"/>
      <c r="AAN1428" s="24"/>
      <c r="AAO1428" s="24"/>
      <c r="AAP1428" s="24"/>
      <c r="AAQ1428" s="24"/>
      <c r="AAR1428" s="24"/>
      <c r="AAS1428" s="24"/>
      <c r="AAT1428" s="24"/>
      <c r="AAU1428" s="24"/>
      <c r="AAV1428" s="24"/>
      <c r="AAW1428" s="24"/>
      <c r="AAX1428" s="24"/>
      <c r="AAY1428" s="24"/>
      <c r="AAZ1428" s="24"/>
      <c r="ABA1428" s="24"/>
      <c r="ABB1428" s="24"/>
      <c r="ABC1428" s="24"/>
      <c r="ABD1428" s="24"/>
      <c r="ABE1428" s="24"/>
      <c r="ABF1428" s="24"/>
      <c r="ABG1428" s="24"/>
      <c r="ABH1428" s="24"/>
      <c r="ABI1428" s="24"/>
      <c r="ABJ1428" s="24"/>
      <c r="ABK1428" s="24"/>
      <c r="ABL1428" s="24"/>
      <c r="ABM1428" s="24"/>
      <c r="ABN1428" s="24"/>
      <c r="ABO1428" s="24"/>
      <c r="ABP1428" s="24"/>
      <c r="ABQ1428" s="24"/>
      <c r="ABR1428" s="24"/>
      <c r="ABS1428" s="24"/>
      <c r="ABT1428" s="24"/>
      <c r="ABU1428" s="24"/>
      <c r="ABV1428" s="24"/>
      <c r="ABW1428" s="24"/>
      <c r="ABX1428" s="24"/>
      <c r="ABY1428" s="24"/>
      <c r="ABZ1428" s="24"/>
      <c r="ACA1428" s="24"/>
      <c r="ACB1428" s="24"/>
      <c r="ACC1428" s="24"/>
      <c r="ACD1428" s="24"/>
      <c r="ACE1428" s="24"/>
      <c r="ACF1428" s="24"/>
      <c r="ACG1428" s="24"/>
      <c r="ACH1428" s="24"/>
      <c r="ACI1428" s="24"/>
      <c r="ACJ1428" s="24"/>
      <c r="ACK1428" s="24"/>
      <c r="ACL1428" s="24"/>
      <c r="ACM1428" s="24"/>
      <c r="ACN1428" s="24"/>
      <c r="ACO1428" s="24"/>
      <c r="ACP1428" s="24"/>
      <c r="ACQ1428" s="24"/>
      <c r="ACR1428" s="24"/>
      <c r="ACS1428" s="24"/>
      <c r="ACT1428" s="24"/>
      <c r="ACU1428" s="24"/>
      <c r="ACV1428" s="24"/>
      <c r="ACW1428" s="24"/>
      <c r="ACX1428" s="24"/>
      <c r="ACY1428" s="24"/>
      <c r="ACZ1428" s="24"/>
      <c r="ADA1428" s="24"/>
      <c r="ADB1428" s="24"/>
      <c r="ADC1428" s="24"/>
      <c r="ADD1428" s="24"/>
      <c r="ADE1428" s="24"/>
      <c r="ADF1428" s="24"/>
      <c r="ADG1428" s="24"/>
      <c r="ADH1428" s="24"/>
      <c r="ADI1428" s="24"/>
      <c r="ADJ1428" s="24"/>
      <c r="ADK1428" s="24"/>
      <c r="ADL1428" s="24"/>
      <c r="ADM1428" s="24"/>
      <c r="ADN1428" s="24"/>
      <c r="ADO1428" s="24"/>
      <c r="ADP1428" s="24"/>
      <c r="ADQ1428" s="24"/>
      <c r="ADR1428" s="24"/>
      <c r="ADS1428" s="24"/>
      <c r="ADT1428" s="24"/>
      <c r="ADU1428" s="24"/>
      <c r="ADV1428" s="24"/>
      <c r="ADW1428" s="24"/>
      <c r="ADX1428" s="24"/>
      <c r="ADY1428" s="24"/>
      <c r="ADZ1428" s="24"/>
      <c r="AEA1428" s="24"/>
      <c r="AEB1428" s="24"/>
      <c r="AEC1428" s="24"/>
      <c r="AED1428" s="24"/>
      <c r="AEE1428" s="24"/>
      <c r="AEF1428" s="24"/>
      <c r="AEG1428" s="24"/>
      <c r="AEH1428" s="24"/>
      <c r="AEI1428" s="24"/>
      <c r="AEJ1428" s="24"/>
      <c r="AEK1428" s="24"/>
      <c r="AEL1428" s="24"/>
      <c r="AEM1428" s="24"/>
      <c r="AEN1428" s="24"/>
      <c r="AEO1428" s="24"/>
      <c r="AEP1428" s="24"/>
      <c r="AEQ1428" s="24"/>
      <c r="AER1428" s="24"/>
      <c r="AES1428" s="24"/>
      <c r="AET1428" s="24"/>
      <c r="AEU1428" s="24"/>
      <c r="AEV1428" s="24"/>
      <c r="AEW1428" s="24"/>
      <c r="AEX1428" s="24"/>
      <c r="AEY1428" s="24"/>
      <c r="AEZ1428" s="24"/>
      <c r="AFA1428" s="24"/>
      <c r="AFB1428" s="24"/>
      <c r="AFC1428" s="24"/>
      <c r="AFD1428" s="24"/>
      <c r="AFE1428" s="24"/>
      <c r="AFF1428" s="24"/>
      <c r="AFG1428" s="24"/>
      <c r="AFH1428" s="24"/>
      <c r="AFI1428" s="24"/>
      <c r="AFJ1428" s="24"/>
      <c r="AFK1428" s="24"/>
      <c r="AFL1428" s="24"/>
      <c r="AFM1428" s="24"/>
      <c r="AFN1428" s="24"/>
      <c r="AFO1428" s="24"/>
      <c r="AFP1428" s="24"/>
      <c r="AFQ1428" s="24"/>
      <c r="AFR1428" s="24"/>
      <c r="AFS1428" s="24"/>
      <c r="AFT1428" s="24"/>
      <c r="AFU1428" s="24"/>
      <c r="AFV1428" s="24"/>
      <c r="AFW1428" s="24"/>
      <c r="AFX1428" s="24"/>
      <c r="AFY1428" s="24"/>
      <c r="AFZ1428" s="24"/>
      <c r="AGA1428" s="24"/>
      <c r="AGB1428" s="24"/>
      <c r="AGC1428" s="24"/>
      <c r="AGD1428" s="24"/>
      <c r="AGE1428" s="24"/>
      <c r="AGF1428" s="24"/>
      <c r="AGG1428" s="24"/>
      <c r="AGH1428" s="24"/>
      <c r="AGI1428" s="24"/>
      <c r="AGJ1428" s="24"/>
      <c r="AGK1428" s="24"/>
      <c r="AGL1428" s="24"/>
      <c r="AGM1428" s="24"/>
      <c r="AGN1428" s="24"/>
      <c r="AGO1428" s="24"/>
      <c r="AGP1428" s="24"/>
      <c r="AGQ1428" s="24"/>
      <c r="AGR1428" s="24"/>
      <c r="AGS1428" s="24"/>
      <c r="AGT1428" s="24"/>
      <c r="AGU1428" s="24"/>
      <c r="AGV1428" s="24"/>
      <c r="AGW1428" s="24"/>
      <c r="AGX1428" s="24"/>
      <c r="AGY1428" s="24"/>
      <c r="AGZ1428" s="24"/>
      <c r="AHA1428" s="24"/>
      <c r="AHB1428" s="24"/>
      <c r="AHC1428" s="24"/>
      <c r="AHD1428" s="24"/>
      <c r="AHE1428" s="24"/>
      <c r="AHF1428" s="24"/>
      <c r="AHG1428" s="24"/>
      <c r="AHH1428" s="24"/>
      <c r="AHI1428" s="24"/>
      <c r="AHJ1428" s="24"/>
      <c r="AHK1428" s="24"/>
      <c r="AHL1428" s="24"/>
      <c r="AHM1428" s="24"/>
      <c r="AHN1428" s="24"/>
      <c r="AHO1428" s="24"/>
      <c r="AHP1428" s="24"/>
      <c r="AHQ1428" s="24"/>
      <c r="AHR1428" s="24"/>
      <c r="AHS1428" s="24"/>
      <c r="AHT1428" s="24"/>
      <c r="AHU1428" s="24"/>
      <c r="AHV1428" s="24"/>
      <c r="AHW1428" s="24"/>
      <c r="AHX1428" s="24"/>
      <c r="AHY1428" s="24"/>
      <c r="AHZ1428" s="24"/>
      <c r="AIA1428" s="24"/>
      <c r="AIB1428" s="24"/>
      <c r="AIC1428" s="24"/>
      <c r="AID1428" s="24"/>
      <c r="AIE1428" s="24"/>
      <c r="AIF1428" s="24"/>
      <c r="AIG1428" s="24"/>
      <c r="AIH1428" s="24"/>
      <c r="AII1428" s="24"/>
      <c r="AIJ1428" s="24"/>
      <c r="AIK1428" s="24"/>
      <c r="AIL1428" s="24"/>
      <c r="AIM1428" s="24"/>
      <c r="AIN1428" s="24"/>
      <c r="AIO1428" s="24"/>
      <c r="AIP1428" s="24"/>
      <c r="AIQ1428" s="24"/>
      <c r="AIR1428" s="24"/>
      <c r="AIS1428" s="24"/>
      <c r="AIT1428" s="24"/>
      <c r="AIU1428" s="24"/>
      <c r="AIV1428" s="24"/>
      <c r="AIW1428" s="24"/>
      <c r="AIX1428" s="24"/>
      <c r="AIY1428" s="24"/>
      <c r="AIZ1428" s="24"/>
      <c r="AJA1428" s="24"/>
      <c r="AJB1428" s="24"/>
      <c r="AJC1428" s="24"/>
      <c r="AJD1428" s="24"/>
      <c r="AJE1428" s="24"/>
      <c r="AJF1428" s="24"/>
      <c r="AJG1428" s="24"/>
      <c r="AJH1428" s="24"/>
      <c r="AJI1428" s="24"/>
      <c r="AJJ1428" s="24"/>
      <c r="AJK1428" s="24"/>
      <c r="AJL1428" s="24"/>
      <c r="AJM1428" s="24"/>
      <c r="AJN1428" s="24"/>
      <c r="AJO1428" s="24"/>
      <c r="AJP1428" s="24"/>
      <c r="AJQ1428" s="24"/>
      <c r="AJR1428" s="24"/>
      <c r="AJS1428" s="24"/>
      <c r="AJT1428" s="24"/>
      <c r="AJU1428" s="24"/>
      <c r="AJV1428" s="24"/>
      <c r="AJW1428" s="24"/>
      <c r="AJX1428" s="24"/>
      <c r="AJY1428" s="24"/>
      <c r="AJZ1428" s="24"/>
      <c r="AKA1428" s="24"/>
      <c r="AKB1428" s="24"/>
      <c r="AKC1428" s="24"/>
      <c r="AKD1428" s="24"/>
      <c r="AKE1428" s="24"/>
      <c r="AKF1428" s="24"/>
      <c r="AKG1428" s="24"/>
      <c r="AKH1428" s="24"/>
      <c r="AKI1428" s="24"/>
      <c r="AKJ1428" s="24"/>
      <c r="AKK1428" s="24"/>
      <c r="AKL1428" s="24"/>
      <c r="AKM1428" s="24"/>
      <c r="AKN1428" s="24"/>
      <c r="AKO1428" s="24"/>
      <c r="AKP1428" s="24"/>
      <c r="AKQ1428" s="24"/>
      <c r="AKR1428" s="24"/>
      <c r="AKS1428" s="24"/>
      <c r="AKT1428" s="24"/>
      <c r="AKU1428" s="24"/>
      <c r="AKV1428" s="24"/>
      <c r="AKW1428" s="24"/>
      <c r="AKX1428" s="24"/>
      <c r="AKY1428" s="24"/>
      <c r="AKZ1428" s="24"/>
      <c r="ALA1428" s="24"/>
      <c r="ALB1428" s="24"/>
      <c r="ALC1428" s="24"/>
      <c r="ALD1428" s="24"/>
      <c r="ALE1428" s="24"/>
      <c r="ALF1428" s="24"/>
      <c r="ALG1428" s="24"/>
      <c r="ALH1428" s="24"/>
      <c r="ALI1428" s="24"/>
      <c r="ALJ1428" s="24"/>
    </row>
    <row r="1429" spans="1:998" s="13" customFormat="1">
      <c r="A1429" s="16">
        <v>1424</v>
      </c>
      <c r="B1429" s="32" t="s">
        <v>138</v>
      </c>
      <c r="C1429" s="32" t="s">
        <v>18</v>
      </c>
      <c r="D1429" s="32" t="s">
        <v>18</v>
      </c>
      <c r="E1429" s="32" t="s">
        <v>159</v>
      </c>
      <c r="F1429" s="32"/>
      <c r="G1429" s="74">
        <v>45834</v>
      </c>
      <c r="H1429" s="75">
        <v>0.50069444444444444</v>
      </c>
      <c r="I1429" s="32" t="s">
        <v>5</v>
      </c>
      <c r="J1429" s="32" t="s">
        <v>6</v>
      </c>
      <c r="K1429" s="32" t="s">
        <v>5</v>
      </c>
      <c r="L1429" s="32" t="s">
        <v>5</v>
      </c>
      <c r="M1429" s="32" t="s">
        <v>5</v>
      </c>
      <c r="N1429" s="32" t="s">
        <v>6</v>
      </c>
      <c r="O1429" s="76">
        <v>600.6</v>
      </c>
      <c r="P1429" s="77">
        <v>1665</v>
      </c>
      <c r="Q1429" s="76">
        <v>198663.87</v>
      </c>
      <c r="R1429" s="76">
        <v>0</v>
      </c>
      <c r="S1429" s="85">
        <f t="shared" ref="S1429:S1439" si="129">IFERROR(R1429/Q1429*100,0)</f>
        <v>0</v>
      </c>
      <c r="T1429" s="85">
        <f t="shared" si="128"/>
        <v>198663.87</v>
      </c>
      <c r="U1429" s="32" t="s">
        <v>6</v>
      </c>
      <c r="V1429" s="32" t="s">
        <v>6</v>
      </c>
      <c r="W1429" s="79">
        <v>1</v>
      </c>
      <c r="X1429" s="80">
        <v>0</v>
      </c>
      <c r="Y1429" s="81">
        <f>ROUND((S1429/INDICI!$B$2*10),2)</f>
        <v>0</v>
      </c>
      <c r="Z1429" s="81">
        <f>ROUND((O1429/INDICI!$B$1*25),2)</f>
        <v>1.6</v>
      </c>
      <c r="AA1429" s="82">
        <f t="shared" ref="AA1429:AA1492" si="130">IF(X1429&gt;1, 0, IF(P1429&lt;=5000, 8, IF(P1429&lt;=50000, 6, IF(P1429&lt;=100000, 4, 2))))</f>
        <v>8</v>
      </c>
      <c r="AB1429" s="83">
        <f t="shared" ref="AB1429:AB1492" si="131">SUM(X1429:AA1429)</f>
        <v>9.6</v>
      </c>
      <c r="AC1429" s="84"/>
      <c r="AD1429" s="81" t="str">
        <f>VLOOKUP(C1429, 'NORD SUD'!A:B, 2, FALSE)</f>
        <v>S</v>
      </c>
      <c r="AE1429" s="85"/>
      <c r="AF1429" s="85"/>
      <c r="AG1429" s="84"/>
      <c r="AH1429" s="90"/>
      <c r="AI1429" s="172"/>
      <c r="AJ1429" s="172"/>
      <c r="AK1429" s="197"/>
      <c r="AL1429" s="158"/>
    </row>
    <row r="1430" spans="1:998" s="13" customFormat="1">
      <c r="A1430" s="16">
        <v>1425</v>
      </c>
      <c r="B1430" s="32" t="s">
        <v>188</v>
      </c>
      <c r="C1430" s="32" t="s">
        <v>13</v>
      </c>
      <c r="D1430" s="32" t="s">
        <v>13</v>
      </c>
      <c r="E1430" s="32" t="s">
        <v>190</v>
      </c>
      <c r="F1430" s="32"/>
      <c r="G1430" s="74">
        <v>45832</v>
      </c>
      <c r="H1430" s="75">
        <v>0.73749999999999993</v>
      </c>
      <c r="I1430" s="32" t="s">
        <v>5</v>
      </c>
      <c r="J1430" s="32" t="s">
        <v>6</v>
      </c>
      <c r="K1430" s="32" t="s">
        <v>5</v>
      </c>
      <c r="L1430" s="32" t="s">
        <v>5</v>
      </c>
      <c r="M1430" s="32" t="s">
        <v>5</v>
      </c>
      <c r="N1430" s="32" t="s">
        <v>6</v>
      </c>
      <c r="O1430" s="76">
        <v>172.71</v>
      </c>
      <c r="P1430" s="77">
        <v>579</v>
      </c>
      <c r="Q1430" s="76">
        <v>84000</v>
      </c>
      <c r="R1430" s="76">
        <v>8400</v>
      </c>
      <c r="S1430" s="78">
        <f t="shared" si="129"/>
        <v>10</v>
      </c>
      <c r="T1430" s="78">
        <f t="shared" si="128"/>
        <v>75600</v>
      </c>
      <c r="U1430" s="32" t="s">
        <v>6</v>
      </c>
      <c r="V1430" s="32" t="s">
        <v>6</v>
      </c>
      <c r="W1430" s="79">
        <v>1</v>
      </c>
      <c r="X1430" s="80">
        <v>0</v>
      </c>
      <c r="Y1430" s="81">
        <f>ROUND((S1430/INDICI!$B$2*10),2)</f>
        <v>1.1299999999999999</v>
      </c>
      <c r="Z1430" s="81">
        <f>ROUND((O1430/INDICI!$B$1*25),2)</f>
        <v>0.46</v>
      </c>
      <c r="AA1430" s="82">
        <f t="shared" si="130"/>
        <v>8</v>
      </c>
      <c r="AB1430" s="83">
        <f t="shared" si="131"/>
        <v>9.59</v>
      </c>
      <c r="AC1430" s="84"/>
      <c r="AD1430" s="81" t="str">
        <f>VLOOKUP(C1430, 'NORD SUD'!A:B, 2, FALSE)</f>
        <v>N</v>
      </c>
      <c r="AE1430" s="85"/>
      <c r="AF1430" s="85"/>
      <c r="AG1430" s="84"/>
      <c r="AH1430" s="81"/>
      <c r="AI1430" s="169"/>
      <c r="AJ1430" s="169"/>
      <c r="AK1430" s="194"/>
      <c r="AL1430" s="158"/>
    </row>
    <row r="1431" spans="1:998" s="13" customFormat="1">
      <c r="A1431" s="16">
        <v>1426</v>
      </c>
      <c r="B1431" s="32" t="s">
        <v>274</v>
      </c>
      <c r="C1431" s="32" t="s">
        <v>23</v>
      </c>
      <c r="D1431" s="32" t="s">
        <v>23</v>
      </c>
      <c r="E1431" s="32" t="s">
        <v>286</v>
      </c>
      <c r="F1431" s="32"/>
      <c r="G1431" s="74">
        <v>45833</v>
      </c>
      <c r="H1431" s="75">
        <v>0.58402777777777781</v>
      </c>
      <c r="I1431" s="32" t="s">
        <v>5</v>
      </c>
      <c r="J1431" s="32" t="s">
        <v>6</v>
      </c>
      <c r="K1431" s="32" t="s">
        <v>5</v>
      </c>
      <c r="L1431" s="32" t="s">
        <v>5</v>
      </c>
      <c r="M1431" s="32" t="s">
        <v>5</v>
      </c>
      <c r="N1431" s="32" t="s">
        <v>6</v>
      </c>
      <c r="O1431" s="76">
        <v>845.27</v>
      </c>
      <c r="P1431" s="77">
        <v>10056</v>
      </c>
      <c r="Q1431" s="76">
        <v>192662.39999999999</v>
      </c>
      <c r="R1431" s="76">
        <v>22662.400000000001</v>
      </c>
      <c r="S1431" s="78">
        <f t="shared" si="129"/>
        <v>11.762751839487104</v>
      </c>
      <c r="T1431" s="78">
        <f t="shared" si="128"/>
        <v>170000</v>
      </c>
      <c r="U1431" s="32" t="s">
        <v>6</v>
      </c>
      <c r="V1431" s="32" t="s">
        <v>6</v>
      </c>
      <c r="W1431" s="81">
        <v>1</v>
      </c>
      <c r="X1431" s="80">
        <v>0</v>
      </c>
      <c r="Y1431" s="81">
        <f>ROUND((S1431/INDICI!$B$2*10),2)</f>
        <v>1.33</v>
      </c>
      <c r="Z1431" s="81">
        <f>ROUND((O1431/INDICI!$B$1*25),2)</f>
        <v>2.2599999999999998</v>
      </c>
      <c r="AA1431" s="82">
        <f t="shared" si="130"/>
        <v>6</v>
      </c>
      <c r="AB1431" s="83">
        <f t="shared" si="131"/>
        <v>9.59</v>
      </c>
      <c r="AC1431" s="84"/>
      <c r="AD1431" s="81" t="str">
        <f>VLOOKUP(C1431, 'NORD SUD'!A:B, 2, FALSE)</f>
        <v>S</v>
      </c>
      <c r="AE1431" s="85"/>
      <c r="AF1431" s="85"/>
      <c r="AG1431" s="84"/>
      <c r="AH1431" s="81"/>
      <c r="AI1431" s="169"/>
      <c r="AJ1431" s="169"/>
      <c r="AK1431" s="194"/>
      <c r="AL1431" s="158"/>
    </row>
    <row r="1432" spans="1:998" s="13" customFormat="1">
      <c r="A1432" s="16">
        <v>1427</v>
      </c>
      <c r="B1432" s="32" t="s">
        <v>357</v>
      </c>
      <c r="C1432" s="32" t="s">
        <v>101</v>
      </c>
      <c r="D1432" s="32" t="s">
        <v>101</v>
      </c>
      <c r="E1432" s="32" t="s">
        <v>902</v>
      </c>
      <c r="F1432" s="32"/>
      <c r="G1432" s="74">
        <v>45834</v>
      </c>
      <c r="H1432" s="75">
        <v>0.52986111111111112</v>
      </c>
      <c r="I1432" s="32" t="s">
        <v>5</v>
      </c>
      <c r="J1432" s="32" t="s">
        <v>6</v>
      </c>
      <c r="K1432" s="32" t="s">
        <v>5</v>
      </c>
      <c r="L1432" s="32" t="s">
        <v>5</v>
      </c>
      <c r="M1432" s="32" t="s">
        <v>5</v>
      </c>
      <c r="N1432" s="32" t="s">
        <v>6</v>
      </c>
      <c r="O1432" s="76">
        <v>596.13</v>
      </c>
      <c r="P1432" s="77">
        <v>671</v>
      </c>
      <c r="Q1432" s="76">
        <v>146772.42000000001</v>
      </c>
      <c r="R1432" s="76">
        <v>0</v>
      </c>
      <c r="S1432" s="85">
        <f t="shared" si="129"/>
        <v>0</v>
      </c>
      <c r="T1432" s="85">
        <f t="shared" si="128"/>
        <v>146772.42000000001</v>
      </c>
      <c r="U1432" s="32" t="s">
        <v>6</v>
      </c>
      <c r="V1432" s="32" t="s">
        <v>6</v>
      </c>
      <c r="W1432" s="79">
        <v>1</v>
      </c>
      <c r="X1432" s="80">
        <v>0</v>
      </c>
      <c r="Y1432" s="81">
        <f>ROUND((S1432/INDICI!$B$2*10),2)</f>
        <v>0</v>
      </c>
      <c r="Z1432" s="81">
        <f>ROUND((O1432/INDICI!$B$1*25),2)</f>
        <v>1.59</v>
      </c>
      <c r="AA1432" s="82">
        <f t="shared" si="130"/>
        <v>8</v>
      </c>
      <c r="AB1432" s="83">
        <f t="shared" si="131"/>
        <v>9.59</v>
      </c>
      <c r="AC1432" s="84"/>
      <c r="AD1432" s="81" t="str">
        <f>VLOOKUP(C1432, 'NORD SUD'!A:B, 2, FALSE)</f>
        <v>N</v>
      </c>
      <c r="AE1432" s="85"/>
      <c r="AF1432" s="85"/>
      <c r="AG1432" s="84"/>
      <c r="AH1432" s="81"/>
      <c r="AI1432" s="169"/>
      <c r="AJ1432" s="169"/>
      <c r="AK1432" s="194"/>
      <c r="AL1432" s="158"/>
    </row>
    <row r="1433" spans="1:998" s="13" customFormat="1">
      <c r="A1433" s="16">
        <v>1428</v>
      </c>
      <c r="B1433" s="32" t="s">
        <v>857</v>
      </c>
      <c r="C1433" s="32" t="s">
        <v>32</v>
      </c>
      <c r="D1433" s="32" t="s">
        <v>32</v>
      </c>
      <c r="E1433" s="32" t="s">
        <v>1232</v>
      </c>
      <c r="F1433" s="32"/>
      <c r="G1433" s="74">
        <v>45834</v>
      </c>
      <c r="H1433" s="75">
        <v>0.79999999999999993</v>
      </c>
      <c r="I1433" s="32" t="s">
        <v>5</v>
      </c>
      <c r="J1433" s="32" t="s">
        <v>6</v>
      </c>
      <c r="K1433" s="32" t="s">
        <v>5</v>
      </c>
      <c r="L1433" s="32" t="s">
        <v>5</v>
      </c>
      <c r="M1433" s="32" t="s">
        <v>5</v>
      </c>
      <c r="N1433" s="32" t="s">
        <v>6</v>
      </c>
      <c r="O1433" s="76">
        <v>479.28</v>
      </c>
      <c r="P1433" s="77">
        <v>2921</v>
      </c>
      <c r="Q1433" s="76">
        <v>180528.89</v>
      </c>
      <c r="R1433" s="76">
        <v>5000</v>
      </c>
      <c r="S1433" s="85">
        <f t="shared" si="129"/>
        <v>2.769639806681357</v>
      </c>
      <c r="T1433" s="85">
        <f t="shared" si="128"/>
        <v>175528.89</v>
      </c>
      <c r="U1433" s="32" t="s">
        <v>6</v>
      </c>
      <c r="V1433" s="32" t="s">
        <v>6</v>
      </c>
      <c r="W1433" s="79">
        <v>1</v>
      </c>
      <c r="X1433" s="80">
        <v>0</v>
      </c>
      <c r="Y1433" s="81">
        <f>ROUND((S1433/INDICI!$B$2*10),2)</f>
        <v>0.31</v>
      </c>
      <c r="Z1433" s="81">
        <f>ROUND((O1433/INDICI!$B$1*25),2)</f>
        <v>1.28</v>
      </c>
      <c r="AA1433" s="82">
        <f t="shared" si="130"/>
        <v>8</v>
      </c>
      <c r="AB1433" s="83">
        <f t="shared" si="131"/>
        <v>9.59</v>
      </c>
      <c r="AC1433" s="84"/>
      <c r="AD1433" s="81" t="str">
        <f>VLOOKUP(C1433, 'NORD SUD'!A:B, 2, FALSE)</f>
        <v>S</v>
      </c>
      <c r="AE1433" s="85"/>
      <c r="AF1433" s="85"/>
      <c r="AG1433" s="84"/>
      <c r="AH1433" s="81"/>
      <c r="AI1433" s="169"/>
      <c r="AJ1433" s="169"/>
      <c r="AK1433" s="194"/>
      <c r="AL1433" s="162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7"/>
      <c r="BO1433" s="27"/>
      <c r="BP1433" s="27"/>
      <c r="BQ1433" s="27"/>
      <c r="BR1433" s="27"/>
      <c r="BS1433" s="27"/>
      <c r="BT1433" s="27"/>
      <c r="BU1433" s="27"/>
      <c r="BV1433" s="27"/>
      <c r="BW1433" s="27"/>
      <c r="BX1433" s="27"/>
      <c r="BY1433" s="27"/>
      <c r="BZ1433" s="27"/>
      <c r="CA1433" s="27"/>
      <c r="CB1433" s="27"/>
      <c r="CC1433" s="27"/>
      <c r="CD1433" s="27"/>
      <c r="CE1433" s="27"/>
      <c r="CF1433" s="27"/>
      <c r="CG1433" s="27"/>
      <c r="CH1433" s="27"/>
      <c r="CI1433" s="27"/>
      <c r="CJ1433" s="27"/>
      <c r="CK1433" s="27"/>
      <c r="CL1433" s="27"/>
      <c r="CM1433" s="27"/>
      <c r="CN1433" s="27"/>
      <c r="CO1433" s="27"/>
      <c r="CP1433" s="27"/>
      <c r="CQ1433" s="27"/>
      <c r="CR1433" s="27"/>
      <c r="CS1433" s="27"/>
      <c r="CT1433" s="27"/>
      <c r="CU1433" s="27"/>
      <c r="CV1433" s="27"/>
      <c r="CW1433" s="27"/>
      <c r="CX1433" s="27"/>
      <c r="CY1433" s="27"/>
      <c r="CZ1433" s="27"/>
      <c r="DA1433" s="27"/>
      <c r="DB1433" s="27"/>
      <c r="DC1433" s="27"/>
      <c r="DD1433" s="27"/>
      <c r="DE1433" s="27"/>
      <c r="DF1433" s="27"/>
      <c r="DG1433" s="27"/>
      <c r="DH1433" s="27"/>
      <c r="DI1433" s="27"/>
      <c r="DJ1433" s="27"/>
      <c r="DK1433" s="27"/>
      <c r="DL1433" s="27"/>
      <c r="DM1433" s="27"/>
      <c r="DN1433" s="27"/>
      <c r="DO1433" s="27"/>
      <c r="DP1433" s="27"/>
      <c r="DQ1433" s="27"/>
      <c r="DR1433" s="27"/>
      <c r="DS1433" s="27"/>
      <c r="DT1433" s="27"/>
      <c r="DU1433" s="27"/>
      <c r="DV1433" s="27"/>
      <c r="DW1433" s="27"/>
      <c r="DX1433" s="27"/>
      <c r="DY1433" s="27"/>
      <c r="DZ1433" s="27"/>
      <c r="EA1433" s="27"/>
      <c r="EB1433" s="27"/>
      <c r="EC1433" s="27"/>
      <c r="ED1433" s="27"/>
      <c r="EE1433" s="27"/>
      <c r="EF1433" s="27"/>
      <c r="EG1433" s="27"/>
      <c r="EH1433" s="27"/>
      <c r="EI1433" s="27"/>
      <c r="EJ1433" s="27"/>
      <c r="EK1433" s="27"/>
      <c r="EL1433" s="27"/>
      <c r="EM1433" s="27"/>
      <c r="EN1433" s="27"/>
      <c r="EO1433" s="27"/>
      <c r="EP1433" s="27"/>
      <c r="EQ1433" s="27"/>
      <c r="ER1433" s="27"/>
      <c r="ES1433" s="27"/>
      <c r="ET1433" s="27"/>
      <c r="EU1433" s="27"/>
      <c r="EV1433" s="27"/>
      <c r="EW1433" s="27"/>
      <c r="EX1433" s="27"/>
      <c r="EY1433" s="27"/>
      <c r="EZ1433" s="27"/>
      <c r="FA1433" s="27"/>
      <c r="FB1433" s="27"/>
      <c r="FC1433" s="27"/>
      <c r="FD1433" s="27"/>
      <c r="FE1433" s="27"/>
      <c r="FF1433" s="27"/>
      <c r="FG1433" s="27"/>
      <c r="FH1433" s="27"/>
      <c r="FI1433" s="27"/>
      <c r="FJ1433" s="27"/>
      <c r="FK1433" s="27"/>
      <c r="FL1433" s="27"/>
      <c r="FM1433" s="27"/>
      <c r="FN1433" s="27"/>
      <c r="FO1433" s="27"/>
      <c r="FP1433" s="27"/>
      <c r="FQ1433" s="27"/>
      <c r="FR1433" s="27"/>
      <c r="FS1433" s="27"/>
      <c r="FT1433" s="27"/>
      <c r="FU1433" s="27"/>
      <c r="FV1433" s="27"/>
      <c r="FW1433" s="27"/>
      <c r="FX1433" s="27"/>
      <c r="FY1433" s="27"/>
      <c r="FZ1433" s="27"/>
      <c r="GA1433" s="27"/>
      <c r="GB1433" s="27"/>
      <c r="GC1433" s="27"/>
      <c r="GD1433" s="27"/>
      <c r="GE1433" s="27"/>
      <c r="GF1433" s="27"/>
      <c r="GG1433" s="27"/>
      <c r="GH1433" s="27"/>
      <c r="GI1433" s="27"/>
      <c r="GJ1433" s="27"/>
      <c r="GK1433" s="27"/>
      <c r="GL1433" s="27"/>
      <c r="GM1433" s="27"/>
      <c r="GN1433" s="27"/>
      <c r="GO1433" s="27"/>
      <c r="GP1433" s="27"/>
      <c r="GQ1433" s="27"/>
      <c r="GR1433" s="27"/>
      <c r="GS1433" s="27"/>
      <c r="GT1433" s="27"/>
      <c r="GU1433" s="27"/>
      <c r="GV1433" s="27"/>
      <c r="GW1433" s="27"/>
      <c r="GX1433" s="27"/>
      <c r="GY1433" s="27"/>
      <c r="GZ1433" s="27"/>
      <c r="HA1433" s="27"/>
      <c r="HB1433" s="27"/>
      <c r="HC1433" s="27"/>
      <c r="HD1433" s="27"/>
      <c r="HE1433" s="27"/>
      <c r="HF1433" s="27"/>
      <c r="HG1433" s="27"/>
      <c r="HH1433" s="27"/>
      <c r="HI1433" s="27"/>
      <c r="HJ1433" s="27"/>
      <c r="HK1433" s="27"/>
      <c r="HL1433" s="27"/>
      <c r="HM1433" s="27"/>
      <c r="HN1433" s="27"/>
      <c r="HO1433" s="27"/>
      <c r="HP1433" s="27"/>
      <c r="HQ1433" s="27"/>
      <c r="HR1433" s="27"/>
      <c r="HS1433" s="27"/>
      <c r="HT1433" s="27"/>
      <c r="HU1433" s="27"/>
      <c r="HV1433" s="27"/>
      <c r="HW1433" s="27"/>
      <c r="HX1433" s="27"/>
      <c r="HY1433" s="27"/>
      <c r="HZ1433" s="27"/>
      <c r="IA1433" s="27"/>
      <c r="IB1433" s="27"/>
      <c r="IC1433" s="27"/>
      <c r="ID1433" s="27"/>
      <c r="IE1433" s="27"/>
      <c r="IF1433" s="27"/>
      <c r="IG1433" s="27"/>
      <c r="IH1433" s="27"/>
      <c r="II1433" s="27"/>
      <c r="IJ1433" s="27"/>
      <c r="IK1433" s="27"/>
      <c r="IL1433" s="27"/>
      <c r="IM1433" s="27"/>
      <c r="IN1433" s="27"/>
      <c r="IO1433" s="27"/>
      <c r="IP1433" s="27"/>
      <c r="IQ1433" s="27"/>
      <c r="IR1433" s="27"/>
      <c r="IS1433" s="27"/>
      <c r="IT1433" s="27"/>
      <c r="IU1433" s="27"/>
      <c r="IV1433" s="27"/>
      <c r="IW1433" s="27"/>
      <c r="IX1433" s="27"/>
      <c r="IY1433" s="27"/>
      <c r="IZ1433" s="27"/>
      <c r="JA1433" s="27"/>
      <c r="JB1433" s="27"/>
      <c r="JC1433" s="27"/>
      <c r="JD1433" s="27"/>
      <c r="JE1433" s="27"/>
      <c r="JF1433" s="27"/>
      <c r="JG1433" s="27"/>
      <c r="JH1433" s="27"/>
      <c r="JI1433" s="27"/>
      <c r="JJ1433" s="27"/>
      <c r="JK1433" s="27"/>
      <c r="JL1433" s="27"/>
      <c r="JM1433" s="27"/>
      <c r="JN1433" s="27"/>
      <c r="JO1433" s="27"/>
      <c r="JP1433" s="27"/>
      <c r="JQ1433" s="27"/>
      <c r="JR1433" s="27"/>
      <c r="JS1433" s="27"/>
      <c r="JT1433" s="27"/>
      <c r="JU1433" s="27"/>
      <c r="JV1433" s="27"/>
      <c r="JW1433" s="27"/>
      <c r="JX1433" s="27"/>
      <c r="JY1433" s="27"/>
      <c r="JZ1433" s="27"/>
      <c r="KA1433" s="27"/>
      <c r="KB1433" s="27"/>
      <c r="KC1433" s="27"/>
      <c r="KD1433" s="27"/>
      <c r="KE1433" s="27"/>
      <c r="KF1433" s="27"/>
      <c r="KG1433" s="27"/>
      <c r="KH1433" s="27"/>
      <c r="KI1433" s="27"/>
      <c r="KJ1433" s="27"/>
      <c r="KK1433" s="27"/>
      <c r="KL1433" s="27"/>
      <c r="KM1433" s="27"/>
      <c r="KN1433" s="27"/>
      <c r="KO1433" s="27"/>
      <c r="KP1433" s="27"/>
      <c r="KQ1433" s="27"/>
      <c r="KR1433" s="27"/>
      <c r="KS1433" s="27"/>
      <c r="KT1433" s="27"/>
      <c r="KU1433" s="27"/>
      <c r="KV1433" s="27"/>
      <c r="KW1433" s="27"/>
      <c r="KX1433" s="27"/>
      <c r="KY1433" s="27"/>
      <c r="KZ1433" s="27"/>
      <c r="LA1433" s="27"/>
      <c r="LB1433" s="27"/>
      <c r="LC1433" s="27"/>
      <c r="LD1433" s="27"/>
      <c r="LE1433" s="27"/>
      <c r="LF1433" s="27"/>
      <c r="LG1433" s="27"/>
      <c r="LH1433" s="27"/>
      <c r="LI1433" s="27"/>
      <c r="LJ1433" s="27"/>
      <c r="LK1433" s="27"/>
      <c r="LL1433" s="27"/>
      <c r="LM1433" s="27"/>
      <c r="LN1433" s="27"/>
      <c r="LO1433" s="27"/>
      <c r="LP1433" s="27"/>
      <c r="LQ1433" s="27"/>
      <c r="LR1433" s="27"/>
      <c r="LS1433" s="27"/>
      <c r="LT1433" s="27"/>
      <c r="LU1433" s="27"/>
      <c r="LV1433" s="27"/>
      <c r="LW1433" s="27"/>
      <c r="LX1433" s="27"/>
      <c r="LY1433" s="27"/>
      <c r="LZ1433" s="27"/>
      <c r="MA1433" s="27"/>
      <c r="MB1433" s="27"/>
      <c r="MC1433" s="27"/>
      <c r="MD1433" s="27"/>
      <c r="ME1433" s="27"/>
      <c r="MF1433" s="27"/>
      <c r="MG1433" s="27"/>
      <c r="MH1433" s="27"/>
      <c r="MI1433" s="27"/>
      <c r="MJ1433" s="27"/>
      <c r="MK1433" s="27"/>
      <c r="ML1433" s="27"/>
      <c r="MM1433" s="27"/>
      <c r="MN1433" s="27"/>
      <c r="MO1433" s="27"/>
      <c r="MP1433" s="27"/>
      <c r="MQ1433" s="27"/>
      <c r="MR1433" s="27"/>
      <c r="MS1433" s="27"/>
      <c r="MT1433" s="27"/>
      <c r="MU1433" s="27"/>
      <c r="MV1433" s="27"/>
      <c r="MW1433" s="27"/>
      <c r="MX1433" s="27"/>
      <c r="MY1433" s="27"/>
      <c r="MZ1433" s="27"/>
      <c r="NA1433" s="27"/>
      <c r="NB1433" s="27"/>
      <c r="NC1433" s="27"/>
      <c r="ND1433" s="27"/>
      <c r="NE1433" s="27"/>
      <c r="NF1433" s="27"/>
      <c r="NG1433" s="27"/>
      <c r="NH1433" s="27"/>
      <c r="NI1433" s="27"/>
      <c r="NJ1433" s="27"/>
      <c r="NK1433" s="27"/>
      <c r="NL1433" s="27"/>
      <c r="NM1433" s="27"/>
      <c r="NN1433" s="27"/>
      <c r="NO1433" s="27"/>
      <c r="NP1433" s="27"/>
      <c r="NQ1433" s="27"/>
      <c r="NR1433" s="27"/>
      <c r="NS1433" s="27"/>
      <c r="NT1433" s="27"/>
      <c r="NU1433" s="27"/>
      <c r="NV1433" s="27"/>
      <c r="NW1433" s="27"/>
      <c r="NX1433" s="27"/>
      <c r="NY1433" s="27"/>
      <c r="NZ1433" s="27"/>
      <c r="OA1433" s="27"/>
      <c r="OB1433" s="27"/>
      <c r="OC1433" s="27"/>
      <c r="OD1433" s="27"/>
      <c r="OE1433" s="27"/>
      <c r="OF1433" s="27"/>
      <c r="OG1433" s="27"/>
      <c r="OH1433" s="27"/>
      <c r="OI1433" s="27"/>
      <c r="OJ1433" s="27"/>
      <c r="OK1433" s="27"/>
      <c r="OL1433" s="27"/>
      <c r="OM1433" s="27"/>
      <c r="ON1433" s="27"/>
      <c r="OO1433" s="27"/>
      <c r="OP1433" s="27"/>
      <c r="OQ1433" s="27"/>
      <c r="OR1433" s="27"/>
      <c r="OS1433" s="27"/>
      <c r="OT1433" s="27"/>
      <c r="OU1433" s="27"/>
      <c r="OV1433" s="27"/>
      <c r="OW1433" s="27"/>
      <c r="OX1433" s="27"/>
      <c r="OY1433" s="27"/>
      <c r="OZ1433" s="27"/>
      <c r="PA1433" s="27"/>
      <c r="PB1433" s="27"/>
      <c r="PC1433" s="27"/>
      <c r="PD1433" s="27"/>
      <c r="PE1433" s="27"/>
      <c r="PF1433" s="27"/>
      <c r="PG1433" s="27"/>
      <c r="PH1433" s="27"/>
      <c r="PI1433" s="27"/>
      <c r="PJ1433" s="27"/>
      <c r="PK1433" s="27"/>
      <c r="PL1433" s="27"/>
      <c r="PM1433" s="27"/>
      <c r="PN1433" s="27"/>
      <c r="PO1433" s="27"/>
      <c r="PP1433" s="27"/>
      <c r="PQ1433" s="27"/>
      <c r="PR1433" s="27"/>
      <c r="PS1433" s="27"/>
      <c r="PT1433" s="27"/>
      <c r="PU1433" s="27"/>
      <c r="PV1433" s="27"/>
      <c r="PW1433" s="27"/>
      <c r="PX1433" s="27"/>
      <c r="PY1433" s="27"/>
      <c r="PZ1433" s="27"/>
      <c r="QA1433" s="27"/>
      <c r="QB1433" s="27"/>
      <c r="QC1433" s="27"/>
      <c r="QD1433" s="27"/>
      <c r="QE1433" s="27"/>
      <c r="QF1433" s="27"/>
      <c r="QG1433" s="27"/>
      <c r="QH1433" s="27"/>
      <c r="QI1433" s="27"/>
      <c r="QJ1433" s="27"/>
      <c r="QK1433" s="27"/>
      <c r="QL1433" s="27"/>
      <c r="QM1433" s="27"/>
      <c r="QN1433" s="27"/>
      <c r="QO1433" s="27"/>
      <c r="QP1433" s="27"/>
      <c r="QQ1433" s="27"/>
      <c r="QR1433" s="27"/>
      <c r="QS1433" s="27"/>
      <c r="QT1433" s="27"/>
      <c r="QU1433" s="27"/>
      <c r="QV1433" s="27"/>
      <c r="QW1433" s="27"/>
      <c r="QX1433" s="27"/>
      <c r="QY1433" s="27"/>
      <c r="QZ1433" s="27"/>
      <c r="RA1433" s="27"/>
      <c r="RB1433" s="27"/>
      <c r="RC1433" s="27"/>
      <c r="RD1433" s="27"/>
      <c r="RE1433" s="27"/>
      <c r="RF1433" s="27"/>
      <c r="RG1433" s="27"/>
      <c r="RH1433" s="27"/>
      <c r="RI1433" s="27"/>
      <c r="RJ1433" s="27"/>
      <c r="RK1433" s="27"/>
      <c r="RL1433" s="27"/>
      <c r="RM1433" s="27"/>
      <c r="RN1433" s="27"/>
      <c r="RO1433" s="27"/>
      <c r="RP1433" s="27"/>
      <c r="RQ1433" s="27"/>
      <c r="RR1433" s="27"/>
      <c r="RS1433" s="27"/>
      <c r="RT1433" s="27"/>
      <c r="RU1433" s="27"/>
      <c r="RV1433" s="27"/>
      <c r="RW1433" s="27"/>
      <c r="RX1433" s="27"/>
      <c r="RY1433" s="27"/>
      <c r="RZ1433" s="27"/>
      <c r="SA1433" s="27"/>
      <c r="SB1433" s="27"/>
      <c r="SC1433" s="27"/>
      <c r="SD1433" s="27"/>
      <c r="SE1433" s="27"/>
      <c r="SF1433" s="27"/>
      <c r="SG1433" s="27"/>
      <c r="SH1433" s="27"/>
      <c r="SI1433" s="27"/>
      <c r="SJ1433" s="27"/>
      <c r="SK1433" s="27"/>
      <c r="SL1433" s="27"/>
      <c r="SM1433" s="27"/>
      <c r="SN1433" s="27"/>
      <c r="SO1433" s="27"/>
      <c r="SP1433" s="27"/>
      <c r="SQ1433" s="27"/>
      <c r="SR1433" s="27"/>
      <c r="SS1433" s="27"/>
      <c r="ST1433" s="27"/>
      <c r="SU1433" s="27"/>
      <c r="SV1433" s="27"/>
      <c r="SW1433" s="27"/>
      <c r="SX1433" s="27"/>
      <c r="SY1433" s="27"/>
      <c r="SZ1433" s="27"/>
      <c r="TA1433" s="27"/>
      <c r="TB1433" s="27"/>
      <c r="TC1433" s="27"/>
      <c r="TD1433" s="27"/>
      <c r="TE1433" s="27"/>
      <c r="TF1433" s="27"/>
      <c r="TG1433" s="27"/>
      <c r="TH1433" s="27"/>
      <c r="TI1433" s="27"/>
      <c r="TJ1433" s="27"/>
      <c r="TK1433" s="27"/>
      <c r="TL1433" s="27"/>
      <c r="TM1433" s="27"/>
      <c r="TN1433" s="27"/>
      <c r="TO1433" s="27"/>
      <c r="TP1433" s="27"/>
      <c r="TQ1433" s="27"/>
      <c r="TR1433" s="27"/>
      <c r="TS1433" s="27"/>
      <c r="TT1433" s="27"/>
      <c r="TU1433" s="27"/>
      <c r="TV1433" s="27"/>
      <c r="TW1433" s="27"/>
      <c r="TX1433" s="27"/>
      <c r="TY1433" s="27"/>
      <c r="TZ1433" s="27"/>
      <c r="UA1433" s="27"/>
      <c r="UB1433" s="27"/>
      <c r="UC1433" s="27"/>
      <c r="UD1433" s="27"/>
      <c r="UE1433" s="27"/>
      <c r="UF1433" s="27"/>
      <c r="UG1433" s="27"/>
      <c r="UH1433" s="27"/>
      <c r="UI1433" s="27"/>
      <c r="UJ1433" s="27"/>
      <c r="UK1433" s="27"/>
      <c r="UL1433" s="27"/>
      <c r="UM1433" s="27"/>
      <c r="UN1433" s="27"/>
      <c r="UO1433" s="27"/>
      <c r="UP1433" s="27"/>
      <c r="UQ1433" s="27"/>
      <c r="UR1433" s="27"/>
      <c r="US1433" s="27"/>
      <c r="UT1433" s="27"/>
      <c r="UU1433" s="27"/>
      <c r="UV1433" s="27"/>
      <c r="UW1433" s="27"/>
      <c r="UX1433" s="27"/>
      <c r="UY1433" s="27"/>
      <c r="UZ1433" s="27"/>
      <c r="VA1433" s="27"/>
      <c r="VB1433" s="27"/>
      <c r="VC1433" s="27"/>
      <c r="VD1433" s="27"/>
      <c r="VE1433" s="27"/>
      <c r="VF1433" s="27"/>
      <c r="VG1433" s="27"/>
      <c r="VH1433" s="27"/>
      <c r="VI1433" s="27"/>
      <c r="VJ1433" s="27"/>
      <c r="VK1433" s="27"/>
      <c r="VL1433" s="27"/>
      <c r="VM1433" s="27"/>
      <c r="VN1433" s="27"/>
      <c r="VO1433" s="27"/>
      <c r="VP1433" s="27"/>
      <c r="VQ1433" s="27"/>
      <c r="VR1433" s="27"/>
      <c r="VS1433" s="27"/>
      <c r="VT1433" s="27"/>
      <c r="VU1433" s="27"/>
      <c r="VV1433" s="27"/>
      <c r="VW1433" s="27"/>
      <c r="VX1433" s="27"/>
      <c r="VY1433" s="27"/>
      <c r="VZ1433" s="27"/>
      <c r="WA1433" s="27"/>
      <c r="WB1433" s="27"/>
      <c r="WC1433" s="27"/>
      <c r="WD1433" s="27"/>
      <c r="WE1433" s="27"/>
      <c r="WF1433" s="27"/>
      <c r="WG1433" s="27"/>
      <c r="WH1433" s="27"/>
      <c r="WI1433" s="27"/>
      <c r="WJ1433" s="27"/>
      <c r="WK1433" s="27"/>
      <c r="WL1433" s="27"/>
      <c r="WM1433" s="27"/>
      <c r="WN1433" s="27"/>
      <c r="WO1433" s="27"/>
      <c r="WP1433" s="27"/>
      <c r="WQ1433" s="27"/>
      <c r="WR1433" s="27"/>
      <c r="WS1433" s="27"/>
      <c r="WT1433" s="27"/>
      <c r="WU1433" s="27"/>
      <c r="WV1433" s="27"/>
      <c r="WW1433" s="27"/>
      <c r="WX1433" s="27"/>
      <c r="WY1433" s="27"/>
      <c r="WZ1433" s="27"/>
      <c r="XA1433" s="27"/>
      <c r="XB1433" s="27"/>
      <c r="XC1433" s="27"/>
      <c r="XD1433" s="27"/>
      <c r="XE1433" s="27"/>
      <c r="XF1433" s="27"/>
      <c r="XG1433" s="27"/>
      <c r="XH1433" s="27"/>
      <c r="XI1433" s="27"/>
      <c r="XJ1433" s="27"/>
      <c r="XK1433" s="27"/>
      <c r="XL1433" s="27"/>
      <c r="XM1433" s="27"/>
      <c r="XN1433" s="27"/>
      <c r="XO1433" s="27"/>
      <c r="XP1433" s="27"/>
      <c r="XQ1433" s="27"/>
      <c r="XR1433" s="27"/>
      <c r="XS1433" s="27"/>
      <c r="XT1433" s="27"/>
      <c r="XU1433" s="27"/>
      <c r="XV1433" s="27"/>
      <c r="XW1433" s="27"/>
      <c r="XX1433" s="27"/>
      <c r="XY1433" s="27"/>
      <c r="XZ1433" s="27"/>
      <c r="YA1433" s="27"/>
      <c r="YB1433" s="27"/>
      <c r="YC1433" s="27"/>
      <c r="YD1433" s="27"/>
      <c r="YE1433" s="27"/>
      <c r="YF1433" s="27"/>
      <c r="YG1433" s="27"/>
      <c r="YH1433" s="27"/>
      <c r="YI1433" s="27"/>
      <c r="YJ1433" s="27"/>
      <c r="YK1433" s="27"/>
      <c r="YL1433" s="27"/>
      <c r="YM1433" s="27"/>
      <c r="YN1433" s="27"/>
      <c r="YO1433" s="27"/>
      <c r="YP1433" s="27"/>
      <c r="YQ1433" s="27"/>
      <c r="YR1433" s="27"/>
      <c r="YS1433" s="27"/>
      <c r="YT1433" s="27"/>
      <c r="YU1433" s="27"/>
      <c r="YV1433" s="27"/>
      <c r="YW1433" s="27"/>
      <c r="YX1433" s="27"/>
      <c r="YY1433" s="27"/>
      <c r="YZ1433" s="27"/>
      <c r="ZA1433" s="27"/>
      <c r="ZB1433" s="27"/>
      <c r="ZC1433" s="27"/>
      <c r="ZD1433" s="27"/>
      <c r="ZE1433" s="27"/>
      <c r="ZF1433" s="27"/>
      <c r="ZG1433" s="27"/>
      <c r="ZH1433" s="27"/>
      <c r="ZI1433" s="27"/>
      <c r="ZJ1433" s="27"/>
      <c r="ZK1433" s="27"/>
      <c r="ZL1433" s="27"/>
      <c r="ZM1433" s="27"/>
      <c r="ZN1433" s="27"/>
      <c r="ZO1433" s="27"/>
      <c r="ZP1433" s="27"/>
      <c r="ZQ1433" s="27"/>
      <c r="ZR1433" s="27"/>
      <c r="ZS1433" s="27"/>
      <c r="ZT1433" s="27"/>
      <c r="ZU1433" s="27"/>
      <c r="ZV1433" s="27"/>
      <c r="ZW1433" s="27"/>
      <c r="ZX1433" s="27"/>
      <c r="ZY1433" s="27"/>
      <c r="ZZ1433" s="27"/>
      <c r="AAA1433" s="27"/>
      <c r="AAB1433" s="27"/>
      <c r="AAC1433" s="27"/>
      <c r="AAD1433" s="27"/>
      <c r="AAE1433" s="27"/>
      <c r="AAF1433" s="27"/>
      <c r="AAG1433" s="27"/>
      <c r="AAH1433" s="27"/>
      <c r="AAI1433" s="27"/>
      <c r="AAJ1433" s="27"/>
      <c r="AAK1433" s="27"/>
      <c r="AAL1433" s="27"/>
      <c r="AAM1433" s="27"/>
      <c r="AAN1433" s="27"/>
      <c r="AAO1433" s="27"/>
      <c r="AAP1433" s="27"/>
      <c r="AAQ1433" s="27"/>
      <c r="AAR1433" s="27"/>
      <c r="AAS1433" s="27"/>
      <c r="AAT1433" s="27"/>
      <c r="AAU1433" s="27"/>
      <c r="AAV1433" s="27"/>
      <c r="AAW1433" s="27"/>
      <c r="AAX1433" s="27"/>
      <c r="AAY1433" s="27"/>
      <c r="AAZ1433" s="27"/>
      <c r="ABA1433" s="27"/>
      <c r="ABB1433" s="27"/>
      <c r="ABC1433" s="27"/>
      <c r="ABD1433" s="27"/>
      <c r="ABE1433" s="27"/>
      <c r="ABF1433" s="27"/>
      <c r="ABG1433" s="27"/>
      <c r="ABH1433" s="27"/>
      <c r="ABI1433" s="27"/>
      <c r="ABJ1433" s="27"/>
      <c r="ABK1433" s="27"/>
      <c r="ABL1433" s="27"/>
      <c r="ABM1433" s="27"/>
      <c r="ABN1433" s="27"/>
      <c r="ABO1433" s="27"/>
      <c r="ABP1433" s="27"/>
      <c r="ABQ1433" s="27"/>
      <c r="ABR1433" s="27"/>
      <c r="ABS1433" s="27"/>
      <c r="ABT1433" s="27"/>
      <c r="ABU1433" s="27"/>
      <c r="ABV1433" s="27"/>
      <c r="ABW1433" s="27"/>
      <c r="ABX1433" s="27"/>
      <c r="ABY1433" s="27"/>
      <c r="ABZ1433" s="27"/>
      <c r="ACA1433" s="27"/>
      <c r="ACB1433" s="27"/>
      <c r="ACC1433" s="27"/>
      <c r="ACD1433" s="27"/>
      <c r="ACE1433" s="27"/>
      <c r="ACF1433" s="27"/>
      <c r="ACG1433" s="27"/>
      <c r="ACH1433" s="27"/>
      <c r="ACI1433" s="27"/>
      <c r="ACJ1433" s="27"/>
      <c r="ACK1433" s="27"/>
      <c r="ACL1433" s="27"/>
      <c r="ACM1433" s="27"/>
      <c r="ACN1433" s="27"/>
      <c r="ACO1433" s="27"/>
      <c r="ACP1433" s="27"/>
      <c r="ACQ1433" s="27"/>
      <c r="ACR1433" s="27"/>
      <c r="ACS1433" s="27"/>
      <c r="ACT1433" s="27"/>
      <c r="ACU1433" s="27"/>
      <c r="ACV1433" s="27"/>
      <c r="ACW1433" s="27"/>
      <c r="ACX1433" s="27"/>
      <c r="ACY1433" s="27"/>
      <c r="ACZ1433" s="27"/>
      <c r="ADA1433" s="27"/>
      <c r="ADB1433" s="27"/>
      <c r="ADC1433" s="27"/>
      <c r="ADD1433" s="27"/>
      <c r="ADE1433" s="27"/>
      <c r="ADF1433" s="27"/>
      <c r="ADG1433" s="27"/>
      <c r="ADH1433" s="27"/>
      <c r="ADI1433" s="27"/>
      <c r="ADJ1433" s="27"/>
      <c r="ADK1433" s="27"/>
      <c r="ADL1433" s="27"/>
      <c r="ADM1433" s="27"/>
      <c r="ADN1433" s="27"/>
      <c r="ADO1433" s="27"/>
      <c r="ADP1433" s="27"/>
      <c r="ADQ1433" s="27"/>
      <c r="ADR1433" s="27"/>
      <c r="ADS1433" s="27"/>
      <c r="ADT1433" s="27"/>
      <c r="ADU1433" s="27"/>
      <c r="ADV1433" s="27"/>
      <c r="ADW1433" s="27"/>
      <c r="ADX1433" s="27"/>
      <c r="ADY1433" s="27"/>
      <c r="ADZ1433" s="27"/>
      <c r="AEA1433" s="27"/>
      <c r="AEB1433" s="27"/>
      <c r="AEC1433" s="27"/>
      <c r="AED1433" s="27"/>
      <c r="AEE1433" s="27"/>
      <c r="AEF1433" s="27"/>
      <c r="AEG1433" s="27"/>
      <c r="AEH1433" s="27"/>
      <c r="AEI1433" s="27"/>
      <c r="AEJ1433" s="27"/>
      <c r="AEK1433" s="27"/>
      <c r="AEL1433" s="27"/>
      <c r="AEM1433" s="27"/>
      <c r="AEN1433" s="27"/>
      <c r="AEO1433" s="27"/>
      <c r="AEP1433" s="27"/>
      <c r="AEQ1433" s="27"/>
      <c r="AER1433" s="27"/>
      <c r="AES1433" s="27"/>
      <c r="AET1433" s="27"/>
      <c r="AEU1433" s="27"/>
      <c r="AEV1433" s="27"/>
      <c r="AEW1433" s="27"/>
      <c r="AEX1433" s="27"/>
      <c r="AEY1433" s="27"/>
      <c r="AEZ1433" s="27"/>
      <c r="AFA1433" s="27"/>
      <c r="AFB1433" s="27"/>
      <c r="AFC1433" s="27"/>
      <c r="AFD1433" s="27"/>
      <c r="AFE1433" s="27"/>
      <c r="AFF1433" s="27"/>
      <c r="AFG1433" s="27"/>
      <c r="AFH1433" s="27"/>
      <c r="AFI1433" s="27"/>
      <c r="AFJ1433" s="27"/>
      <c r="AFK1433" s="27"/>
      <c r="AFL1433" s="27"/>
      <c r="AFM1433" s="27"/>
      <c r="AFN1433" s="27"/>
      <c r="AFO1433" s="27"/>
      <c r="AFP1433" s="27"/>
      <c r="AFQ1433" s="27"/>
      <c r="AFR1433" s="27"/>
      <c r="AFS1433" s="27"/>
      <c r="AFT1433" s="27"/>
      <c r="AFU1433" s="27"/>
      <c r="AFV1433" s="27"/>
      <c r="AFW1433" s="27"/>
      <c r="AFX1433" s="27"/>
      <c r="AFY1433" s="27"/>
      <c r="AFZ1433" s="27"/>
      <c r="AGA1433" s="27"/>
      <c r="AGB1433" s="27"/>
      <c r="AGC1433" s="27"/>
      <c r="AGD1433" s="27"/>
      <c r="AGE1433" s="27"/>
      <c r="AGF1433" s="27"/>
      <c r="AGG1433" s="27"/>
      <c r="AGH1433" s="27"/>
      <c r="AGI1433" s="27"/>
      <c r="AGJ1433" s="27"/>
      <c r="AGK1433" s="27"/>
      <c r="AGL1433" s="27"/>
      <c r="AGM1433" s="27"/>
      <c r="AGN1433" s="27"/>
      <c r="AGO1433" s="27"/>
      <c r="AGP1433" s="27"/>
      <c r="AGQ1433" s="27"/>
      <c r="AGR1433" s="27"/>
      <c r="AGS1433" s="27"/>
      <c r="AGT1433" s="27"/>
      <c r="AGU1433" s="27"/>
      <c r="AGV1433" s="27"/>
      <c r="AGW1433" s="27"/>
      <c r="AGX1433" s="27"/>
      <c r="AGY1433" s="27"/>
      <c r="AGZ1433" s="27"/>
      <c r="AHA1433" s="27"/>
      <c r="AHB1433" s="27"/>
      <c r="AHC1433" s="27"/>
      <c r="AHD1433" s="27"/>
      <c r="AHE1433" s="27"/>
      <c r="AHF1433" s="27"/>
      <c r="AHG1433" s="27"/>
      <c r="AHH1433" s="27"/>
      <c r="AHI1433" s="27"/>
      <c r="AHJ1433" s="27"/>
      <c r="AHK1433" s="27"/>
      <c r="AHL1433" s="27"/>
      <c r="AHM1433" s="27"/>
      <c r="AHN1433" s="27"/>
      <c r="AHO1433" s="27"/>
      <c r="AHP1433" s="27"/>
      <c r="AHQ1433" s="27"/>
      <c r="AHR1433" s="27"/>
      <c r="AHS1433" s="27"/>
      <c r="AHT1433" s="27"/>
      <c r="AHU1433" s="27"/>
      <c r="AHV1433" s="27"/>
      <c r="AHW1433" s="27"/>
      <c r="AHX1433" s="27"/>
      <c r="AHY1433" s="27"/>
      <c r="AHZ1433" s="27"/>
      <c r="AIA1433" s="27"/>
      <c r="AIB1433" s="27"/>
      <c r="AIC1433" s="27"/>
      <c r="AID1433" s="27"/>
      <c r="AIE1433" s="27"/>
      <c r="AIF1433" s="27"/>
      <c r="AIG1433" s="27"/>
      <c r="AIH1433" s="27"/>
      <c r="AII1433" s="27"/>
      <c r="AIJ1433" s="27"/>
      <c r="AIK1433" s="27"/>
      <c r="AIL1433" s="27"/>
      <c r="AIM1433" s="27"/>
      <c r="AIN1433" s="27"/>
      <c r="AIO1433" s="27"/>
      <c r="AIP1433" s="27"/>
      <c r="AIQ1433" s="27"/>
      <c r="AIR1433" s="27"/>
      <c r="AIS1433" s="27"/>
      <c r="AIT1433" s="27"/>
      <c r="AIU1433" s="27"/>
      <c r="AIV1433" s="27"/>
      <c r="AIW1433" s="27"/>
      <c r="AIX1433" s="27"/>
      <c r="AIY1433" s="27"/>
      <c r="AIZ1433" s="27"/>
      <c r="AJA1433" s="27"/>
      <c r="AJB1433" s="27"/>
      <c r="AJC1433" s="27"/>
      <c r="AJD1433" s="27"/>
      <c r="AJE1433" s="27"/>
      <c r="AJF1433" s="27"/>
      <c r="AJG1433" s="27"/>
      <c r="AJH1433" s="27"/>
      <c r="AJI1433" s="27"/>
      <c r="AJJ1433" s="27"/>
      <c r="AJK1433" s="27"/>
      <c r="AJL1433" s="27"/>
      <c r="AJM1433" s="27"/>
      <c r="AJN1433" s="27"/>
      <c r="AJO1433" s="27"/>
      <c r="AJP1433" s="27"/>
      <c r="AJQ1433" s="27"/>
      <c r="AJR1433" s="27"/>
      <c r="AJS1433" s="27"/>
      <c r="AJT1433" s="27"/>
      <c r="AJU1433" s="27"/>
      <c r="AJV1433" s="27"/>
      <c r="AJW1433" s="27"/>
      <c r="AJX1433" s="27"/>
      <c r="AJY1433" s="27"/>
      <c r="AJZ1433" s="27"/>
      <c r="AKA1433" s="27"/>
      <c r="AKB1433" s="27"/>
      <c r="AKC1433" s="27"/>
      <c r="AKD1433" s="27"/>
      <c r="AKE1433" s="27"/>
      <c r="AKF1433" s="27"/>
      <c r="AKG1433" s="27"/>
      <c r="AKH1433" s="27"/>
      <c r="AKI1433" s="27"/>
      <c r="AKJ1433" s="27"/>
      <c r="AKK1433" s="27"/>
      <c r="AKL1433" s="27"/>
      <c r="AKM1433" s="27"/>
      <c r="AKN1433" s="27"/>
      <c r="AKO1433" s="27"/>
      <c r="AKP1433" s="27"/>
      <c r="AKQ1433" s="27"/>
      <c r="AKR1433" s="27"/>
      <c r="AKS1433" s="27"/>
      <c r="AKT1433" s="27"/>
      <c r="AKU1433" s="27"/>
      <c r="AKV1433" s="27"/>
      <c r="AKW1433" s="27"/>
      <c r="AKX1433" s="27"/>
      <c r="AKY1433" s="27"/>
      <c r="AKZ1433" s="27"/>
      <c r="ALA1433" s="27"/>
      <c r="ALB1433" s="27"/>
      <c r="ALC1433" s="27"/>
      <c r="ALD1433" s="27"/>
      <c r="ALE1433" s="27"/>
      <c r="ALF1433" s="27"/>
      <c r="ALG1433" s="27"/>
      <c r="ALH1433" s="27"/>
      <c r="ALI1433" s="27"/>
      <c r="ALJ1433" s="27"/>
    </row>
    <row r="1434" spans="1:998" s="13" customFormat="1">
      <c r="A1434" s="16">
        <v>1429</v>
      </c>
      <c r="B1434" s="32" t="s">
        <v>857</v>
      </c>
      <c r="C1434" s="32" t="s">
        <v>32</v>
      </c>
      <c r="D1434" s="32" t="s">
        <v>32</v>
      </c>
      <c r="E1434" s="32" t="s">
        <v>1240</v>
      </c>
      <c r="F1434" s="32"/>
      <c r="G1434" s="74">
        <v>45833</v>
      </c>
      <c r="H1434" s="75">
        <v>0.77777777777777779</v>
      </c>
      <c r="I1434" s="32" t="s">
        <v>5</v>
      </c>
      <c r="J1434" s="32" t="s">
        <v>6</v>
      </c>
      <c r="K1434" s="32" t="s">
        <v>5</v>
      </c>
      <c r="L1434" s="32" t="s">
        <v>5</v>
      </c>
      <c r="M1434" s="32" t="s">
        <v>5</v>
      </c>
      <c r="N1434" s="32" t="s">
        <v>6</v>
      </c>
      <c r="O1434" s="76">
        <v>389.53</v>
      </c>
      <c r="P1434" s="77">
        <v>1797</v>
      </c>
      <c r="Q1434" s="76">
        <v>104485.06</v>
      </c>
      <c r="R1434" s="76">
        <v>5000</v>
      </c>
      <c r="S1434" s="85">
        <f t="shared" si="129"/>
        <v>4.7853731432991475</v>
      </c>
      <c r="T1434" s="85">
        <f t="shared" si="128"/>
        <v>99485.06</v>
      </c>
      <c r="U1434" s="32" t="s">
        <v>6</v>
      </c>
      <c r="V1434" s="32" t="s">
        <v>6</v>
      </c>
      <c r="W1434" s="79">
        <v>1</v>
      </c>
      <c r="X1434" s="80">
        <v>0</v>
      </c>
      <c r="Y1434" s="81">
        <f>ROUND((S1434/INDICI!$B$2*10),2)</f>
        <v>0.54</v>
      </c>
      <c r="Z1434" s="81">
        <f>ROUND((O1434/INDICI!$B$1*25),2)</f>
        <v>1.04</v>
      </c>
      <c r="AA1434" s="82">
        <f t="shared" si="130"/>
        <v>8</v>
      </c>
      <c r="AB1434" s="83">
        <f t="shared" si="131"/>
        <v>9.58</v>
      </c>
      <c r="AC1434" s="84"/>
      <c r="AD1434" s="81" t="str">
        <f>VLOOKUP(C1434, 'NORD SUD'!A:B, 2, FALSE)</f>
        <v>S</v>
      </c>
      <c r="AE1434" s="85"/>
      <c r="AF1434" s="85"/>
      <c r="AG1434" s="84"/>
      <c r="AH1434" s="174"/>
      <c r="AI1434" s="175"/>
      <c r="AJ1434" s="175"/>
      <c r="AK1434" s="199"/>
      <c r="AL1434" s="158"/>
    </row>
    <row r="1435" spans="1:998" s="13" customFormat="1">
      <c r="A1435" s="16">
        <v>1430</v>
      </c>
      <c r="B1435" s="32" t="s">
        <v>857</v>
      </c>
      <c r="C1435" s="32" t="s">
        <v>32</v>
      </c>
      <c r="D1435" s="32" t="s">
        <v>32</v>
      </c>
      <c r="E1435" s="32" t="s">
        <v>1220</v>
      </c>
      <c r="F1435" s="32"/>
      <c r="G1435" s="74">
        <v>45831</v>
      </c>
      <c r="H1435" s="75">
        <v>0.6430555555555556</v>
      </c>
      <c r="I1435" s="32" t="s">
        <v>5</v>
      </c>
      <c r="J1435" s="32" t="s">
        <v>6</v>
      </c>
      <c r="K1435" s="32" t="s">
        <v>5</v>
      </c>
      <c r="L1435" s="32" t="s">
        <v>5</v>
      </c>
      <c r="M1435" s="32" t="s">
        <v>5</v>
      </c>
      <c r="N1435" s="32" t="s">
        <v>6</v>
      </c>
      <c r="O1435" s="76">
        <v>371.74</v>
      </c>
      <c r="P1435" s="77">
        <v>1076</v>
      </c>
      <c r="Q1435" s="76">
        <v>213045.7</v>
      </c>
      <c r="R1435" s="76">
        <v>10652.29</v>
      </c>
      <c r="S1435" s="85">
        <f t="shared" si="129"/>
        <v>5.0000023469143002</v>
      </c>
      <c r="T1435" s="85">
        <f t="shared" si="128"/>
        <v>202393.41</v>
      </c>
      <c r="U1435" s="32" t="s">
        <v>6</v>
      </c>
      <c r="V1435" s="32" t="s">
        <v>6</v>
      </c>
      <c r="W1435" s="79">
        <v>2</v>
      </c>
      <c r="X1435" s="80">
        <v>0</v>
      </c>
      <c r="Y1435" s="81">
        <f>ROUND((S1435/INDICI!$B$2*10),2)</f>
        <v>0.56999999999999995</v>
      </c>
      <c r="Z1435" s="81">
        <f>ROUND((O1435/INDICI!$B$1*25),2)</f>
        <v>0.99</v>
      </c>
      <c r="AA1435" s="82">
        <f t="shared" si="130"/>
        <v>8</v>
      </c>
      <c r="AB1435" s="83">
        <f t="shared" si="131"/>
        <v>9.56</v>
      </c>
      <c r="AC1435" s="84"/>
      <c r="AD1435" s="81" t="str">
        <f>VLOOKUP(C1435, 'NORD SUD'!A:B, 2, FALSE)</f>
        <v>S</v>
      </c>
      <c r="AE1435" s="85"/>
      <c r="AF1435" s="85"/>
      <c r="AG1435" s="84"/>
      <c r="AH1435" s="81"/>
      <c r="AI1435" s="169"/>
      <c r="AJ1435" s="169"/>
      <c r="AK1435" s="194"/>
      <c r="AL1435" s="158"/>
    </row>
    <row r="1436" spans="1:998" s="13" customFormat="1">
      <c r="A1436" s="16">
        <v>1431</v>
      </c>
      <c r="B1436" s="32" t="s">
        <v>138</v>
      </c>
      <c r="C1436" s="32" t="s">
        <v>18</v>
      </c>
      <c r="D1436" s="32" t="s">
        <v>18</v>
      </c>
      <c r="E1436" s="32" t="s">
        <v>156</v>
      </c>
      <c r="F1436" s="32"/>
      <c r="G1436" s="74">
        <v>45833</v>
      </c>
      <c r="H1436" s="75">
        <v>0.79652777777777772</v>
      </c>
      <c r="I1436" s="32" t="s">
        <v>5</v>
      </c>
      <c r="J1436" s="32" t="s">
        <v>6</v>
      </c>
      <c r="K1436" s="32" t="s">
        <v>5</v>
      </c>
      <c r="L1436" s="32" t="s">
        <v>5</v>
      </c>
      <c r="M1436" s="32" t="s">
        <v>5</v>
      </c>
      <c r="N1436" s="32" t="s">
        <v>6</v>
      </c>
      <c r="O1436" s="76">
        <v>355.87</v>
      </c>
      <c r="P1436" s="77">
        <v>1967</v>
      </c>
      <c r="Q1436" s="76">
        <v>185601.58</v>
      </c>
      <c r="R1436" s="76">
        <v>10000</v>
      </c>
      <c r="S1436" s="85">
        <f t="shared" si="129"/>
        <v>5.3878851677879034</v>
      </c>
      <c r="T1436" s="85">
        <f t="shared" si="128"/>
        <v>175601.58</v>
      </c>
      <c r="U1436" s="32" t="s">
        <v>6</v>
      </c>
      <c r="V1436" s="32" t="s">
        <v>6</v>
      </c>
      <c r="W1436" s="79">
        <v>1</v>
      </c>
      <c r="X1436" s="80">
        <v>0</v>
      </c>
      <c r="Y1436" s="81">
        <f>ROUND((S1436/INDICI!$B$2*10),2)</f>
        <v>0.61</v>
      </c>
      <c r="Z1436" s="81">
        <f>ROUND((O1436/INDICI!$B$1*25),2)</f>
        <v>0.95</v>
      </c>
      <c r="AA1436" s="82">
        <f t="shared" si="130"/>
        <v>8</v>
      </c>
      <c r="AB1436" s="83">
        <f t="shared" si="131"/>
        <v>9.56</v>
      </c>
      <c r="AC1436" s="84"/>
      <c r="AD1436" s="81" t="str">
        <f>VLOOKUP(C1436, 'NORD SUD'!A:B, 2, FALSE)</f>
        <v>S</v>
      </c>
      <c r="AE1436" s="85"/>
      <c r="AF1436" s="85"/>
      <c r="AG1436" s="84"/>
      <c r="AH1436" s="81"/>
      <c r="AI1436" s="169"/>
      <c r="AJ1436" s="169"/>
      <c r="AK1436" s="194"/>
      <c r="AL1436" s="158"/>
    </row>
    <row r="1437" spans="1:998" s="13" customFormat="1">
      <c r="A1437" s="16">
        <v>1432</v>
      </c>
      <c r="B1437" s="32" t="s">
        <v>857</v>
      </c>
      <c r="C1437" s="32" t="s">
        <v>29</v>
      </c>
      <c r="D1437" s="32" t="s">
        <v>29</v>
      </c>
      <c r="E1437" s="32" t="s">
        <v>1601</v>
      </c>
      <c r="F1437" s="32"/>
      <c r="G1437" s="74">
        <v>45834</v>
      </c>
      <c r="H1437" s="75">
        <v>0.67083333333333295</v>
      </c>
      <c r="I1437" s="32" t="s">
        <v>5</v>
      </c>
      <c r="J1437" s="32" t="s">
        <v>6</v>
      </c>
      <c r="K1437" s="32" t="s">
        <v>5</v>
      </c>
      <c r="L1437" s="32" t="s">
        <v>5</v>
      </c>
      <c r="M1437" s="32" t="s">
        <v>5</v>
      </c>
      <c r="N1437" s="32" t="s">
        <v>6</v>
      </c>
      <c r="O1437" s="76">
        <v>908.24</v>
      </c>
      <c r="P1437" s="77">
        <v>5395</v>
      </c>
      <c r="Q1437" s="76">
        <v>247937.3</v>
      </c>
      <c r="R1437" s="76">
        <v>24793.73</v>
      </c>
      <c r="S1437" s="86">
        <f t="shared" si="129"/>
        <v>10</v>
      </c>
      <c r="T1437" s="86">
        <f t="shared" si="128"/>
        <v>223143.56999999998</v>
      </c>
      <c r="U1437" s="32" t="s">
        <v>6</v>
      </c>
      <c r="V1437" s="32" t="s">
        <v>6</v>
      </c>
      <c r="W1437" s="32">
        <v>1</v>
      </c>
      <c r="X1437" s="80">
        <v>0</v>
      </c>
      <c r="Y1437" s="81">
        <f>ROUND((S1437/INDICI!$B$2*10),2)</f>
        <v>1.1299999999999999</v>
      </c>
      <c r="Z1437" s="81">
        <f>ROUND((O1437/INDICI!$B$1*25),2)</f>
        <v>2.42</v>
      </c>
      <c r="AA1437" s="82">
        <f t="shared" si="130"/>
        <v>6</v>
      </c>
      <c r="AB1437" s="83">
        <f t="shared" si="131"/>
        <v>9.5500000000000007</v>
      </c>
      <c r="AC1437" s="84"/>
      <c r="AD1437" s="81" t="str">
        <f>VLOOKUP(C1437, 'NORD SUD'!A:B, 2, FALSE)</f>
        <v>S</v>
      </c>
      <c r="AE1437" s="85"/>
      <c r="AF1437" s="85"/>
      <c r="AG1437" s="84"/>
      <c r="AH1437" s="81"/>
      <c r="AI1437" s="169"/>
      <c r="AJ1437" s="169"/>
      <c r="AK1437" s="194"/>
      <c r="AL1437" s="158"/>
    </row>
    <row r="1438" spans="1:998" s="13" customFormat="1">
      <c r="A1438" s="16">
        <v>1433</v>
      </c>
      <c r="B1438" s="32" t="s">
        <v>188</v>
      </c>
      <c r="C1438" s="32" t="s">
        <v>7</v>
      </c>
      <c r="D1438" s="32" t="s">
        <v>7</v>
      </c>
      <c r="E1438" s="32" t="s">
        <v>780</v>
      </c>
      <c r="F1438" s="32"/>
      <c r="G1438" s="74">
        <v>45826</v>
      </c>
      <c r="H1438" s="75">
        <v>0.51736111111111105</v>
      </c>
      <c r="I1438" s="32" t="s">
        <v>5</v>
      </c>
      <c r="J1438" s="32" t="s">
        <v>6</v>
      </c>
      <c r="K1438" s="32" t="s">
        <v>5</v>
      </c>
      <c r="L1438" s="32" t="s">
        <v>5</v>
      </c>
      <c r="M1438" s="32" t="s">
        <v>5</v>
      </c>
      <c r="N1438" s="32" t="s">
        <v>6</v>
      </c>
      <c r="O1438" s="76">
        <v>104.82</v>
      </c>
      <c r="P1438" s="77">
        <v>954</v>
      </c>
      <c r="Q1438" s="76">
        <v>45000</v>
      </c>
      <c r="R1438" s="76">
        <v>5000</v>
      </c>
      <c r="S1438" s="85">
        <f t="shared" si="129"/>
        <v>11.111111111111111</v>
      </c>
      <c r="T1438" s="85">
        <f t="shared" si="128"/>
        <v>40000</v>
      </c>
      <c r="U1438" s="32" t="s">
        <v>6</v>
      </c>
      <c r="V1438" s="32" t="s">
        <v>6</v>
      </c>
      <c r="W1438" s="79">
        <v>1</v>
      </c>
      <c r="X1438" s="80">
        <v>0</v>
      </c>
      <c r="Y1438" s="81">
        <f>ROUND((S1438/INDICI!$B$2*10),2)</f>
        <v>1.26</v>
      </c>
      <c r="Z1438" s="81">
        <f>ROUND((O1438/INDICI!$B$1*25),2)</f>
        <v>0.28000000000000003</v>
      </c>
      <c r="AA1438" s="82">
        <f t="shared" si="130"/>
        <v>8</v>
      </c>
      <c r="AB1438" s="83">
        <f t="shared" si="131"/>
        <v>9.5399999999999991</v>
      </c>
      <c r="AC1438" s="84"/>
      <c r="AD1438" s="81" t="str">
        <f>VLOOKUP(C1438, 'NORD SUD'!A:B, 2, FALSE)</f>
        <v>N</v>
      </c>
      <c r="AE1438" s="85"/>
      <c r="AF1438" s="85"/>
      <c r="AG1438" s="84"/>
      <c r="AH1438" s="81"/>
      <c r="AI1438" s="169"/>
      <c r="AJ1438" s="169"/>
      <c r="AK1438" s="194"/>
      <c r="AL1438" s="158"/>
    </row>
    <row r="1439" spans="1:998" s="13" customFormat="1">
      <c r="A1439" s="16">
        <v>1434</v>
      </c>
      <c r="B1439" s="80" t="s">
        <v>236</v>
      </c>
      <c r="C1439" s="80" t="s">
        <v>64</v>
      </c>
      <c r="D1439" s="80" t="s">
        <v>64</v>
      </c>
      <c r="E1439" s="80" t="s">
        <v>241</v>
      </c>
      <c r="F1439" s="98"/>
      <c r="G1439" s="99">
        <v>45831</v>
      </c>
      <c r="H1439" s="100">
        <v>0.5078125</v>
      </c>
      <c r="I1439" s="80" t="s">
        <v>5</v>
      </c>
      <c r="J1439" s="80" t="s">
        <v>6</v>
      </c>
      <c r="K1439" s="80" t="s">
        <v>5</v>
      </c>
      <c r="L1439" s="80" t="s">
        <v>5</v>
      </c>
      <c r="M1439" s="98" t="s">
        <v>5</v>
      </c>
      <c r="N1439" s="98" t="s">
        <v>6</v>
      </c>
      <c r="O1439" s="126">
        <v>578.51</v>
      </c>
      <c r="P1439" s="102">
        <v>2420</v>
      </c>
      <c r="Q1439" s="101">
        <v>125000</v>
      </c>
      <c r="R1439" s="101">
        <v>0</v>
      </c>
      <c r="S1439" s="103">
        <f t="shared" si="129"/>
        <v>0</v>
      </c>
      <c r="T1439" s="103">
        <f t="shared" si="128"/>
        <v>125000</v>
      </c>
      <c r="U1439" s="80" t="s">
        <v>6</v>
      </c>
      <c r="V1439" s="80" t="s">
        <v>6</v>
      </c>
      <c r="W1439" s="89">
        <v>1</v>
      </c>
      <c r="X1439" s="80">
        <v>0</v>
      </c>
      <c r="Y1439" s="81">
        <f>ROUND((S1439/INDICI!$B$2*10),2)</f>
        <v>0</v>
      </c>
      <c r="Z1439" s="81">
        <f>ROUND((O1439/INDICI!$B$1*25),2)</f>
        <v>1.54</v>
      </c>
      <c r="AA1439" s="82">
        <f t="shared" si="130"/>
        <v>8</v>
      </c>
      <c r="AB1439" s="83">
        <f t="shared" si="131"/>
        <v>9.5399999999999991</v>
      </c>
      <c r="AC1439" s="84"/>
      <c r="AD1439" s="81" t="str">
        <f>VLOOKUP(C1439, 'NORD SUD'!A:B, 2, FALSE)</f>
        <v>S</v>
      </c>
      <c r="AE1439" s="85"/>
      <c r="AF1439" s="85"/>
      <c r="AG1439" s="84"/>
      <c r="AH1439" s="81"/>
      <c r="AI1439" s="169"/>
      <c r="AJ1439" s="169"/>
      <c r="AK1439" s="194"/>
      <c r="AL1439" s="161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4"/>
      <c r="DB1439" s="24"/>
      <c r="DC1439" s="24"/>
      <c r="DD1439" s="24"/>
      <c r="DE1439" s="24"/>
      <c r="DF1439" s="24"/>
      <c r="DG1439" s="24"/>
      <c r="DH1439" s="24"/>
      <c r="DI1439" s="24"/>
      <c r="DJ1439" s="24"/>
      <c r="DK1439" s="24"/>
      <c r="DL1439" s="24"/>
      <c r="DM1439" s="24"/>
      <c r="DN1439" s="24"/>
      <c r="DO1439" s="24"/>
      <c r="DP1439" s="24"/>
      <c r="DQ1439" s="24"/>
      <c r="DR1439" s="24"/>
      <c r="DS1439" s="24"/>
      <c r="DT1439" s="24"/>
      <c r="DU1439" s="24"/>
      <c r="DV1439" s="24"/>
      <c r="DW1439" s="24"/>
      <c r="DX1439" s="24"/>
      <c r="DY1439" s="24"/>
      <c r="DZ1439" s="24"/>
      <c r="EA1439" s="24"/>
      <c r="EB1439" s="24"/>
      <c r="EC1439" s="24"/>
      <c r="ED1439" s="24"/>
      <c r="EE1439" s="24"/>
      <c r="EF1439" s="24"/>
      <c r="EG1439" s="24"/>
      <c r="EH1439" s="24"/>
      <c r="EI1439" s="24"/>
      <c r="EJ1439" s="24"/>
      <c r="EK1439" s="24"/>
      <c r="EL1439" s="24"/>
      <c r="EM1439" s="24"/>
      <c r="EN1439" s="24"/>
      <c r="EO1439" s="24"/>
      <c r="EP1439" s="24"/>
      <c r="EQ1439" s="24"/>
      <c r="ER1439" s="24"/>
      <c r="ES1439" s="24"/>
      <c r="ET1439" s="24"/>
      <c r="EU1439" s="24"/>
      <c r="EV1439" s="24"/>
      <c r="EW1439" s="24"/>
      <c r="EX1439" s="24"/>
      <c r="EY1439" s="24"/>
      <c r="EZ1439" s="24"/>
      <c r="FA1439" s="24"/>
      <c r="FB1439" s="24"/>
      <c r="FC1439" s="24"/>
      <c r="FD1439" s="24"/>
      <c r="FE1439" s="24"/>
      <c r="FF1439" s="24"/>
      <c r="FG1439" s="24"/>
      <c r="FH1439" s="24"/>
      <c r="FI1439" s="24"/>
      <c r="FJ1439" s="24"/>
      <c r="FK1439" s="24"/>
      <c r="FL1439" s="24"/>
      <c r="FM1439" s="24"/>
      <c r="FN1439" s="24"/>
      <c r="FO1439" s="24"/>
      <c r="FP1439" s="24"/>
      <c r="FQ1439" s="24"/>
      <c r="FR1439" s="24"/>
      <c r="FS1439" s="24"/>
      <c r="FT1439" s="24"/>
      <c r="FU1439" s="24"/>
      <c r="FV1439" s="24"/>
      <c r="FW1439" s="24"/>
      <c r="FX1439" s="24"/>
      <c r="FY1439" s="24"/>
      <c r="FZ1439" s="24"/>
      <c r="GA1439" s="24"/>
      <c r="GB1439" s="24"/>
      <c r="GC1439" s="24"/>
      <c r="GD1439" s="24"/>
      <c r="GE1439" s="24"/>
      <c r="GF1439" s="24"/>
      <c r="GG1439" s="24"/>
      <c r="GH1439" s="24"/>
      <c r="GI1439" s="24"/>
      <c r="GJ1439" s="24"/>
      <c r="GK1439" s="24"/>
      <c r="GL1439" s="24"/>
      <c r="GM1439" s="24"/>
      <c r="GN1439" s="24"/>
      <c r="GO1439" s="24"/>
      <c r="GP1439" s="24"/>
      <c r="GQ1439" s="24"/>
      <c r="GR1439" s="24"/>
      <c r="GS1439" s="24"/>
      <c r="GT1439" s="24"/>
      <c r="GU1439" s="24"/>
      <c r="GV1439" s="24"/>
      <c r="GW1439" s="24"/>
      <c r="GX1439" s="24"/>
      <c r="GY1439" s="24"/>
      <c r="GZ1439" s="24"/>
      <c r="HA1439" s="24"/>
      <c r="HB1439" s="24"/>
      <c r="HC1439" s="24"/>
      <c r="HD1439" s="24"/>
      <c r="HE1439" s="24"/>
      <c r="HF1439" s="24"/>
      <c r="HG1439" s="24"/>
      <c r="HH1439" s="24"/>
      <c r="HI1439" s="24"/>
      <c r="HJ1439" s="24"/>
      <c r="HK1439" s="24"/>
      <c r="HL1439" s="24"/>
      <c r="HM1439" s="24"/>
      <c r="HN1439" s="24"/>
      <c r="HO1439" s="24"/>
      <c r="HP1439" s="24"/>
      <c r="HQ1439" s="24"/>
      <c r="HR1439" s="24"/>
      <c r="HS1439" s="24"/>
      <c r="HT1439" s="24"/>
      <c r="HU1439" s="24"/>
      <c r="HV1439" s="24"/>
      <c r="HW1439" s="24"/>
      <c r="HX1439" s="24"/>
      <c r="HY1439" s="24"/>
      <c r="HZ1439" s="24"/>
      <c r="IA1439" s="24"/>
      <c r="IB1439" s="24"/>
      <c r="IC1439" s="24"/>
      <c r="ID1439" s="24"/>
      <c r="IE1439" s="24"/>
      <c r="IF1439" s="24"/>
      <c r="IG1439" s="24"/>
      <c r="IH1439" s="24"/>
      <c r="II1439" s="24"/>
      <c r="IJ1439" s="24"/>
      <c r="IK1439" s="24"/>
      <c r="IL1439" s="24"/>
      <c r="IM1439" s="24"/>
      <c r="IN1439" s="24"/>
      <c r="IO1439" s="24"/>
      <c r="IP1439" s="24"/>
      <c r="IQ1439" s="24"/>
      <c r="IR1439" s="24"/>
      <c r="IS1439" s="24"/>
      <c r="IT1439" s="24"/>
      <c r="IU1439" s="24"/>
      <c r="IV1439" s="24"/>
      <c r="IW1439" s="24"/>
      <c r="IX1439" s="24"/>
      <c r="IY1439" s="24"/>
      <c r="IZ1439" s="24"/>
      <c r="JA1439" s="24"/>
      <c r="JB1439" s="24"/>
      <c r="JC1439" s="24"/>
      <c r="JD1439" s="24"/>
      <c r="JE1439" s="24"/>
      <c r="JF1439" s="24"/>
      <c r="JG1439" s="24"/>
      <c r="JH1439" s="24"/>
      <c r="JI1439" s="24"/>
      <c r="JJ1439" s="24"/>
      <c r="JK1439" s="24"/>
      <c r="JL1439" s="24"/>
      <c r="JM1439" s="24"/>
      <c r="JN1439" s="24"/>
      <c r="JO1439" s="24"/>
      <c r="JP1439" s="24"/>
      <c r="JQ1439" s="24"/>
      <c r="JR1439" s="24"/>
      <c r="JS1439" s="24"/>
      <c r="JT1439" s="24"/>
      <c r="JU1439" s="24"/>
      <c r="JV1439" s="24"/>
      <c r="JW1439" s="24"/>
      <c r="JX1439" s="24"/>
      <c r="JY1439" s="24"/>
      <c r="JZ1439" s="24"/>
      <c r="KA1439" s="24"/>
      <c r="KB1439" s="24"/>
      <c r="KC1439" s="24"/>
      <c r="KD1439" s="24"/>
      <c r="KE1439" s="24"/>
      <c r="KF1439" s="24"/>
      <c r="KG1439" s="24"/>
      <c r="KH1439" s="24"/>
      <c r="KI1439" s="24"/>
      <c r="KJ1439" s="24"/>
      <c r="KK1439" s="24"/>
      <c r="KL1439" s="24"/>
      <c r="KM1439" s="24"/>
      <c r="KN1439" s="24"/>
      <c r="KO1439" s="24"/>
      <c r="KP1439" s="24"/>
      <c r="KQ1439" s="24"/>
      <c r="KR1439" s="24"/>
      <c r="KS1439" s="24"/>
      <c r="KT1439" s="24"/>
      <c r="KU1439" s="24"/>
      <c r="KV1439" s="24"/>
      <c r="KW1439" s="24"/>
      <c r="KX1439" s="24"/>
      <c r="KY1439" s="24"/>
      <c r="KZ1439" s="24"/>
      <c r="LA1439" s="24"/>
      <c r="LB1439" s="24"/>
      <c r="LC1439" s="24"/>
      <c r="LD1439" s="24"/>
      <c r="LE1439" s="24"/>
      <c r="LF1439" s="24"/>
      <c r="LG1439" s="24"/>
      <c r="LH1439" s="24"/>
      <c r="LI1439" s="24"/>
      <c r="LJ1439" s="24"/>
      <c r="LK1439" s="24"/>
      <c r="LL1439" s="24"/>
      <c r="LM1439" s="24"/>
      <c r="LN1439" s="24"/>
      <c r="LO1439" s="24"/>
      <c r="LP1439" s="24"/>
      <c r="LQ1439" s="24"/>
      <c r="LR1439" s="24"/>
      <c r="LS1439" s="24"/>
      <c r="LT1439" s="24"/>
      <c r="LU1439" s="24"/>
      <c r="LV1439" s="24"/>
      <c r="LW1439" s="24"/>
      <c r="LX1439" s="24"/>
      <c r="LY1439" s="24"/>
      <c r="LZ1439" s="24"/>
      <c r="MA1439" s="24"/>
      <c r="MB1439" s="24"/>
      <c r="MC1439" s="24"/>
      <c r="MD1439" s="24"/>
      <c r="ME1439" s="24"/>
      <c r="MF1439" s="24"/>
      <c r="MG1439" s="24"/>
      <c r="MH1439" s="24"/>
      <c r="MI1439" s="24"/>
      <c r="MJ1439" s="24"/>
      <c r="MK1439" s="24"/>
      <c r="ML1439" s="24"/>
      <c r="MM1439" s="24"/>
      <c r="MN1439" s="24"/>
      <c r="MO1439" s="24"/>
      <c r="MP1439" s="24"/>
      <c r="MQ1439" s="24"/>
      <c r="MR1439" s="24"/>
      <c r="MS1439" s="24"/>
      <c r="MT1439" s="24"/>
      <c r="MU1439" s="24"/>
      <c r="MV1439" s="24"/>
      <c r="MW1439" s="24"/>
      <c r="MX1439" s="24"/>
      <c r="MY1439" s="24"/>
      <c r="MZ1439" s="24"/>
      <c r="NA1439" s="24"/>
      <c r="NB1439" s="24"/>
      <c r="NC1439" s="24"/>
      <c r="ND1439" s="24"/>
      <c r="NE1439" s="24"/>
      <c r="NF1439" s="24"/>
      <c r="NG1439" s="24"/>
      <c r="NH1439" s="24"/>
      <c r="NI1439" s="24"/>
      <c r="NJ1439" s="24"/>
      <c r="NK1439" s="24"/>
      <c r="NL1439" s="24"/>
      <c r="NM1439" s="24"/>
      <c r="NN1439" s="24"/>
      <c r="NO1439" s="24"/>
      <c r="NP1439" s="24"/>
      <c r="NQ1439" s="24"/>
      <c r="NR1439" s="24"/>
      <c r="NS1439" s="24"/>
      <c r="NT1439" s="24"/>
      <c r="NU1439" s="24"/>
      <c r="NV1439" s="24"/>
      <c r="NW1439" s="24"/>
      <c r="NX1439" s="24"/>
      <c r="NY1439" s="24"/>
      <c r="NZ1439" s="24"/>
      <c r="OA1439" s="24"/>
      <c r="OB1439" s="24"/>
      <c r="OC1439" s="24"/>
      <c r="OD1439" s="24"/>
      <c r="OE1439" s="24"/>
      <c r="OF1439" s="24"/>
      <c r="OG1439" s="24"/>
      <c r="OH1439" s="24"/>
      <c r="OI1439" s="24"/>
      <c r="OJ1439" s="24"/>
      <c r="OK1439" s="24"/>
      <c r="OL1439" s="24"/>
      <c r="OM1439" s="24"/>
      <c r="ON1439" s="24"/>
      <c r="OO1439" s="24"/>
      <c r="OP1439" s="24"/>
      <c r="OQ1439" s="24"/>
      <c r="OR1439" s="24"/>
      <c r="OS1439" s="24"/>
      <c r="OT1439" s="24"/>
      <c r="OU1439" s="24"/>
      <c r="OV1439" s="24"/>
      <c r="OW1439" s="24"/>
      <c r="OX1439" s="24"/>
      <c r="OY1439" s="24"/>
      <c r="OZ1439" s="24"/>
      <c r="PA1439" s="24"/>
      <c r="PB1439" s="24"/>
      <c r="PC1439" s="24"/>
      <c r="PD1439" s="24"/>
      <c r="PE1439" s="24"/>
      <c r="PF1439" s="24"/>
      <c r="PG1439" s="24"/>
      <c r="PH1439" s="24"/>
      <c r="PI1439" s="24"/>
      <c r="PJ1439" s="24"/>
      <c r="PK1439" s="24"/>
      <c r="PL1439" s="24"/>
      <c r="PM1439" s="24"/>
      <c r="PN1439" s="24"/>
      <c r="PO1439" s="24"/>
      <c r="PP1439" s="24"/>
      <c r="PQ1439" s="24"/>
      <c r="PR1439" s="24"/>
      <c r="PS1439" s="24"/>
      <c r="PT1439" s="24"/>
      <c r="PU1439" s="24"/>
      <c r="PV1439" s="24"/>
      <c r="PW1439" s="24"/>
      <c r="PX1439" s="24"/>
      <c r="PY1439" s="24"/>
      <c r="PZ1439" s="24"/>
      <c r="QA1439" s="24"/>
      <c r="QB1439" s="24"/>
      <c r="QC1439" s="24"/>
      <c r="QD1439" s="24"/>
      <c r="QE1439" s="24"/>
      <c r="QF1439" s="24"/>
      <c r="QG1439" s="24"/>
      <c r="QH1439" s="24"/>
      <c r="QI1439" s="24"/>
      <c r="QJ1439" s="24"/>
      <c r="QK1439" s="24"/>
      <c r="QL1439" s="24"/>
      <c r="QM1439" s="24"/>
      <c r="QN1439" s="24"/>
      <c r="QO1439" s="24"/>
      <c r="QP1439" s="24"/>
      <c r="QQ1439" s="24"/>
      <c r="QR1439" s="24"/>
      <c r="QS1439" s="24"/>
      <c r="QT1439" s="24"/>
      <c r="QU1439" s="24"/>
      <c r="QV1439" s="24"/>
      <c r="QW1439" s="24"/>
      <c r="QX1439" s="24"/>
      <c r="QY1439" s="24"/>
      <c r="QZ1439" s="24"/>
      <c r="RA1439" s="24"/>
      <c r="RB1439" s="24"/>
      <c r="RC1439" s="24"/>
      <c r="RD1439" s="24"/>
      <c r="RE1439" s="24"/>
      <c r="RF1439" s="24"/>
      <c r="RG1439" s="24"/>
      <c r="RH1439" s="24"/>
      <c r="RI1439" s="24"/>
      <c r="RJ1439" s="24"/>
      <c r="RK1439" s="24"/>
      <c r="RL1439" s="24"/>
      <c r="RM1439" s="24"/>
      <c r="RN1439" s="24"/>
      <c r="RO1439" s="24"/>
      <c r="RP1439" s="24"/>
      <c r="RQ1439" s="24"/>
      <c r="RR1439" s="24"/>
      <c r="RS1439" s="24"/>
      <c r="RT1439" s="24"/>
      <c r="RU1439" s="24"/>
      <c r="RV1439" s="24"/>
      <c r="RW1439" s="24"/>
      <c r="RX1439" s="24"/>
      <c r="RY1439" s="24"/>
      <c r="RZ1439" s="24"/>
      <c r="SA1439" s="24"/>
      <c r="SB1439" s="24"/>
      <c r="SC1439" s="24"/>
      <c r="SD1439" s="24"/>
      <c r="SE1439" s="24"/>
      <c r="SF1439" s="24"/>
      <c r="SG1439" s="24"/>
      <c r="SH1439" s="24"/>
      <c r="SI1439" s="24"/>
      <c r="SJ1439" s="24"/>
      <c r="SK1439" s="24"/>
      <c r="SL1439" s="24"/>
      <c r="SM1439" s="24"/>
      <c r="SN1439" s="24"/>
      <c r="SO1439" s="24"/>
      <c r="SP1439" s="24"/>
      <c r="SQ1439" s="24"/>
      <c r="SR1439" s="24"/>
      <c r="SS1439" s="24"/>
      <c r="ST1439" s="24"/>
      <c r="SU1439" s="24"/>
      <c r="SV1439" s="24"/>
      <c r="SW1439" s="24"/>
      <c r="SX1439" s="24"/>
      <c r="SY1439" s="24"/>
      <c r="SZ1439" s="24"/>
      <c r="TA1439" s="24"/>
      <c r="TB1439" s="24"/>
      <c r="TC1439" s="24"/>
      <c r="TD1439" s="24"/>
      <c r="TE1439" s="24"/>
      <c r="TF1439" s="24"/>
      <c r="TG1439" s="24"/>
      <c r="TH1439" s="24"/>
      <c r="TI1439" s="24"/>
      <c r="TJ1439" s="24"/>
      <c r="TK1439" s="24"/>
      <c r="TL1439" s="24"/>
      <c r="TM1439" s="24"/>
      <c r="TN1439" s="24"/>
      <c r="TO1439" s="24"/>
      <c r="TP1439" s="24"/>
      <c r="TQ1439" s="24"/>
      <c r="TR1439" s="24"/>
      <c r="TS1439" s="24"/>
      <c r="TT1439" s="24"/>
      <c r="TU1439" s="24"/>
      <c r="TV1439" s="24"/>
      <c r="TW1439" s="24"/>
      <c r="TX1439" s="24"/>
      <c r="TY1439" s="24"/>
      <c r="TZ1439" s="24"/>
      <c r="UA1439" s="24"/>
      <c r="UB1439" s="24"/>
      <c r="UC1439" s="24"/>
      <c r="UD1439" s="24"/>
      <c r="UE1439" s="24"/>
      <c r="UF1439" s="24"/>
      <c r="UG1439" s="24"/>
      <c r="UH1439" s="24"/>
      <c r="UI1439" s="24"/>
      <c r="UJ1439" s="24"/>
      <c r="UK1439" s="24"/>
      <c r="UL1439" s="24"/>
      <c r="UM1439" s="24"/>
      <c r="UN1439" s="24"/>
      <c r="UO1439" s="24"/>
      <c r="UP1439" s="24"/>
      <c r="UQ1439" s="24"/>
      <c r="UR1439" s="24"/>
      <c r="US1439" s="24"/>
      <c r="UT1439" s="24"/>
      <c r="UU1439" s="24"/>
      <c r="UV1439" s="24"/>
      <c r="UW1439" s="24"/>
      <c r="UX1439" s="24"/>
      <c r="UY1439" s="24"/>
      <c r="UZ1439" s="24"/>
      <c r="VA1439" s="24"/>
      <c r="VB1439" s="24"/>
      <c r="VC1439" s="24"/>
      <c r="VD1439" s="24"/>
      <c r="VE1439" s="24"/>
      <c r="VF1439" s="24"/>
      <c r="VG1439" s="24"/>
      <c r="VH1439" s="24"/>
      <c r="VI1439" s="24"/>
      <c r="VJ1439" s="24"/>
      <c r="VK1439" s="24"/>
      <c r="VL1439" s="24"/>
      <c r="VM1439" s="24"/>
      <c r="VN1439" s="24"/>
      <c r="VO1439" s="24"/>
      <c r="VP1439" s="24"/>
      <c r="VQ1439" s="24"/>
      <c r="VR1439" s="24"/>
      <c r="VS1439" s="24"/>
      <c r="VT1439" s="24"/>
      <c r="VU1439" s="24"/>
      <c r="VV1439" s="24"/>
      <c r="VW1439" s="24"/>
      <c r="VX1439" s="24"/>
      <c r="VY1439" s="24"/>
      <c r="VZ1439" s="24"/>
      <c r="WA1439" s="24"/>
      <c r="WB1439" s="24"/>
      <c r="WC1439" s="24"/>
      <c r="WD1439" s="24"/>
      <c r="WE1439" s="24"/>
      <c r="WF1439" s="24"/>
      <c r="WG1439" s="24"/>
      <c r="WH1439" s="24"/>
      <c r="WI1439" s="24"/>
      <c r="WJ1439" s="24"/>
      <c r="WK1439" s="24"/>
      <c r="WL1439" s="24"/>
      <c r="WM1439" s="24"/>
      <c r="WN1439" s="24"/>
      <c r="WO1439" s="24"/>
      <c r="WP1439" s="24"/>
      <c r="WQ1439" s="24"/>
      <c r="WR1439" s="24"/>
      <c r="WS1439" s="24"/>
      <c r="WT1439" s="24"/>
      <c r="WU1439" s="24"/>
      <c r="WV1439" s="24"/>
      <c r="WW1439" s="24"/>
      <c r="WX1439" s="24"/>
      <c r="WY1439" s="24"/>
      <c r="WZ1439" s="24"/>
      <c r="XA1439" s="24"/>
      <c r="XB1439" s="24"/>
      <c r="XC1439" s="24"/>
      <c r="XD1439" s="24"/>
      <c r="XE1439" s="24"/>
      <c r="XF1439" s="24"/>
      <c r="XG1439" s="24"/>
      <c r="XH1439" s="24"/>
      <c r="XI1439" s="24"/>
      <c r="XJ1439" s="24"/>
      <c r="XK1439" s="24"/>
      <c r="XL1439" s="24"/>
      <c r="XM1439" s="24"/>
      <c r="XN1439" s="24"/>
      <c r="XO1439" s="24"/>
      <c r="XP1439" s="24"/>
      <c r="XQ1439" s="24"/>
      <c r="XR1439" s="24"/>
      <c r="XS1439" s="24"/>
      <c r="XT1439" s="24"/>
      <c r="XU1439" s="24"/>
      <c r="XV1439" s="24"/>
      <c r="XW1439" s="24"/>
      <c r="XX1439" s="24"/>
      <c r="XY1439" s="24"/>
      <c r="XZ1439" s="24"/>
      <c r="YA1439" s="24"/>
      <c r="YB1439" s="24"/>
      <c r="YC1439" s="24"/>
      <c r="YD1439" s="24"/>
      <c r="YE1439" s="24"/>
      <c r="YF1439" s="24"/>
      <c r="YG1439" s="24"/>
      <c r="YH1439" s="24"/>
      <c r="YI1439" s="24"/>
      <c r="YJ1439" s="24"/>
      <c r="YK1439" s="24"/>
      <c r="YL1439" s="24"/>
      <c r="YM1439" s="24"/>
      <c r="YN1439" s="24"/>
      <c r="YO1439" s="24"/>
      <c r="YP1439" s="24"/>
      <c r="YQ1439" s="24"/>
      <c r="YR1439" s="24"/>
      <c r="YS1439" s="24"/>
      <c r="YT1439" s="24"/>
      <c r="YU1439" s="24"/>
      <c r="YV1439" s="24"/>
      <c r="YW1439" s="24"/>
      <c r="YX1439" s="24"/>
      <c r="YY1439" s="24"/>
      <c r="YZ1439" s="24"/>
      <c r="ZA1439" s="24"/>
      <c r="ZB1439" s="24"/>
      <c r="ZC1439" s="24"/>
      <c r="ZD1439" s="24"/>
      <c r="ZE1439" s="24"/>
      <c r="ZF1439" s="24"/>
      <c r="ZG1439" s="24"/>
      <c r="ZH1439" s="24"/>
      <c r="ZI1439" s="24"/>
      <c r="ZJ1439" s="24"/>
      <c r="ZK1439" s="24"/>
      <c r="ZL1439" s="24"/>
      <c r="ZM1439" s="24"/>
      <c r="ZN1439" s="24"/>
      <c r="ZO1439" s="24"/>
      <c r="ZP1439" s="24"/>
      <c r="ZQ1439" s="24"/>
      <c r="ZR1439" s="24"/>
      <c r="ZS1439" s="24"/>
      <c r="ZT1439" s="24"/>
      <c r="ZU1439" s="24"/>
      <c r="ZV1439" s="24"/>
      <c r="ZW1439" s="24"/>
      <c r="ZX1439" s="24"/>
      <c r="ZY1439" s="24"/>
      <c r="ZZ1439" s="24"/>
      <c r="AAA1439" s="24"/>
      <c r="AAB1439" s="24"/>
      <c r="AAC1439" s="24"/>
      <c r="AAD1439" s="24"/>
      <c r="AAE1439" s="24"/>
      <c r="AAF1439" s="24"/>
      <c r="AAG1439" s="24"/>
      <c r="AAH1439" s="24"/>
      <c r="AAI1439" s="24"/>
      <c r="AAJ1439" s="24"/>
      <c r="AAK1439" s="24"/>
      <c r="AAL1439" s="24"/>
      <c r="AAM1439" s="24"/>
      <c r="AAN1439" s="24"/>
      <c r="AAO1439" s="24"/>
      <c r="AAP1439" s="24"/>
      <c r="AAQ1439" s="24"/>
      <c r="AAR1439" s="24"/>
      <c r="AAS1439" s="24"/>
      <c r="AAT1439" s="24"/>
      <c r="AAU1439" s="24"/>
      <c r="AAV1439" s="24"/>
      <c r="AAW1439" s="24"/>
      <c r="AAX1439" s="24"/>
      <c r="AAY1439" s="24"/>
      <c r="AAZ1439" s="24"/>
      <c r="ABA1439" s="24"/>
      <c r="ABB1439" s="24"/>
      <c r="ABC1439" s="24"/>
      <c r="ABD1439" s="24"/>
      <c r="ABE1439" s="24"/>
      <c r="ABF1439" s="24"/>
      <c r="ABG1439" s="24"/>
      <c r="ABH1439" s="24"/>
      <c r="ABI1439" s="24"/>
      <c r="ABJ1439" s="24"/>
      <c r="ABK1439" s="24"/>
      <c r="ABL1439" s="24"/>
      <c r="ABM1439" s="24"/>
      <c r="ABN1439" s="24"/>
      <c r="ABO1439" s="24"/>
      <c r="ABP1439" s="24"/>
      <c r="ABQ1439" s="24"/>
      <c r="ABR1439" s="24"/>
      <c r="ABS1439" s="24"/>
      <c r="ABT1439" s="24"/>
      <c r="ABU1439" s="24"/>
      <c r="ABV1439" s="24"/>
      <c r="ABW1439" s="24"/>
      <c r="ABX1439" s="24"/>
      <c r="ABY1439" s="24"/>
      <c r="ABZ1439" s="24"/>
      <c r="ACA1439" s="24"/>
      <c r="ACB1439" s="24"/>
      <c r="ACC1439" s="24"/>
      <c r="ACD1439" s="24"/>
      <c r="ACE1439" s="24"/>
      <c r="ACF1439" s="24"/>
      <c r="ACG1439" s="24"/>
      <c r="ACH1439" s="24"/>
      <c r="ACI1439" s="24"/>
      <c r="ACJ1439" s="24"/>
      <c r="ACK1439" s="24"/>
      <c r="ACL1439" s="24"/>
      <c r="ACM1439" s="24"/>
      <c r="ACN1439" s="24"/>
      <c r="ACO1439" s="24"/>
      <c r="ACP1439" s="24"/>
      <c r="ACQ1439" s="24"/>
      <c r="ACR1439" s="24"/>
      <c r="ACS1439" s="24"/>
      <c r="ACT1439" s="24"/>
      <c r="ACU1439" s="24"/>
      <c r="ACV1439" s="24"/>
      <c r="ACW1439" s="24"/>
      <c r="ACX1439" s="24"/>
      <c r="ACY1439" s="24"/>
      <c r="ACZ1439" s="24"/>
      <c r="ADA1439" s="24"/>
      <c r="ADB1439" s="24"/>
      <c r="ADC1439" s="24"/>
      <c r="ADD1439" s="24"/>
      <c r="ADE1439" s="24"/>
      <c r="ADF1439" s="24"/>
      <c r="ADG1439" s="24"/>
      <c r="ADH1439" s="24"/>
      <c r="ADI1439" s="24"/>
      <c r="ADJ1439" s="24"/>
      <c r="ADK1439" s="24"/>
      <c r="ADL1439" s="24"/>
      <c r="ADM1439" s="24"/>
      <c r="ADN1439" s="24"/>
      <c r="ADO1439" s="24"/>
      <c r="ADP1439" s="24"/>
      <c r="ADQ1439" s="24"/>
      <c r="ADR1439" s="24"/>
      <c r="ADS1439" s="24"/>
      <c r="ADT1439" s="24"/>
      <c r="ADU1439" s="24"/>
      <c r="ADV1439" s="24"/>
      <c r="ADW1439" s="24"/>
      <c r="ADX1439" s="24"/>
      <c r="ADY1439" s="24"/>
      <c r="ADZ1439" s="24"/>
      <c r="AEA1439" s="24"/>
      <c r="AEB1439" s="24"/>
      <c r="AEC1439" s="24"/>
      <c r="AED1439" s="24"/>
      <c r="AEE1439" s="24"/>
      <c r="AEF1439" s="24"/>
      <c r="AEG1439" s="24"/>
      <c r="AEH1439" s="24"/>
      <c r="AEI1439" s="24"/>
      <c r="AEJ1439" s="24"/>
      <c r="AEK1439" s="24"/>
      <c r="AEL1439" s="24"/>
      <c r="AEM1439" s="24"/>
      <c r="AEN1439" s="24"/>
      <c r="AEO1439" s="24"/>
      <c r="AEP1439" s="24"/>
      <c r="AEQ1439" s="24"/>
      <c r="AER1439" s="24"/>
      <c r="AES1439" s="24"/>
      <c r="AET1439" s="24"/>
      <c r="AEU1439" s="24"/>
      <c r="AEV1439" s="24"/>
      <c r="AEW1439" s="24"/>
      <c r="AEX1439" s="24"/>
      <c r="AEY1439" s="24"/>
      <c r="AEZ1439" s="24"/>
      <c r="AFA1439" s="24"/>
      <c r="AFB1439" s="24"/>
      <c r="AFC1439" s="24"/>
      <c r="AFD1439" s="24"/>
      <c r="AFE1439" s="24"/>
      <c r="AFF1439" s="24"/>
      <c r="AFG1439" s="24"/>
      <c r="AFH1439" s="24"/>
      <c r="AFI1439" s="24"/>
      <c r="AFJ1439" s="24"/>
      <c r="AFK1439" s="24"/>
      <c r="AFL1439" s="24"/>
      <c r="AFM1439" s="24"/>
      <c r="AFN1439" s="24"/>
      <c r="AFO1439" s="24"/>
      <c r="AFP1439" s="24"/>
      <c r="AFQ1439" s="24"/>
      <c r="AFR1439" s="24"/>
      <c r="AFS1439" s="24"/>
      <c r="AFT1439" s="24"/>
      <c r="AFU1439" s="24"/>
      <c r="AFV1439" s="24"/>
      <c r="AFW1439" s="24"/>
      <c r="AFX1439" s="24"/>
      <c r="AFY1439" s="24"/>
      <c r="AFZ1439" s="24"/>
      <c r="AGA1439" s="24"/>
      <c r="AGB1439" s="24"/>
      <c r="AGC1439" s="24"/>
      <c r="AGD1439" s="24"/>
      <c r="AGE1439" s="24"/>
      <c r="AGF1439" s="24"/>
      <c r="AGG1439" s="24"/>
      <c r="AGH1439" s="24"/>
      <c r="AGI1439" s="24"/>
      <c r="AGJ1439" s="24"/>
      <c r="AGK1439" s="24"/>
      <c r="AGL1439" s="24"/>
      <c r="AGM1439" s="24"/>
      <c r="AGN1439" s="24"/>
      <c r="AGO1439" s="24"/>
      <c r="AGP1439" s="24"/>
      <c r="AGQ1439" s="24"/>
      <c r="AGR1439" s="24"/>
      <c r="AGS1439" s="24"/>
      <c r="AGT1439" s="24"/>
      <c r="AGU1439" s="24"/>
      <c r="AGV1439" s="24"/>
      <c r="AGW1439" s="24"/>
      <c r="AGX1439" s="24"/>
      <c r="AGY1439" s="24"/>
      <c r="AGZ1439" s="24"/>
      <c r="AHA1439" s="24"/>
      <c r="AHB1439" s="24"/>
      <c r="AHC1439" s="24"/>
      <c r="AHD1439" s="24"/>
      <c r="AHE1439" s="24"/>
      <c r="AHF1439" s="24"/>
      <c r="AHG1439" s="24"/>
      <c r="AHH1439" s="24"/>
      <c r="AHI1439" s="24"/>
      <c r="AHJ1439" s="24"/>
      <c r="AHK1439" s="24"/>
      <c r="AHL1439" s="24"/>
      <c r="AHM1439" s="24"/>
      <c r="AHN1439" s="24"/>
      <c r="AHO1439" s="24"/>
      <c r="AHP1439" s="24"/>
      <c r="AHQ1439" s="24"/>
      <c r="AHR1439" s="24"/>
      <c r="AHS1439" s="24"/>
      <c r="AHT1439" s="24"/>
      <c r="AHU1439" s="24"/>
      <c r="AHV1439" s="24"/>
      <c r="AHW1439" s="24"/>
      <c r="AHX1439" s="24"/>
      <c r="AHY1439" s="24"/>
      <c r="AHZ1439" s="24"/>
      <c r="AIA1439" s="24"/>
      <c r="AIB1439" s="24"/>
      <c r="AIC1439" s="24"/>
      <c r="AID1439" s="24"/>
      <c r="AIE1439" s="24"/>
      <c r="AIF1439" s="24"/>
      <c r="AIG1439" s="24"/>
      <c r="AIH1439" s="24"/>
      <c r="AII1439" s="24"/>
      <c r="AIJ1439" s="24"/>
      <c r="AIK1439" s="24"/>
      <c r="AIL1439" s="24"/>
      <c r="AIM1439" s="24"/>
      <c r="AIN1439" s="24"/>
      <c r="AIO1439" s="24"/>
      <c r="AIP1439" s="24"/>
      <c r="AIQ1439" s="24"/>
      <c r="AIR1439" s="24"/>
      <c r="AIS1439" s="24"/>
      <c r="AIT1439" s="24"/>
      <c r="AIU1439" s="24"/>
      <c r="AIV1439" s="24"/>
      <c r="AIW1439" s="24"/>
      <c r="AIX1439" s="24"/>
      <c r="AIY1439" s="24"/>
      <c r="AIZ1439" s="24"/>
      <c r="AJA1439" s="24"/>
      <c r="AJB1439" s="24"/>
      <c r="AJC1439" s="24"/>
      <c r="AJD1439" s="24"/>
      <c r="AJE1439" s="24"/>
      <c r="AJF1439" s="24"/>
      <c r="AJG1439" s="24"/>
      <c r="AJH1439" s="24"/>
      <c r="AJI1439" s="24"/>
      <c r="AJJ1439" s="24"/>
      <c r="AJK1439" s="24"/>
      <c r="AJL1439" s="24"/>
      <c r="AJM1439" s="24"/>
      <c r="AJN1439" s="24"/>
      <c r="AJO1439" s="24"/>
      <c r="AJP1439" s="24"/>
      <c r="AJQ1439" s="24"/>
      <c r="AJR1439" s="24"/>
      <c r="AJS1439" s="24"/>
      <c r="AJT1439" s="24"/>
      <c r="AJU1439" s="24"/>
      <c r="AJV1439" s="24"/>
      <c r="AJW1439" s="24"/>
      <c r="AJX1439" s="24"/>
      <c r="AJY1439" s="24"/>
      <c r="AJZ1439" s="24"/>
      <c r="AKA1439" s="24"/>
      <c r="AKB1439" s="24"/>
      <c r="AKC1439" s="24"/>
      <c r="AKD1439" s="24"/>
      <c r="AKE1439" s="24"/>
      <c r="AKF1439" s="24"/>
      <c r="AKG1439" s="24"/>
      <c r="AKH1439" s="24"/>
      <c r="AKI1439" s="24"/>
      <c r="AKJ1439" s="24"/>
      <c r="AKK1439" s="24"/>
      <c r="AKL1439" s="24"/>
      <c r="AKM1439" s="24"/>
      <c r="AKN1439" s="24"/>
      <c r="AKO1439" s="24"/>
      <c r="AKP1439" s="24"/>
      <c r="AKQ1439" s="24"/>
      <c r="AKR1439" s="24"/>
      <c r="AKS1439" s="24"/>
      <c r="AKT1439" s="24"/>
      <c r="AKU1439" s="24"/>
      <c r="AKV1439" s="24"/>
      <c r="AKW1439" s="24"/>
      <c r="AKX1439" s="24"/>
      <c r="AKY1439" s="24"/>
      <c r="AKZ1439" s="24"/>
      <c r="ALA1439" s="24"/>
      <c r="ALB1439" s="24"/>
      <c r="ALC1439" s="24"/>
      <c r="ALD1439" s="24"/>
      <c r="ALE1439" s="24"/>
      <c r="ALF1439" s="24"/>
      <c r="ALG1439" s="24"/>
      <c r="ALH1439" s="24"/>
      <c r="ALI1439" s="24"/>
      <c r="ALJ1439" s="24"/>
    </row>
    <row r="1440" spans="1:998" s="13" customFormat="1">
      <c r="A1440" s="16">
        <v>1435</v>
      </c>
      <c r="B1440" s="32" t="s">
        <v>138</v>
      </c>
      <c r="C1440" s="32" t="s">
        <v>81</v>
      </c>
      <c r="D1440" s="32" t="s">
        <v>81</v>
      </c>
      <c r="E1440" s="32" t="s">
        <v>1868</v>
      </c>
      <c r="F1440" s="32"/>
      <c r="G1440" s="74">
        <v>45832</v>
      </c>
      <c r="H1440" s="75" t="s">
        <v>1099</v>
      </c>
      <c r="I1440" s="32" t="s">
        <v>5</v>
      </c>
      <c r="J1440" s="32" t="s">
        <v>6</v>
      </c>
      <c r="K1440" s="32" t="s">
        <v>5</v>
      </c>
      <c r="L1440" s="32" t="s">
        <v>5</v>
      </c>
      <c r="M1440" s="32" t="s">
        <v>5</v>
      </c>
      <c r="N1440" s="32" t="s">
        <v>6</v>
      </c>
      <c r="O1440" s="91">
        <v>578.45000000000005</v>
      </c>
      <c r="P1440" s="77">
        <v>1383</v>
      </c>
      <c r="Q1440" s="76">
        <v>120000</v>
      </c>
      <c r="R1440" s="101">
        <v>0</v>
      </c>
      <c r="S1440" s="103">
        <f t="shared" ref="S1440" si="132">IFERROR(R1440/Q1440*100,0)</f>
        <v>0</v>
      </c>
      <c r="T1440" s="103">
        <f t="shared" ref="T1440" si="133">SUM(Q1440-R1440)</f>
        <v>120000</v>
      </c>
      <c r="U1440" s="80" t="s">
        <v>6</v>
      </c>
      <c r="V1440" s="80" t="s">
        <v>6</v>
      </c>
      <c r="W1440" s="89">
        <v>1</v>
      </c>
      <c r="X1440" s="80">
        <v>0</v>
      </c>
      <c r="Y1440" s="81">
        <f>ROUND((S1440/INDICI!$B$2*10),2)</f>
        <v>0</v>
      </c>
      <c r="Z1440" s="81">
        <f>ROUND((O1440/INDICI!$B$1*25),2)</f>
        <v>1.54</v>
      </c>
      <c r="AA1440" s="82">
        <f t="shared" ref="AA1440" si="134">IF(X1440&gt;1, 0, IF(P1440&lt;=5000, 8, IF(P1440&lt;=50000, 6, IF(P1440&lt;=100000, 4, 2))))</f>
        <v>8</v>
      </c>
      <c r="AB1440" s="83">
        <f t="shared" ref="AB1440" si="135">SUM(X1440:AA1440)</f>
        <v>9.5399999999999991</v>
      </c>
      <c r="AC1440" s="84"/>
      <c r="AD1440" s="81" t="str">
        <f>VLOOKUP(C1440, 'NORD SUD'!A:B, 2, FALSE)</f>
        <v>S</v>
      </c>
      <c r="AE1440" s="85"/>
      <c r="AF1440" s="85"/>
      <c r="AG1440" s="84"/>
      <c r="AH1440" s="90"/>
      <c r="AI1440" s="172"/>
      <c r="AJ1440" s="172"/>
      <c r="AK1440" s="197"/>
      <c r="AL1440" s="158"/>
    </row>
    <row r="1441" spans="1:38" s="13" customFormat="1">
      <c r="A1441" s="16">
        <v>1436</v>
      </c>
      <c r="B1441" s="32" t="s">
        <v>857</v>
      </c>
      <c r="C1441" s="32" t="s">
        <v>76</v>
      </c>
      <c r="D1441" s="32" t="s">
        <v>76</v>
      </c>
      <c r="E1441" s="32" t="s">
        <v>1157</v>
      </c>
      <c r="F1441" s="32"/>
      <c r="G1441" s="74">
        <v>45820</v>
      </c>
      <c r="H1441" s="75">
        <v>0.70833333333333337</v>
      </c>
      <c r="I1441" s="32" t="s">
        <v>5</v>
      </c>
      <c r="J1441" s="32" t="s">
        <v>6</v>
      </c>
      <c r="K1441" s="32" t="s">
        <v>5</v>
      </c>
      <c r="L1441" s="32" t="s">
        <v>5</v>
      </c>
      <c r="M1441" s="32" t="s">
        <v>5</v>
      </c>
      <c r="N1441" s="32" t="s">
        <v>6</v>
      </c>
      <c r="O1441" s="76">
        <v>359.97</v>
      </c>
      <c r="P1441" s="77">
        <v>1389</v>
      </c>
      <c r="Q1441" s="76">
        <v>119129.9</v>
      </c>
      <c r="R1441" s="76">
        <v>5956.5</v>
      </c>
      <c r="S1441" s="85">
        <f t="shared" ref="S1441:S1472" si="136">IFERROR(R1441/Q1441*100,0)</f>
        <v>5.0000041970991331</v>
      </c>
      <c r="T1441" s="85">
        <f t="shared" si="128"/>
        <v>113173.4</v>
      </c>
      <c r="U1441" s="32" t="s">
        <v>6</v>
      </c>
      <c r="V1441" s="32" t="s">
        <v>6</v>
      </c>
      <c r="W1441" s="32">
        <v>1</v>
      </c>
      <c r="X1441" s="80">
        <v>0</v>
      </c>
      <c r="Y1441" s="81">
        <f>ROUND((S1441/INDICI!$B$2*10),2)</f>
        <v>0.56999999999999995</v>
      </c>
      <c r="Z1441" s="81">
        <f>ROUND((O1441/INDICI!$B$1*25),2)</f>
        <v>0.96</v>
      </c>
      <c r="AA1441" s="82">
        <f t="shared" si="130"/>
        <v>8</v>
      </c>
      <c r="AB1441" s="83">
        <f t="shared" si="131"/>
        <v>9.5299999999999994</v>
      </c>
      <c r="AC1441" s="84"/>
      <c r="AD1441" s="81" t="str">
        <f>VLOOKUP(C1441, 'NORD SUD'!A:B, 2, FALSE)</f>
        <v>S</v>
      </c>
      <c r="AE1441" s="85"/>
      <c r="AF1441" s="85"/>
      <c r="AG1441" s="84"/>
      <c r="AH1441" s="81"/>
      <c r="AI1441" s="169"/>
      <c r="AJ1441" s="169"/>
      <c r="AK1441" s="194"/>
      <c r="AL1441" s="158"/>
    </row>
    <row r="1442" spans="1:38" s="13" customFormat="1">
      <c r="A1442" s="16">
        <v>1437</v>
      </c>
      <c r="B1442" s="32" t="s">
        <v>274</v>
      </c>
      <c r="C1442" s="32" t="s">
        <v>1606</v>
      </c>
      <c r="D1442" s="32" t="s">
        <v>1606</v>
      </c>
      <c r="E1442" s="32" t="s">
        <v>1614</v>
      </c>
      <c r="F1442" s="32"/>
      <c r="G1442" s="74">
        <v>45831</v>
      </c>
      <c r="H1442" s="75">
        <v>0.57430555555555551</v>
      </c>
      <c r="I1442" s="32" t="s">
        <v>5</v>
      </c>
      <c r="J1442" s="32" t="s">
        <v>6</v>
      </c>
      <c r="K1442" s="32" t="s">
        <v>265</v>
      </c>
      <c r="L1442" s="32" t="s">
        <v>5</v>
      </c>
      <c r="M1442" s="32" t="s">
        <v>5</v>
      </c>
      <c r="N1442" s="32" t="s">
        <v>6</v>
      </c>
      <c r="O1442" s="76">
        <v>573.07000000000005</v>
      </c>
      <c r="P1442" s="77">
        <v>3839</v>
      </c>
      <c r="Q1442" s="76">
        <v>250000</v>
      </c>
      <c r="R1442" s="76">
        <v>0</v>
      </c>
      <c r="S1442" s="85">
        <f t="shared" si="136"/>
        <v>0</v>
      </c>
      <c r="T1442" s="85">
        <f t="shared" si="128"/>
        <v>250000</v>
      </c>
      <c r="U1442" s="32" t="s">
        <v>6</v>
      </c>
      <c r="V1442" s="32" t="s">
        <v>6</v>
      </c>
      <c r="W1442" s="32">
        <v>1</v>
      </c>
      <c r="X1442" s="80">
        <v>0</v>
      </c>
      <c r="Y1442" s="81">
        <f>ROUND((S1442/INDICI!$B$2*10),2)</f>
        <v>0</v>
      </c>
      <c r="Z1442" s="81">
        <f>ROUND((O1442/INDICI!$B$1*25),2)</f>
        <v>1.53</v>
      </c>
      <c r="AA1442" s="82">
        <f t="shared" si="130"/>
        <v>8</v>
      </c>
      <c r="AB1442" s="83">
        <f t="shared" si="131"/>
        <v>9.5299999999999994</v>
      </c>
      <c r="AC1442" s="84"/>
      <c r="AD1442" s="81" t="str">
        <f>VLOOKUP(C1442, 'NORD SUD'!A:B, 2, FALSE)</f>
        <v>S</v>
      </c>
      <c r="AE1442" s="85"/>
      <c r="AF1442" s="85"/>
      <c r="AG1442" s="84"/>
      <c r="AH1442" s="81"/>
      <c r="AI1442" s="169"/>
      <c r="AJ1442" s="169"/>
      <c r="AK1442" s="194"/>
      <c r="AL1442" s="158"/>
    </row>
    <row r="1443" spans="1:38" s="13" customFormat="1">
      <c r="A1443" s="16">
        <v>1438</v>
      </c>
      <c r="B1443" s="32" t="s">
        <v>175</v>
      </c>
      <c r="C1443" s="32" t="s">
        <v>36</v>
      </c>
      <c r="D1443" s="32" t="s">
        <v>36</v>
      </c>
      <c r="E1443" s="32" t="s">
        <v>334</v>
      </c>
      <c r="F1443" s="32"/>
      <c r="G1443" s="74">
        <v>45833</v>
      </c>
      <c r="H1443" s="75">
        <v>0.48958333333333331</v>
      </c>
      <c r="I1443" s="32" t="s">
        <v>5</v>
      </c>
      <c r="J1443" s="32" t="s">
        <v>6</v>
      </c>
      <c r="K1443" s="32" t="s">
        <v>5</v>
      </c>
      <c r="L1443" s="32" t="s">
        <v>5</v>
      </c>
      <c r="M1443" s="32" t="s">
        <v>5</v>
      </c>
      <c r="N1443" s="32" t="s">
        <v>6</v>
      </c>
      <c r="O1443" s="76">
        <v>305.64999999999998</v>
      </c>
      <c r="P1443" s="77">
        <v>12105</v>
      </c>
      <c r="Q1443" s="76">
        <v>253423.83</v>
      </c>
      <c r="R1443" s="76">
        <v>60000</v>
      </c>
      <c r="S1443" s="78">
        <f t="shared" si="136"/>
        <v>23.675752986607456</v>
      </c>
      <c r="T1443" s="78">
        <f t="shared" si="128"/>
        <v>193423.83</v>
      </c>
      <c r="U1443" s="32" t="s">
        <v>5</v>
      </c>
      <c r="V1443" s="32" t="s">
        <v>6</v>
      </c>
      <c r="W1443" s="79">
        <v>1</v>
      </c>
      <c r="X1443" s="80">
        <v>0</v>
      </c>
      <c r="Y1443" s="81">
        <f>ROUND((S1443/INDICI!$B$2*10),2)</f>
        <v>2.68</v>
      </c>
      <c r="Z1443" s="81">
        <f>ROUND((O1443/INDICI!$B$1*25),2)</f>
        <v>0.82</v>
      </c>
      <c r="AA1443" s="82">
        <f t="shared" si="130"/>
        <v>6</v>
      </c>
      <c r="AB1443" s="83">
        <f t="shared" si="131"/>
        <v>9.5</v>
      </c>
      <c r="AC1443" s="84"/>
      <c r="AD1443" s="81" t="str">
        <f>VLOOKUP(C1443, 'NORD SUD'!A:B, 2, FALSE)</f>
        <v>S</v>
      </c>
      <c r="AE1443" s="85"/>
      <c r="AF1443" s="85"/>
      <c r="AG1443" s="84"/>
      <c r="AH1443" s="81"/>
      <c r="AI1443" s="169"/>
      <c r="AJ1443" s="169"/>
      <c r="AK1443" s="194"/>
      <c r="AL1443" s="158"/>
    </row>
    <row r="1444" spans="1:38" s="13" customFormat="1">
      <c r="A1444" s="16">
        <v>1439</v>
      </c>
      <c r="B1444" s="32" t="s">
        <v>857</v>
      </c>
      <c r="C1444" s="32" t="s">
        <v>76</v>
      </c>
      <c r="D1444" s="32" t="s">
        <v>76</v>
      </c>
      <c r="E1444" s="32" t="s">
        <v>1158</v>
      </c>
      <c r="F1444" s="32"/>
      <c r="G1444" s="74">
        <v>45832</v>
      </c>
      <c r="H1444" s="75">
        <v>0.77777777777777779</v>
      </c>
      <c r="I1444" s="32" t="s">
        <v>5</v>
      </c>
      <c r="J1444" s="32" t="s">
        <v>6</v>
      </c>
      <c r="K1444" s="32" t="s">
        <v>5</v>
      </c>
      <c r="L1444" s="32" t="s">
        <v>5</v>
      </c>
      <c r="M1444" s="32" t="s">
        <v>5</v>
      </c>
      <c r="N1444" s="32" t="s">
        <v>6</v>
      </c>
      <c r="O1444" s="76">
        <v>887.48</v>
      </c>
      <c r="P1444" s="77">
        <v>6310</v>
      </c>
      <c r="Q1444" s="76">
        <v>91318.04</v>
      </c>
      <c r="R1444" s="76">
        <v>9131.7999999999993</v>
      </c>
      <c r="S1444" s="85">
        <f t="shared" si="136"/>
        <v>9.9999956197044959</v>
      </c>
      <c r="T1444" s="85">
        <f t="shared" si="128"/>
        <v>82186.239999999991</v>
      </c>
      <c r="U1444" s="32" t="s">
        <v>6</v>
      </c>
      <c r="V1444" s="32" t="s">
        <v>5</v>
      </c>
      <c r="W1444" s="32">
        <v>1</v>
      </c>
      <c r="X1444" s="80">
        <v>0</v>
      </c>
      <c r="Y1444" s="81">
        <f>ROUND((S1444/INDICI!$B$2*10),2)</f>
        <v>1.1299999999999999</v>
      </c>
      <c r="Z1444" s="81">
        <f>ROUND((O1444/INDICI!$B$1*25),2)</f>
        <v>2.37</v>
      </c>
      <c r="AA1444" s="82">
        <f t="shared" si="130"/>
        <v>6</v>
      </c>
      <c r="AB1444" s="83">
        <f t="shared" si="131"/>
        <v>9.5</v>
      </c>
      <c r="AC1444" s="84"/>
      <c r="AD1444" s="81" t="str">
        <f>VLOOKUP(C1444, 'NORD SUD'!A:B, 2, FALSE)</f>
        <v>S</v>
      </c>
      <c r="AE1444" s="85"/>
      <c r="AF1444" s="85"/>
      <c r="AG1444" s="84"/>
      <c r="AH1444" s="81"/>
      <c r="AI1444" s="169"/>
      <c r="AJ1444" s="169"/>
      <c r="AK1444" s="194"/>
      <c r="AL1444" s="158"/>
    </row>
    <row r="1445" spans="1:38" s="13" customFormat="1">
      <c r="A1445" s="16">
        <v>1440</v>
      </c>
      <c r="B1445" s="80" t="s">
        <v>236</v>
      </c>
      <c r="C1445" s="80" t="s">
        <v>64</v>
      </c>
      <c r="D1445" s="80" t="s">
        <v>64</v>
      </c>
      <c r="E1445" s="80" t="s">
        <v>238</v>
      </c>
      <c r="F1445" s="98"/>
      <c r="G1445" s="99">
        <v>45784</v>
      </c>
      <c r="H1445" s="100">
        <v>0.36896990740740698</v>
      </c>
      <c r="I1445" s="80" t="s">
        <v>5</v>
      </c>
      <c r="J1445" s="80" t="s">
        <v>6</v>
      </c>
      <c r="K1445" s="80" t="s">
        <v>5</v>
      </c>
      <c r="L1445" s="80" t="s">
        <v>5</v>
      </c>
      <c r="M1445" s="98" t="s">
        <v>5</v>
      </c>
      <c r="N1445" s="98" t="s">
        <v>6</v>
      </c>
      <c r="O1445" s="101">
        <v>563.61</v>
      </c>
      <c r="P1445" s="102">
        <v>1242</v>
      </c>
      <c r="Q1445" s="101">
        <v>156000</v>
      </c>
      <c r="R1445" s="101">
        <v>0</v>
      </c>
      <c r="S1445" s="103">
        <f t="shared" si="136"/>
        <v>0</v>
      </c>
      <c r="T1445" s="103">
        <f t="shared" si="128"/>
        <v>156000</v>
      </c>
      <c r="U1445" s="80" t="s">
        <v>6</v>
      </c>
      <c r="V1445" s="80" t="s">
        <v>6</v>
      </c>
      <c r="W1445" s="89">
        <v>2</v>
      </c>
      <c r="X1445" s="80">
        <v>0</v>
      </c>
      <c r="Y1445" s="81">
        <f>ROUND((S1445/INDICI!$B$2*10),2)</f>
        <v>0</v>
      </c>
      <c r="Z1445" s="81">
        <f>ROUND((O1445/INDICI!$B$1*25),2)</f>
        <v>1.5</v>
      </c>
      <c r="AA1445" s="82">
        <f t="shared" si="130"/>
        <v>8</v>
      </c>
      <c r="AB1445" s="83">
        <f t="shared" si="131"/>
        <v>9.5</v>
      </c>
      <c r="AC1445" s="84"/>
      <c r="AD1445" s="81" t="str">
        <f>VLOOKUP(C1445, 'NORD SUD'!A:B, 2, FALSE)</f>
        <v>S</v>
      </c>
      <c r="AE1445" s="85"/>
      <c r="AF1445" s="85"/>
      <c r="AG1445" s="84"/>
      <c r="AH1445" s="81"/>
      <c r="AI1445" s="169"/>
      <c r="AJ1445" s="169"/>
      <c r="AK1445" s="194"/>
      <c r="AL1445" s="158"/>
    </row>
    <row r="1446" spans="1:38" s="13" customFormat="1">
      <c r="A1446" s="16">
        <v>1441</v>
      </c>
      <c r="B1446" s="32" t="s">
        <v>138</v>
      </c>
      <c r="C1446" s="32" t="s">
        <v>14</v>
      </c>
      <c r="D1446" s="32" t="s">
        <v>14</v>
      </c>
      <c r="E1446" s="32" t="s">
        <v>1651</v>
      </c>
      <c r="F1446" s="32"/>
      <c r="G1446" s="74">
        <v>45826</v>
      </c>
      <c r="H1446" s="75">
        <v>0.56527777777777777</v>
      </c>
      <c r="I1446" s="32" t="s">
        <v>5</v>
      </c>
      <c r="J1446" s="32" t="s">
        <v>6</v>
      </c>
      <c r="K1446" s="32" t="s">
        <v>5</v>
      </c>
      <c r="L1446" s="32" t="s">
        <v>5</v>
      </c>
      <c r="M1446" s="76" t="s">
        <v>5</v>
      </c>
      <c r="N1446" s="32" t="s">
        <v>6</v>
      </c>
      <c r="O1446" s="76">
        <v>394.22</v>
      </c>
      <c r="P1446" s="77">
        <v>1522</v>
      </c>
      <c r="Q1446" s="76">
        <v>249931</v>
      </c>
      <c r="R1446" s="76">
        <v>10000</v>
      </c>
      <c r="S1446" s="85">
        <f t="shared" si="136"/>
        <v>4.0011043047881216</v>
      </c>
      <c r="T1446" s="85">
        <f t="shared" si="128"/>
        <v>239931</v>
      </c>
      <c r="U1446" s="32" t="s">
        <v>6</v>
      </c>
      <c r="V1446" s="32" t="s">
        <v>6</v>
      </c>
      <c r="W1446" s="79">
        <v>2</v>
      </c>
      <c r="X1446" s="80">
        <v>0</v>
      </c>
      <c r="Y1446" s="81">
        <f>ROUND((S1446/INDICI!$B$2*10),2)</f>
        <v>0.45</v>
      </c>
      <c r="Z1446" s="81">
        <f>ROUND((O1446/INDICI!$B$1*25),2)</f>
        <v>1.05</v>
      </c>
      <c r="AA1446" s="82">
        <f t="shared" si="130"/>
        <v>8</v>
      </c>
      <c r="AB1446" s="83">
        <f t="shared" si="131"/>
        <v>9.5</v>
      </c>
      <c r="AC1446" s="84"/>
      <c r="AD1446" s="81" t="str">
        <f>VLOOKUP(C1446, 'NORD SUD'!A:B, 2, FALSE)</f>
        <v>S</v>
      </c>
      <c r="AE1446" s="85"/>
      <c r="AF1446" s="85"/>
      <c r="AG1446" s="84"/>
      <c r="AH1446" s="81"/>
      <c r="AI1446" s="169"/>
      <c r="AJ1446" s="169"/>
      <c r="AK1446" s="194"/>
      <c r="AL1446" s="158"/>
    </row>
    <row r="1447" spans="1:38" s="13" customFormat="1">
      <c r="A1447" s="16">
        <v>1442</v>
      </c>
      <c r="B1447" s="32" t="s">
        <v>236</v>
      </c>
      <c r="C1447" s="32" t="s">
        <v>24</v>
      </c>
      <c r="D1447" s="32" t="s">
        <v>24</v>
      </c>
      <c r="E1447" s="32" t="s">
        <v>1452</v>
      </c>
      <c r="F1447" s="32"/>
      <c r="G1447" s="74">
        <v>45813</v>
      </c>
      <c r="H1447" s="75" t="s">
        <v>1453</v>
      </c>
      <c r="I1447" s="32" t="s">
        <v>5</v>
      </c>
      <c r="J1447" s="32" t="s">
        <v>6</v>
      </c>
      <c r="K1447" s="32" t="s">
        <v>5</v>
      </c>
      <c r="L1447" s="32" t="s">
        <v>5</v>
      </c>
      <c r="M1447" s="76" t="s">
        <v>5</v>
      </c>
      <c r="N1447" s="32" t="s">
        <v>6</v>
      </c>
      <c r="O1447" s="76">
        <v>560.79999999999995</v>
      </c>
      <c r="P1447" s="77">
        <v>3923</v>
      </c>
      <c r="Q1447" s="76">
        <v>217787.22</v>
      </c>
      <c r="R1447" s="76">
        <v>0</v>
      </c>
      <c r="S1447" s="85">
        <f t="shared" si="136"/>
        <v>0</v>
      </c>
      <c r="T1447" s="85">
        <f t="shared" si="128"/>
        <v>217787.22</v>
      </c>
      <c r="U1447" s="32" t="s">
        <v>6</v>
      </c>
      <c r="V1447" s="32" t="s">
        <v>6</v>
      </c>
      <c r="W1447" s="79">
        <v>1</v>
      </c>
      <c r="X1447" s="80">
        <v>0</v>
      </c>
      <c r="Y1447" s="81">
        <f>ROUND((S1447/INDICI!$B$2*10),2)</f>
        <v>0</v>
      </c>
      <c r="Z1447" s="81">
        <f>ROUND((O1447/INDICI!$B$1*25),2)</f>
        <v>1.5</v>
      </c>
      <c r="AA1447" s="82">
        <f t="shared" si="130"/>
        <v>8</v>
      </c>
      <c r="AB1447" s="83">
        <f t="shared" si="131"/>
        <v>9.5</v>
      </c>
      <c r="AC1447" s="84"/>
      <c r="AD1447" s="81" t="str">
        <f>VLOOKUP(C1447, 'NORD SUD'!A:B, 2, FALSE)</f>
        <v>S</v>
      </c>
      <c r="AE1447" s="85"/>
      <c r="AF1447" s="85"/>
      <c r="AG1447" s="84"/>
      <c r="AH1447" s="81"/>
      <c r="AI1447" s="169"/>
      <c r="AJ1447" s="169"/>
      <c r="AK1447" s="194"/>
      <c r="AL1447" s="158"/>
    </row>
    <row r="1448" spans="1:38" s="13" customFormat="1">
      <c r="A1448" s="16">
        <v>1443</v>
      </c>
      <c r="B1448" s="32" t="s">
        <v>138</v>
      </c>
      <c r="C1448" s="32" t="s">
        <v>27</v>
      </c>
      <c r="D1448" s="32" t="s">
        <v>27</v>
      </c>
      <c r="E1448" s="32" t="s">
        <v>1345</v>
      </c>
      <c r="F1448" s="32"/>
      <c r="G1448" s="74">
        <v>45825</v>
      </c>
      <c r="H1448" s="75">
        <v>0.58402777777777781</v>
      </c>
      <c r="I1448" s="32" t="s">
        <v>5</v>
      </c>
      <c r="J1448" s="32" t="s">
        <v>6</v>
      </c>
      <c r="K1448" s="32" t="s">
        <v>5</v>
      </c>
      <c r="L1448" s="32" t="s">
        <v>5</v>
      </c>
      <c r="M1448" s="32" t="s">
        <v>5</v>
      </c>
      <c r="N1448" s="32" t="s">
        <v>6</v>
      </c>
      <c r="O1448" s="76">
        <v>887.42</v>
      </c>
      <c r="P1448" s="77">
        <v>10029</v>
      </c>
      <c r="Q1448" s="76">
        <v>150000</v>
      </c>
      <c r="R1448" s="76">
        <v>15000</v>
      </c>
      <c r="S1448" s="85">
        <f t="shared" si="136"/>
        <v>10</v>
      </c>
      <c r="T1448" s="85">
        <f t="shared" si="128"/>
        <v>135000</v>
      </c>
      <c r="U1448" s="32" t="s">
        <v>6</v>
      </c>
      <c r="V1448" s="32" t="s">
        <v>6</v>
      </c>
      <c r="W1448" s="79">
        <v>1</v>
      </c>
      <c r="X1448" s="80">
        <v>0</v>
      </c>
      <c r="Y1448" s="81">
        <f>ROUND((S1448/INDICI!$B$2*10),2)</f>
        <v>1.1299999999999999</v>
      </c>
      <c r="Z1448" s="81">
        <f>ROUND((O1448/INDICI!$B$1*25),2)</f>
        <v>2.37</v>
      </c>
      <c r="AA1448" s="82">
        <f t="shared" si="130"/>
        <v>6</v>
      </c>
      <c r="AB1448" s="83">
        <f t="shared" si="131"/>
        <v>9.5</v>
      </c>
      <c r="AC1448" s="84"/>
      <c r="AD1448" s="81" t="str">
        <f>VLOOKUP(C1448, 'NORD SUD'!A:B, 2, FALSE)</f>
        <v>S</v>
      </c>
      <c r="AE1448" s="85"/>
      <c r="AF1448" s="85"/>
      <c r="AG1448" s="84"/>
      <c r="AH1448" s="81"/>
      <c r="AI1448" s="169"/>
      <c r="AJ1448" s="169"/>
      <c r="AK1448" s="194"/>
      <c r="AL1448" s="158"/>
    </row>
    <row r="1449" spans="1:38" s="13" customFormat="1">
      <c r="A1449" s="16">
        <v>1444</v>
      </c>
      <c r="B1449" s="32" t="s">
        <v>138</v>
      </c>
      <c r="C1449" s="32" t="s">
        <v>14</v>
      </c>
      <c r="D1449" s="32" t="s">
        <v>14</v>
      </c>
      <c r="E1449" s="32" t="s">
        <v>1664</v>
      </c>
      <c r="F1449" s="32"/>
      <c r="G1449" s="74">
        <v>45831</v>
      </c>
      <c r="H1449" s="75">
        <v>0.74583333333333335</v>
      </c>
      <c r="I1449" s="32" t="s">
        <v>5</v>
      </c>
      <c r="J1449" s="32" t="s">
        <v>6</v>
      </c>
      <c r="K1449" s="32" t="s">
        <v>5</v>
      </c>
      <c r="L1449" s="32" t="s">
        <v>5</v>
      </c>
      <c r="M1449" s="76" t="s">
        <v>5</v>
      </c>
      <c r="N1449" s="32" t="s">
        <v>6</v>
      </c>
      <c r="O1449" s="76">
        <v>557.24</v>
      </c>
      <c r="P1449" s="77">
        <v>1974</v>
      </c>
      <c r="Q1449" s="76">
        <v>210558.59</v>
      </c>
      <c r="R1449" s="76">
        <v>0</v>
      </c>
      <c r="S1449" s="85">
        <f t="shared" si="136"/>
        <v>0</v>
      </c>
      <c r="T1449" s="85">
        <f t="shared" si="128"/>
        <v>210558.59</v>
      </c>
      <c r="U1449" s="32" t="s">
        <v>6</v>
      </c>
      <c r="V1449" s="32" t="s">
        <v>6</v>
      </c>
      <c r="W1449" s="79">
        <v>1</v>
      </c>
      <c r="X1449" s="80">
        <v>0</v>
      </c>
      <c r="Y1449" s="81">
        <f>ROUND((S1449/INDICI!$B$2*10),2)</f>
        <v>0</v>
      </c>
      <c r="Z1449" s="81">
        <f>ROUND((O1449/INDICI!$B$1*25),2)</f>
        <v>1.49</v>
      </c>
      <c r="AA1449" s="82">
        <f t="shared" si="130"/>
        <v>8</v>
      </c>
      <c r="AB1449" s="83">
        <f t="shared" si="131"/>
        <v>9.49</v>
      </c>
      <c r="AC1449" s="84"/>
      <c r="AD1449" s="81" t="str">
        <f>VLOOKUP(C1449, 'NORD SUD'!A:B, 2, FALSE)</f>
        <v>S</v>
      </c>
      <c r="AE1449" s="85"/>
      <c r="AF1449" s="85"/>
      <c r="AG1449" s="84"/>
      <c r="AH1449" s="81"/>
      <c r="AI1449" s="169"/>
      <c r="AJ1449" s="169"/>
      <c r="AK1449" s="194"/>
      <c r="AL1449" s="158"/>
    </row>
    <row r="1450" spans="1:38" s="13" customFormat="1">
      <c r="A1450" s="16">
        <v>1445</v>
      </c>
      <c r="B1450" s="32" t="s">
        <v>1013</v>
      </c>
      <c r="C1450" s="32" t="s">
        <v>74</v>
      </c>
      <c r="D1450" s="32" t="s">
        <v>1050</v>
      </c>
      <c r="E1450" s="32" t="s">
        <v>1059</v>
      </c>
      <c r="F1450" s="32"/>
      <c r="G1450" s="74">
        <v>45834</v>
      </c>
      <c r="H1450" s="75">
        <v>0.38125000000000003</v>
      </c>
      <c r="I1450" s="32" t="s">
        <v>5</v>
      </c>
      <c r="J1450" s="32" t="s">
        <v>6</v>
      </c>
      <c r="K1450" s="32" t="s">
        <v>5</v>
      </c>
      <c r="L1450" s="32" t="s">
        <v>5</v>
      </c>
      <c r="M1450" s="32" t="s">
        <v>5</v>
      </c>
      <c r="N1450" s="32" t="s">
        <v>6</v>
      </c>
      <c r="O1450" s="76">
        <v>558.65921787709499</v>
      </c>
      <c r="P1450" s="77">
        <v>1253</v>
      </c>
      <c r="Q1450" s="76">
        <v>154859.93</v>
      </c>
      <c r="R1450" s="76">
        <v>0</v>
      </c>
      <c r="S1450" s="85">
        <f t="shared" si="136"/>
        <v>0</v>
      </c>
      <c r="T1450" s="85">
        <f t="shared" si="128"/>
        <v>154859.93</v>
      </c>
      <c r="U1450" s="32" t="s">
        <v>6</v>
      </c>
      <c r="V1450" s="32" t="s">
        <v>6</v>
      </c>
      <c r="W1450" s="79">
        <v>1</v>
      </c>
      <c r="X1450" s="80">
        <v>0</v>
      </c>
      <c r="Y1450" s="81">
        <f>ROUND((S1450/INDICI!$B$2*10),2)</f>
        <v>0</v>
      </c>
      <c r="Z1450" s="81">
        <f>ROUND((O1450/INDICI!$B$1*25),2)</f>
        <v>1.49</v>
      </c>
      <c r="AA1450" s="82">
        <f t="shared" si="130"/>
        <v>8</v>
      </c>
      <c r="AB1450" s="83">
        <f t="shared" si="131"/>
        <v>9.49</v>
      </c>
      <c r="AC1450" s="84"/>
      <c r="AD1450" s="81" t="str">
        <f>VLOOKUP(C1450, 'NORD SUD'!A:B, 2, FALSE)</f>
        <v>S</v>
      </c>
      <c r="AE1450" s="85"/>
      <c r="AF1450" s="85"/>
      <c r="AG1450" s="84"/>
      <c r="AH1450" s="81"/>
      <c r="AI1450" s="169"/>
      <c r="AJ1450" s="169"/>
      <c r="AK1450" s="194"/>
      <c r="AL1450" s="158"/>
    </row>
    <row r="1451" spans="1:38">
      <c r="A1451" s="16">
        <v>1446</v>
      </c>
      <c r="B1451" s="32" t="s">
        <v>218</v>
      </c>
      <c r="C1451" s="32" t="s">
        <v>1494</v>
      </c>
      <c r="D1451" s="32" t="s">
        <v>1494</v>
      </c>
      <c r="E1451" s="32" t="s">
        <v>416</v>
      </c>
      <c r="F1451" s="32"/>
      <c r="G1451" s="74">
        <v>45770</v>
      </c>
      <c r="H1451" s="75">
        <v>0.49930555555555556</v>
      </c>
      <c r="I1451" s="32" t="s">
        <v>5</v>
      </c>
      <c r="J1451" s="32" t="s">
        <v>6</v>
      </c>
      <c r="K1451" s="32" t="s">
        <v>5</v>
      </c>
      <c r="L1451" s="32" t="s">
        <v>5</v>
      </c>
      <c r="M1451" s="32" t="s">
        <v>5</v>
      </c>
      <c r="N1451" s="32" t="s">
        <v>6</v>
      </c>
      <c r="O1451" s="76">
        <v>551.47</v>
      </c>
      <c r="P1451" s="77">
        <v>1088</v>
      </c>
      <c r="Q1451" s="76">
        <v>40000</v>
      </c>
      <c r="R1451" s="76">
        <v>0</v>
      </c>
      <c r="S1451" s="85">
        <f t="shared" si="136"/>
        <v>0</v>
      </c>
      <c r="T1451" s="85">
        <f t="shared" si="128"/>
        <v>40000</v>
      </c>
      <c r="U1451" s="32" t="s">
        <v>6</v>
      </c>
      <c r="V1451" s="32" t="s">
        <v>6</v>
      </c>
      <c r="W1451" s="79">
        <v>2</v>
      </c>
      <c r="X1451" s="80">
        <v>0</v>
      </c>
      <c r="Y1451" s="81">
        <f>ROUND((S1451/INDICI!$B$2*10),2)</f>
        <v>0</v>
      </c>
      <c r="Z1451" s="81">
        <f>ROUND((O1451/INDICI!$B$1*25),2)</f>
        <v>1.47</v>
      </c>
      <c r="AA1451" s="82">
        <f t="shared" si="130"/>
        <v>8</v>
      </c>
      <c r="AB1451" s="83">
        <f t="shared" si="131"/>
        <v>9.4700000000000006</v>
      </c>
      <c r="AC1451" s="84"/>
      <c r="AD1451" s="81" t="str">
        <f>VLOOKUP(C1451, 'NORD SUD'!A:B, 2, FALSE)</f>
        <v>S</v>
      </c>
      <c r="AE1451" s="85"/>
      <c r="AF1451" s="85"/>
      <c r="AG1451" s="84"/>
      <c r="AH1451" s="81"/>
      <c r="AI1451" s="169"/>
      <c r="AJ1451" s="169"/>
      <c r="AK1451" s="194"/>
      <c r="AL1451" s="31"/>
    </row>
    <row r="1452" spans="1:38">
      <c r="A1452" s="16">
        <v>1447</v>
      </c>
      <c r="B1452" s="32" t="s">
        <v>857</v>
      </c>
      <c r="C1452" s="32" t="s">
        <v>32</v>
      </c>
      <c r="D1452" s="32" t="s">
        <v>32</v>
      </c>
      <c r="E1452" s="32" t="s">
        <v>1270</v>
      </c>
      <c r="F1452" s="32"/>
      <c r="G1452" s="74">
        <v>45829</v>
      </c>
      <c r="H1452" s="75">
        <v>0.53125</v>
      </c>
      <c r="I1452" s="32" t="s">
        <v>5</v>
      </c>
      <c r="J1452" s="32" t="s">
        <v>6</v>
      </c>
      <c r="K1452" s="32" t="s">
        <v>5</v>
      </c>
      <c r="L1452" s="32" t="s">
        <v>5</v>
      </c>
      <c r="M1452" s="32" t="s">
        <v>5</v>
      </c>
      <c r="N1452" s="32" t="s">
        <v>6</v>
      </c>
      <c r="O1452" s="76">
        <v>196.27</v>
      </c>
      <c r="P1452" s="77">
        <v>1010</v>
      </c>
      <c r="Q1452" s="76">
        <v>213091.97</v>
      </c>
      <c r="R1452" s="76">
        <v>17964.13</v>
      </c>
      <c r="S1452" s="85">
        <f t="shared" si="136"/>
        <v>8.4302238136894605</v>
      </c>
      <c r="T1452" s="85">
        <f t="shared" si="128"/>
        <v>195127.84</v>
      </c>
      <c r="U1452" s="32" t="s">
        <v>6</v>
      </c>
      <c r="V1452" s="32" t="s">
        <v>6</v>
      </c>
      <c r="W1452" s="79">
        <v>1</v>
      </c>
      <c r="X1452" s="80">
        <v>0</v>
      </c>
      <c r="Y1452" s="81">
        <f>ROUND((S1452/INDICI!$B$2*10),2)</f>
        <v>0.95</v>
      </c>
      <c r="Z1452" s="81">
        <f>ROUND((O1452/INDICI!$B$1*25),2)</f>
        <v>0.52</v>
      </c>
      <c r="AA1452" s="82">
        <f t="shared" si="130"/>
        <v>8</v>
      </c>
      <c r="AB1452" s="83">
        <f t="shared" si="131"/>
        <v>9.4700000000000006</v>
      </c>
      <c r="AC1452" s="84"/>
      <c r="AD1452" s="81" t="str">
        <f>VLOOKUP(C1452, 'NORD SUD'!A:B, 2, FALSE)</f>
        <v>S</v>
      </c>
      <c r="AE1452" s="85"/>
      <c r="AF1452" s="85"/>
      <c r="AG1452" s="84"/>
      <c r="AH1452" s="83"/>
      <c r="AI1452" s="33"/>
      <c r="AJ1452" s="33"/>
      <c r="AK1452" s="201"/>
      <c r="AL1452" s="31"/>
    </row>
    <row r="1453" spans="1:38">
      <c r="A1453" s="16">
        <v>1448</v>
      </c>
      <c r="B1453" s="32" t="s">
        <v>138</v>
      </c>
      <c r="C1453" s="32" t="s">
        <v>18</v>
      </c>
      <c r="D1453" s="32" t="s">
        <v>18</v>
      </c>
      <c r="E1453" s="32" t="s">
        <v>157</v>
      </c>
      <c r="F1453" s="32"/>
      <c r="G1453" s="74">
        <v>45834</v>
      </c>
      <c r="H1453" s="75">
        <v>0.42083333333333334</v>
      </c>
      <c r="I1453" s="32" t="s">
        <v>5</v>
      </c>
      <c r="J1453" s="32" t="s">
        <v>6</v>
      </c>
      <c r="K1453" s="32" t="s">
        <v>5</v>
      </c>
      <c r="L1453" s="32" t="s">
        <v>5</v>
      </c>
      <c r="M1453" s="32" t="s">
        <v>5</v>
      </c>
      <c r="N1453" s="32" t="s">
        <v>6</v>
      </c>
      <c r="O1453" s="76">
        <v>162.6</v>
      </c>
      <c r="P1453" s="77">
        <v>615</v>
      </c>
      <c r="Q1453" s="76">
        <v>79654.89</v>
      </c>
      <c r="R1453" s="76">
        <v>7241.36</v>
      </c>
      <c r="S1453" s="85">
        <f t="shared" si="136"/>
        <v>9.0909170799181318</v>
      </c>
      <c r="T1453" s="85">
        <f t="shared" si="128"/>
        <v>72413.53</v>
      </c>
      <c r="U1453" s="32" t="s">
        <v>6</v>
      </c>
      <c r="V1453" s="32" t="s">
        <v>6</v>
      </c>
      <c r="W1453" s="79">
        <v>1</v>
      </c>
      <c r="X1453" s="80">
        <v>0</v>
      </c>
      <c r="Y1453" s="81">
        <f>ROUND((S1453/INDICI!$B$2*10),2)</f>
        <v>1.03</v>
      </c>
      <c r="Z1453" s="81">
        <f>ROUND((O1453/INDICI!$B$1*25),2)</f>
        <v>0.43</v>
      </c>
      <c r="AA1453" s="82">
        <f t="shared" si="130"/>
        <v>8</v>
      </c>
      <c r="AB1453" s="83">
        <f t="shared" si="131"/>
        <v>9.4600000000000009</v>
      </c>
      <c r="AC1453" s="84"/>
      <c r="AD1453" s="81" t="str">
        <f>VLOOKUP(C1453, 'NORD SUD'!A:B, 2, FALSE)</f>
        <v>S</v>
      </c>
      <c r="AE1453" s="85"/>
      <c r="AF1453" s="85"/>
      <c r="AG1453" s="84"/>
      <c r="AH1453" s="83"/>
      <c r="AI1453" s="33"/>
      <c r="AJ1453" s="33"/>
      <c r="AK1453" s="201"/>
      <c r="AL1453" s="31"/>
    </row>
    <row r="1454" spans="1:38">
      <c r="A1454" s="16">
        <v>1449</v>
      </c>
      <c r="B1454" s="32" t="s">
        <v>274</v>
      </c>
      <c r="C1454" s="32" t="s">
        <v>1606</v>
      </c>
      <c r="D1454" s="32" t="s">
        <v>1606</v>
      </c>
      <c r="E1454" s="32" t="s">
        <v>1633</v>
      </c>
      <c r="F1454" s="32"/>
      <c r="G1454" s="74">
        <v>45834</v>
      </c>
      <c r="H1454" s="75">
        <v>0.67847222222222225</v>
      </c>
      <c r="I1454" s="32" t="s">
        <v>5</v>
      </c>
      <c r="J1454" s="32" t="s">
        <v>6</v>
      </c>
      <c r="K1454" s="32" t="s">
        <v>265</v>
      </c>
      <c r="L1454" s="32" t="s">
        <v>5</v>
      </c>
      <c r="M1454" s="32" t="s">
        <v>5</v>
      </c>
      <c r="N1454" s="32" t="s">
        <v>6</v>
      </c>
      <c r="O1454" s="76">
        <v>684.93</v>
      </c>
      <c r="P1454" s="77">
        <v>11242</v>
      </c>
      <c r="Q1454" s="76">
        <v>139663.5</v>
      </c>
      <c r="R1454" s="76">
        <v>20000</v>
      </c>
      <c r="S1454" s="85">
        <f t="shared" si="136"/>
        <v>14.320133750049225</v>
      </c>
      <c r="T1454" s="85">
        <f t="shared" si="128"/>
        <v>119663.5</v>
      </c>
      <c r="U1454" s="32" t="s">
        <v>6</v>
      </c>
      <c r="V1454" s="32" t="s">
        <v>6</v>
      </c>
      <c r="W1454" s="32">
        <v>1</v>
      </c>
      <c r="X1454" s="80">
        <v>0</v>
      </c>
      <c r="Y1454" s="81">
        <f>ROUND((S1454/INDICI!$B$2*10),2)</f>
        <v>1.62</v>
      </c>
      <c r="Z1454" s="81">
        <f>ROUND((O1454/INDICI!$B$1*25),2)</f>
        <v>1.83</v>
      </c>
      <c r="AA1454" s="82">
        <f t="shared" si="130"/>
        <v>6</v>
      </c>
      <c r="AB1454" s="83">
        <f t="shared" si="131"/>
        <v>9.4499999999999993</v>
      </c>
      <c r="AC1454" s="84"/>
      <c r="AD1454" s="81" t="str">
        <f>VLOOKUP(C1454, 'NORD SUD'!A:B, 2, FALSE)</f>
        <v>S</v>
      </c>
      <c r="AE1454" s="85"/>
      <c r="AF1454" s="85"/>
      <c r="AG1454" s="84"/>
      <c r="AH1454" s="83"/>
      <c r="AI1454" s="33"/>
      <c r="AJ1454" s="33"/>
      <c r="AK1454" s="201"/>
      <c r="AL1454" s="31"/>
    </row>
    <row r="1455" spans="1:38">
      <c r="A1455" s="16">
        <v>1450</v>
      </c>
      <c r="B1455" s="32" t="s">
        <v>344</v>
      </c>
      <c r="C1455" s="32" t="s">
        <v>52</v>
      </c>
      <c r="D1455" s="32" t="s">
        <v>52</v>
      </c>
      <c r="E1455" s="32" t="s">
        <v>389</v>
      </c>
      <c r="F1455" s="32"/>
      <c r="G1455" s="74">
        <v>45831</v>
      </c>
      <c r="H1455" s="75">
        <v>0.60347222222222219</v>
      </c>
      <c r="I1455" s="32" t="s">
        <v>5</v>
      </c>
      <c r="J1455" s="32" t="s">
        <v>6</v>
      </c>
      <c r="K1455" s="32" t="s">
        <v>5</v>
      </c>
      <c r="L1455" s="32" t="s">
        <v>5</v>
      </c>
      <c r="M1455" s="32" t="s">
        <v>5</v>
      </c>
      <c r="N1455" s="32" t="s">
        <v>6</v>
      </c>
      <c r="O1455" s="76">
        <v>324.67</v>
      </c>
      <c r="P1455" s="77">
        <v>1848</v>
      </c>
      <c r="Q1455" s="76">
        <v>99694.74</v>
      </c>
      <c r="R1455" s="76">
        <v>5000</v>
      </c>
      <c r="S1455" s="78">
        <f t="shared" si="136"/>
        <v>5.0153097344955206</v>
      </c>
      <c r="T1455" s="78">
        <f t="shared" si="128"/>
        <v>94694.74</v>
      </c>
      <c r="U1455" s="32" t="s">
        <v>6</v>
      </c>
      <c r="V1455" s="32" t="s">
        <v>6</v>
      </c>
      <c r="W1455" s="79">
        <v>1</v>
      </c>
      <c r="X1455" s="80">
        <v>0</v>
      </c>
      <c r="Y1455" s="81">
        <f>ROUND((S1455/INDICI!$B$2*10),2)</f>
        <v>0.56999999999999995</v>
      </c>
      <c r="Z1455" s="81">
        <f>ROUND((O1455/INDICI!$B$1*25),2)</f>
        <v>0.87</v>
      </c>
      <c r="AA1455" s="82">
        <f t="shared" si="130"/>
        <v>8</v>
      </c>
      <c r="AB1455" s="83">
        <f t="shared" si="131"/>
        <v>9.44</v>
      </c>
      <c r="AC1455" s="84"/>
      <c r="AD1455" s="81" t="str">
        <f>VLOOKUP(C1455, 'NORD SUD'!A:B, 2, FALSE)</f>
        <v>N</v>
      </c>
      <c r="AE1455" s="85"/>
      <c r="AF1455" s="85"/>
      <c r="AG1455" s="84"/>
      <c r="AH1455" s="83"/>
      <c r="AI1455" s="33"/>
      <c r="AJ1455" s="33"/>
      <c r="AK1455" s="201"/>
      <c r="AL1455" s="31"/>
    </row>
    <row r="1456" spans="1:38">
      <c r="A1456" s="16">
        <v>1451</v>
      </c>
      <c r="B1456" s="32" t="s">
        <v>250</v>
      </c>
      <c r="C1456" s="32" t="s">
        <v>41</v>
      </c>
      <c r="D1456" s="32" t="s">
        <v>41</v>
      </c>
      <c r="E1456" s="32" t="s">
        <v>1314</v>
      </c>
      <c r="F1456" s="32"/>
      <c r="G1456" s="74">
        <v>45833</v>
      </c>
      <c r="H1456" s="75">
        <v>0.35138888888888892</v>
      </c>
      <c r="I1456" s="32" t="s">
        <v>265</v>
      </c>
      <c r="J1456" s="32" t="s">
        <v>6</v>
      </c>
      <c r="K1456" s="32" t="s">
        <v>5</v>
      </c>
      <c r="L1456" s="32" t="s">
        <v>5</v>
      </c>
      <c r="M1456" s="76" t="s">
        <v>5</v>
      </c>
      <c r="N1456" s="32" t="s">
        <v>6</v>
      </c>
      <c r="O1456" s="76">
        <v>538.12</v>
      </c>
      <c r="P1456" s="77">
        <v>1115</v>
      </c>
      <c r="Q1456" s="76">
        <v>197743.75</v>
      </c>
      <c r="R1456" s="76">
        <v>0</v>
      </c>
      <c r="S1456" s="85">
        <f t="shared" si="136"/>
        <v>0</v>
      </c>
      <c r="T1456" s="85">
        <f t="shared" si="128"/>
        <v>197743.75</v>
      </c>
      <c r="U1456" s="32" t="s">
        <v>6</v>
      </c>
      <c r="V1456" s="32" t="s">
        <v>6</v>
      </c>
      <c r="W1456" s="79">
        <v>1</v>
      </c>
      <c r="X1456" s="80">
        <v>0</v>
      </c>
      <c r="Y1456" s="81">
        <f>ROUND((S1456/INDICI!$B$2*10),2)</f>
        <v>0</v>
      </c>
      <c r="Z1456" s="81">
        <f>ROUND((O1456/INDICI!$B$1*25),2)</f>
        <v>1.44</v>
      </c>
      <c r="AA1456" s="82">
        <f t="shared" si="130"/>
        <v>8</v>
      </c>
      <c r="AB1456" s="83">
        <f t="shared" si="131"/>
        <v>9.44</v>
      </c>
      <c r="AC1456" s="84"/>
      <c r="AD1456" s="81" t="str">
        <f>VLOOKUP(C1456, 'NORD SUD'!A:B, 2, FALSE)</f>
        <v>N</v>
      </c>
      <c r="AE1456" s="85"/>
      <c r="AF1456" s="85"/>
      <c r="AG1456" s="84"/>
      <c r="AH1456" s="83"/>
      <c r="AI1456" s="33"/>
      <c r="AJ1456" s="33"/>
      <c r="AK1456" s="201"/>
      <c r="AL1456" s="31"/>
    </row>
    <row r="1457" spans="1:38">
      <c r="A1457" s="16">
        <v>1452</v>
      </c>
      <c r="B1457" s="32" t="s">
        <v>857</v>
      </c>
      <c r="C1457" s="32" t="s">
        <v>32</v>
      </c>
      <c r="D1457" s="32" t="s">
        <v>32</v>
      </c>
      <c r="E1457" s="32" t="s">
        <v>1241</v>
      </c>
      <c r="F1457" s="32"/>
      <c r="G1457" s="74">
        <v>45834</v>
      </c>
      <c r="H1457" s="75">
        <v>0.50416666666666665</v>
      </c>
      <c r="I1457" s="32" t="s">
        <v>5</v>
      </c>
      <c r="J1457" s="32" t="s">
        <v>6</v>
      </c>
      <c r="K1457" s="32" t="s">
        <v>5</v>
      </c>
      <c r="L1457" s="32" t="s">
        <v>5</v>
      </c>
      <c r="M1457" s="32" t="s">
        <v>5</v>
      </c>
      <c r="N1457" s="32" t="s">
        <v>6</v>
      </c>
      <c r="O1457" s="76">
        <v>366.03</v>
      </c>
      <c r="P1457" s="77">
        <v>2732</v>
      </c>
      <c r="Q1457" s="76">
        <v>256775.01</v>
      </c>
      <c r="R1457" s="76">
        <v>10400</v>
      </c>
      <c r="S1457" s="85">
        <f t="shared" si="136"/>
        <v>4.0502383779480722</v>
      </c>
      <c r="T1457" s="85">
        <f t="shared" si="128"/>
        <v>246375.01</v>
      </c>
      <c r="U1457" s="32" t="s">
        <v>6</v>
      </c>
      <c r="V1457" s="32" t="s">
        <v>6</v>
      </c>
      <c r="W1457" s="79">
        <v>1</v>
      </c>
      <c r="X1457" s="80">
        <v>0</v>
      </c>
      <c r="Y1457" s="81">
        <f>ROUND((S1457/INDICI!$B$2*10),2)</f>
        <v>0.46</v>
      </c>
      <c r="Z1457" s="81">
        <f>ROUND((O1457/INDICI!$B$1*25),2)</f>
        <v>0.98</v>
      </c>
      <c r="AA1457" s="82">
        <f t="shared" si="130"/>
        <v>8</v>
      </c>
      <c r="AB1457" s="83">
        <f t="shared" si="131"/>
        <v>9.44</v>
      </c>
      <c r="AC1457" s="84"/>
      <c r="AD1457" s="81" t="str">
        <f>VLOOKUP(C1457, 'NORD SUD'!A:B, 2, FALSE)</f>
        <v>S</v>
      </c>
      <c r="AE1457" s="85"/>
      <c r="AF1457" s="85"/>
      <c r="AG1457" s="84"/>
      <c r="AH1457" s="83"/>
      <c r="AI1457" s="33"/>
      <c r="AJ1457" s="33"/>
      <c r="AK1457" s="201"/>
      <c r="AL1457" s="31"/>
    </row>
    <row r="1458" spans="1:38">
      <c r="A1458" s="16">
        <v>1453</v>
      </c>
      <c r="B1458" s="32" t="s">
        <v>138</v>
      </c>
      <c r="C1458" s="32" t="s">
        <v>81</v>
      </c>
      <c r="D1458" s="32" t="s">
        <v>81</v>
      </c>
      <c r="E1458" s="32" t="s">
        <v>1862</v>
      </c>
      <c r="F1458" s="32"/>
      <c r="G1458" s="74">
        <v>45834</v>
      </c>
      <c r="H1458" s="75" t="s">
        <v>1863</v>
      </c>
      <c r="I1458" s="32" t="s">
        <v>5</v>
      </c>
      <c r="J1458" s="32" t="s">
        <v>6</v>
      </c>
      <c r="K1458" s="32" t="s">
        <v>5</v>
      </c>
      <c r="L1458" s="32" t="s">
        <v>5</v>
      </c>
      <c r="M1458" s="32" t="s">
        <v>5</v>
      </c>
      <c r="N1458" s="32" t="s">
        <v>6</v>
      </c>
      <c r="O1458" s="91">
        <v>322.70999999999998</v>
      </c>
      <c r="P1458" s="77">
        <v>2479</v>
      </c>
      <c r="Q1458" s="76">
        <v>99739.44</v>
      </c>
      <c r="R1458" s="76">
        <v>5000</v>
      </c>
      <c r="S1458" s="85">
        <f t="shared" si="136"/>
        <v>5.0130620344369294</v>
      </c>
      <c r="T1458" s="85">
        <f t="shared" si="128"/>
        <v>94739.44</v>
      </c>
      <c r="U1458" s="32" t="s">
        <v>6</v>
      </c>
      <c r="V1458" s="32" t="s">
        <v>6</v>
      </c>
      <c r="W1458" s="79">
        <v>2</v>
      </c>
      <c r="X1458" s="80">
        <v>0</v>
      </c>
      <c r="Y1458" s="81">
        <f>ROUND((S1458/INDICI!$B$2*10),2)</f>
        <v>0.56999999999999995</v>
      </c>
      <c r="Z1458" s="81">
        <f>ROUND((O1458/INDICI!$B$1*25),2)</f>
        <v>0.86</v>
      </c>
      <c r="AA1458" s="82">
        <f t="shared" si="130"/>
        <v>8</v>
      </c>
      <c r="AB1458" s="83">
        <f t="shared" si="131"/>
        <v>9.43</v>
      </c>
      <c r="AC1458" s="84"/>
      <c r="AD1458" s="81" t="str">
        <f>VLOOKUP(C1458, 'NORD SUD'!A:B, 2, FALSE)</f>
        <v>S</v>
      </c>
      <c r="AE1458" s="85"/>
      <c r="AF1458" s="85"/>
      <c r="AG1458" s="84"/>
      <c r="AH1458" s="83"/>
      <c r="AI1458" s="33"/>
      <c r="AJ1458" s="33"/>
      <c r="AK1458" s="201"/>
      <c r="AL1458" s="31"/>
    </row>
    <row r="1459" spans="1:38">
      <c r="A1459" s="16">
        <v>1454</v>
      </c>
      <c r="B1459" s="32" t="s">
        <v>857</v>
      </c>
      <c r="C1459" s="32" t="s">
        <v>76</v>
      </c>
      <c r="D1459" s="32" t="s">
        <v>76</v>
      </c>
      <c r="E1459" s="32" t="s">
        <v>1144</v>
      </c>
      <c r="F1459" s="32"/>
      <c r="G1459" s="74">
        <v>45828</v>
      </c>
      <c r="H1459" s="75">
        <v>0.62777777777777777</v>
      </c>
      <c r="I1459" s="32" t="s">
        <v>5</v>
      </c>
      <c r="J1459" s="32" t="s">
        <v>6</v>
      </c>
      <c r="K1459" s="32" t="s">
        <v>5</v>
      </c>
      <c r="L1459" s="32" t="s">
        <v>5</v>
      </c>
      <c r="M1459" s="32" t="s">
        <v>5</v>
      </c>
      <c r="N1459" s="32" t="s">
        <v>6</v>
      </c>
      <c r="O1459" s="76">
        <v>535.53</v>
      </c>
      <c r="P1459" s="77">
        <v>4855</v>
      </c>
      <c r="Q1459" s="76">
        <v>250000</v>
      </c>
      <c r="R1459" s="76">
        <v>0</v>
      </c>
      <c r="S1459" s="85">
        <f t="shared" si="136"/>
        <v>0</v>
      </c>
      <c r="T1459" s="85">
        <f t="shared" si="128"/>
        <v>250000</v>
      </c>
      <c r="U1459" s="32" t="s">
        <v>6</v>
      </c>
      <c r="V1459" s="32" t="s">
        <v>6</v>
      </c>
      <c r="W1459" s="32">
        <v>1</v>
      </c>
      <c r="X1459" s="80">
        <v>0</v>
      </c>
      <c r="Y1459" s="81">
        <f>ROUND((S1459/INDICI!$B$2*10),2)</f>
        <v>0</v>
      </c>
      <c r="Z1459" s="81">
        <f>ROUND((O1459/INDICI!$B$1*25),2)</f>
        <v>1.43</v>
      </c>
      <c r="AA1459" s="82">
        <f t="shared" si="130"/>
        <v>8</v>
      </c>
      <c r="AB1459" s="83">
        <f t="shared" si="131"/>
        <v>9.43</v>
      </c>
      <c r="AC1459" s="84"/>
      <c r="AD1459" s="81" t="str">
        <f>VLOOKUP(C1459, 'NORD SUD'!A:B, 2, FALSE)</f>
        <v>S</v>
      </c>
      <c r="AE1459" s="85"/>
      <c r="AF1459" s="85"/>
      <c r="AG1459" s="84"/>
      <c r="AH1459" s="83"/>
      <c r="AI1459" s="33"/>
      <c r="AJ1459" s="33"/>
      <c r="AK1459" s="201"/>
      <c r="AL1459" s="31"/>
    </row>
    <row r="1460" spans="1:38">
      <c r="A1460" s="16">
        <v>1455</v>
      </c>
      <c r="B1460" s="32" t="s">
        <v>344</v>
      </c>
      <c r="C1460" s="32" t="s">
        <v>1122</v>
      </c>
      <c r="D1460" s="32" t="s">
        <v>1122</v>
      </c>
      <c r="E1460" s="32" t="s">
        <v>1123</v>
      </c>
      <c r="F1460" s="32"/>
      <c r="G1460" s="74">
        <v>45827</v>
      </c>
      <c r="H1460" s="75">
        <v>0.56111111111111112</v>
      </c>
      <c r="I1460" s="32" t="s">
        <v>5</v>
      </c>
      <c r="J1460" s="32" t="s">
        <v>6</v>
      </c>
      <c r="K1460" s="32" t="s">
        <v>5</v>
      </c>
      <c r="L1460" s="32" t="s">
        <v>5</v>
      </c>
      <c r="M1460" s="32" t="s">
        <v>5</v>
      </c>
      <c r="N1460" s="32" t="s">
        <v>6</v>
      </c>
      <c r="O1460" s="76">
        <v>1147.97</v>
      </c>
      <c r="P1460" s="77">
        <v>7143</v>
      </c>
      <c r="Q1460" s="76">
        <v>246676.68</v>
      </c>
      <c r="R1460" s="76">
        <v>7930</v>
      </c>
      <c r="S1460" s="85">
        <f t="shared" si="136"/>
        <v>3.2147343640266279</v>
      </c>
      <c r="T1460" s="85">
        <f t="shared" si="128"/>
        <v>238746.68</v>
      </c>
      <c r="U1460" s="32" t="s">
        <v>6</v>
      </c>
      <c r="V1460" s="32" t="s">
        <v>6</v>
      </c>
      <c r="W1460" s="79">
        <v>2</v>
      </c>
      <c r="X1460" s="80">
        <v>0</v>
      </c>
      <c r="Y1460" s="81">
        <f>ROUND((S1460/INDICI!$B$2*10),2)</f>
        <v>0.36</v>
      </c>
      <c r="Z1460" s="81">
        <f>ROUND((O1460/INDICI!$B$1*25),2)</f>
        <v>3.06</v>
      </c>
      <c r="AA1460" s="82">
        <f t="shared" si="130"/>
        <v>6</v>
      </c>
      <c r="AB1460" s="83">
        <f t="shared" si="131"/>
        <v>9.42</v>
      </c>
      <c r="AC1460" s="84"/>
      <c r="AD1460" s="81" t="str">
        <f>VLOOKUP(C1460, 'NORD SUD'!A:B, 2, FALSE)</f>
        <v>N</v>
      </c>
      <c r="AE1460" s="85"/>
      <c r="AF1460" s="85"/>
      <c r="AG1460" s="84"/>
      <c r="AH1460" s="83"/>
      <c r="AI1460" s="33"/>
      <c r="AJ1460" s="33"/>
      <c r="AK1460" s="201"/>
      <c r="AL1460" s="31"/>
    </row>
    <row r="1461" spans="1:38">
      <c r="A1461" s="16">
        <v>1456</v>
      </c>
      <c r="B1461" s="80" t="s">
        <v>236</v>
      </c>
      <c r="C1461" s="80" t="s">
        <v>64</v>
      </c>
      <c r="D1461" s="80" t="s">
        <v>64</v>
      </c>
      <c r="E1461" s="80" t="s">
        <v>240</v>
      </c>
      <c r="F1461" s="98"/>
      <c r="G1461" s="99">
        <v>45826</v>
      </c>
      <c r="H1461" s="100">
        <v>0.53678240740740801</v>
      </c>
      <c r="I1461" s="80" t="s">
        <v>5</v>
      </c>
      <c r="J1461" s="80" t="s">
        <v>6</v>
      </c>
      <c r="K1461" s="80" t="s">
        <v>5</v>
      </c>
      <c r="L1461" s="80" t="s">
        <v>5</v>
      </c>
      <c r="M1461" s="98" t="s">
        <v>5</v>
      </c>
      <c r="N1461" s="98" t="s">
        <v>6</v>
      </c>
      <c r="O1461" s="101">
        <v>527.33000000000004</v>
      </c>
      <c r="P1461" s="102">
        <v>2086</v>
      </c>
      <c r="Q1461" s="101">
        <v>139786.98000000001</v>
      </c>
      <c r="R1461" s="101">
        <v>0</v>
      </c>
      <c r="S1461" s="103">
        <f t="shared" si="136"/>
        <v>0</v>
      </c>
      <c r="T1461" s="103">
        <f t="shared" si="128"/>
        <v>139786.98000000001</v>
      </c>
      <c r="U1461" s="80" t="s">
        <v>6</v>
      </c>
      <c r="V1461" s="80" t="s">
        <v>6</v>
      </c>
      <c r="W1461" s="89">
        <v>1</v>
      </c>
      <c r="X1461" s="80">
        <v>0</v>
      </c>
      <c r="Y1461" s="81">
        <f>ROUND((S1461/INDICI!$B$2*10),2)</f>
        <v>0</v>
      </c>
      <c r="Z1461" s="81">
        <f>ROUND((O1461/INDICI!$B$1*25),2)</f>
        <v>1.41</v>
      </c>
      <c r="AA1461" s="82">
        <f t="shared" si="130"/>
        <v>8</v>
      </c>
      <c r="AB1461" s="83">
        <f t="shared" si="131"/>
        <v>9.41</v>
      </c>
      <c r="AC1461" s="84"/>
      <c r="AD1461" s="81" t="str">
        <f>VLOOKUP(C1461, 'NORD SUD'!A:B, 2, FALSE)</f>
        <v>S</v>
      </c>
      <c r="AE1461" s="85"/>
      <c r="AF1461" s="85"/>
      <c r="AG1461" s="84"/>
      <c r="AH1461" s="83"/>
      <c r="AI1461" s="33"/>
      <c r="AJ1461" s="33"/>
      <c r="AK1461" s="201"/>
      <c r="AL1461" s="31"/>
    </row>
    <row r="1462" spans="1:38">
      <c r="A1462" s="16">
        <v>1457</v>
      </c>
      <c r="B1462" s="32" t="s">
        <v>556</v>
      </c>
      <c r="C1462" s="32" t="s">
        <v>88</v>
      </c>
      <c r="D1462" s="32" t="s">
        <v>88</v>
      </c>
      <c r="E1462" s="32" t="s">
        <v>88</v>
      </c>
      <c r="F1462" s="32"/>
      <c r="G1462" s="74">
        <v>45833</v>
      </c>
      <c r="H1462" s="75">
        <v>0.51458333333333328</v>
      </c>
      <c r="I1462" s="32" t="s">
        <v>5</v>
      </c>
      <c r="J1462" s="32" t="s">
        <v>6</v>
      </c>
      <c r="K1462" s="32" t="s">
        <v>5</v>
      </c>
      <c r="L1462" s="32" t="s">
        <v>5</v>
      </c>
      <c r="M1462" s="32" t="s">
        <v>5</v>
      </c>
      <c r="N1462" s="32" t="s">
        <v>6</v>
      </c>
      <c r="O1462" s="76">
        <v>1318.05</v>
      </c>
      <c r="P1462" s="77">
        <v>52426</v>
      </c>
      <c r="Q1462" s="76">
        <v>299000</v>
      </c>
      <c r="R1462" s="76">
        <v>50000</v>
      </c>
      <c r="S1462" s="85">
        <f t="shared" si="136"/>
        <v>16.722408026755854</v>
      </c>
      <c r="T1462" s="85">
        <f t="shared" si="128"/>
        <v>249000</v>
      </c>
      <c r="U1462" s="32" t="s">
        <v>6</v>
      </c>
      <c r="V1462" s="32" t="s">
        <v>6</v>
      </c>
      <c r="W1462" s="79">
        <v>1</v>
      </c>
      <c r="X1462" s="80">
        <v>0</v>
      </c>
      <c r="Y1462" s="81">
        <f>ROUND((S1462/INDICI!$B$2*10),2)</f>
        <v>1.89</v>
      </c>
      <c r="Z1462" s="81">
        <f>ROUND((O1462/INDICI!$B$1*25),2)</f>
        <v>3.52</v>
      </c>
      <c r="AA1462" s="82">
        <f t="shared" si="130"/>
        <v>4</v>
      </c>
      <c r="AB1462" s="83">
        <f t="shared" si="131"/>
        <v>9.41</v>
      </c>
      <c r="AC1462" s="84"/>
      <c r="AD1462" s="81" t="str">
        <f>VLOOKUP(C1462, 'NORD SUD'!A:B, 2, FALSE)</f>
        <v>S</v>
      </c>
      <c r="AE1462" s="85"/>
      <c r="AF1462" s="85"/>
      <c r="AG1462" s="84"/>
      <c r="AH1462" s="83"/>
      <c r="AI1462" s="33"/>
      <c r="AJ1462" s="33"/>
      <c r="AK1462" s="201"/>
      <c r="AL1462" s="31"/>
    </row>
    <row r="1463" spans="1:38">
      <c r="A1463" s="16">
        <v>1458</v>
      </c>
      <c r="B1463" s="32" t="s">
        <v>1013</v>
      </c>
      <c r="C1463" s="32" t="s">
        <v>56</v>
      </c>
      <c r="D1463" s="32" t="s">
        <v>56</v>
      </c>
      <c r="E1463" s="32" t="s">
        <v>1017</v>
      </c>
      <c r="F1463" s="32"/>
      <c r="G1463" s="74">
        <v>45834</v>
      </c>
      <c r="H1463" s="75">
        <v>0.7055555555555556</v>
      </c>
      <c r="I1463" s="32" t="s">
        <v>5</v>
      </c>
      <c r="J1463" s="32" t="s">
        <v>6</v>
      </c>
      <c r="K1463" s="32" t="s">
        <v>5</v>
      </c>
      <c r="L1463" s="32" t="s">
        <v>5</v>
      </c>
      <c r="M1463" s="32" t="s">
        <v>5</v>
      </c>
      <c r="N1463" s="32" t="s">
        <v>6</v>
      </c>
      <c r="O1463" s="76">
        <v>524.70000000000005</v>
      </c>
      <c r="P1463" s="77">
        <v>4574</v>
      </c>
      <c r="Q1463" s="76">
        <v>250000</v>
      </c>
      <c r="R1463" s="76">
        <v>0</v>
      </c>
      <c r="S1463" s="85">
        <f t="shared" si="136"/>
        <v>0</v>
      </c>
      <c r="T1463" s="85">
        <f t="shared" si="128"/>
        <v>250000</v>
      </c>
      <c r="U1463" s="32" t="s">
        <v>6</v>
      </c>
      <c r="V1463" s="32" t="s">
        <v>6</v>
      </c>
      <c r="W1463" s="79">
        <v>1</v>
      </c>
      <c r="X1463" s="80">
        <v>0</v>
      </c>
      <c r="Y1463" s="81">
        <f>ROUND((S1463/INDICI!$B$2*10),2)</f>
        <v>0</v>
      </c>
      <c r="Z1463" s="81">
        <f>ROUND((O1463/INDICI!$B$1*25),2)</f>
        <v>1.4</v>
      </c>
      <c r="AA1463" s="82">
        <f t="shared" si="130"/>
        <v>8</v>
      </c>
      <c r="AB1463" s="83">
        <f t="shared" si="131"/>
        <v>9.4</v>
      </c>
      <c r="AC1463" s="84"/>
      <c r="AD1463" s="81" t="str">
        <f>VLOOKUP(C1463, 'NORD SUD'!A:B, 2, FALSE)</f>
        <v>S</v>
      </c>
      <c r="AE1463" s="85"/>
      <c r="AF1463" s="85"/>
      <c r="AG1463" s="84"/>
      <c r="AH1463" s="83"/>
      <c r="AI1463" s="33"/>
      <c r="AJ1463" s="33"/>
      <c r="AK1463" s="201"/>
      <c r="AL1463" s="31"/>
    </row>
    <row r="1464" spans="1:38">
      <c r="A1464" s="16">
        <v>1459</v>
      </c>
      <c r="B1464" s="32" t="s">
        <v>556</v>
      </c>
      <c r="C1464" s="32" t="s">
        <v>1454</v>
      </c>
      <c r="D1464" s="32" t="s">
        <v>1454</v>
      </c>
      <c r="E1464" s="32" t="s">
        <v>1462</v>
      </c>
      <c r="F1464" s="32"/>
      <c r="G1464" s="74">
        <v>45834</v>
      </c>
      <c r="H1464" s="75">
        <v>0.73541666666666661</v>
      </c>
      <c r="I1464" s="32" t="s">
        <v>5</v>
      </c>
      <c r="J1464" s="32" t="s">
        <v>6</v>
      </c>
      <c r="K1464" s="32" t="s">
        <v>5</v>
      </c>
      <c r="L1464" s="32" t="s">
        <v>5</v>
      </c>
      <c r="M1464" s="32" t="s">
        <v>5</v>
      </c>
      <c r="N1464" s="32" t="s">
        <v>6</v>
      </c>
      <c r="O1464" s="76">
        <v>520.16</v>
      </c>
      <c r="P1464" s="77">
        <v>769</v>
      </c>
      <c r="Q1464" s="76">
        <v>109095</v>
      </c>
      <c r="R1464" s="76">
        <v>0</v>
      </c>
      <c r="S1464" s="85">
        <f t="shared" si="136"/>
        <v>0</v>
      </c>
      <c r="T1464" s="85">
        <f t="shared" si="128"/>
        <v>109095</v>
      </c>
      <c r="U1464" s="32" t="s">
        <v>6</v>
      </c>
      <c r="V1464" s="32" t="s">
        <v>6</v>
      </c>
      <c r="W1464" s="79">
        <v>1</v>
      </c>
      <c r="X1464" s="80">
        <v>0</v>
      </c>
      <c r="Y1464" s="81">
        <f>ROUND((S1464/INDICI!$B$2*10),2)</f>
        <v>0</v>
      </c>
      <c r="Z1464" s="81">
        <f>ROUND((O1464/INDICI!$B$1*25),2)</f>
        <v>1.39</v>
      </c>
      <c r="AA1464" s="82">
        <f t="shared" si="130"/>
        <v>8</v>
      </c>
      <c r="AB1464" s="83">
        <f t="shared" si="131"/>
        <v>9.39</v>
      </c>
      <c r="AC1464" s="84"/>
      <c r="AD1464" s="81" t="str">
        <f>VLOOKUP(C1464, 'NORD SUD'!A:B, 2, FALSE)</f>
        <v>S</v>
      </c>
      <c r="AE1464" s="85"/>
      <c r="AF1464" s="85"/>
      <c r="AG1464" s="84"/>
      <c r="AH1464" s="83"/>
      <c r="AI1464" s="33"/>
      <c r="AJ1464" s="33"/>
      <c r="AK1464" s="201"/>
      <c r="AL1464" s="31"/>
    </row>
    <row r="1465" spans="1:38">
      <c r="A1465" s="16">
        <v>1460</v>
      </c>
      <c r="B1465" s="32" t="s">
        <v>175</v>
      </c>
      <c r="C1465" s="32" t="s">
        <v>57</v>
      </c>
      <c r="D1465" s="32" t="s">
        <v>57</v>
      </c>
      <c r="E1465" s="32" t="s">
        <v>622</v>
      </c>
      <c r="F1465" s="32"/>
      <c r="G1465" s="74">
        <v>45834</v>
      </c>
      <c r="H1465" s="75" t="s">
        <v>618</v>
      </c>
      <c r="I1465" s="32" t="s">
        <v>5</v>
      </c>
      <c r="J1465" s="32" t="s">
        <v>6</v>
      </c>
      <c r="K1465" s="32" t="s">
        <v>5</v>
      </c>
      <c r="L1465" s="32" t="s">
        <v>5</v>
      </c>
      <c r="M1465" s="32" t="s">
        <v>5</v>
      </c>
      <c r="N1465" s="32" t="s">
        <v>6</v>
      </c>
      <c r="O1465" s="76">
        <v>1063.48</v>
      </c>
      <c r="P1465" s="77">
        <v>12036</v>
      </c>
      <c r="Q1465" s="76">
        <v>210000</v>
      </c>
      <c r="R1465" s="76">
        <v>10000</v>
      </c>
      <c r="S1465" s="85">
        <f t="shared" si="136"/>
        <v>4.7619047619047619</v>
      </c>
      <c r="T1465" s="85">
        <f t="shared" si="128"/>
        <v>200000</v>
      </c>
      <c r="U1465" s="32" t="s">
        <v>6</v>
      </c>
      <c r="V1465" s="32" t="s">
        <v>6</v>
      </c>
      <c r="W1465" s="79">
        <v>2</v>
      </c>
      <c r="X1465" s="80">
        <v>0</v>
      </c>
      <c r="Y1465" s="81">
        <f>ROUND((S1465/INDICI!$B$2*10),2)</f>
        <v>0.54</v>
      </c>
      <c r="Z1465" s="81">
        <f>ROUND((O1465/INDICI!$B$1*25),2)</f>
        <v>2.84</v>
      </c>
      <c r="AA1465" s="82">
        <f t="shared" si="130"/>
        <v>6</v>
      </c>
      <c r="AB1465" s="83">
        <f t="shared" si="131"/>
        <v>9.379999999999999</v>
      </c>
      <c r="AC1465" s="84"/>
      <c r="AD1465" s="81" t="str">
        <f>VLOOKUP(C1465, 'NORD SUD'!A:B, 2, FALSE)</f>
        <v>S</v>
      </c>
      <c r="AE1465" s="85"/>
      <c r="AF1465" s="85"/>
      <c r="AG1465" s="84"/>
      <c r="AH1465" s="83"/>
      <c r="AI1465" s="33"/>
      <c r="AJ1465" s="33"/>
      <c r="AK1465" s="201"/>
      <c r="AL1465" s="31"/>
    </row>
    <row r="1466" spans="1:38">
      <c r="A1466" s="16">
        <v>1461</v>
      </c>
      <c r="B1466" s="32" t="s">
        <v>218</v>
      </c>
      <c r="C1466" s="32" t="s">
        <v>106</v>
      </c>
      <c r="D1466" s="32" t="s">
        <v>106</v>
      </c>
      <c r="E1466" s="32" t="s">
        <v>224</v>
      </c>
      <c r="F1466" s="32"/>
      <c r="G1466" s="74">
        <v>45834</v>
      </c>
      <c r="H1466" s="75">
        <v>0.71527777777777779</v>
      </c>
      <c r="I1466" s="32" t="s">
        <v>5</v>
      </c>
      <c r="J1466" s="32" t="s">
        <v>6</v>
      </c>
      <c r="K1466" s="32" t="s">
        <v>5</v>
      </c>
      <c r="L1466" s="32" t="s">
        <v>5</v>
      </c>
      <c r="M1466" s="32" t="s">
        <v>5</v>
      </c>
      <c r="N1466" s="32" t="s">
        <v>6</v>
      </c>
      <c r="O1466" s="76">
        <v>518.13</v>
      </c>
      <c r="P1466" s="77">
        <v>193</v>
      </c>
      <c r="Q1466" s="76">
        <v>75000</v>
      </c>
      <c r="R1466" s="76">
        <v>0</v>
      </c>
      <c r="S1466" s="85">
        <f t="shared" si="136"/>
        <v>0</v>
      </c>
      <c r="T1466" s="85">
        <f t="shared" si="128"/>
        <v>75000</v>
      </c>
      <c r="U1466" s="32" t="s">
        <v>6</v>
      </c>
      <c r="V1466" s="32" t="s">
        <v>6</v>
      </c>
      <c r="W1466" s="79">
        <v>1</v>
      </c>
      <c r="X1466" s="80">
        <v>0</v>
      </c>
      <c r="Y1466" s="81">
        <f>ROUND((S1466/INDICI!$B$2*10),2)</f>
        <v>0</v>
      </c>
      <c r="Z1466" s="81">
        <f>ROUND((O1466/INDICI!$B$1*25),2)</f>
        <v>1.38</v>
      </c>
      <c r="AA1466" s="82">
        <f t="shared" si="130"/>
        <v>8</v>
      </c>
      <c r="AB1466" s="83">
        <f t="shared" si="131"/>
        <v>9.379999999999999</v>
      </c>
      <c r="AC1466" s="84"/>
      <c r="AD1466" s="81" t="str">
        <f>VLOOKUP(C1466, 'NORD SUD'!A:B, 2, FALSE)</f>
        <v>S</v>
      </c>
      <c r="AE1466" s="85"/>
      <c r="AF1466" s="85"/>
      <c r="AG1466" s="84"/>
      <c r="AH1466" s="83"/>
      <c r="AI1466" s="33"/>
      <c r="AJ1466" s="33"/>
      <c r="AK1466" s="201"/>
      <c r="AL1466" s="31"/>
    </row>
    <row r="1467" spans="1:38">
      <c r="A1467" s="16">
        <v>1462</v>
      </c>
      <c r="B1467" s="32" t="s">
        <v>857</v>
      </c>
      <c r="C1467" s="32" t="s">
        <v>29</v>
      </c>
      <c r="D1467" s="32" t="s">
        <v>29</v>
      </c>
      <c r="E1467" s="32" t="s">
        <v>1600</v>
      </c>
      <c r="F1467" s="32"/>
      <c r="G1467" s="74">
        <v>45834</v>
      </c>
      <c r="H1467" s="75">
        <v>0.62361111111111101</v>
      </c>
      <c r="I1467" s="32" t="s">
        <v>5</v>
      </c>
      <c r="J1467" s="32" t="s">
        <v>6</v>
      </c>
      <c r="K1467" s="32" t="s">
        <v>5</v>
      </c>
      <c r="L1467" s="32" t="s">
        <v>5</v>
      </c>
      <c r="M1467" s="32" t="s">
        <v>5</v>
      </c>
      <c r="N1467" s="32" t="s">
        <v>6</v>
      </c>
      <c r="O1467" s="76">
        <v>483.55</v>
      </c>
      <c r="P1467" s="77">
        <v>1034</v>
      </c>
      <c r="Q1467" s="76">
        <v>154000</v>
      </c>
      <c r="R1467" s="76">
        <v>1000</v>
      </c>
      <c r="S1467" s="86">
        <f t="shared" si="136"/>
        <v>0.64935064935064934</v>
      </c>
      <c r="T1467" s="86">
        <f t="shared" si="128"/>
        <v>153000</v>
      </c>
      <c r="U1467" s="32" t="s">
        <v>6</v>
      </c>
      <c r="V1467" s="32" t="s">
        <v>5</v>
      </c>
      <c r="W1467" s="32">
        <v>1</v>
      </c>
      <c r="X1467" s="80">
        <v>0</v>
      </c>
      <c r="Y1467" s="81">
        <f>ROUND((S1467/INDICI!$B$2*10),2)</f>
        <v>7.0000000000000007E-2</v>
      </c>
      <c r="Z1467" s="81">
        <f>ROUND((O1467/INDICI!$B$1*25),2)</f>
        <v>1.29</v>
      </c>
      <c r="AA1467" s="82">
        <f t="shared" si="130"/>
        <v>8</v>
      </c>
      <c r="AB1467" s="83">
        <f t="shared" si="131"/>
        <v>9.36</v>
      </c>
      <c r="AC1467" s="84"/>
      <c r="AD1467" s="81" t="str">
        <f>VLOOKUP(C1467, 'NORD SUD'!A:B, 2, FALSE)</f>
        <v>S</v>
      </c>
      <c r="AE1467" s="85"/>
      <c r="AF1467" s="85"/>
      <c r="AG1467" s="84"/>
      <c r="AH1467" s="83"/>
      <c r="AI1467" s="33"/>
      <c r="AJ1467" s="33"/>
      <c r="AK1467" s="201"/>
      <c r="AL1467" s="31"/>
    </row>
    <row r="1468" spans="1:38">
      <c r="A1468" s="16">
        <v>1463</v>
      </c>
      <c r="B1468" s="32" t="s">
        <v>138</v>
      </c>
      <c r="C1468" s="32" t="s">
        <v>81</v>
      </c>
      <c r="D1468" s="32" t="s">
        <v>81</v>
      </c>
      <c r="E1468" s="32" t="s">
        <v>1935</v>
      </c>
      <c r="F1468" s="32"/>
      <c r="G1468" s="74">
        <v>45834</v>
      </c>
      <c r="H1468" s="75" t="s">
        <v>1936</v>
      </c>
      <c r="I1468" s="32" t="s">
        <v>5</v>
      </c>
      <c r="J1468" s="32" t="s">
        <v>6</v>
      </c>
      <c r="K1468" s="32" t="s">
        <v>5</v>
      </c>
      <c r="L1468" s="32" t="s">
        <v>5</v>
      </c>
      <c r="M1468" s="32" t="s">
        <v>5</v>
      </c>
      <c r="N1468" s="32" t="s">
        <v>6</v>
      </c>
      <c r="O1468" s="76">
        <v>87.3</v>
      </c>
      <c r="P1468" s="77">
        <v>2291</v>
      </c>
      <c r="Q1468" s="76">
        <v>170190</v>
      </c>
      <c r="R1468" s="76">
        <v>17019</v>
      </c>
      <c r="S1468" s="85">
        <f t="shared" si="136"/>
        <v>10</v>
      </c>
      <c r="T1468" s="85">
        <f t="shared" si="128"/>
        <v>153171</v>
      </c>
      <c r="U1468" s="32" t="s">
        <v>6</v>
      </c>
      <c r="V1468" s="32" t="s">
        <v>6</v>
      </c>
      <c r="W1468" s="128">
        <v>2</v>
      </c>
      <c r="X1468" s="80">
        <v>0</v>
      </c>
      <c r="Y1468" s="81">
        <f>ROUND((S1468/INDICI!$B$2*10),2)</f>
        <v>1.1299999999999999</v>
      </c>
      <c r="Z1468" s="81">
        <f>ROUND((O1468/INDICI!$B$1*25),2)</f>
        <v>0.23</v>
      </c>
      <c r="AA1468" s="82">
        <f t="shared" si="130"/>
        <v>8</v>
      </c>
      <c r="AB1468" s="83">
        <f t="shared" si="131"/>
        <v>9.36</v>
      </c>
      <c r="AC1468" s="84"/>
      <c r="AD1468" s="81" t="str">
        <f>VLOOKUP(C1468, 'NORD SUD'!A:B, 2, FALSE)</f>
        <v>S</v>
      </c>
      <c r="AE1468" s="85"/>
      <c r="AF1468" s="85"/>
      <c r="AG1468" s="84"/>
      <c r="AH1468" s="83"/>
      <c r="AI1468" s="33"/>
      <c r="AJ1468" s="33"/>
      <c r="AK1468" s="201"/>
      <c r="AL1468" s="31"/>
    </row>
    <row r="1469" spans="1:38">
      <c r="A1469" s="16">
        <v>1464</v>
      </c>
      <c r="B1469" s="32" t="s">
        <v>556</v>
      </c>
      <c r="C1469" s="32" t="s">
        <v>88</v>
      </c>
      <c r="D1469" s="32" t="s">
        <v>88</v>
      </c>
      <c r="E1469" s="32" t="s">
        <v>1424</v>
      </c>
      <c r="F1469" s="32"/>
      <c r="G1469" s="74">
        <v>45793</v>
      </c>
      <c r="H1469" s="75">
        <v>0.60763888888888895</v>
      </c>
      <c r="I1469" s="32" t="s">
        <v>5</v>
      </c>
      <c r="J1469" s="32" t="s">
        <v>6</v>
      </c>
      <c r="K1469" s="32" t="s">
        <v>5</v>
      </c>
      <c r="L1469" s="32" t="s">
        <v>5</v>
      </c>
      <c r="M1469" s="32" t="s">
        <v>5</v>
      </c>
      <c r="N1469" s="32" t="s">
        <v>6</v>
      </c>
      <c r="O1469" s="76">
        <v>836.88</v>
      </c>
      <c r="P1469" s="77">
        <v>7289</v>
      </c>
      <c r="Q1469" s="76">
        <v>43310</v>
      </c>
      <c r="R1469" s="76">
        <v>4331</v>
      </c>
      <c r="S1469" s="85">
        <f t="shared" si="136"/>
        <v>10</v>
      </c>
      <c r="T1469" s="85">
        <f t="shared" si="128"/>
        <v>38979</v>
      </c>
      <c r="U1469" s="32" t="s">
        <v>6</v>
      </c>
      <c r="V1469" s="32" t="s">
        <v>6</v>
      </c>
      <c r="W1469" s="79">
        <v>1</v>
      </c>
      <c r="X1469" s="80">
        <v>0</v>
      </c>
      <c r="Y1469" s="81">
        <f>ROUND((S1469/INDICI!$B$2*10),2)</f>
        <v>1.1299999999999999</v>
      </c>
      <c r="Z1469" s="81">
        <f>ROUND((O1469/INDICI!$B$1*25),2)</f>
        <v>2.23</v>
      </c>
      <c r="AA1469" s="82">
        <f t="shared" si="130"/>
        <v>6</v>
      </c>
      <c r="AB1469" s="83">
        <f t="shared" si="131"/>
        <v>9.36</v>
      </c>
      <c r="AC1469" s="84"/>
      <c r="AD1469" s="81" t="str">
        <f>VLOOKUP(C1469, 'NORD SUD'!A:B, 2, FALSE)</f>
        <v>S</v>
      </c>
      <c r="AE1469" s="85"/>
      <c r="AF1469" s="85"/>
      <c r="AG1469" s="84"/>
      <c r="AH1469" s="83"/>
      <c r="AI1469" s="33"/>
      <c r="AJ1469" s="33"/>
      <c r="AK1469" s="201"/>
      <c r="AL1469" s="31"/>
    </row>
    <row r="1470" spans="1:38">
      <c r="A1470" s="16">
        <v>1465</v>
      </c>
      <c r="B1470" s="32" t="s">
        <v>857</v>
      </c>
      <c r="C1470" s="32" t="s">
        <v>32</v>
      </c>
      <c r="D1470" s="32" t="s">
        <v>32</v>
      </c>
      <c r="E1470" s="32" t="s">
        <v>1252</v>
      </c>
      <c r="F1470" s="32"/>
      <c r="G1470" s="74">
        <v>45834</v>
      </c>
      <c r="H1470" s="75">
        <v>0.72152777777777777</v>
      </c>
      <c r="I1470" s="32" t="s">
        <v>5</v>
      </c>
      <c r="J1470" s="32" t="s">
        <v>6</v>
      </c>
      <c r="K1470" s="32" t="s">
        <v>5</v>
      </c>
      <c r="L1470" s="32" t="s">
        <v>5</v>
      </c>
      <c r="M1470" s="32" t="s">
        <v>5</v>
      </c>
      <c r="N1470" s="32" t="s">
        <v>6</v>
      </c>
      <c r="O1470" s="76">
        <v>298.5</v>
      </c>
      <c r="P1470" s="77">
        <v>1340</v>
      </c>
      <c r="Q1470" s="76">
        <v>125000</v>
      </c>
      <c r="R1470" s="76">
        <v>6250</v>
      </c>
      <c r="S1470" s="85">
        <f t="shared" si="136"/>
        <v>5</v>
      </c>
      <c r="T1470" s="85">
        <f t="shared" si="128"/>
        <v>118750</v>
      </c>
      <c r="U1470" s="32" t="s">
        <v>6</v>
      </c>
      <c r="V1470" s="32" t="s">
        <v>6</v>
      </c>
      <c r="W1470" s="79">
        <v>1</v>
      </c>
      <c r="X1470" s="80">
        <v>0</v>
      </c>
      <c r="Y1470" s="81">
        <f>ROUND((S1470/INDICI!$B$2*10),2)</f>
        <v>0.56000000000000005</v>
      </c>
      <c r="Z1470" s="81">
        <f>ROUND((O1470/INDICI!$B$1*25),2)</f>
        <v>0.8</v>
      </c>
      <c r="AA1470" s="82">
        <f t="shared" si="130"/>
        <v>8</v>
      </c>
      <c r="AB1470" s="83">
        <f t="shared" si="131"/>
        <v>9.36</v>
      </c>
      <c r="AC1470" s="84"/>
      <c r="AD1470" s="81" t="str">
        <f>VLOOKUP(C1470, 'NORD SUD'!A:B, 2, FALSE)</f>
        <v>S</v>
      </c>
      <c r="AE1470" s="85"/>
      <c r="AF1470" s="85"/>
      <c r="AG1470" s="84"/>
      <c r="AH1470" s="83"/>
      <c r="AI1470" s="33"/>
      <c r="AJ1470" s="33"/>
      <c r="AK1470" s="201"/>
      <c r="AL1470" s="31"/>
    </row>
    <row r="1471" spans="1:38">
      <c r="A1471" s="16">
        <v>1466</v>
      </c>
      <c r="B1471" s="32" t="s">
        <v>294</v>
      </c>
      <c r="C1471" s="32" t="s">
        <v>84</v>
      </c>
      <c r="D1471" s="32" t="s">
        <v>84</v>
      </c>
      <c r="E1471" s="32" t="s">
        <v>1490</v>
      </c>
      <c r="F1471" s="32"/>
      <c r="G1471" s="74">
        <v>45831</v>
      </c>
      <c r="H1471" s="75">
        <v>0.57361111111111118</v>
      </c>
      <c r="I1471" s="32" t="s">
        <v>5</v>
      </c>
      <c r="J1471" s="32" t="s">
        <v>6</v>
      </c>
      <c r="K1471" s="32" t="s">
        <v>5</v>
      </c>
      <c r="L1471" s="32" t="s">
        <v>5</v>
      </c>
      <c r="M1471" s="32" t="s">
        <v>5</v>
      </c>
      <c r="N1471" s="32" t="s">
        <v>6</v>
      </c>
      <c r="O1471" s="76">
        <v>899.99</v>
      </c>
      <c r="P1471" s="77">
        <v>8889</v>
      </c>
      <c r="Q1471" s="76">
        <v>240000</v>
      </c>
      <c r="R1471" s="76">
        <v>20000</v>
      </c>
      <c r="S1471" s="85">
        <f t="shared" si="136"/>
        <v>8.3333333333333321</v>
      </c>
      <c r="T1471" s="85">
        <f t="shared" si="128"/>
        <v>220000</v>
      </c>
      <c r="U1471" s="32" t="s">
        <v>6</v>
      </c>
      <c r="V1471" s="32" t="s">
        <v>6</v>
      </c>
      <c r="W1471" s="79">
        <v>1</v>
      </c>
      <c r="X1471" s="80">
        <v>0</v>
      </c>
      <c r="Y1471" s="81">
        <f>ROUND((S1471/INDICI!$B$2*10),2)</f>
        <v>0.94</v>
      </c>
      <c r="Z1471" s="81">
        <f>ROUND((O1471/INDICI!$B$1*25),2)</f>
        <v>2.4</v>
      </c>
      <c r="AA1471" s="82">
        <f t="shared" si="130"/>
        <v>6</v>
      </c>
      <c r="AB1471" s="83">
        <f t="shared" si="131"/>
        <v>9.34</v>
      </c>
      <c r="AC1471" s="84"/>
      <c r="AD1471" s="81" t="str">
        <f>VLOOKUP(C1471, 'NORD SUD'!A:B, 2, FALSE)</f>
        <v>N</v>
      </c>
      <c r="AE1471" s="85"/>
      <c r="AF1471" s="85"/>
      <c r="AG1471" s="84"/>
      <c r="AH1471" s="83"/>
      <c r="AI1471" s="33"/>
      <c r="AJ1471" s="33"/>
      <c r="AK1471" s="201"/>
      <c r="AL1471" s="31"/>
    </row>
    <row r="1472" spans="1:38">
      <c r="A1472" s="16">
        <v>1467</v>
      </c>
      <c r="B1472" s="32" t="s">
        <v>138</v>
      </c>
      <c r="C1472" s="32" t="s">
        <v>27</v>
      </c>
      <c r="D1472" s="32" t="s">
        <v>27</v>
      </c>
      <c r="E1472" s="32" t="s">
        <v>1352</v>
      </c>
      <c r="F1472" s="32"/>
      <c r="G1472" s="74">
        <v>45833</v>
      </c>
      <c r="H1472" s="75">
        <v>0.4069444444444445</v>
      </c>
      <c r="I1472" s="32" t="s">
        <v>5</v>
      </c>
      <c r="J1472" s="32" t="s">
        <v>6</v>
      </c>
      <c r="K1472" s="32" t="s">
        <v>5</v>
      </c>
      <c r="L1472" s="32" t="s">
        <v>5</v>
      </c>
      <c r="M1472" s="32" t="s">
        <v>5</v>
      </c>
      <c r="N1472" s="32" t="s">
        <v>6</v>
      </c>
      <c r="O1472" s="76">
        <v>1249.24</v>
      </c>
      <c r="P1472" s="77">
        <v>6644</v>
      </c>
      <c r="Q1472" s="76">
        <v>146000</v>
      </c>
      <c r="R1472" s="76">
        <v>0</v>
      </c>
      <c r="S1472" s="85">
        <f t="shared" si="136"/>
        <v>0</v>
      </c>
      <c r="T1472" s="85">
        <f t="shared" si="128"/>
        <v>146000</v>
      </c>
      <c r="U1472" s="32" t="s">
        <v>6</v>
      </c>
      <c r="V1472" s="32" t="s">
        <v>6</v>
      </c>
      <c r="W1472" s="79">
        <v>1</v>
      </c>
      <c r="X1472" s="80">
        <v>0</v>
      </c>
      <c r="Y1472" s="81">
        <f>ROUND((S1472/INDICI!$B$2*10),2)</f>
        <v>0</v>
      </c>
      <c r="Z1472" s="81">
        <f>ROUND((O1472/INDICI!$B$1*25),2)</f>
        <v>3.34</v>
      </c>
      <c r="AA1472" s="82">
        <f t="shared" si="130"/>
        <v>6</v>
      </c>
      <c r="AB1472" s="83">
        <f t="shared" si="131"/>
        <v>9.34</v>
      </c>
      <c r="AC1472" s="84"/>
      <c r="AD1472" s="81" t="str">
        <f>VLOOKUP(C1472, 'NORD SUD'!A:B, 2, FALSE)</f>
        <v>S</v>
      </c>
      <c r="AE1472" s="85"/>
      <c r="AF1472" s="85"/>
      <c r="AG1472" s="84"/>
      <c r="AH1472" s="83"/>
      <c r="AI1472" s="33"/>
      <c r="AJ1472" s="33"/>
      <c r="AK1472" s="201"/>
      <c r="AL1472" s="31"/>
    </row>
    <row r="1473" spans="1:38">
      <c r="A1473" s="16">
        <v>1468</v>
      </c>
      <c r="B1473" s="32" t="s">
        <v>857</v>
      </c>
      <c r="C1473" s="32" t="s">
        <v>76</v>
      </c>
      <c r="D1473" s="32" t="s">
        <v>76</v>
      </c>
      <c r="E1473" s="32" t="s">
        <v>1153</v>
      </c>
      <c r="F1473" s="32"/>
      <c r="G1473" s="74">
        <v>45803</v>
      </c>
      <c r="H1473" s="75">
        <v>0.42152777777777778</v>
      </c>
      <c r="I1473" s="32" t="s">
        <v>5</v>
      </c>
      <c r="J1473" s="32" t="s">
        <v>6</v>
      </c>
      <c r="K1473" s="32" t="s">
        <v>5</v>
      </c>
      <c r="L1473" s="32" t="s">
        <v>5</v>
      </c>
      <c r="M1473" s="32" t="s">
        <v>5</v>
      </c>
      <c r="N1473" s="32" t="s">
        <v>6</v>
      </c>
      <c r="O1473" s="76">
        <v>823.97</v>
      </c>
      <c r="P1473" s="77">
        <v>6675</v>
      </c>
      <c r="Q1473" s="76">
        <v>164922.76999999999</v>
      </c>
      <c r="R1473" s="76">
        <v>16492.28</v>
      </c>
      <c r="S1473" s="85">
        <f t="shared" ref="S1473:S1504" si="137">IFERROR(R1473/Q1473*100,0)</f>
        <v>10.000001819033235</v>
      </c>
      <c r="T1473" s="85">
        <f t="shared" si="128"/>
        <v>148430.49</v>
      </c>
      <c r="U1473" s="32" t="s">
        <v>5</v>
      </c>
      <c r="V1473" s="32" t="s">
        <v>6</v>
      </c>
      <c r="W1473" s="32">
        <v>1</v>
      </c>
      <c r="X1473" s="80">
        <v>0</v>
      </c>
      <c r="Y1473" s="81">
        <f>ROUND((S1473/INDICI!$B$2*10),2)</f>
        <v>1.1299999999999999</v>
      </c>
      <c r="Z1473" s="81">
        <f>ROUND((O1473/INDICI!$B$1*25),2)</f>
        <v>2.2000000000000002</v>
      </c>
      <c r="AA1473" s="82">
        <f t="shared" si="130"/>
        <v>6</v>
      </c>
      <c r="AB1473" s="83">
        <f t="shared" si="131"/>
        <v>9.33</v>
      </c>
      <c r="AC1473" s="84"/>
      <c r="AD1473" s="81" t="str">
        <f>VLOOKUP(C1473, 'NORD SUD'!A:B, 2, FALSE)</f>
        <v>S</v>
      </c>
      <c r="AE1473" s="85"/>
      <c r="AF1473" s="85"/>
      <c r="AG1473" s="84"/>
      <c r="AH1473" s="83"/>
      <c r="AI1473" s="33"/>
      <c r="AJ1473" s="33"/>
      <c r="AK1473" s="201"/>
      <c r="AL1473" s="31"/>
    </row>
    <row r="1474" spans="1:38">
      <c r="A1474" s="16">
        <v>1469</v>
      </c>
      <c r="B1474" s="32" t="s">
        <v>175</v>
      </c>
      <c r="C1474" s="32" t="s">
        <v>28</v>
      </c>
      <c r="D1474" s="32" t="s">
        <v>28</v>
      </c>
      <c r="E1474" s="32" t="s">
        <v>908</v>
      </c>
      <c r="F1474" s="32"/>
      <c r="G1474" s="74">
        <v>45834</v>
      </c>
      <c r="H1474" s="75">
        <v>0.75</v>
      </c>
      <c r="I1474" s="32" t="s">
        <v>5</v>
      </c>
      <c r="J1474" s="32" t="s">
        <v>6</v>
      </c>
      <c r="K1474" s="32" t="s">
        <v>5</v>
      </c>
      <c r="L1474" s="32" t="s">
        <v>5</v>
      </c>
      <c r="M1474" s="32" t="s">
        <v>5</v>
      </c>
      <c r="N1474" s="32" t="s">
        <v>6</v>
      </c>
      <c r="O1474" s="76">
        <v>801.33</v>
      </c>
      <c r="P1474" s="77">
        <v>18095</v>
      </c>
      <c r="Q1474" s="76">
        <v>250000</v>
      </c>
      <c r="R1474" s="76">
        <v>26381.279999999999</v>
      </c>
      <c r="S1474" s="85">
        <f t="shared" si="137"/>
        <v>10.552512</v>
      </c>
      <c r="T1474" s="85">
        <f t="shared" si="128"/>
        <v>223618.72</v>
      </c>
      <c r="U1474" s="32" t="s">
        <v>6</v>
      </c>
      <c r="V1474" s="32" t="s">
        <v>6</v>
      </c>
      <c r="W1474" s="79">
        <v>1</v>
      </c>
      <c r="X1474" s="80">
        <v>0</v>
      </c>
      <c r="Y1474" s="81">
        <f>ROUND((S1474/INDICI!$B$2*10),2)</f>
        <v>1.19</v>
      </c>
      <c r="Z1474" s="81">
        <f>ROUND((O1474/INDICI!$B$1*25),2)</f>
        <v>2.14</v>
      </c>
      <c r="AA1474" s="82">
        <f t="shared" si="130"/>
        <v>6</v>
      </c>
      <c r="AB1474" s="83">
        <f t="shared" si="131"/>
        <v>9.33</v>
      </c>
      <c r="AC1474" s="84"/>
      <c r="AD1474" s="81" t="str">
        <f>VLOOKUP(C1474, 'NORD SUD'!A:B, 2, FALSE)</f>
        <v>S</v>
      </c>
      <c r="AE1474" s="85"/>
      <c r="AF1474" s="85"/>
      <c r="AG1474" s="84"/>
      <c r="AH1474" s="83"/>
      <c r="AI1474" s="33"/>
      <c r="AJ1474" s="33"/>
      <c r="AK1474" s="201"/>
      <c r="AL1474" s="31"/>
    </row>
    <row r="1475" spans="1:38">
      <c r="A1475" s="16">
        <v>1470</v>
      </c>
      <c r="B1475" s="32" t="s">
        <v>857</v>
      </c>
      <c r="C1475" s="32" t="s">
        <v>32</v>
      </c>
      <c r="D1475" s="32" t="s">
        <v>32</v>
      </c>
      <c r="E1475" s="32" t="s">
        <v>1263</v>
      </c>
      <c r="F1475" s="32"/>
      <c r="G1475" s="74">
        <v>45833</v>
      </c>
      <c r="H1475" s="75">
        <v>0.42986111111111108</v>
      </c>
      <c r="I1475" s="32" t="s">
        <v>5</v>
      </c>
      <c r="J1475" s="32" t="s">
        <v>6</v>
      </c>
      <c r="K1475" s="32" t="s">
        <v>5</v>
      </c>
      <c r="L1475" s="32" t="s">
        <v>5</v>
      </c>
      <c r="M1475" s="32" t="s">
        <v>5</v>
      </c>
      <c r="N1475" s="32" t="s">
        <v>6</v>
      </c>
      <c r="O1475" s="76">
        <v>441.69</v>
      </c>
      <c r="P1475" s="77">
        <v>1132</v>
      </c>
      <c r="Q1475" s="76">
        <v>80338.720000000001</v>
      </c>
      <c r="R1475" s="76">
        <v>1000</v>
      </c>
      <c r="S1475" s="85">
        <f t="shared" si="137"/>
        <v>1.244729813967661</v>
      </c>
      <c r="T1475" s="85">
        <f t="shared" si="128"/>
        <v>79338.720000000001</v>
      </c>
      <c r="U1475" s="32" t="s">
        <v>6</v>
      </c>
      <c r="V1475" s="32" t="s">
        <v>6</v>
      </c>
      <c r="W1475" s="79">
        <v>1</v>
      </c>
      <c r="X1475" s="80">
        <v>0</v>
      </c>
      <c r="Y1475" s="81">
        <f>ROUND((S1475/INDICI!$B$2*10),2)</f>
        <v>0.14000000000000001</v>
      </c>
      <c r="Z1475" s="81">
        <f>ROUND((O1475/INDICI!$B$1*25),2)</f>
        <v>1.18</v>
      </c>
      <c r="AA1475" s="82">
        <f t="shared" si="130"/>
        <v>8</v>
      </c>
      <c r="AB1475" s="83">
        <f t="shared" si="131"/>
        <v>9.32</v>
      </c>
      <c r="AC1475" s="84"/>
      <c r="AD1475" s="81" t="str">
        <f>VLOOKUP(C1475, 'NORD SUD'!A:B, 2, FALSE)</f>
        <v>S</v>
      </c>
      <c r="AE1475" s="85"/>
      <c r="AF1475" s="85"/>
      <c r="AG1475" s="84"/>
      <c r="AH1475" s="83"/>
      <c r="AI1475" s="33"/>
      <c r="AJ1475" s="33"/>
      <c r="AK1475" s="201"/>
      <c r="AL1475" s="31"/>
    </row>
    <row r="1476" spans="1:38">
      <c r="A1476" s="16">
        <v>1471</v>
      </c>
      <c r="B1476" s="32" t="s">
        <v>274</v>
      </c>
      <c r="C1476" s="32" t="s">
        <v>1606</v>
      </c>
      <c r="D1476" s="32" t="s">
        <v>1606</v>
      </c>
      <c r="E1476" s="32" t="s">
        <v>1624</v>
      </c>
      <c r="F1476" s="32"/>
      <c r="G1476" s="74">
        <v>45833</v>
      </c>
      <c r="H1476" s="75">
        <v>0.58194444444444449</v>
      </c>
      <c r="I1476" s="32" t="s">
        <v>5</v>
      </c>
      <c r="J1476" s="32" t="s">
        <v>6</v>
      </c>
      <c r="K1476" s="32" t="s">
        <v>265</v>
      </c>
      <c r="L1476" s="32" t="s">
        <v>5</v>
      </c>
      <c r="M1476" s="32" t="s">
        <v>5</v>
      </c>
      <c r="N1476" s="32" t="s">
        <v>6</v>
      </c>
      <c r="O1476" s="76">
        <v>322.23</v>
      </c>
      <c r="P1476" s="77">
        <v>4655</v>
      </c>
      <c r="Q1476" s="76">
        <v>245000</v>
      </c>
      <c r="R1476" s="76">
        <v>10000</v>
      </c>
      <c r="S1476" s="85">
        <f t="shared" si="137"/>
        <v>4.0816326530612246</v>
      </c>
      <c r="T1476" s="85">
        <f t="shared" si="128"/>
        <v>235000</v>
      </c>
      <c r="U1476" s="32" t="s">
        <v>6</v>
      </c>
      <c r="V1476" s="32" t="s">
        <v>6</v>
      </c>
      <c r="W1476" s="32">
        <v>1</v>
      </c>
      <c r="X1476" s="80">
        <v>0</v>
      </c>
      <c r="Y1476" s="81">
        <f>ROUND((S1476/INDICI!$B$2*10),2)</f>
        <v>0.46</v>
      </c>
      <c r="Z1476" s="81">
        <f>ROUND((O1476/INDICI!$B$1*25),2)</f>
        <v>0.86</v>
      </c>
      <c r="AA1476" s="82">
        <f t="shared" si="130"/>
        <v>8</v>
      </c>
      <c r="AB1476" s="83">
        <f t="shared" si="131"/>
        <v>9.32</v>
      </c>
      <c r="AC1476" s="84"/>
      <c r="AD1476" s="81" t="str">
        <f>VLOOKUP(C1476, 'NORD SUD'!A:B, 2, FALSE)</f>
        <v>S</v>
      </c>
      <c r="AE1476" s="85"/>
      <c r="AF1476" s="85"/>
      <c r="AG1476" s="84"/>
      <c r="AH1476" s="83"/>
      <c r="AI1476" s="33"/>
      <c r="AJ1476" s="33"/>
      <c r="AK1476" s="201"/>
      <c r="AL1476" s="31"/>
    </row>
    <row r="1477" spans="1:38">
      <c r="A1477" s="16">
        <v>1472</v>
      </c>
      <c r="B1477" s="32" t="s">
        <v>175</v>
      </c>
      <c r="C1477" s="32" t="s">
        <v>57</v>
      </c>
      <c r="D1477" s="32" t="s">
        <v>57</v>
      </c>
      <c r="E1477" s="32" t="s">
        <v>617</v>
      </c>
      <c r="F1477" s="32"/>
      <c r="G1477" s="74">
        <v>45833</v>
      </c>
      <c r="H1477" s="75" t="s">
        <v>618</v>
      </c>
      <c r="I1477" s="32" t="s">
        <v>5</v>
      </c>
      <c r="J1477" s="32" t="s">
        <v>6</v>
      </c>
      <c r="K1477" s="32" t="s">
        <v>5</v>
      </c>
      <c r="L1477" s="32" t="s">
        <v>5</v>
      </c>
      <c r="M1477" s="32" t="s">
        <v>5</v>
      </c>
      <c r="N1477" s="32" t="s">
        <v>6</v>
      </c>
      <c r="O1477" s="76">
        <v>495.87</v>
      </c>
      <c r="P1477" s="77">
        <v>1210</v>
      </c>
      <c r="Q1477" s="76">
        <v>154705.89000000001</v>
      </c>
      <c r="R1477" s="76">
        <v>0</v>
      </c>
      <c r="S1477" s="85">
        <f t="shared" si="137"/>
        <v>0</v>
      </c>
      <c r="T1477" s="85">
        <f t="shared" si="128"/>
        <v>154705.89000000001</v>
      </c>
      <c r="U1477" s="32" t="s">
        <v>6</v>
      </c>
      <c r="V1477" s="32" t="s">
        <v>6</v>
      </c>
      <c r="W1477" s="79">
        <v>1</v>
      </c>
      <c r="X1477" s="80">
        <v>0</v>
      </c>
      <c r="Y1477" s="81">
        <f>ROUND((S1477/INDICI!$B$2*10),2)</f>
        <v>0</v>
      </c>
      <c r="Z1477" s="81">
        <f>ROUND((O1477/INDICI!$B$1*25),2)</f>
        <v>1.32</v>
      </c>
      <c r="AA1477" s="82">
        <f t="shared" si="130"/>
        <v>8</v>
      </c>
      <c r="AB1477" s="83">
        <f t="shared" si="131"/>
        <v>9.32</v>
      </c>
      <c r="AC1477" s="84"/>
      <c r="AD1477" s="81" t="str">
        <f>VLOOKUP(C1477, 'NORD SUD'!A:B, 2, FALSE)</f>
        <v>S</v>
      </c>
      <c r="AE1477" s="85"/>
      <c r="AF1477" s="85"/>
      <c r="AG1477" s="84"/>
      <c r="AH1477" s="83"/>
      <c r="AI1477" s="33"/>
      <c r="AJ1477" s="33"/>
      <c r="AK1477" s="201"/>
      <c r="AL1477" s="31"/>
    </row>
    <row r="1478" spans="1:38">
      <c r="A1478" s="16">
        <v>1473</v>
      </c>
      <c r="B1478" s="32" t="s">
        <v>175</v>
      </c>
      <c r="C1478" s="32" t="s">
        <v>57</v>
      </c>
      <c r="D1478" s="32" t="s">
        <v>57</v>
      </c>
      <c r="E1478" s="32" t="s">
        <v>586</v>
      </c>
      <c r="F1478" s="32"/>
      <c r="G1478" s="74">
        <v>45834</v>
      </c>
      <c r="H1478" s="75" t="s">
        <v>587</v>
      </c>
      <c r="I1478" s="32" t="s">
        <v>5</v>
      </c>
      <c r="J1478" s="32" t="s">
        <v>6</v>
      </c>
      <c r="K1478" s="32" t="s">
        <v>5</v>
      </c>
      <c r="L1478" s="32" t="s">
        <v>5</v>
      </c>
      <c r="M1478" s="32" t="s">
        <v>5</v>
      </c>
      <c r="N1478" s="32" t="s">
        <v>6</v>
      </c>
      <c r="O1478" s="76">
        <v>495.05</v>
      </c>
      <c r="P1478" s="77">
        <v>1616</v>
      </c>
      <c r="Q1478" s="76">
        <v>50000</v>
      </c>
      <c r="R1478" s="76">
        <v>0</v>
      </c>
      <c r="S1478" s="85">
        <f t="shared" si="137"/>
        <v>0</v>
      </c>
      <c r="T1478" s="85">
        <f t="shared" si="128"/>
        <v>50000</v>
      </c>
      <c r="U1478" s="32" t="s">
        <v>6</v>
      </c>
      <c r="V1478" s="32" t="s">
        <v>6</v>
      </c>
      <c r="W1478" s="79">
        <v>1</v>
      </c>
      <c r="X1478" s="80">
        <v>0</v>
      </c>
      <c r="Y1478" s="81">
        <f>ROUND((S1478/INDICI!$B$2*10),2)</f>
        <v>0</v>
      </c>
      <c r="Z1478" s="81">
        <f>ROUND((O1478/INDICI!$B$1*25),2)</f>
        <v>1.32</v>
      </c>
      <c r="AA1478" s="82">
        <f t="shared" si="130"/>
        <v>8</v>
      </c>
      <c r="AB1478" s="83">
        <f t="shared" si="131"/>
        <v>9.32</v>
      </c>
      <c r="AC1478" s="84"/>
      <c r="AD1478" s="81" t="str">
        <f>VLOOKUP(C1478, 'NORD SUD'!A:B, 2, FALSE)</f>
        <v>S</v>
      </c>
      <c r="AE1478" s="85"/>
      <c r="AF1478" s="85"/>
      <c r="AG1478" s="84"/>
      <c r="AH1478" s="83"/>
      <c r="AI1478" s="33"/>
      <c r="AJ1478" s="33"/>
      <c r="AK1478" s="201"/>
      <c r="AL1478" s="31"/>
    </row>
    <row r="1479" spans="1:38">
      <c r="A1479" s="16">
        <v>1474</v>
      </c>
      <c r="B1479" s="32" t="s">
        <v>138</v>
      </c>
      <c r="C1479" s="32" t="s">
        <v>18</v>
      </c>
      <c r="D1479" s="32" t="s">
        <v>18</v>
      </c>
      <c r="E1479" s="32" t="s">
        <v>139</v>
      </c>
      <c r="F1479" s="32"/>
      <c r="G1479" s="74">
        <v>45758</v>
      </c>
      <c r="H1479" s="75">
        <v>0.40555555555555556</v>
      </c>
      <c r="I1479" s="32" t="s">
        <v>5</v>
      </c>
      <c r="J1479" s="32" t="s">
        <v>6</v>
      </c>
      <c r="K1479" s="32" t="s">
        <v>5</v>
      </c>
      <c r="L1479" s="32" t="s">
        <v>5</v>
      </c>
      <c r="M1479" s="32" t="s">
        <v>5</v>
      </c>
      <c r="N1479" s="32" t="s">
        <v>6</v>
      </c>
      <c r="O1479" s="76">
        <v>404.22</v>
      </c>
      <c r="P1479" s="77">
        <v>4453</v>
      </c>
      <c r="Q1479" s="76">
        <v>250000</v>
      </c>
      <c r="R1479" s="76">
        <v>5000</v>
      </c>
      <c r="S1479" s="85">
        <f t="shared" si="137"/>
        <v>2</v>
      </c>
      <c r="T1479" s="85">
        <f t="shared" si="128"/>
        <v>245000</v>
      </c>
      <c r="U1479" s="32" t="s">
        <v>6</v>
      </c>
      <c r="V1479" s="32" t="s">
        <v>6</v>
      </c>
      <c r="W1479" s="79">
        <v>1</v>
      </c>
      <c r="X1479" s="80">
        <v>0</v>
      </c>
      <c r="Y1479" s="81">
        <f>ROUND((S1479/INDICI!$B$2*10),2)</f>
        <v>0.23</v>
      </c>
      <c r="Z1479" s="81">
        <f>ROUND((O1479/INDICI!$B$1*25),2)</f>
        <v>1.08</v>
      </c>
      <c r="AA1479" s="82">
        <f t="shared" si="130"/>
        <v>8</v>
      </c>
      <c r="AB1479" s="83">
        <f t="shared" si="131"/>
        <v>9.31</v>
      </c>
      <c r="AC1479" s="84"/>
      <c r="AD1479" s="81" t="str">
        <f>VLOOKUP(C1479, 'NORD SUD'!A:B, 2, FALSE)</f>
        <v>S</v>
      </c>
      <c r="AE1479" s="85"/>
      <c r="AF1479" s="85"/>
      <c r="AG1479" s="84"/>
      <c r="AH1479" s="83"/>
      <c r="AI1479" s="33"/>
      <c r="AJ1479" s="33"/>
      <c r="AK1479" s="201"/>
      <c r="AL1479" s="31"/>
    </row>
    <row r="1480" spans="1:38">
      <c r="A1480" s="16">
        <v>1475</v>
      </c>
      <c r="B1480" s="32" t="s">
        <v>218</v>
      </c>
      <c r="C1480" s="32" t="s">
        <v>106</v>
      </c>
      <c r="D1480" s="32" t="s">
        <v>106</v>
      </c>
      <c r="E1480" s="32" t="s">
        <v>221</v>
      </c>
      <c r="F1480" s="32"/>
      <c r="G1480" s="74">
        <v>45803</v>
      </c>
      <c r="H1480" s="75">
        <v>0.79027777777777775</v>
      </c>
      <c r="I1480" s="32" t="s">
        <v>5</v>
      </c>
      <c r="J1480" s="32" t="s">
        <v>6</v>
      </c>
      <c r="K1480" s="32" t="s">
        <v>5</v>
      </c>
      <c r="L1480" s="32" t="s">
        <v>5</v>
      </c>
      <c r="M1480" s="32" t="s">
        <v>5</v>
      </c>
      <c r="N1480" s="32" t="s">
        <v>6</v>
      </c>
      <c r="O1480" s="76">
        <v>491.8</v>
      </c>
      <c r="P1480" s="77">
        <v>610</v>
      </c>
      <c r="Q1480" s="76">
        <v>180000</v>
      </c>
      <c r="R1480" s="76">
        <v>0</v>
      </c>
      <c r="S1480" s="85">
        <f t="shared" si="137"/>
        <v>0</v>
      </c>
      <c r="T1480" s="85">
        <f t="shared" si="128"/>
        <v>180000</v>
      </c>
      <c r="U1480" s="32" t="s">
        <v>6</v>
      </c>
      <c r="V1480" s="32" t="s">
        <v>6</v>
      </c>
      <c r="W1480" s="79">
        <v>1</v>
      </c>
      <c r="X1480" s="80">
        <v>0</v>
      </c>
      <c r="Y1480" s="81">
        <f>ROUND((S1480/INDICI!$B$2*10),2)</f>
        <v>0</v>
      </c>
      <c r="Z1480" s="81">
        <f>ROUND((O1480/INDICI!$B$1*25),2)</f>
        <v>1.31</v>
      </c>
      <c r="AA1480" s="82">
        <f t="shared" si="130"/>
        <v>8</v>
      </c>
      <c r="AB1480" s="83">
        <f t="shared" si="131"/>
        <v>9.31</v>
      </c>
      <c r="AC1480" s="84"/>
      <c r="AD1480" s="81" t="str">
        <f>VLOOKUP(C1480, 'NORD SUD'!A:B, 2, FALSE)</f>
        <v>S</v>
      </c>
      <c r="AE1480" s="85"/>
      <c r="AF1480" s="85"/>
      <c r="AG1480" s="84"/>
      <c r="AH1480" s="83"/>
      <c r="AI1480" s="33"/>
      <c r="AJ1480" s="33"/>
      <c r="AK1480" s="201"/>
      <c r="AL1480" s="31"/>
    </row>
    <row r="1481" spans="1:38">
      <c r="A1481" s="16">
        <v>1476</v>
      </c>
      <c r="B1481" s="32" t="s">
        <v>967</v>
      </c>
      <c r="C1481" s="32" t="s">
        <v>968</v>
      </c>
      <c r="D1481" s="32" t="s">
        <v>968</v>
      </c>
      <c r="E1481" s="32" t="s">
        <v>973</v>
      </c>
      <c r="F1481" s="32"/>
      <c r="G1481" s="74">
        <v>45834</v>
      </c>
      <c r="H1481" s="75">
        <v>0.35625000000000001</v>
      </c>
      <c r="I1481" s="32" t="s">
        <v>5</v>
      </c>
      <c r="J1481" s="32" t="s">
        <v>289</v>
      </c>
      <c r="K1481" s="32" t="s">
        <v>5</v>
      </c>
      <c r="L1481" s="32" t="s">
        <v>5</v>
      </c>
      <c r="M1481" s="32" t="s">
        <v>5</v>
      </c>
      <c r="N1481" s="32" t="s">
        <v>289</v>
      </c>
      <c r="O1481" s="76">
        <v>485.67</v>
      </c>
      <c r="P1481" s="77">
        <v>2059</v>
      </c>
      <c r="Q1481" s="76">
        <v>70000</v>
      </c>
      <c r="R1481" s="76">
        <v>0</v>
      </c>
      <c r="S1481" s="86">
        <f t="shared" si="137"/>
        <v>0</v>
      </c>
      <c r="T1481" s="86">
        <f t="shared" ref="T1481:T1544" si="138">SUM(Q1481-R1481)</f>
        <v>70000</v>
      </c>
      <c r="U1481" s="32" t="s">
        <v>289</v>
      </c>
      <c r="V1481" s="32" t="s">
        <v>6</v>
      </c>
      <c r="W1481" s="32">
        <v>1</v>
      </c>
      <c r="X1481" s="80">
        <v>0</v>
      </c>
      <c r="Y1481" s="81">
        <f>ROUND((S1481/INDICI!$B$2*10),2)</f>
        <v>0</v>
      </c>
      <c r="Z1481" s="81">
        <f>ROUND((O1481/INDICI!$B$1*25),2)</f>
        <v>1.3</v>
      </c>
      <c r="AA1481" s="82">
        <f t="shared" si="130"/>
        <v>8</v>
      </c>
      <c r="AB1481" s="83">
        <f t="shared" si="131"/>
        <v>9.3000000000000007</v>
      </c>
      <c r="AC1481" s="84"/>
      <c r="AD1481" s="81" t="str">
        <f>VLOOKUP(C1481, 'NORD SUD'!A:B, 2, FALSE)</f>
        <v>N</v>
      </c>
      <c r="AE1481" s="85"/>
      <c r="AF1481" s="85"/>
      <c r="AG1481" s="84"/>
      <c r="AH1481" s="83"/>
      <c r="AI1481" s="33"/>
      <c r="AJ1481" s="33"/>
      <c r="AK1481" s="201"/>
      <c r="AL1481" s="31"/>
    </row>
    <row r="1482" spans="1:38">
      <c r="A1482" s="16">
        <v>1477</v>
      </c>
      <c r="B1482" s="32" t="s">
        <v>274</v>
      </c>
      <c r="C1482" s="32" t="s">
        <v>1606</v>
      </c>
      <c r="D1482" s="32" t="s">
        <v>1606</v>
      </c>
      <c r="E1482" s="32" t="s">
        <v>1634</v>
      </c>
      <c r="F1482" s="32"/>
      <c r="G1482" s="74">
        <v>45834</v>
      </c>
      <c r="H1482" s="75">
        <v>0.42986111111111108</v>
      </c>
      <c r="I1482" s="32" t="s">
        <v>5</v>
      </c>
      <c r="J1482" s="32" t="s">
        <v>6</v>
      </c>
      <c r="K1482" s="32" t="s">
        <v>265</v>
      </c>
      <c r="L1482" s="32" t="s">
        <v>5</v>
      </c>
      <c r="M1482" s="32" t="s">
        <v>5</v>
      </c>
      <c r="N1482" s="32" t="s">
        <v>6</v>
      </c>
      <c r="O1482" s="76">
        <v>811.24</v>
      </c>
      <c r="P1482" s="77">
        <v>5054</v>
      </c>
      <c r="Q1482" s="76">
        <v>190000</v>
      </c>
      <c r="R1482" s="76">
        <v>19000</v>
      </c>
      <c r="S1482" s="85">
        <f t="shared" si="137"/>
        <v>10</v>
      </c>
      <c r="T1482" s="85">
        <f t="shared" si="138"/>
        <v>171000</v>
      </c>
      <c r="U1482" s="32" t="s">
        <v>6</v>
      </c>
      <c r="V1482" s="32" t="s">
        <v>6</v>
      </c>
      <c r="W1482" s="32">
        <v>1</v>
      </c>
      <c r="X1482" s="80">
        <v>0</v>
      </c>
      <c r="Y1482" s="81">
        <f>ROUND((S1482/INDICI!$B$2*10),2)</f>
        <v>1.1299999999999999</v>
      </c>
      <c r="Z1482" s="81">
        <f>ROUND((O1482/INDICI!$B$1*25),2)</f>
        <v>2.17</v>
      </c>
      <c r="AA1482" s="82">
        <f t="shared" si="130"/>
        <v>6</v>
      </c>
      <c r="AB1482" s="83">
        <f t="shared" si="131"/>
        <v>9.3000000000000007</v>
      </c>
      <c r="AC1482" s="84"/>
      <c r="AD1482" s="81" t="str">
        <f>VLOOKUP(C1482, 'NORD SUD'!A:B, 2, FALSE)</f>
        <v>S</v>
      </c>
      <c r="AE1482" s="85"/>
      <c r="AF1482" s="85"/>
      <c r="AG1482" s="84"/>
      <c r="AH1482" s="83"/>
      <c r="AI1482" s="33"/>
      <c r="AJ1482" s="33"/>
      <c r="AK1482" s="201"/>
      <c r="AL1482" s="31"/>
    </row>
    <row r="1483" spans="1:38">
      <c r="A1483" s="16">
        <v>1478</v>
      </c>
      <c r="B1483" s="32" t="s">
        <v>236</v>
      </c>
      <c r="C1483" s="32" t="s">
        <v>62</v>
      </c>
      <c r="D1483" s="32" t="s">
        <v>62</v>
      </c>
      <c r="E1483" s="32" t="s">
        <v>463</v>
      </c>
      <c r="F1483" s="32"/>
      <c r="G1483" s="74">
        <v>45831</v>
      </c>
      <c r="H1483" s="75">
        <v>0.71597222222222201</v>
      </c>
      <c r="I1483" s="32" t="s">
        <v>5</v>
      </c>
      <c r="J1483" s="32" t="s">
        <v>6</v>
      </c>
      <c r="K1483" s="32" t="s">
        <v>5</v>
      </c>
      <c r="L1483" s="32" t="s">
        <v>5</v>
      </c>
      <c r="M1483" s="32" t="s">
        <v>5</v>
      </c>
      <c r="N1483" s="32" t="s">
        <v>6</v>
      </c>
      <c r="O1483" s="76">
        <v>479.85</v>
      </c>
      <c r="P1483" s="77">
        <v>1042</v>
      </c>
      <c r="Q1483" s="76">
        <v>61773.13</v>
      </c>
      <c r="R1483" s="76">
        <v>0</v>
      </c>
      <c r="S1483" s="86">
        <f t="shared" si="137"/>
        <v>0</v>
      </c>
      <c r="T1483" s="86">
        <f t="shared" si="138"/>
        <v>61773.13</v>
      </c>
      <c r="U1483" s="32" t="s">
        <v>6</v>
      </c>
      <c r="V1483" s="32" t="s">
        <v>6</v>
      </c>
      <c r="W1483" s="32">
        <v>2</v>
      </c>
      <c r="X1483" s="80">
        <v>0</v>
      </c>
      <c r="Y1483" s="81">
        <f>ROUND((S1483/INDICI!$B$2*10),2)</f>
        <v>0</v>
      </c>
      <c r="Z1483" s="81">
        <f>ROUND((O1483/INDICI!$B$1*25),2)</f>
        <v>1.28</v>
      </c>
      <c r="AA1483" s="82">
        <f t="shared" si="130"/>
        <v>8</v>
      </c>
      <c r="AB1483" s="83">
        <f t="shared" si="131"/>
        <v>9.2799999999999994</v>
      </c>
      <c r="AC1483" s="84"/>
      <c r="AD1483" s="81" t="str">
        <f>VLOOKUP(C1483, 'NORD SUD'!A:B, 2, FALSE)</f>
        <v>S</v>
      </c>
      <c r="AE1483" s="85"/>
      <c r="AF1483" s="85"/>
      <c r="AG1483" s="84"/>
      <c r="AH1483" s="83"/>
      <c r="AI1483" s="33"/>
      <c r="AJ1483" s="33"/>
      <c r="AK1483" s="201"/>
      <c r="AL1483" s="31"/>
    </row>
    <row r="1484" spans="1:38">
      <c r="A1484" s="16">
        <v>1479</v>
      </c>
      <c r="B1484" s="32" t="s">
        <v>857</v>
      </c>
      <c r="C1484" s="32" t="s">
        <v>32</v>
      </c>
      <c r="D1484" s="32" t="s">
        <v>32</v>
      </c>
      <c r="E1484" s="32" t="s">
        <v>1248</v>
      </c>
      <c r="F1484" s="32"/>
      <c r="G1484" s="74">
        <v>45827</v>
      </c>
      <c r="H1484" s="75">
        <v>0.58124999999999993</v>
      </c>
      <c r="I1484" s="32" t="s">
        <v>5</v>
      </c>
      <c r="J1484" s="32" t="s">
        <v>6</v>
      </c>
      <c r="K1484" s="32" t="s">
        <v>5</v>
      </c>
      <c r="L1484" s="32" t="s">
        <v>5</v>
      </c>
      <c r="M1484" s="32" t="s">
        <v>5</v>
      </c>
      <c r="N1484" s="32" t="s">
        <v>6</v>
      </c>
      <c r="O1484" s="76">
        <v>477.07</v>
      </c>
      <c r="P1484" s="77">
        <v>3773</v>
      </c>
      <c r="Q1484" s="76">
        <v>73724.679999999993</v>
      </c>
      <c r="R1484" s="76">
        <v>0</v>
      </c>
      <c r="S1484" s="85">
        <f t="shared" si="137"/>
        <v>0</v>
      </c>
      <c r="T1484" s="85">
        <f t="shared" si="138"/>
        <v>73724.679999999993</v>
      </c>
      <c r="U1484" s="32" t="s">
        <v>6</v>
      </c>
      <c r="V1484" s="32" t="s">
        <v>6</v>
      </c>
      <c r="W1484" s="79">
        <v>2</v>
      </c>
      <c r="X1484" s="80">
        <v>0</v>
      </c>
      <c r="Y1484" s="81">
        <f>ROUND((S1484/INDICI!$B$2*10),2)</f>
        <v>0</v>
      </c>
      <c r="Z1484" s="81">
        <f>ROUND((O1484/INDICI!$B$1*25),2)</f>
        <v>1.27</v>
      </c>
      <c r="AA1484" s="82">
        <f t="shared" si="130"/>
        <v>8</v>
      </c>
      <c r="AB1484" s="83">
        <f t="shared" si="131"/>
        <v>9.27</v>
      </c>
      <c r="AC1484" s="84"/>
      <c r="AD1484" s="81" t="str">
        <f>VLOOKUP(C1484, 'NORD SUD'!A:B, 2, FALSE)</f>
        <v>S</v>
      </c>
      <c r="AE1484" s="85"/>
      <c r="AF1484" s="85"/>
      <c r="AG1484" s="84"/>
      <c r="AH1484" s="83"/>
      <c r="AI1484" s="33"/>
      <c r="AJ1484" s="33"/>
      <c r="AK1484" s="201"/>
      <c r="AL1484" s="31"/>
    </row>
    <row r="1485" spans="1:38">
      <c r="A1485" s="16">
        <v>1480</v>
      </c>
      <c r="B1485" s="32" t="s">
        <v>236</v>
      </c>
      <c r="C1485" s="32" t="s">
        <v>24</v>
      </c>
      <c r="D1485" s="32" t="s">
        <v>24</v>
      </c>
      <c r="E1485" s="32" t="s">
        <v>1444</v>
      </c>
      <c r="F1485" s="32"/>
      <c r="G1485" s="74">
        <v>45832</v>
      </c>
      <c r="H1485" s="75">
        <v>0.52986111111111112</v>
      </c>
      <c r="I1485" s="32" t="s">
        <v>5</v>
      </c>
      <c r="J1485" s="32" t="s">
        <v>6</v>
      </c>
      <c r="K1485" s="32" t="s">
        <v>5</v>
      </c>
      <c r="L1485" s="32" t="s">
        <v>5</v>
      </c>
      <c r="M1485" s="76" t="s">
        <v>5</v>
      </c>
      <c r="N1485" s="32" t="s">
        <v>6</v>
      </c>
      <c r="O1485" s="76">
        <v>799.71</v>
      </c>
      <c r="P1485" s="77">
        <v>24634</v>
      </c>
      <c r="Q1485" s="76">
        <v>180000</v>
      </c>
      <c r="R1485" s="76">
        <v>18000</v>
      </c>
      <c r="S1485" s="85">
        <f t="shared" si="137"/>
        <v>10</v>
      </c>
      <c r="T1485" s="85">
        <f t="shared" si="138"/>
        <v>162000</v>
      </c>
      <c r="U1485" s="32" t="s">
        <v>6</v>
      </c>
      <c r="V1485" s="32" t="s">
        <v>6</v>
      </c>
      <c r="W1485" s="79">
        <v>1</v>
      </c>
      <c r="X1485" s="80">
        <v>0</v>
      </c>
      <c r="Y1485" s="81">
        <f>ROUND((S1485/INDICI!$B$2*10),2)</f>
        <v>1.1299999999999999</v>
      </c>
      <c r="Z1485" s="81">
        <f>ROUND((O1485/INDICI!$B$1*25),2)</f>
        <v>2.14</v>
      </c>
      <c r="AA1485" s="82">
        <f t="shared" si="130"/>
        <v>6</v>
      </c>
      <c r="AB1485" s="83">
        <f t="shared" si="131"/>
        <v>9.27</v>
      </c>
      <c r="AC1485" s="84"/>
      <c r="AD1485" s="81" t="str">
        <f>VLOOKUP(C1485, 'NORD SUD'!A:B, 2, FALSE)</f>
        <v>S</v>
      </c>
      <c r="AE1485" s="85"/>
      <c r="AF1485" s="85"/>
      <c r="AG1485" s="84"/>
      <c r="AH1485" s="83"/>
      <c r="AI1485" s="33"/>
      <c r="AJ1485" s="33"/>
      <c r="AK1485" s="201"/>
      <c r="AL1485" s="31"/>
    </row>
    <row r="1486" spans="1:38">
      <c r="A1486" s="16">
        <v>1481</v>
      </c>
      <c r="B1486" s="32" t="s">
        <v>857</v>
      </c>
      <c r="C1486" s="32" t="s">
        <v>32</v>
      </c>
      <c r="D1486" s="32" t="s">
        <v>32</v>
      </c>
      <c r="E1486" s="32" t="s">
        <v>1251</v>
      </c>
      <c r="F1486" s="32"/>
      <c r="G1486" s="74">
        <v>45833</v>
      </c>
      <c r="H1486" s="75">
        <v>0.65</v>
      </c>
      <c r="I1486" s="32" t="s">
        <v>5</v>
      </c>
      <c r="J1486" s="32" t="s">
        <v>6</v>
      </c>
      <c r="K1486" s="32" t="s">
        <v>5</v>
      </c>
      <c r="L1486" s="32" t="s">
        <v>5</v>
      </c>
      <c r="M1486" s="32" t="s">
        <v>5</v>
      </c>
      <c r="N1486" s="32" t="s">
        <v>6</v>
      </c>
      <c r="O1486" s="76">
        <v>466.41</v>
      </c>
      <c r="P1486" s="77">
        <v>1072</v>
      </c>
      <c r="Q1486" s="76">
        <v>48398.86</v>
      </c>
      <c r="R1486" s="76">
        <v>0</v>
      </c>
      <c r="S1486" s="85">
        <f t="shared" si="137"/>
        <v>0</v>
      </c>
      <c r="T1486" s="85">
        <f t="shared" si="138"/>
        <v>48398.86</v>
      </c>
      <c r="U1486" s="32" t="s">
        <v>6</v>
      </c>
      <c r="V1486" s="32" t="s">
        <v>6</v>
      </c>
      <c r="W1486" s="79">
        <v>1</v>
      </c>
      <c r="X1486" s="80">
        <v>0</v>
      </c>
      <c r="Y1486" s="81">
        <f>ROUND((S1486/INDICI!$B$2*10),2)</f>
        <v>0</v>
      </c>
      <c r="Z1486" s="81">
        <f>ROUND((O1486/INDICI!$B$1*25),2)</f>
        <v>1.25</v>
      </c>
      <c r="AA1486" s="82">
        <f t="shared" si="130"/>
        <v>8</v>
      </c>
      <c r="AB1486" s="83">
        <f t="shared" si="131"/>
        <v>9.25</v>
      </c>
      <c r="AC1486" s="84"/>
      <c r="AD1486" s="81" t="str">
        <f>VLOOKUP(C1486, 'NORD SUD'!A:B, 2, FALSE)</f>
        <v>S</v>
      </c>
      <c r="AE1486" s="85"/>
      <c r="AF1486" s="85"/>
      <c r="AG1486" s="84"/>
      <c r="AH1486" s="83"/>
      <c r="AI1486" s="33"/>
      <c r="AJ1486" s="33"/>
      <c r="AK1486" s="201"/>
      <c r="AL1486" s="31"/>
    </row>
    <row r="1487" spans="1:38">
      <c r="A1487" s="16">
        <v>1482</v>
      </c>
      <c r="B1487" s="32" t="s">
        <v>175</v>
      </c>
      <c r="C1487" s="32" t="s">
        <v>57</v>
      </c>
      <c r="D1487" s="32" t="s">
        <v>57</v>
      </c>
      <c r="E1487" s="32" t="s">
        <v>592</v>
      </c>
      <c r="F1487" s="32"/>
      <c r="G1487" s="74">
        <v>45804</v>
      </c>
      <c r="H1487" s="75" t="s">
        <v>593</v>
      </c>
      <c r="I1487" s="32" t="s">
        <v>5</v>
      </c>
      <c r="J1487" s="32" t="s">
        <v>6</v>
      </c>
      <c r="K1487" s="32" t="s">
        <v>5</v>
      </c>
      <c r="L1487" s="32" t="s">
        <v>5</v>
      </c>
      <c r="M1487" s="32" t="s">
        <v>5</v>
      </c>
      <c r="N1487" s="32" t="s">
        <v>6</v>
      </c>
      <c r="O1487" s="76">
        <v>789.28</v>
      </c>
      <c r="P1487" s="77">
        <v>6715</v>
      </c>
      <c r="Q1487" s="76">
        <v>157281.48000000001</v>
      </c>
      <c r="R1487" s="76">
        <v>15728.15</v>
      </c>
      <c r="S1487" s="85">
        <f t="shared" si="137"/>
        <v>10.000001271605532</v>
      </c>
      <c r="T1487" s="85">
        <f t="shared" si="138"/>
        <v>141553.33000000002</v>
      </c>
      <c r="U1487" s="32" t="s">
        <v>6</v>
      </c>
      <c r="V1487" s="32" t="s">
        <v>6</v>
      </c>
      <c r="W1487" s="79">
        <v>1</v>
      </c>
      <c r="X1487" s="80">
        <v>0</v>
      </c>
      <c r="Y1487" s="81">
        <f>ROUND((S1487/INDICI!$B$2*10),2)</f>
        <v>1.1299999999999999</v>
      </c>
      <c r="Z1487" s="81">
        <f>ROUND((O1487/INDICI!$B$1*25),2)</f>
        <v>2.11</v>
      </c>
      <c r="AA1487" s="82">
        <f t="shared" si="130"/>
        <v>6</v>
      </c>
      <c r="AB1487" s="83">
        <f t="shared" si="131"/>
        <v>9.24</v>
      </c>
      <c r="AC1487" s="84"/>
      <c r="AD1487" s="81" t="str">
        <f>VLOOKUP(C1487, 'NORD SUD'!A:B, 2, FALSE)</f>
        <v>S</v>
      </c>
      <c r="AE1487" s="85"/>
      <c r="AF1487" s="85"/>
      <c r="AG1487" s="84"/>
      <c r="AH1487" s="83"/>
      <c r="AI1487" s="33"/>
      <c r="AJ1487" s="33"/>
      <c r="AK1487" s="201"/>
      <c r="AL1487" s="31"/>
    </row>
    <row r="1488" spans="1:38">
      <c r="A1488" s="16">
        <v>1483</v>
      </c>
      <c r="B1488" s="32" t="s">
        <v>138</v>
      </c>
      <c r="C1488" s="32" t="s">
        <v>81</v>
      </c>
      <c r="D1488" s="32" t="s">
        <v>81</v>
      </c>
      <c r="E1488" s="32" t="s">
        <v>1930</v>
      </c>
      <c r="F1488" s="32"/>
      <c r="G1488" s="74">
        <v>45833</v>
      </c>
      <c r="H1488" s="75" t="s">
        <v>1931</v>
      </c>
      <c r="I1488" s="32" t="s">
        <v>5</v>
      </c>
      <c r="J1488" s="32" t="s">
        <v>6</v>
      </c>
      <c r="K1488" s="32" t="s">
        <v>5</v>
      </c>
      <c r="L1488" s="32" t="s">
        <v>5</v>
      </c>
      <c r="M1488" s="32" t="s">
        <v>5</v>
      </c>
      <c r="N1488" s="32" t="s">
        <v>6</v>
      </c>
      <c r="O1488" s="76">
        <v>464.25</v>
      </c>
      <c r="P1488" s="77">
        <v>1077</v>
      </c>
      <c r="Q1488" s="76">
        <v>63000</v>
      </c>
      <c r="R1488" s="76">
        <v>0</v>
      </c>
      <c r="S1488" s="85">
        <f t="shared" si="137"/>
        <v>0</v>
      </c>
      <c r="T1488" s="85">
        <f t="shared" si="138"/>
        <v>63000</v>
      </c>
      <c r="U1488" s="32" t="s">
        <v>6</v>
      </c>
      <c r="V1488" s="32" t="s">
        <v>6</v>
      </c>
      <c r="W1488" s="79">
        <v>1</v>
      </c>
      <c r="X1488" s="80">
        <v>0</v>
      </c>
      <c r="Y1488" s="81">
        <f>ROUND((S1488/INDICI!$B$2*10),2)</f>
        <v>0</v>
      </c>
      <c r="Z1488" s="81">
        <f>ROUND((O1488/INDICI!$B$1*25),2)</f>
        <v>1.24</v>
      </c>
      <c r="AA1488" s="82">
        <f t="shared" si="130"/>
        <v>8</v>
      </c>
      <c r="AB1488" s="83">
        <f t="shared" si="131"/>
        <v>9.24</v>
      </c>
      <c r="AC1488" s="84"/>
      <c r="AD1488" s="81" t="str">
        <f>VLOOKUP(C1488, 'NORD SUD'!A:B, 2, FALSE)</f>
        <v>S</v>
      </c>
      <c r="AE1488" s="85"/>
      <c r="AF1488" s="85"/>
      <c r="AG1488" s="84"/>
      <c r="AH1488" s="83"/>
      <c r="AI1488" s="33"/>
      <c r="AJ1488" s="33"/>
      <c r="AK1488" s="201"/>
      <c r="AL1488" s="31"/>
    </row>
    <row r="1489" spans="1:38">
      <c r="A1489" s="16">
        <v>1484</v>
      </c>
      <c r="B1489" s="32" t="s">
        <v>857</v>
      </c>
      <c r="C1489" s="32" t="s">
        <v>32</v>
      </c>
      <c r="D1489" s="32" t="s">
        <v>32</v>
      </c>
      <c r="E1489" s="32" t="s">
        <v>1229</v>
      </c>
      <c r="F1489" s="32"/>
      <c r="G1489" s="74">
        <v>45834</v>
      </c>
      <c r="H1489" s="75">
        <v>0.4993055555555555</v>
      </c>
      <c r="I1489" s="32" t="s">
        <v>5</v>
      </c>
      <c r="J1489" s="32" t="s">
        <v>6</v>
      </c>
      <c r="K1489" s="32" t="s">
        <v>5</v>
      </c>
      <c r="L1489" s="32" t="s">
        <v>5</v>
      </c>
      <c r="M1489" s="32" t="s">
        <v>5</v>
      </c>
      <c r="N1489" s="32" t="s">
        <v>6</v>
      </c>
      <c r="O1489" s="76">
        <v>875.56</v>
      </c>
      <c r="P1489" s="77">
        <v>9137</v>
      </c>
      <c r="Q1489" s="76">
        <v>250000</v>
      </c>
      <c r="R1489" s="76">
        <v>20000</v>
      </c>
      <c r="S1489" s="85">
        <f t="shared" si="137"/>
        <v>8</v>
      </c>
      <c r="T1489" s="85">
        <f t="shared" si="138"/>
        <v>230000</v>
      </c>
      <c r="U1489" s="32" t="s">
        <v>6</v>
      </c>
      <c r="V1489" s="32" t="s">
        <v>6</v>
      </c>
      <c r="W1489" s="79">
        <v>1</v>
      </c>
      <c r="X1489" s="80">
        <v>0</v>
      </c>
      <c r="Y1489" s="81">
        <f>ROUND((S1489/INDICI!$B$2*10),2)</f>
        <v>0.9</v>
      </c>
      <c r="Z1489" s="81">
        <f>ROUND((O1489/INDICI!$B$1*25),2)</f>
        <v>2.34</v>
      </c>
      <c r="AA1489" s="82">
        <f t="shared" si="130"/>
        <v>6</v>
      </c>
      <c r="AB1489" s="83">
        <f t="shared" si="131"/>
        <v>9.24</v>
      </c>
      <c r="AC1489" s="84"/>
      <c r="AD1489" s="81" t="str">
        <f>VLOOKUP(C1489, 'NORD SUD'!A:B, 2, FALSE)</f>
        <v>S</v>
      </c>
      <c r="AE1489" s="85"/>
      <c r="AF1489" s="85"/>
      <c r="AG1489" s="84"/>
      <c r="AH1489" s="83"/>
      <c r="AI1489" s="33"/>
      <c r="AJ1489" s="33"/>
      <c r="AK1489" s="201"/>
      <c r="AL1489" s="31"/>
    </row>
    <row r="1490" spans="1:38">
      <c r="A1490" s="16">
        <v>1485</v>
      </c>
      <c r="B1490" s="32" t="s">
        <v>138</v>
      </c>
      <c r="C1490" s="32" t="s">
        <v>18</v>
      </c>
      <c r="D1490" s="32" t="s">
        <v>18</v>
      </c>
      <c r="E1490" s="32" t="s">
        <v>142</v>
      </c>
      <c r="F1490" s="32"/>
      <c r="G1490" s="74">
        <v>45791</v>
      </c>
      <c r="H1490" s="75">
        <v>0.74027777777777781</v>
      </c>
      <c r="I1490" s="32" t="s">
        <v>5</v>
      </c>
      <c r="J1490" s="32" t="s">
        <v>6</v>
      </c>
      <c r="K1490" s="32" t="s">
        <v>5</v>
      </c>
      <c r="L1490" s="32" t="s">
        <v>5</v>
      </c>
      <c r="M1490" s="32" t="s">
        <v>5</v>
      </c>
      <c r="N1490" s="32" t="s">
        <v>6</v>
      </c>
      <c r="O1490" s="76">
        <v>459.1</v>
      </c>
      <c r="P1490" s="77">
        <v>2396</v>
      </c>
      <c r="Q1490" s="76">
        <v>250000</v>
      </c>
      <c r="R1490" s="76">
        <v>0</v>
      </c>
      <c r="S1490" s="85">
        <f t="shared" si="137"/>
        <v>0</v>
      </c>
      <c r="T1490" s="85">
        <f t="shared" si="138"/>
        <v>250000</v>
      </c>
      <c r="U1490" s="32" t="s">
        <v>6</v>
      </c>
      <c r="V1490" s="32" t="s">
        <v>6</v>
      </c>
      <c r="W1490" s="79">
        <v>1</v>
      </c>
      <c r="X1490" s="80">
        <v>0</v>
      </c>
      <c r="Y1490" s="81">
        <f>ROUND((S1490/INDICI!$B$2*10),2)</f>
        <v>0</v>
      </c>
      <c r="Z1490" s="81">
        <f>ROUND((O1490/INDICI!$B$1*25),2)</f>
        <v>1.23</v>
      </c>
      <c r="AA1490" s="82">
        <f t="shared" si="130"/>
        <v>8</v>
      </c>
      <c r="AB1490" s="83">
        <f t="shared" si="131"/>
        <v>9.23</v>
      </c>
      <c r="AC1490" s="84"/>
      <c r="AD1490" s="81" t="str">
        <f>VLOOKUP(C1490, 'NORD SUD'!A:B, 2, FALSE)</f>
        <v>S</v>
      </c>
      <c r="AE1490" s="85"/>
      <c r="AF1490" s="85"/>
      <c r="AG1490" s="84"/>
      <c r="AH1490" s="83"/>
      <c r="AI1490" s="33"/>
      <c r="AJ1490" s="33"/>
      <c r="AK1490" s="201"/>
      <c r="AL1490" s="31"/>
    </row>
    <row r="1491" spans="1:38">
      <c r="A1491" s="16">
        <v>1486</v>
      </c>
      <c r="B1491" s="32" t="s">
        <v>138</v>
      </c>
      <c r="C1491" s="32" t="s">
        <v>27</v>
      </c>
      <c r="D1491" s="32" t="s">
        <v>27</v>
      </c>
      <c r="E1491" s="32" t="s">
        <v>1351</v>
      </c>
      <c r="F1491" s="32"/>
      <c r="G1491" s="74">
        <v>45833</v>
      </c>
      <c r="H1491" s="75">
        <v>0.60486111111111118</v>
      </c>
      <c r="I1491" s="32" t="s">
        <v>5</v>
      </c>
      <c r="J1491" s="32" t="s">
        <v>6</v>
      </c>
      <c r="K1491" s="32" t="s">
        <v>5</v>
      </c>
      <c r="L1491" s="32" t="s">
        <v>5</v>
      </c>
      <c r="M1491" s="32" t="s">
        <v>5</v>
      </c>
      <c r="N1491" s="32" t="s">
        <v>6</v>
      </c>
      <c r="O1491" s="76">
        <v>1107.06</v>
      </c>
      <c r="P1491" s="77">
        <v>7407</v>
      </c>
      <c r="Q1491" s="76">
        <v>220662.92</v>
      </c>
      <c r="R1491" s="76">
        <v>5000</v>
      </c>
      <c r="S1491" s="85">
        <f t="shared" si="137"/>
        <v>2.2658994995624999</v>
      </c>
      <c r="T1491" s="85">
        <f t="shared" si="138"/>
        <v>215662.92</v>
      </c>
      <c r="U1491" s="32" t="s">
        <v>5</v>
      </c>
      <c r="V1491" s="32" t="s">
        <v>6</v>
      </c>
      <c r="W1491" s="79">
        <v>1</v>
      </c>
      <c r="X1491" s="80">
        <v>0</v>
      </c>
      <c r="Y1491" s="81">
        <f>ROUND((S1491/INDICI!$B$2*10),2)</f>
        <v>0.26</v>
      </c>
      <c r="Z1491" s="81">
        <f>ROUND((O1491/INDICI!$B$1*25),2)</f>
        <v>2.96</v>
      </c>
      <c r="AA1491" s="82">
        <f t="shared" si="130"/>
        <v>6</v>
      </c>
      <c r="AB1491" s="83">
        <f t="shared" si="131"/>
        <v>9.2199999999999989</v>
      </c>
      <c r="AC1491" s="84"/>
      <c r="AD1491" s="81" t="str">
        <f>VLOOKUP(C1491, 'NORD SUD'!A:B, 2, FALSE)</f>
        <v>S</v>
      </c>
      <c r="AE1491" s="85"/>
      <c r="AF1491" s="85"/>
      <c r="AG1491" s="84"/>
      <c r="AH1491" s="83"/>
      <c r="AI1491" s="33"/>
      <c r="AJ1491" s="33"/>
      <c r="AK1491" s="201"/>
      <c r="AL1491" s="31"/>
    </row>
    <row r="1492" spans="1:38">
      <c r="A1492" s="16">
        <v>1487</v>
      </c>
      <c r="B1492" s="32" t="s">
        <v>857</v>
      </c>
      <c r="C1492" s="32" t="s">
        <v>100</v>
      </c>
      <c r="D1492" s="32" t="s">
        <v>100</v>
      </c>
      <c r="E1492" s="32" t="s">
        <v>872</v>
      </c>
      <c r="F1492" s="32"/>
      <c r="G1492" s="74">
        <v>45833</v>
      </c>
      <c r="H1492" s="75">
        <v>0.52083333333333337</v>
      </c>
      <c r="I1492" s="32" t="s">
        <v>5</v>
      </c>
      <c r="J1492" s="32" t="s">
        <v>6</v>
      </c>
      <c r="K1492" s="32" t="s">
        <v>5</v>
      </c>
      <c r="L1492" s="32" t="s">
        <v>5</v>
      </c>
      <c r="M1492" s="32" t="s">
        <v>5</v>
      </c>
      <c r="N1492" s="32" t="s">
        <v>6</v>
      </c>
      <c r="O1492" s="76">
        <v>196.85039370078741</v>
      </c>
      <c r="P1492" s="77">
        <v>1016</v>
      </c>
      <c r="Q1492" s="76">
        <v>250000</v>
      </c>
      <c r="R1492" s="76">
        <v>15000</v>
      </c>
      <c r="S1492" s="85">
        <f t="shared" si="137"/>
        <v>6</v>
      </c>
      <c r="T1492" s="85">
        <f t="shared" si="138"/>
        <v>235000</v>
      </c>
      <c r="U1492" s="32" t="s">
        <v>6</v>
      </c>
      <c r="V1492" s="32" t="s">
        <v>6</v>
      </c>
      <c r="W1492" s="79">
        <v>1</v>
      </c>
      <c r="X1492" s="80">
        <v>0</v>
      </c>
      <c r="Y1492" s="81">
        <f>ROUND((S1492/INDICI!$B$2*10),2)</f>
        <v>0.68</v>
      </c>
      <c r="Z1492" s="81">
        <f>ROUND((O1492/INDICI!$B$1*25),2)</f>
        <v>0.53</v>
      </c>
      <c r="AA1492" s="82">
        <f t="shared" si="130"/>
        <v>8</v>
      </c>
      <c r="AB1492" s="83">
        <f t="shared" si="131"/>
        <v>9.2100000000000009</v>
      </c>
      <c r="AC1492" s="84"/>
      <c r="AD1492" s="81" t="str">
        <f>VLOOKUP(C1492, 'NORD SUD'!A:B, 2, FALSE)</f>
        <v>S</v>
      </c>
      <c r="AE1492" s="85"/>
      <c r="AF1492" s="85"/>
      <c r="AG1492" s="84"/>
      <c r="AH1492" s="83"/>
      <c r="AI1492" s="33"/>
      <c r="AJ1492" s="33"/>
      <c r="AK1492" s="201"/>
      <c r="AL1492" s="31"/>
    </row>
    <row r="1493" spans="1:38">
      <c r="A1493" s="16">
        <v>1488</v>
      </c>
      <c r="B1493" s="32" t="s">
        <v>274</v>
      </c>
      <c r="C1493" s="32" t="s">
        <v>1606</v>
      </c>
      <c r="D1493" s="32" t="s">
        <v>1606</v>
      </c>
      <c r="E1493" s="32" t="s">
        <v>1625</v>
      </c>
      <c r="F1493" s="32"/>
      <c r="G1493" s="74">
        <v>45827</v>
      </c>
      <c r="H1493" s="75">
        <v>0.57916666666666672</v>
      </c>
      <c r="I1493" s="32" t="s">
        <v>5</v>
      </c>
      <c r="J1493" s="32" t="s">
        <v>6</v>
      </c>
      <c r="K1493" s="32" t="s">
        <v>265</v>
      </c>
      <c r="L1493" s="32" t="s">
        <v>5</v>
      </c>
      <c r="M1493" s="32" t="s">
        <v>5</v>
      </c>
      <c r="N1493" s="32" t="s">
        <v>6</v>
      </c>
      <c r="O1493" s="76">
        <v>962.31</v>
      </c>
      <c r="P1493" s="77">
        <v>7482</v>
      </c>
      <c r="Q1493" s="76">
        <v>230000</v>
      </c>
      <c r="R1493" s="76">
        <v>12839.16</v>
      </c>
      <c r="S1493" s="85">
        <f t="shared" si="137"/>
        <v>5.5822434782608701</v>
      </c>
      <c r="T1493" s="85">
        <f t="shared" si="138"/>
        <v>217160.84</v>
      </c>
      <c r="U1493" s="32" t="s">
        <v>6</v>
      </c>
      <c r="V1493" s="32" t="s">
        <v>6</v>
      </c>
      <c r="W1493" s="32">
        <v>1</v>
      </c>
      <c r="X1493" s="80">
        <v>0</v>
      </c>
      <c r="Y1493" s="81">
        <f>ROUND((S1493/INDICI!$B$2*10),2)</f>
        <v>0.63</v>
      </c>
      <c r="Z1493" s="81">
        <f>ROUND((O1493/INDICI!$B$1*25),2)</f>
        <v>2.57</v>
      </c>
      <c r="AA1493" s="82">
        <f t="shared" ref="AA1493:AA1556" si="139">IF(X1493&gt;1, 0, IF(P1493&lt;=5000, 8, IF(P1493&lt;=50000, 6, IF(P1493&lt;=100000, 4, 2))))</f>
        <v>6</v>
      </c>
      <c r="AB1493" s="83">
        <f t="shared" ref="AB1493:AB1556" si="140">SUM(X1493:AA1493)</f>
        <v>9.1999999999999993</v>
      </c>
      <c r="AC1493" s="84"/>
      <c r="AD1493" s="81" t="str">
        <f>VLOOKUP(C1493, 'NORD SUD'!A:B, 2, FALSE)</f>
        <v>S</v>
      </c>
      <c r="AE1493" s="85"/>
      <c r="AF1493" s="85"/>
      <c r="AG1493" s="84"/>
      <c r="AH1493" s="83"/>
      <c r="AI1493" s="33"/>
      <c r="AJ1493" s="33"/>
      <c r="AK1493" s="201"/>
      <c r="AL1493" s="31"/>
    </row>
    <row r="1494" spans="1:38">
      <c r="A1494" s="16">
        <v>1489</v>
      </c>
      <c r="B1494" s="32" t="s">
        <v>250</v>
      </c>
      <c r="C1494" s="32" t="s">
        <v>103</v>
      </c>
      <c r="D1494" s="32" t="s">
        <v>103</v>
      </c>
      <c r="E1494" s="32" t="s">
        <v>1786</v>
      </c>
      <c r="F1494" s="32"/>
      <c r="G1494" s="74">
        <v>45832</v>
      </c>
      <c r="H1494" s="75" t="s">
        <v>1787</v>
      </c>
      <c r="I1494" s="32" t="s">
        <v>5</v>
      </c>
      <c r="J1494" s="32" t="s">
        <v>289</v>
      </c>
      <c r="K1494" s="32" t="s">
        <v>5</v>
      </c>
      <c r="L1494" s="32" t="s">
        <v>5</v>
      </c>
      <c r="M1494" s="32" t="s">
        <v>5</v>
      </c>
      <c r="N1494" s="32" t="s">
        <v>1765</v>
      </c>
      <c r="O1494" s="76">
        <v>983.29</v>
      </c>
      <c r="P1494" s="77">
        <v>8441</v>
      </c>
      <c r="Q1494" s="76">
        <v>250000</v>
      </c>
      <c r="R1494" s="76">
        <v>12500</v>
      </c>
      <c r="S1494" s="85">
        <f t="shared" si="137"/>
        <v>5</v>
      </c>
      <c r="T1494" s="85">
        <f t="shared" si="138"/>
        <v>237500</v>
      </c>
      <c r="U1494" s="32" t="s">
        <v>289</v>
      </c>
      <c r="V1494" s="32" t="s">
        <v>289</v>
      </c>
      <c r="W1494" s="79">
        <v>1</v>
      </c>
      <c r="X1494" s="80">
        <v>0</v>
      </c>
      <c r="Y1494" s="81">
        <f>ROUND((S1494/INDICI!$B$2*10),2)</f>
        <v>0.56000000000000005</v>
      </c>
      <c r="Z1494" s="81">
        <f>ROUND((O1494/INDICI!$B$1*25),2)</f>
        <v>2.63</v>
      </c>
      <c r="AA1494" s="82">
        <f t="shared" si="139"/>
        <v>6</v>
      </c>
      <c r="AB1494" s="83">
        <f t="shared" si="140"/>
        <v>9.19</v>
      </c>
      <c r="AC1494" s="84"/>
      <c r="AD1494" s="81" t="str">
        <f>VLOOKUP(C1494, 'NORD SUD'!A:B, 2, FALSE)</f>
        <v>N</v>
      </c>
      <c r="AE1494" s="85"/>
      <c r="AF1494" s="85"/>
      <c r="AG1494" s="84"/>
      <c r="AH1494" s="83"/>
      <c r="AI1494" s="33"/>
      <c r="AJ1494" s="33"/>
      <c r="AK1494" s="201"/>
      <c r="AL1494" s="31"/>
    </row>
    <row r="1495" spans="1:38">
      <c r="A1495" s="16">
        <v>1490</v>
      </c>
      <c r="B1495" s="32" t="s">
        <v>138</v>
      </c>
      <c r="C1495" s="32" t="s">
        <v>14</v>
      </c>
      <c r="D1495" s="32" t="s">
        <v>14</v>
      </c>
      <c r="E1495" s="32" t="s">
        <v>14</v>
      </c>
      <c r="F1495" s="32"/>
      <c r="G1495" s="74">
        <v>45834</v>
      </c>
      <c r="H1495" s="75">
        <v>0.4861111111111111</v>
      </c>
      <c r="I1495" s="32" t="s">
        <v>5</v>
      </c>
      <c r="J1495" s="32" t="s">
        <v>6</v>
      </c>
      <c r="K1495" s="32" t="s">
        <v>5</v>
      </c>
      <c r="L1495" s="32" t="s">
        <v>5</v>
      </c>
      <c r="M1495" s="76" t="s">
        <v>5</v>
      </c>
      <c r="N1495" s="32" t="s">
        <v>6</v>
      </c>
      <c r="O1495" s="76">
        <v>1939.9</v>
      </c>
      <c r="P1495" s="77">
        <v>51910</v>
      </c>
      <c r="Q1495" s="76">
        <v>250000</v>
      </c>
      <c r="R1495" s="76">
        <v>0</v>
      </c>
      <c r="S1495" s="85">
        <f t="shared" si="137"/>
        <v>0</v>
      </c>
      <c r="T1495" s="85">
        <f t="shared" si="138"/>
        <v>250000</v>
      </c>
      <c r="U1495" s="32" t="s">
        <v>6</v>
      </c>
      <c r="V1495" s="32" t="s">
        <v>6</v>
      </c>
      <c r="W1495" s="79">
        <v>1</v>
      </c>
      <c r="X1495" s="80">
        <v>0</v>
      </c>
      <c r="Y1495" s="81">
        <f>ROUND((S1495/INDICI!$B$2*10),2)</f>
        <v>0</v>
      </c>
      <c r="Z1495" s="81">
        <f>ROUND((O1495/INDICI!$B$1*25),2)</f>
        <v>5.18</v>
      </c>
      <c r="AA1495" s="82">
        <f t="shared" si="139"/>
        <v>4</v>
      </c>
      <c r="AB1495" s="83">
        <f t="shared" si="140"/>
        <v>9.18</v>
      </c>
      <c r="AC1495" s="84"/>
      <c r="AD1495" s="81" t="str">
        <f>VLOOKUP(C1495, 'NORD SUD'!A:B, 2, FALSE)</f>
        <v>S</v>
      </c>
      <c r="AE1495" s="85"/>
      <c r="AF1495" s="85"/>
      <c r="AG1495" s="84"/>
      <c r="AH1495" s="83"/>
      <c r="AI1495" s="33"/>
      <c r="AJ1495" s="33"/>
      <c r="AK1495" s="201"/>
      <c r="AL1495" s="31"/>
    </row>
    <row r="1496" spans="1:38">
      <c r="A1496" s="16">
        <v>1491</v>
      </c>
      <c r="B1496" s="32" t="s">
        <v>250</v>
      </c>
      <c r="C1496" s="32" t="s">
        <v>41</v>
      </c>
      <c r="D1496" s="32" t="s">
        <v>41</v>
      </c>
      <c r="E1496" s="32" t="s">
        <v>1306</v>
      </c>
      <c r="F1496" s="32"/>
      <c r="G1496" s="74">
        <v>45834</v>
      </c>
      <c r="H1496" s="75">
        <v>0.52569444444444446</v>
      </c>
      <c r="I1496" s="32" t="s">
        <v>265</v>
      </c>
      <c r="J1496" s="32" t="s">
        <v>6</v>
      </c>
      <c r="K1496" s="32" t="s">
        <v>5</v>
      </c>
      <c r="L1496" s="32" t="s">
        <v>5</v>
      </c>
      <c r="M1496" s="76" t="s">
        <v>5</v>
      </c>
      <c r="N1496" s="32" t="s">
        <v>6</v>
      </c>
      <c r="O1496" s="76">
        <v>1189.71</v>
      </c>
      <c r="P1496" s="77">
        <v>24712</v>
      </c>
      <c r="Q1496" s="76">
        <v>146385.13</v>
      </c>
      <c r="R1496" s="76">
        <v>0</v>
      </c>
      <c r="S1496" s="85">
        <f t="shared" si="137"/>
        <v>0</v>
      </c>
      <c r="T1496" s="85">
        <f t="shared" si="138"/>
        <v>146385.13</v>
      </c>
      <c r="U1496" s="32" t="s">
        <v>6</v>
      </c>
      <c r="V1496" s="32" t="s">
        <v>6</v>
      </c>
      <c r="W1496" s="79">
        <v>1</v>
      </c>
      <c r="X1496" s="80">
        <v>0</v>
      </c>
      <c r="Y1496" s="81">
        <f>ROUND((S1496/INDICI!$B$2*10),2)</f>
        <v>0</v>
      </c>
      <c r="Z1496" s="81">
        <f>ROUND((O1496/INDICI!$B$1*25),2)</f>
        <v>3.18</v>
      </c>
      <c r="AA1496" s="82">
        <f t="shared" si="139"/>
        <v>6</v>
      </c>
      <c r="AB1496" s="83">
        <f t="shared" si="140"/>
        <v>9.18</v>
      </c>
      <c r="AC1496" s="84"/>
      <c r="AD1496" s="81" t="str">
        <f>VLOOKUP(C1496, 'NORD SUD'!A:B, 2, FALSE)</f>
        <v>N</v>
      </c>
      <c r="AE1496" s="85"/>
      <c r="AF1496" s="85"/>
      <c r="AG1496" s="84"/>
      <c r="AH1496" s="83"/>
      <c r="AI1496" s="33"/>
      <c r="AJ1496" s="33"/>
      <c r="AK1496" s="201"/>
      <c r="AL1496" s="31"/>
    </row>
    <row r="1497" spans="1:38">
      <c r="A1497" s="16">
        <v>1492</v>
      </c>
      <c r="B1497" s="32" t="s">
        <v>138</v>
      </c>
      <c r="C1497" s="32" t="s">
        <v>18</v>
      </c>
      <c r="D1497" s="32" t="s">
        <v>18</v>
      </c>
      <c r="E1497" s="32" t="s">
        <v>153</v>
      </c>
      <c r="F1497" s="32"/>
      <c r="G1497" s="74">
        <v>45833</v>
      </c>
      <c r="H1497" s="75">
        <v>0.43958333333333333</v>
      </c>
      <c r="I1497" s="32" t="s">
        <v>5</v>
      </c>
      <c r="J1497" s="32" t="s">
        <v>6</v>
      </c>
      <c r="K1497" s="32" t="s">
        <v>5</v>
      </c>
      <c r="L1497" s="32" t="s">
        <v>5</v>
      </c>
      <c r="M1497" s="32" t="s">
        <v>5</v>
      </c>
      <c r="N1497" s="32" t="s">
        <v>6</v>
      </c>
      <c r="O1497" s="76">
        <v>436.68</v>
      </c>
      <c r="P1497" s="77">
        <v>1145</v>
      </c>
      <c r="Q1497" s="76">
        <v>238898</v>
      </c>
      <c r="R1497" s="76">
        <v>0</v>
      </c>
      <c r="S1497" s="85">
        <f t="shared" si="137"/>
        <v>0</v>
      </c>
      <c r="T1497" s="85">
        <f t="shared" si="138"/>
        <v>238898</v>
      </c>
      <c r="U1497" s="32" t="s">
        <v>6</v>
      </c>
      <c r="V1497" s="32" t="s">
        <v>6</v>
      </c>
      <c r="W1497" s="79">
        <v>1</v>
      </c>
      <c r="X1497" s="80">
        <v>0</v>
      </c>
      <c r="Y1497" s="81">
        <f>ROUND((S1497/INDICI!$B$2*10),2)</f>
        <v>0</v>
      </c>
      <c r="Z1497" s="81">
        <f>ROUND((O1497/INDICI!$B$1*25),2)</f>
        <v>1.17</v>
      </c>
      <c r="AA1497" s="82">
        <f t="shared" si="139"/>
        <v>8</v>
      </c>
      <c r="AB1497" s="83">
        <f t="shared" si="140"/>
        <v>9.17</v>
      </c>
      <c r="AC1497" s="84"/>
      <c r="AD1497" s="81" t="str">
        <f>VLOOKUP(C1497, 'NORD SUD'!A:B, 2, FALSE)</f>
        <v>S</v>
      </c>
      <c r="AE1497" s="85"/>
      <c r="AF1497" s="85"/>
      <c r="AG1497" s="84"/>
      <c r="AH1497" s="83"/>
      <c r="AI1497" s="33"/>
      <c r="AJ1497" s="33"/>
      <c r="AK1497" s="201"/>
      <c r="AL1497" s="31"/>
    </row>
    <row r="1498" spans="1:38">
      <c r="A1498" s="16">
        <v>1493</v>
      </c>
      <c r="B1498" s="32" t="s">
        <v>857</v>
      </c>
      <c r="C1498" s="32" t="s">
        <v>100</v>
      </c>
      <c r="D1498" s="32" t="s">
        <v>100</v>
      </c>
      <c r="E1498" s="32" t="s">
        <v>871</v>
      </c>
      <c r="F1498" s="32"/>
      <c r="G1498" s="74">
        <v>45834</v>
      </c>
      <c r="H1498" s="75">
        <v>0.8125</v>
      </c>
      <c r="I1498" s="32" t="s">
        <v>5</v>
      </c>
      <c r="J1498" s="32" t="s">
        <v>6</v>
      </c>
      <c r="K1498" s="32" t="s">
        <v>5</v>
      </c>
      <c r="L1498" s="32" t="s">
        <v>5</v>
      </c>
      <c r="M1498" s="32" t="s">
        <v>5</v>
      </c>
      <c r="N1498" s="32" t="s">
        <v>6</v>
      </c>
      <c r="O1498" s="76">
        <v>276.05244996549345</v>
      </c>
      <c r="P1498" s="77">
        <v>1449</v>
      </c>
      <c r="Q1498" s="76">
        <v>161090.65</v>
      </c>
      <c r="R1498" s="76">
        <v>6093.65</v>
      </c>
      <c r="S1498" s="85">
        <f t="shared" si="137"/>
        <v>3.7827459259739777</v>
      </c>
      <c r="T1498" s="85">
        <f t="shared" si="138"/>
        <v>154997</v>
      </c>
      <c r="U1498" s="32" t="s">
        <v>6</v>
      </c>
      <c r="V1498" s="32" t="s">
        <v>6</v>
      </c>
      <c r="W1498" s="79">
        <v>1</v>
      </c>
      <c r="X1498" s="80">
        <v>0</v>
      </c>
      <c r="Y1498" s="81">
        <f>ROUND((S1498/INDICI!$B$2*10),2)</f>
        <v>0.43</v>
      </c>
      <c r="Z1498" s="81">
        <f>ROUND((O1498/INDICI!$B$1*25),2)</f>
        <v>0.74</v>
      </c>
      <c r="AA1498" s="82">
        <f t="shared" si="139"/>
        <v>8</v>
      </c>
      <c r="AB1498" s="83">
        <f t="shared" si="140"/>
        <v>9.17</v>
      </c>
      <c r="AC1498" s="84"/>
      <c r="AD1498" s="81" t="str">
        <f>VLOOKUP(C1498, 'NORD SUD'!A:B, 2, FALSE)</f>
        <v>S</v>
      </c>
      <c r="AE1498" s="85"/>
      <c r="AF1498" s="85"/>
      <c r="AG1498" s="84"/>
      <c r="AH1498" s="83"/>
      <c r="AI1498" s="33"/>
      <c r="AJ1498" s="33"/>
      <c r="AK1498" s="201"/>
      <c r="AL1498" s="31"/>
    </row>
    <row r="1499" spans="1:38">
      <c r="A1499" s="16">
        <v>1494</v>
      </c>
      <c r="B1499" s="32" t="s">
        <v>857</v>
      </c>
      <c r="C1499" s="32" t="s">
        <v>32</v>
      </c>
      <c r="D1499" s="32" t="s">
        <v>32</v>
      </c>
      <c r="E1499" s="32" t="s">
        <v>1259</v>
      </c>
      <c r="F1499" s="32"/>
      <c r="G1499" s="74">
        <v>45833</v>
      </c>
      <c r="H1499" s="75">
        <v>0.55555555555555558</v>
      </c>
      <c r="I1499" s="32" t="s">
        <v>5</v>
      </c>
      <c r="J1499" s="32" t="s">
        <v>6</v>
      </c>
      <c r="K1499" s="32" t="s">
        <v>5</v>
      </c>
      <c r="L1499" s="32" t="s">
        <v>5</v>
      </c>
      <c r="M1499" s="32" t="s">
        <v>5</v>
      </c>
      <c r="N1499" s="32" t="s">
        <v>6</v>
      </c>
      <c r="O1499" s="76">
        <v>327.97</v>
      </c>
      <c r="P1499" s="77">
        <v>3049</v>
      </c>
      <c r="Q1499" s="76">
        <v>202465.87</v>
      </c>
      <c r="R1499" s="76">
        <v>5000</v>
      </c>
      <c r="S1499" s="85">
        <f t="shared" si="137"/>
        <v>2.4695520286950092</v>
      </c>
      <c r="T1499" s="85">
        <f t="shared" si="138"/>
        <v>197465.87</v>
      </c>
      <c r="U1499" s="32" t="s">
        <v>5</v>
      </c>
      <c r="V1499" s="32" t="s">
        <v>6</v>
      </c>
      <c r="W1499" s="79">
        <v>1</v>
      </c>
      <c r="X1499" s="80">
        <v>0</v>
      </c>
      <c r="Y1499" s="81">
        <f>ROUND((S1499/INDICI!$B$2*10),2)</f>
        <v>0.28000000000000003</v>
      </c>
      <c r="Z1499" s="81">
        <f>ROUND((O1499/INDICI!$B$1*25),2)</f>
        <v>0.88</v>
      </c>
      <c r="AA1499" s="82">
        <f t="shared" si="139"/>
        <v>8</v>
      </c>
      <c r="AB1499" s="83">
        <f t="shared" si="140"/>
        <v>9.16</v>
      </c>
      <c r="AC1499" s="84"/>
      <c r="AD1499" s="81" t="str">
        <f>VLOOKUP(C1499, 'NORD SUD'!A:B, 2, FALSE)</f>
        <v>S</v>
      </c>
      <c r="AE1499" s="85"/>
      <c r="AF1499" s="85"/>
      <c r="AG1499" s="84"/>
      <c r="AH1499" s="83"/>
      <c r="AI1499" s="33"/>
      <c r="AJ1499" s="33"/>
      <c r="AK1499" s="201"/>
      <c r="AL1499" s="31"/>
    </row>
    <row r="1500" spans="1:38">
      <c r="A1500" s="16">
        <v>1495</v>
      </c>
      <c r="B1500" s="32" t="s">
        <v>250</v>
      </c>
      <c r="C1500" s="32" t="s">
        <v>41</v>
      </c>
      <c r="D1500" s="32" t="s">
        <v>41</v>
      </c>
      <c r="E1500" s="32" t="s">
        <v>1304</v>
      </c>
      <c r="F1500" s="32"/>
      <c r="G1500" s="74">
        <v>45818</v>
      </c>
      <c r="H1500" s="75">
        <v>0.36041666666666666</v>
      </c>
      <c r="I1500" s="32" t="s">
        <v>265</v>
      </c>
      <c r="J1500" s="32" t="s">
        <v>6</v>
      </c>
      <c r="K1500" s="32" t="s">
        <v>5</v>
      </c>
      <c r="L1500" s="32" t="s">
        <v>5</v>
      </c>
      <c r="M1500" s="76" t="s">
        <v>5</v>
      </c>
      <c r="N1500" s="32" t="s">
        <v>6</v>
      </c>
      <c r="O1500" s="76">
        <v>426.14</v>
      </c>
      <c r="P1500" s="77">
        <v>704</v>
      </c>
      <c r="Q1500" s="76">
        <v>72365.279999999999</v>
      </c>
      <c r="R1500" s="76">
        <v>0</v>
      </c>
      <c r="S1500" s="85">
        <f t="shared" si="137"/>
        <v>0</v>
      </c>
      <c r="T1500" s="85">
        <f t="shared" si="138"/>
        <v>72365.279999999999</v>
      </c>
      <c r="U1500" s="32" t="s">
        <v>6</v>
      </c>
      <c r="V1500" s="32" t="s">
        <v>6</v>
      </c>
      <c r="W1500" s="79">
        <v>1</v>
      </c>
      <c r="X1500" s="80">
        <v>0</v>
      </c>
      <c r="Y1500" s="81">
        <f>ROUND((S1500/INDICI!$B$2*10),2)</f>
        <v>0</v>
      </c>
      <c r="Z1500" s="81">
        <f>ROUND((O1500/INDICI!$B$1*25),2)</f>
        <v>1.1399999999999999</v>
      </c>
      <c r="AA1500" s="82">
        <f t="shared" si="139"/>
        <v>8</v>
      </c>
      <c r="AB1500" s="83">
        <f t="shared" si="140"/>
        <v>9.14</v>
      </c>
      <c r="AC1500" s="84"/>
      <c r="AD1500" s="81" t="str">
        <f>VLOOKUP(C1500, 'NORD SUD'!A:B, 2, FALSE)</f>
        <v>N</v>
      </c>
      <c r="AE1500" s="85"/>
      <c r="AF1500" s="85"/>
      <c r="AG1500" s="84"/>
      <c r="AH1500" s="83"/>
      <c r="AI1500" s="33"/>
      <c r="AJ1500" s="33"/>
      <c r="AK1500" s="201"/>
      <c r="AL1500" s="31"/>
    </row>
    <row r="1501" spans="1:38">
      <c r="A1501" s="16">
        <v>1496</v>
      </c>
      <c r="B1501" s="32" t="s">
        <v>857</v>
      </c>
      <c r="C1501" s="32" t="s">
        <v>32</v>
      </c>
      <c r="D1501" s="32" t="s">
        <v>32</v>
      </c>
      <c r="E1501" s="32" t="s">
        <v>1265</v>
      </c>
      <c r="F1501" s="32"/>
      <c r="G1501" s="74">
        <v>45834</v>
      </c>
      <c r="H1501" s="75">
        <v>0.97569444444444453</v>
      </c>
      <c r="I1501" s="32" t="s">
        <v>5</v>
      </c>
      <c r="J1501" s="32" t="s">
        <v>6</v>
      </c>
      <c r="K1501" s="32" t="s">
        <v>5</v>
      </c>
      <c r="L1501" s="32" t="s">
        <v>5</v>
      </c>
      <c r="M1501" s="32" t="s">
        <v>5</v>
      </c>
      <c r="N1501" s="32" t="s">
        <v>6</v>
      </c>
      <c r="O1501" s="76">
        <v>426.54</v>
      </c>
      <c r="P1501" s="77">
        <v>2110</v>
      </c>
      <c r="Q1501" s="76">
        <v>78554.2</v>
      </c>
      <c r="R1501" s="76">
        <v>0</v>
      </c>
      <c r="S1501" s="85">
        <f t="shared" si="137"/>
        <v>0</v>
      </c>
      <c r="T1501" s="85">
        <f t="shared" si="138"/>
        <v>78554.2</v>
      </c>
      <c r="U1501" s="32" t="s">
        <v>6</v>
      </c>
      <c r="V1501" s="32" t="s">
        <v>6</v>
      </c>
      <c r="W1501" s="79">
        <v>1</v>
      </c>
      <c r="X1501" s="80">
        <v>0</v>
      </c>
      <c r="Y1501" s="81">
        <f>ROUND((S1501/INDICI!$B$2*10),2)</f>
        <v>0</v>
      </c>
      <c r="Z1501" s="81">
        <f>ROUND((O1501/INDICI!$B$1*25),2)</f>
        <v>1.1399999999999999</v>
      </c>
      <c r="AA1501" s="82">
        <f t="shared" si="139"/>
        <v>8</v>
      </c>
      <c r="AB1501" s="83">
        <f t="shared" si="140"/>
        <v>9.14</v>
      </c>
      <c r="AC1501" s="84"/>
      <c r="AD1501" s="81" t="str">
        <f>VLOOKUP(C1501, 'NORD SUD'!A:B, 2, FALSE)</f>
        <v>S</v>
      </c>
      <c r="AE1501" s="85"/>
      <c r="AF1501" s="85"/>
      <c r="AG1501" s="84"/>
      <c r="AH1501" s="83"/>
      <c r="AI1501" s="33"/>
      <c r="AJ1501" s="33"/>
      <c r="AK1501" s="201"/>
      <c r="AL1501" s="31"/>
    </row>
    <row r="1502" spans="1:38">
      <c r="A1502" s="16">
        <v>1497</v>
      </c>
      <c r="B1502" s="32" t="s">
        <v>188</v>
      </c>
      <c r="C1502" s="32" t="s">
        <v>35</v>
      </c>
      <c r="D1502" s="32" t="s">
        <v>35</v>
      </c>
      <c r="E1502" s="32" t="s">
        <v>816</v>
      </c>
      <c r="F1502" s="32"/>
      <c r="G1502" s="74">
        <v>45815</v>
      </c>
      <c r="H1502" s="75">
        <v>0.60277777777777775</v>
      </c>
      <c r="I1502" s="32" t="s">
        <v>5</v>
      </c>
      <c r="J1502" s="32" t="s">
        <v>6</v>
      </c>
      <c r="K1502" s="32" t="s">
        <v>5</v>
      </c>
      <c r="L1502" s="32" t="s">
        <v>5</v>
      </c>
      <c r="M1502" s="32" t="s">
        <v>5</v>
      </c>
      <c r="N1502" s="32" t="s">
        <v>6</v>
      </c>
      <c r="O1502" s="76">
        <v>0</v>
      </c>
      <c r="P1502" s="77">
        <v>67</v>
      </c>
      <c r="Q1502" s="76">
        <v>55144</v>
      </c>
      <c r="R1502" s="76">
        <v>5514.4</v>
      </c>
      <c r="S1502" s="85">
        <f t="shared" si="137"/>
        <v>10</v>
      </c>
      <c r="T1502" s="85">
        <f t="shared" si="138"/>
        <v>49629.599999999999</v>
      </c>
      <c r="U1502" s="32" t="s">
        <v>6</v>
      </c>
      <c r="V1502" s="32" t="s">
        <v>6</v>
      </c>
      <c r="W1502" s="79">
        <v>1</v>
      </c>
      <c r="X1502" s="80">
        <v>0</v>
      </c>
      <c r="Y1502" s="81">
        <f>ROUND((S1502/INDICI!$B$2*10),2)</f>
        <v>1.1299999999999999</v>
      </c>
      <c r="Z1502" s="81">
        <f>ROUND((O1502/INDICI!$B$1*25),2)</f>
        <v>0</v>
      </c>
      <c r="AA1502" s="82">
        <f t="shared" si="139"/>
        <v>8</v>
      </c>
      <c r="AB1502" s="83">
        <f t="shared" si="140"/>
        <v>9.129999999999999</v>
      </c>
      <c r="AC1502" s="84"/>
      <c r="AD1502" s="81" t="str">
        <f>VLOOKUP(C1502, 'NORD SUD'!A:B, 2, FALSE)</f>
        <v>N</v>
      </c>
      <c r="AE1502" s="85"/>
      <c r="AF1502" s="85"/>
      <c r="AG1502" s="84"/>
      <c r="AH1502" s="83"/>
      <c r="AI1502" s="33"/>
      <c r="AJ1502" s="33"/>
      <c r="AK1502" s="201"/>
      <c r="AL1502" s="31"/>
    </row>
    <row r="1503" spans="1:38">
      <c r="A1503" s="16">
        <v>1498</v>
      </c>
      <c r="B1503" s="32" t="s">
        <v>250</v>
      </c>
      <c r="C1503" s="32" t="s">
        <v>41</v>
      </c>
      <c r="D1503" s="32" t="s">
        <v>41</v>
      </c>
      <c r="E1503" s="32" t="s">
        <v>1315</v>
      </c>
      <c r="F1503" s="32"/>
      <c r="G1503" s="74">
        <v>45820</v>
      </c>
      <c r="H1503" s="75">
        <v>0.49513888888888885</v>
      </c>
      <c r="I1503" s="32" t="s">
        <v>265</v>
      </c>
      <c r="J1503" s="32" t="s">
        <v>6</v>
      </c>
      <c r="K1503" s="32" t="s">
        <v>5</v>
      </c>
      <c r="L1503" s="32" t="s">
        <v>5</v>
      </c>
      <c r="M1503" s="76" t="s">
        <v>5</v>
      </c>
      <c r="N1503" s="32" t="s">
        <v>6</v>
      </c>
      <c r="O1503" s="76">
        <v>0</v>
      </c>
      <c r="P1503" s="77">
        <v>286</v>
      </c>
      <c r="Q1503" s="76">
        <v>34605.300000000003</v>
      </c>
      <c r="R1503" s="76">
        <v>3450.53</v>
      </c>
      <c r="S1503" s="85">
        <f t="shared" si="137"/>
        <v>9.9711026923621517</v>
      </c>
      <c r="T1503" s="85">
        <f t="shared" si="138"/>
        <v>31154.770000000004</v>
      </c>
      <c r="U1503" s="32" t="s">
        <v>6</v>
      </c>
      <c r="V1503" s="32" t="s">
        <v>6</v>
      </c>
      <c r="W1503" s="79">
        <v>1</v>
      </c>
      <c r="X1503" s="80">
        <v>0</v>
      </c>
      <c r="Y1503" s="81">
        <f>ROUND((S1503/INDICI!$B$2*10),2)</f>
        <v>1.1299999999999999</v>
      </c>
      <c r="Z1503" s="81">
        <f>ROUND((O1503/INDICI!$B$1*25),2)</f>
        <v>0</v>
      </c>
      <c r="AA1503" s="82">
        <f t="shared" si="139"/>
        <v>8</v>
      </c>
      <c r="AB1503" s="83">
        <f t="shared" si="140"/>
        <v>9.129999999999999</v>
      </c>
      <c r="AC1503" s="84"/>
      <c r="AD1503" s="81" t="str">
        <f>VLOOKUP(C1503, 'NORD SUD'!A:B, 2, FALSE)</f>
        <v>N</v>
      </c>
      <c r="AE1503" s="85"/>
      <c r="AF1503" s="85"/>
      <c r="AG1503" s="84"/>
      <c r="AH1503" s="83"/>
      <c r="AI1503" s="33"/>
      <c r="AJ1503" s="33"/>
      <c r="AK1503" s="201"/>
      <c r="AL1503" s="31"/>
    </row>
    <row r="1504" spans="1:38">
      <c r="A1504" s="16">
        <v>1499</v>
      </c>
      <c r="B1504" s="32" t="s">
        <v>138</v>
      </c>
      <c r="C1504" s="32" t="s">
        <v>27</v>
      </c>
      <c r="D1504" s="32" t="s">
        <v>27</v>
      </c>
      <c r="E1504" s="32" t="s">
        <v>1375</v>
      </c>
      <c r="F1504" s="32"/>
      <c r="G1504" s="74">
        <v>45827</v>
      </c>
      <c r="H1504" s="75">
        <v>0.37986111111111115</v>
      </c>
      <c r="I1504" s="32" t="s">
        <v>5</v>
      </c>
      <c r="J1504" s="32" t="s">
        <v>6</v>
      </c>
      <c r="K1504" s="32" t="s">
        <v>5</v>
      </c>
      <c r="L1504" s="32" t="s">
        <v>5</v>
      </c>
      <c r="M1504" s="32" t="s">
        <v>5</v>
      </c>
      <c r="N1504" s="32" t="s">
        <v>6</v>
      </c>
      <c r="O1504" s="76">
        <v>0</v>
      </c>
      <c r="P1504" s="77">
        <v>454</v>
      </c>
      <c r="Q1504" s="76">
        <v>120000</v>
      </c>
      <c r="R1504" s="76">
        <v>12000</v>
      </c>
      <c r="S1504" s="85">
        <f t="shared" si="137"/>
        <v>10</v>
      </c>
      <c r="T1504" s="85">
        <f t="shared" si="138"/>
        <v>108000</v>
      </c>
      <c r="U1504" s="32" t="s">
        <v>6</v>
      </c>
      <c r="V1504" s="32" t="s">
        <v>6</v>
      </c>
      <c r="W1504" s="79">
        <v>1</v>
      </c>
      <c r="X1504" s="80">
        <v>0</v>
      </c>
      <c r="Y1504" s="81">
        <f>ROUND((S1504/INDICI!$B$2*10),2)</f>
        <v>1.1299999999999999</v>
      </c>
      <c r="Z1504" s="81">
        <f>ROUND((O1504/INDICI!$B$1*25),2)</f>
        <v>0</v>
      </c>
      <c r="AA1504" s="82">
        <f t="shared" si="139"/>
        <v>8</v>
      </c>
      <c r="AB1504" s="83">
        <f t="shared" si="140"/>
        <v>9.129999999999999</v>
      </c>
      <c r="AC1504" s="84"/>
      <c r="AD1504" s="81" t="str">
        <f>VLOOKUP(C1504, 'NORD SUD'!A:B, 2, FALSE)</f>
        <v>S</v>
      </c>
      <c r="AE1504" s="85"/>
      <c r="AF1504" s="85"/>
      <c r="AG1504" s="84"/>
      <c r="AH1504" s="83"/>
      <c r="AI1504" s="33"/>
      <c r="AJ1504" s="33"/>
      <c r="AK1504" s="201"/>
      <c r="AL1504" s="31"/>
    </row>
    <row r="1505" spans="1:38">
      <c r="A1505" s="16">
        <v>1500</v>
      </c>
      <c r="B1505" s="32" t="s">
        <v>188</v>
      </c>
      <c r="C1505" s="32" t="s">
        <v>35</v>
      </c>
      <c r="D1505" s="32" t="s">
        <v>35</v>
      </c>
      <c r="E1505" s="32" t="s">
        <v>808</v>
      </c>
      <c r="F1505" s="32"/>
      <c r="G1505" s="74">
        <v>45828</v>
      </c>
      <c r="H1505" s="75">
        <v>0.39513888888888887</v>
      </c>
      <c r="I1505" s="32" t="s">
        <v>5</v>
      </c>
      <c r="J1505" s="32" t="s">
        <v>6</v>
      </c>
      <c r="K1505" s="32" t="s">
        <v>5</v>
      </c>
      <c r="L1505" s="32" t="s">
        <v>5</v>
      </c>
      <c r="M1505" s="32" t="s">
        <v>5</v>
      </c>
      <c r="N1505" s="32" t="s">
        <v>6</v>
      </c>
      <c r="O1505" s="76">
        <v>0</v>
      </c>
      <c r="P1505" s="77">
        <v>96</v>
      </c>
      <c r="Q1505" s="76">
        <v>66404.06</v>
      </c>
      <c r="R1505" s="76">
        <v>6640.41</v>
      </c>
      <c r="S1505" s="85">
        <f t="shared" ref="S1505:S1536" si="141">IFERROR(R1505/Q1505*100,0)</f>
        <v>10.000006023728067</v>
      </c>
      <c r="T1505" s="85">
        <f t="shared" si="138"/>
        <v>59763.649999999994</v>
      </c>
      <c r="U1505" s="32" t="s">
        <v>6</v>
      </c>
      <c r="V1505" s="32" t="s">
        <v>6</v>
      </c>
      <c r="W1505" s="79">
        <v>1</v>
      </c>
      <c r="X1505" s="80">
        <v>0</v>
      </c>
      <c r="Y1505" s="81">
        <f>ROUND((S1505/INDICI!$B$2*10),2)</f>
        <v>1.1299999999999999</v>
      </c>
      <c r="Z1505" s="81">
        <f>ROUND((O1505/INDICI!$B$1*25),2)</f>
        <v>0</v>
      </c>
      <c r="AA1505" s="82">
        <f t="shared" si="139"/>
        <v>8</v>
      </c>
      <c r="AB1505" s="83">
        <f t="shared" si="140"/>
        <v>9.129999999999999</v>
      </c>
      <c r="AC1505" s="84"/>
      <c r="AD1505" s="81" t="str">
        <f>VLOOKUP(C1505, 'NORD SUD'!A:B, 2, FALSE)</f>
        <v>N</v>
      </c>
      <c r="AE1505" s="85"/>
      <c r="AF1505" s="85"/>
      <c r="AG1505" s="84"/>
      <c r="AH1505" s="83"/>
      <c r="AI1505" s="33"/>
      <c r="AJ1505" s="33"/>
      <c r="AK1505" s="201"/>
      <c r="AL1505" s="31"/>
    </row>
    <row r="1506" spans="1:38">
      <c r="A1506" s="16">
        <v>1501</v>
      </c>
      <c r="B1506" s="32" t="s">
        <v>857</v>
      </c>
      <c r="C1506" s="32" t="s">
        <v>76</v>
      </c>
      <c r="D1506" s="32" t="s">
        <v>76</v>
      </c>
      <c r="E1506" s="32" t="s">
        <v>1168</v>
      </c>
      <c r="F1506" s="32"/>
      <c r="G1506" s="74">
        <v>45834</v>
      </c>
      <c r="H1506" s="75">
        <v>0.50694444444444442</v>
      </c>
      <c r="I1506" s="32" t="s">
        <v>5</v>
      </c>
      <c r="J1506" s="32" t="s">
        <v>6</v>
      </c>
      <c r="K1506" s="32" t="s">
        <v>5</v>
      </c>
      <c r="L1506" s="32" t="s">
        <v>5</v>
      </c>
      <c r="M1506" s="32" t="s">
        <v>5</v>
      </c>
      <c r="N1506" s="32" t="s">
        <v>6</v>
      </c>
      <c r="O1506" s="76">
        <v>0</v>
      </c>
      <c r="P1506" s="77">
        <v>309</v>
      </c>
      <c r="Q1506" s="76">
        <v>95000</v>
      </c>
      <c r="R1506" s="76">
        <v>9500</v>
      </c>
      <c r="S1506" s="85">
        <f t="shared" si="141"/>
        <v>10</v>
      </c>
      <c r="T1506" s="85">
        <f t="shared" si="138"/>
        <v>85500</v>
      </c>
      <c r="U1506" s="32" t="s">
        <v>6</v>
      </c>
      <c r="V1506" s="32" t="s">
        <v>6</v>
      </c>
      <c r="W1506" s="32">
        <v>1</v>
      </c>
      <c r="X1506" s="80">
        <v>0</v>
      </c>
      <c r="Y1506" s="81">
        <f>ROUND((S1506/INDICI!$B$2*10),2)</f>
        <v>1.1299999999999999</v>
      </c>
      <c r="Z1506" s="81">
        <f>ROUND((O1506/INDICI!$B$1*25),2)</f>
        <v>0</v>
      </c>
      <c r="AA1506" s="82">
        <f t="shared" si="139"/>
        <v>8</v>
      </c>
      <c r="AB1506" s="83">
        <f t="shared" si="140"/>
        <v>9.129999999999999</v>
      </c>
      <c r="AC1506" s="84"/>
      <c r="AD1506" s="81" t="str">
        <f>VLOOKUP(C1506, 'NORD SUD'!A:B, 2, FALSE)</f>
        <v>S</v>
      </c>
      <c r="AE1506" s="85"/>
      <c r="AF1506" s="85"/>
      <c r="AG1506" s="84"/>
      <c r="AH1506" s="83"/>
      <c r="AI1506" s="33"/>
      <c r="AJ1506" s="33"/>
      <c r="AK1506" s="201"/>
      <c r="AL1506" s="31"/>
    </row>
    <row r="1507" spans="1:38">
      <c r="A1507" s="16">
        <v>1502</v>
      </c>
      <c r="B1507" s="32" t="s">
        <v>556</v>
      </c>
      <c r="C1507" s="32" t="s">
        <v>1454</v>
      </c>
      <c r="D1507" s="32" t="s">
        <v>1454</v>
      </c>
      <c r="E1507" s="32" t="s">
        <v>1483</v>
      </c>
      <c r="F1507" s="32"/>
      <c r="G1507" s="74">
        <v>45834</v>
      </c>
      <c r="H1507" s="75">
        <v>0.80069444444444438</v>
      </c>
      <c r="I1507" s="32" t="s">
        <v>5</v>
      </c>
      <c r="J1507" s="32" t="s">
        <v>6</v>
      </c>
      <c r="K1507" s="32" t="s">
        <v>5</v>
      </c>
      <c r="L1507" s="32" t="s">
        <v>5</v>
      </c>
      <c r="M1507" s="32" t="s">
        <v>5</v>
      </c>
      <c r="N1507" s="32" t="s">
        <v>6</v>
      </c>
      <c r="O1507" s="76">
        <v>0</v>
      </c>
      <c r="P1507" s="77">
        <v>134</v>
      </c>
      <c r="Q1507" s="76">
        <v>89868</v>
      </c>
      <c r="R1507" s="76">
        <v>8986.7999999999993</v>
      </c>
      <c r="S1507" s="85">
        <f t="shared" si="141"/>
        <v>10</v>
      </c>
      <c r="T1507" s="85">
        <f t="shared" si="138"/>
        <v>80881.2</v>
      </c>
      <c r="U1507" s="32" t="s">
        <v>6</v>
      </c>
      <c r="V1507" s="32" t="s">
        <v>6</v>
      </c>
      <c r="W1507" s="79">
        <v>1</v>
      </c>
      <c r="X1507" s="80">
        <v>0</v>
      </c>
      <c r="Y1507" s="81">
        <f>ROUND((S1507/INDICI!$B$2*10),2)</f>
        <v>1.1299999999999999</v>
      </c>
      <c r="Z1507" s="81">
        <f>ROUND((O1507/INDICI!$B$1*25),2)</f>
        <v>0</v>
      </c>
      <c r="AA1507" s="82">
        <f t="shared" si="139"/>
        <v>8</v>
      </c>
      <c r="AB1507" s="83">
        <f t="shared" si="140"/>
        <v>9.129999999999999</v>
      </c>
      <c r="AC1507" s="84"/>
      <c r="AD1507" s="81" t="str">
        <f>VLOOKUP(C1507, 'NORD SUD'!A:B, 2, FALSE)</f>
        <v>S</v>
      </c>
      <c r="AE1507" s="85"/>
      <c r="AF1507" s="85"/>
      <c r="AG1507" s="84"/>
      <c r="AH1507" s="83"/>
      <c r="AI1507" s="33"/>
      <c r="AJ1507" s="33"/>
      <c r="AK1507" s="201"/>
      <c r="AL1507" s="31"/>
    </row>
    <row r="1508" spans="1:38">
      <c r="A1508" s="16">
        <v>1503</v>
      </c>
      <c r="B1508" s="32" t="s">
        <v>344</v>
      </c>
      <c r="C1508" s="117" t="s">
        <v>19</v>
      </c>
      <c r="D1508" s="32" t="s">
        <v>19</v>
      </c>
      <c r="E1508" s="32" t="s">
        <v>1557</v>
      </c>
      <c r="F1508" s="32"/>
      <c r="G1508" s="74">
        <v>45835</v>
      </c>
      <c r="H1508" s="75">
        <v>0.65763888888888888</v>
      </c>
      <c r="I1508" s="32" t="s">
        <v>5</v>
      </c>
      <c r="J1508" s="32" t="s">
        <v>6</v>
      </c>
      <c r="K1508" s="32" t="s">
        <v>5</v>
      </c>
      <c r="L1508" s="32" t="s">
        <v>5</v>
      </c>
      <c r="M1508" s="32" t="s">
        <v>5</v>
      </c>
      <c r="N1508" s="32" t="s">
        <v>6</v>
      </c>
      <c r="O1508" s="76">
        <v>0</v>
      </c>
      <c r="P1508" s="77">
        <v>128</v>
      </c>
      <c r="Q1508" s="76">
        <v>74606</v>
      </c>
      <c r="R1508" s="76">
        <v>7461</v>
      </c>
      <c r="S1508" s="85">
        <f t="shared" si="141"/>
        <v>10.000536149907514</v>
      </c>
      <c r="T1508" s="85">
        <f t="shared" si="138"/>
        <v>67145</v>
      </c>
      <c r="U1508" s="32" t="s">
        <v>6</v>
      </c>
      <c r="V1508" s="32" t="s">
        <v>6</v>
      </c>
      <c r="W1508" s="79">
        <v>1</v>
      </c>
      <c r="X1508" s="80">
        <v>0</v>
      </c>
      <c r="Y1508" s="81">
        <f>ROUND((S1508/INDICI!$B$2*10),2)</f>
        <v>1.1299999999999999</v>
      </c>
      <c r="Z1508" s="81">
        <f>ROUND((O1508/INDICI!$B$1*25),2)</f>
        <v>0</v>
      </c>
      <c r="AA1508" s="82">
        <f t="shared" si="139"/>
        <v>8</v>
      </c>
      <c r="AB1508" s="83">
        <f t="shared" si="140"/>
        <v>9.129999999999999</v>
      </c>
      <c r="AC1508" s="84"/>
      <c r="AD1508" s="81" t="str">
        <f>VLOOKUP(C1508, 'NORD SUD'!A:B, 2, FALSE)</f>
        <v>N</v>
      </c>
      <c r="AE1508" s="85"/>
      <c r="AF1508" s="85"/>
      <c r="AG1508" s="84"/>
      <c r="AH1508" s="83"/>
      <c r="AI1508" s="33"/>
      <c r="AJ1508" s="33"/>
      <c r="AK1508" s="201"/>
      <c r="AL1508" s="31"/>
    </row>
    <row r="1509" spans="1:38">
      <c r="A1509" s="16">
        <v>1504</v>
      </c>
      <c r="B1509" s="32" t="s">
        <v>236</v>
      </c>
      <c r="C1509" s="32" t="s">
        <v>24</v>
      </c>
      <c r="D1509" s="32" t="s">
        <v>24</v>
      </c>
      <c r="E1509" s="32" t="s">
        <v>1439</v>
      </c>
      <c r="F1509" s="32"/>
      <c r="G1509" s="74">
        <v>45833</v>
      </c>
      <c r="H1509" s="75">
        <v>0.60277777777777775</v>
      </c>
      <c r="I1509" s="32" t="s">
        <v>5</v>
      </c>
      <c r="J1509" s="32" t="s">
        <v>6</v>
      </c>
      <c r="K1509" s="32" t="s">
        <v>5</v>
      </c>
      <c r="L1509" s="32" t="s">
        <v>5</v>
      </c>
      <c r="M1509" s="76" t="s">
        <v>5</v>
      </c>
      <c r="N1509" s="32" t="s">
        <v>6</v>
      </c>
      <c r="O1509" s="76">
        <v>419.58041960000003</v>
      </c>
      <c r="P1509" s="77">
        <v>715</v>
      </c>
      <c r="Q1509" s="76">
        <v>57000</v>
      </c>
      <c r="R1509" s="76">
        <v>0</v>
      </c>
      <c r="S1509" s="85">
        <f t="shared" si="141"/>
        <v>0</v>
      </c>
      <c r="T1509" s="85">
        <f t="shared" si="138"/>
        <v>57000</v>
      </c>
      <c r="U1509" s="32" t="s">
        <v>6</v>
      </c>
      <c r="V1509" s="32" t="s">
        <v>6</v>
      </c>
      <c r="W1509" s="79">
        <v>1</v>
      </c>
      <c r="X1509" s="80">
        <v>0</v>
      </c>
      <c r="Y1509" s="81">
        <f>ROUND((S1509/INDICI!$B$2*10),2)</f>
        <v>0</v>
      </c>
      <c r="Z1509" s="81">
        <f>ROUND((O1509/INDICI!$B$1*25),2)</f>
        <v>1.1200000000000001</v>
      </c>
      <c r="AA1509" s="82">
        <f t="shared" si="139"/>
        <v>8</v>
      </c>
      <c r="AB1509" s="83">
        <f t="shared" si="140"/>
        <v>9.120000000000001</v>
      </c>
      <c r="AC1509" s="84"/>
      <c r="AD1509" s="81" t="str">
        <f>VLOOKUP(C1509, 'NORD SUD'!A:B, 2, FALSE)</f>
        <v>S</v>
      </c>
      <c r="AE1509" s="85"/>
      <c r="AF1509" s="85"/>
      <c r="AG1509" s="84"/>
      <c r="AH1509" s="83"/>
      <c r="AI1509" s="33"/>
      <c r="AJ1509" s="33"/>
      <c r="AK1509" s="201"/>
      <c r="AL1509" s="31"/>
    </row>
    <row r="1510" spans="1:38">
      <c r="A1510" s="16">
        <v>1505</v>
      </c>
      <c r="B1510" s="32" t="s">
        <v>1013</v>
      </c>
      <c r="C1510" s="32" t="s">
        <v>74</v>
      </c>
      <c r="D1510" s="32" t="s">
        <v>1050</v>
      </c>
      <c r="E1510" s="32" t="s">
        <v>1066</v>
      </c>
      <c r="F1510" s="32"/>
      <c r="G1510" s="74">
        <v>45834</v>
      </c>
      <c r="H1510" s="75">
        <v>0.41875000000000001</v>
      </c>
      <c r="I1510" s="32" t="s">
        <v>5</v>
      </c>
      <c r="J1510" s="32" t="s">
        <v>6</v>
      </c>
      <c r="K1510" s="32" t="s">
        <v>5</v>
      </c>
      <c r="L1510" s="32" t="s">
        <v>5</v>
      </c>
      <c r="M1510" s="32" t="s">
        <v>5</v>
      </c>
      <c r="N1510" s="32" t="s">
        <v>6</v>
      </c>
      <c r="O1510" s="76">
        <v>418.41004184100416</v>
      </c>
      <c r="P1510" s="77">
        <v>1434</v>
      </c>
      <c r="Q1510" s="76">
        <v>213210</v>
      </c>
      <c r="R1510" s="76">
        <v>0</v>
      </c>
      <c r="S1510" s="85">
        <f t="shared" si="141"/>
        <v>0</v>
      </c>
      <c r="T1510" s="85">
        <f t="shared" si="138"/>
        <v>213210</v>
      </c>
      <c r="U1510" s="32" t="s">
        <v>6</v>
      </c>
      <c r="V1510" s="32" t="s">
        <v>6</v>
      </c>
      <c r="W1510" s="79">
        <v>1</v>
      </c>
      <c r="X1510" s="80">
        <v>0</v>
      </c>
      <c r="Y1510" s="81">
        <f>ROUND((S1510/INDICI!$B$2*10),2)</f>
        <v>0</v>
      </c>
      <c r="Z1510" s="81">
        <f>ROUND((O1510/INDICI!$B$1*25),2)</f>
        <v>1.1200000000000001</v>
      </c>
      <c r="AA1510" s="82">
        <f t="shared" si="139"/>
        <v>8</v>
      </c>
      <c r="AB1510" s="83">
        <f t="shared" si="140"/>
        <v>9.120000000000001</v>
      </c>
      <c r="AC1510" s="84"/>
      <c r="AD1510" s="81" t="str">
        <f>VLOOKUP(C1510, 'NORD SUD'!A:B, 2, FALSE)</f>
        <v>S</v>
      </c>
      <c r="AE1510" s="85"/>
      <c r="AF1510" s="85"/>
      <c r="AG1510" s="84"/>
      <c r="AH1510" s="83"/>
      <c r="AI1510" s="33"/>
      <c r="AJ1510" s="33"/>
      <c r="AK1510" s="201"/>
      <c r="AL1510" s="31"/>
    </row>
    <row r="1511" spans="1:38">
      <c r="A1511" s="16">
        <v>1506</v>
      </c>
      <c r="B1511" s="32" t="s">
        <v>857</v>
      </c>
      <c r="C1511" s="32" t="s">
        <v>100</v>
      </c>
      <c r="D1511" s="32" t="s">
        <v>100</v>
      </c>
      <c r="E1511" s="32" t="s">
        <v>869</v>
      </c>
      <c r="F1511" s="32"/>
      <c r="G1511" s="74">
        <v>45834</v>
      </c>
      <c r="H1511" s="75">
        <v>0.75347222222222221</v>
      </c>
      <c r="I1511" s="32" t="s">
        <v>5</v>
      </c>
      <c r="J1511" s="32" t="s">
        <v>6</v>
      </c>
      <c r="K1511" s="32" t="s">
        <v>5</v>
      </c>
      <c r="L1511" s="32" t="s">
        <v>5</v>
      </c>
      <c r="M1511" s="32" t="s">
        <v>5</v>
      </c>
      <c r="N1511" s="32" t="s">
        <v>6</v>
      </c>
      <c r="O1511" s="76">
        <v>946.27105052125103</v>
      </c>
      <c r="P1511" s="77">
        <v>6235</v>
      </c>
      <c r="Q1511" s="76">
        <v>143992.62</v>
      </c>
      <c r="R1511" s="76">
        <v>7199.64</v>
      </c>
      <c r="S1511" s="85">
        <f t="shared" si="141"/>
        <v>5.0000062503203297</v>
      </c>
      <c r="T1511" s="85">
        <f t="shared" si="138"/>
        <v>136792.97999999998</v>
      </c>
      <c r="U1511" s="32" t="s">
        <v>6</v>
      </c>
      <c r="V1511" s="32" t="s">
        <v>6</v>
      </c>
      <c r="W1511" s="79">
        <v>1</v>
      </c>
      <c r="X1511" s="80">
        <v>0</v>
      </c>
      <c r="Y1511" s="81">
        <f>ROUND((S1511/INDICI!$B$2*10),2)</f>
        <v>0.56999999999999995</v>
      </c>
      <c r="Z1511" s="81">
        <f>ROUND((O1511/INDICI!$B$1*25),2)</f>
        <v>2.5299999999999998</v>
      </c>
      <c r="AA1511" s="82">
        <f t="shared" si="139"/>
        <v>6</v>
      </c>
      <c r="AB1511" s="83">
        <f t="shared" si="140"/>
        <v>9.1</v>
      </c>
      <c r="AC1511" s="84"/>
      <c r="AD1511" s="81" t="str">
        <f>VLOOKUP(C1511, 'NORD SUD'!A:B, 2, FALSE)</f>
        <v>S</v>
      </c>
      <c r="AE1511" s="85"/>
      <c r="AF1511" s="85"/>
      <c r="AG1511" s="84"/>
      <c r="AH1511" s="83"/>
      <c r="AI1511" s="33"/>
      <c r="AJ1511" s="33"/>
      <c r="AK1511" s="201"/>
      <c r="AL1511" s="31"/>
    </row>
    <row r="1512" spans="1:38">
      <c r="A1512" s="16">
        <v>1507</v>
      </c>
      <c r="B1512" s="32" t="s">
        <v>857</v>
      </c>
      <c r="C1512" s="32" t="s">
        <v>32</v>
      </c>
      <c r="D1512" s="32" t="s">
        <v>32</v>
      </c>
      <c r="E1512" s="32" t="s">
        <v>1243</v>
      </c>
      <c r="F1512" s="32"/>
      <c r="G1512" s="74">
        <v>45834</v>
      </c>
      <c r="H1512" s="75">
        <v>0.49652777777777773</v>
      </c>
      <c r="I1512" s="32" t="s">
        <v>5</v>
      </c>
      <c r="J1512" s="32" t="s">
        <v>6</v>
      </c>
      <c r="K1512" s="32" t="s">
        <v>5</v>
      </c>
      <c r="L1512" s="32" t="s">
        <v>5</v>
      </c>
      <c r="M1512" s="32" t="s">
        <v>5</v>
      </c>
      <c r="N1512" s="32" t="s">
        <v>6</v>
      </c>
      <c r="O1512" s="76">
        <v>338.98</v>
      </c>
      <c r="P1512" s="77">
        <v>2065</v>
      </c>
      <c r="Q1512" s="76">
        <v>245789</v>
      </c>
      <c r="R1512" s="76">
        <v>4000</v>
      </c>
      <c r="S1512" s="85">
        <f t="shared" si="141"/>
        <v>1.6274121299163102</v>
      </c>
      <c r="T1512" s="85">
        <f t="shared" si="138"/>
        <v>241789</v>
      </c>
      <c r="U1512" s="32" t="s">
        <v>6</v>
      </c>
      <c r="V1512" s="32" t="s">
        <v>6</v>
      </c>
      <c r="W1512" s="79">
        <v>1</v>
      </c>
      <c r="X1512" s="80">
        <v>0</v>
      </c>
      <c r="Y1512" s="81">
        <f>ROUND((S1512/INDICI!$B$2*10),2)</f>
        <v>0.18</v>
      </c>
      <c r="Z1512" s="81">
        <f>ROUND((O1512/INDICI!$B$1*25),2)</f>
        <v>0.9</v>
      </c>
      <c r="AA1512" s="82">
        <f t="shared" si="139"/>
        <v>8</v>
      </c>
      <c r="AB1512" s="83">
        <f t="shared" si="140"/>
        <v>9.08</v>
      </c>
      <c r="AC1512" s="84"/>
      <c r="AD1512" s="81" t="str">
        <f>VLOOKUP(C1512, 'NORD SUD'!A:B, 2, FALSE)</f>
        <v>S</v>
      </c>
      <c r="AE1512" s="85"/>
      <c r="AF1512" s="85"/>
      <c r="AG1512" s="84"/>
      <c r="AH1512" s="83"/>
      <c r="AI1512" s="33"/>
      <c r="AJ1512" s="33"/>
      <c r="AK1512" s="201"/>
      <c r="AL1512" s="31"/>
    </row>
    <row r="1513" spans="1:38">
      <c r="A1513" s="16">
        <v>1508</v>
      </c>
      <c r="B1513" s="32" t="s">
        <v>138</v>
      </c>
      <c r="C1513" s="32" t="s">
        <v>81</v>
      </c>
      <c r="D1513" s="32" t="s">
        <v>81</v>
      </c>
      <c r="E1513" s="32" t="s">
        <v>1881</v>
      </c>
      <c r="F1513" s="32"/>
      <c r="G1513" s="74">
        <v>45834</v>
      </c>
      <c r="H1513" s="75" t="s">
        <v>1882</v>
      </c>
      <c r="I1513" s="32" t="s">
        <v>5</v>
      </c>
      <c r="J1513" s="32" t="s">
        <v>6</v>
      </c>
      <c r="K1513" s="32" t="s">
        <v>5</v>
      </c>
      <c r="L1513" s="32" t="s">
        <v>5</v>
      </c>
      <c r="M1513" s="32" t="s">
        <v>5</v>
      </c>
      <c r="N1513" s="32" t="s">
        <v>6</v>
      </c>
      <c r="O1513" s="91">
        <v>331.13</v>
      </c>
      <c r="P1513" s="77">
        <v>1812</v>
      </c>
      <c r="Q1513" s="76">
        <v>123551.06</v>
      </c>
      <c r="R1513" s="76">
        <v>2000</v>
      </c>
      <c r="S1513" s="85">
        <f t="shared" si="141"/>
        <v>1.6187639345222937</v>
      </c>
      <c r="T1513" s="85">
        <f t="shared" si="138"/>
        <v>121551.06</v>
      </c>
      <c r="U1513" s="32" t="s">
        <v>6</v>
      </c>
      <c r="V1513" s="32" t="s">
        <v>6</v>
      </c>
      <c r="W1513" s="79">
        <v>2</v>
      </c>
      <c r="X1513" s="80">
        <v>0</v>
      </c>
      <c r="Y1513" s="81">
        <f>ROUND((S1513/INDICI!$B$2*10),2)</f>
        <v>0.18</v>
      </c>
      <c r="Z1513" s="81">
        <f>ROUND((O1513/INDICI!$B$1*25),2)</f>
        <v>0.88</v>
      </c>
      <c r="AA1513" s="82">
        <f t="shared" si="139"/>
        <v>8</v>
      </c>
      <c r="AB1513" s="83">
        <f t="shared" si="140"/>
        <v>9.06</v>
      </c>
      <c r="AC1513" s="84"/>
      <c r="AD1513" s="81" t="str">
        <f>VLOOKUP(C1513, 'NORD SUD'!A:B, 2, FALSE)</f>
        <v>S</v>
      </c>
      <c r="AE1513" s="85"/>
      <c r="AF1513" s="85"/>
      <c r="AG1513" s="84"/>
      <c r="AH1513" s="83"/>
      <c r="AI1513" s="33"/>
      <c r="AJ1513" s="33"/>
      <c r="AK1513" s="201"/>
      <c r="AL1513" s="31"/>
    </row>
    <row r="1514" spans="1:38">
      <c r="A1514" s="16">
        <v>1509</v>
      </c>
      <c r="B1514" s="32" t="s">
        <v>556</v>
      </c>
      <c r="C1514" s="32" t="s">
        <v>70</v>
      </c>
      <c r="D1514" s="32" t="s">
        <v>70</v>
      </c>
      <c r="E1514" s="32" t="s">
        <v>567</v>
      </c>
      <c r="F1514" s="32"/>
      <c r="G1514" s="74">
        <v>45815</v>
      </c>
      <c r="H1514" s="75" t="s">
        <v>568</v>
      </c>
      <c r="I1514" s="32" t="s">
        <v>5</v>
      </c>
      <c r="J1514" s="32" t="s">
        <v>6</v>
      </c>
      <c r="K1514" s="32" t="s">
        <v>5</v>
      </c>
      <c r="L1514" s="32" t="s">
        <v>5</v>
      </c>
      <c r="M1514" s="32" t="s">
        <v>5</v>
      </c>
      <c r="N1514" s="32" t="s">
        <v>6</v>
      </c>
      <c r="O1514" s="76">
        <v>392.16</v>
      </c>
      <c r="P1514" s="77">
        <v>510</v>
      </c>
      <c r="Q1514" s="76">
        <v>50000</v>
      </c>
      <c r="R1514" s="76">
        <v>0</v>
      </c>
      <c r="S1514" s="85">
        <f t="shared" si="141"/>
        <v>0</v>
      </c>
      <c r="T1514" s="85">
        <f t="shared" si="138"/>
        <v>50000</v>
      </c>
      <c r="U1514" s="32" t="s">
        <v>6</v>
      </c>
      <c r="V1514" s="32" t="s">
        <v>6</v>
      </c>
      <c r="W1514" s="79">
        <v>2</v>
      </c>
      <c r="X1514" s="80">
        <v>0</v>
      </c>
      <c r="Y1514" s="81">
        <f>ROUND((S1514/INDICI!$B$2*10),2)</f>
        <v>0</v>
      </c>
      <c r="Z1514" s="81">
        <f>ROUND((O1514/INDICI!$B$1*25),2)</f>
        <v>1.05</v>
      </c>
      <c r="AA1514" s="82">
        <f t="shared" si="139"/>
        <v>8</v>
      </c>
      <c r="AB1514" s="83">
        <f t="shared" si="140"/>
        <v>9.0500000000000007</v>
      </c>
      <c r="AC1514" s="84"/>
      <c r="AD1514" s="81" t="str">
        <f>VLOOKUP(C1514, 'NORD SUD'!A:B, 2, FALSE)</f>
        <v>S</v>
      </c>
      <c r="AE1514" s="85"/>
      <c r="AF1514" s="85"/>
      <c r="AG1514" s="84"/>
      <c r="AH1514" s="83"/>
      <c r="AI1514" s="33"/>
      <c r="AJ1514" s="33"/>
      <c r="AK1514" s="201"/>
      <c r="AL1514" s="31"/>
    </row>
    <row r="1515" spans="1:38">
      <c r="A1515" s="16">
        <v>1510</v>
      </c>
      <c r="B1515" s="32" t="s">
        <v>138</v>
      </c>
      <c r="C1515" s="32" t="s">
        <v>14</v>
      </c>
      <c r="D1515" s="32" t="s">
        <v>14</v>
      </c>
      <c r="E1515" s="32" t="s">
        <v>1668</v>
      </c>
      <c r="F1515" s="32"/>
      <c r="G1515" s="74">
        <v>45833</v>
      </c>
      <c r="H1515" s="75">
        <v>0.6694444444444444</v>
      </c>
      <c r="I1515" s="32" t="s">
        <v>5</v>
      </c>
      <c r="J1515" s="32" t="s">
        <v>6</v>
      </c>
      <c r="K1515" s="32" t="s">
        <v>5</v>
      </c>
      <c r="L1515" s="32" t="s">
        <v>5</v>
      </c>
      <c r="M1515" s="76" t="s">
        <v>5</v>
      </c>
      <c r="N1515" s="32" t="s">
        <v>6</v>
      </c>
      <c r="O1515" s="76">
        <v>391.64</v>
      </c>
      <c r="P1515" s="77">
        <v>766</v>
      </c>
      <c r="Q1515" s="76">
        <v>88613.77</v>
      </c>
      <c r="R1515" s="76">
        <v>0</v>
      </c>
      <c r="S1515" s="85">
        <f t="shared" si="141"/>
        <v>0</v>
      </c>
      <c r="T1515" s="85">
        <f t="shared" si="138"/>
        <v>88613.77</v>
      </c>
      <c r="U1515" s="32" t="s">
        <v>6</v>
      </c>
      <c r="V1515" s="32" t="s">
        <v>6</v>
      </c>
      <c r="W1515" s="79">
        <v>1</v>
      </c>
      <c r="X1515" s="80">
        <v>0</v>
      </c>
      <c r="Y1515" s="81">
        <f>ROUND((S1515/INDICI!$B$2*10),2)</f>
        <v>0</v>
      </c>
      <c r="Z1515" s="81">
        <f>ROUND((O1515/INDICI!$B$1*25),2)</f>
        <v>1.05</v>
      </c>
      <c r="AA1515" s="82">
        <f t="shared" si="139"/>
        <v>8</v>
      </c>
      <c r="AB1515" s="83">
        <f t="shared" si="140"/>
        <v>9.0500000000000007</v>
      </c>
      <c r="AC1515" s="84"/>
      <c r="AD1515" s="81" t="str">
        <f>VLOOKUP(C1515, 'NORD SUD'!A:B, 2, FALSE)</f>
        <v>S</v>
      </c>
      <c r="AE1515" s="85"/>
      <c r="AF1515" s="85"/>
      <c r="AG1515" s="84"/>
      <c r="AH1515" s="83"/>
      <c r="AI1515" s="33"/>
      <c r="AJ1515" s="33"/>
      <c r="AK1515" s="201"/>
      <c r="AL1515" s="31"/>
    </row>
    <row r="1516" spans="1:38">
      <c r="A1516" s="16">
        <v>1511</v>
      </c>
      <c r="B1516" s="32" t="s">
        <v>175</v>
      </c>
      <c r="C1516" s="32" t="s">
        <v>57</v>
      </c>
      <c r="D1516" s="32" t="s">
        <v>57</v>
      </c>
      <c r="E1516" s="32" t="s">
        <v>594</v>
      </c>
      <c r="F1516" s="32"/>
      <c r="G1516" s="74">
        <v>45833</v>
      </c>
      <c r="H1516" s="75" t="s">
        <v>560</v>
      </c>
      <c r="I1516" s="32" t="s">
        <v>5</v>
      </c>
      <c r="J1516" s="32" t="s">
        <v>6</v>
      </c>
      <c r="K1516" s="32" t="s">
        <v>5</v>
      </c>
      <c r="L1516" s="32" t="s">
        <v>5</v>
      </c>
      <c r="M1516" s="32" t="s">
        <v>5</v>
      </c>
      <c r="N1516" s="32" t="s">
        <v>6</v>
      </c>
      <c r="O1516" s="76">
        <v>390.12</v>
      </c>
      <c r="P1516" s="77">
        <v>1538</v>
      </c>
      <c r="Q1516" s="76">
        <v>249000</v>
      </c>
      <c r="R1516" s="76">
        <v>0</v>
      </c>
      <c r="S1516" s="85">
        <f t="shared" si="141"/>
        <v>0</v>
      </c>
      <c r="T1516" s="85">
        <f t="shared" si="138"/>
        <v>249000</v>
      </c>
      <c r="U1516" s="32" t="s">
        <v>5</v>
      </c>
      <c r="V1516" s="32" t="s">
        <v>6</v>
      </c>
      <c r="W1516" s="79">
        <v>2</v>
      </c>
      <c r="X1516" s="80">
        <v>0</v>
      </c>
      <c r="Y1516" s="81">
        <f>ROUND((S1516/INDICI!$B$2*10),2)</f>
        <v>0</v>
      </c>
      <c r="Z1516" s="81">
        <f>ROUND((O1516/INDICI!$B$1*25),2)</f>
        <v>1.04</v>
      </c>
      <c r="AA1516" s="82">
        <f t="shared" si="139"/>
        <v>8</v>
      </c>
      <c r="AB1516" s="83">
        <f t="shared" si="140"/>
        <v>9.0399999999999991</v>
      </c>
      <c r="AC1516" s="84"/>
      <c r="AD1516" s="81" t="str">
        <f>VLOOKUP(C1516, 'NORD SUD'!A:B, 2, FALSE)</f>
        <v>S</v>
      </c>
      <c r="AE1516" s="85"/>
      <c r="AF1516" s="85"/>
      <c r="AG1516" s="84"/>
      <c r="AH1516" s="83"/>
      <c r="AI1516" s="33"/>
      <c r="AJ1516" s="33"/>
      <c r="AK1516" s="201"/>
      <c r="AL1516" s="31"/>
    </row>
    <row r="1517" spans="1:38">
      <c r="A1517" s="16">
        <v>1512</v>
      </c>
      <c r="B1517" s="32" t="s">
        <v>218</v>
      </c>
      <c r="C1517" s="32" t="s">
        <v>106</v>
      </c>
      <c r="D1517" s="32" t="s">
        <v>106</v>
      </c>
      <c r="E1517" s="32" t="s">
        <v>226</v>
      </c>
      <c r="F1517" s="32"/>
      <c r="G1517" s="74">
        <v>45833</v>
      </c>
      <c r="H1517" s="75">
        <v>0.48194444444444445</v>
      </c>
      <c r="I1517" s="32" t="s">
        <v>5</v>
      </c>
      <c r="J1517" s="32" t="s">
        <v>6</v>
      </c>
      <c r="K1517" s="32" t="s">
        <v>5</v>
      </c>
      <c r="L1517" s="32" t="s">
        <v>5</v>
      </c>
      <c r="M1517" s="32" t="s">
        <v>5</v>
      </c>
      <c r="N1517" s="32" t="s">
        <v>6</v>
      </c>
      <c r="O1517" s="76">
        <v>179.53</v>
      </c>
      <c r="P1517" s="77">
        <v>557</v>
      </c>
      <c r="Q1517" s="76">
        <v>80000</v>
      </c>
      <c r="R1517" s="76">
        <v>4000</v>
      </c>
      <c r="S1517" s="85">
        <f t="shared" si="141"/>
        <v>5</v>
      </c>
      <c r="T1517" s="85">
        <f t="shared" si="138"/>
        <v>76000</v>
      </c>
      <c r="U1517" s="32" t="s">
        <v>6</v>
      </c>
      <c r="V1517" s="32" t="s">
        <v>6</v>
      </c>
      <c r="W1517" s="79">
        <v>2</v>
      </c>
      <c r="X1517" s="80">
        <v>0</v>
      </c>
      <c r="Y1517" s="81">
        <f>ROUND((S1517/INDICI!$B$2*10),2)</f>
        <v>0.56000000000000005</v>
      </c>
      <c r="Z1517" s="81">
        <f>ROUND((O1517/INDICI!$B$1*25),2)</f>
        <v>0.48</v>
      </c>
      <c r="AA1517" s="82">
        <f t="shared" si="139"/>
        <v>8</v>
      </c>
      <c r="AB1517" s="83">
        <f t="shared" si="140"/>
        <v>9.0399999999999991</v>
      </c>
      <c r="AC1517" s="84"/>
      <c r="AD1517" s="81" t="str">
        <f>VLOOKUP(C1517, 'NORD SUD'!A:B, 2, FALSE)</f>
        <v>S</v>
      </c>
      <c r="AE1517" s="85"/>
      <c r="AF1517" s="85"/>
      <c r="AG1517" s="84"/>
      <c r="AH1517" s="83"/>
      <c r="AI1517" s="33"/>
      <c r="AJ1517" s="33"/>
      <c r="AK1517" s="201"/>
      <c r="AL1517" s="31"/>
    </row>
    <row r="1518" spans="1:38">
      <c r="A1518" s="16">
        <v>1513</v>
      </c>
      <c r="B1518" s="32" t="s">
        <v>250</v>
      </c>
      <c r="C1518" s="32" t="s">
        <v>41</v>
      </c>
      <c r="D1518" s="32" t="s">
        <v>41</v>
      </c>
      <c r="E1518" s="32" t="s">
        <v>1293</v>
      </c>
      <c r="F1518" s="32"/>
      <c r="G1518" s="74">
        <v>45831</v>
      </c>
      <c r="H1518" s="75">
        <v>0.38263888888888892</v>
      </c>
      <c r="I1518" s="32" t="s">
        <v>265</v>
      </c>
      <c r="J1518" s="32" t="s">
        <v>6</v>
      </c>
      <c r="K1518" s="32" t="s">
        <v>5</v>
      </c>
      <c r="L1518" s="32" t="s">
        <v>5</v>
      </c>
      <c r="M1518" s="76" t="s">
        <v>5</v>
      </c>
      <c r="N1518" s="32" t="s">
        <v>6</v>
      </c>
      <c r="O1518" s="76">
        <v>390.63</v>
      </c>
      <c r="P1518" s="77">
        <v>512</v>
      </c>
      <c r="Q1518" s="76">
        <v>194941.8</v>
      </c>
      <c r="R1518" s="76">
        <v>0</v>
      </c>
      <c r="S1518" s="85">
        <f t="shared" si="141"/>
        <v>0</v>
      </c>
      <c r="T1518" s="85">
        <f t="shared" si="138"/>
        <v>194941.8</v>
      </c>
      <c r="U1518" s="32" t="s">
        <v>6</v>
      </c>
      <c r="V1518" s="32" t="s">
        <v>6</v>
      </c>
      <c r="W1518" s="79">
        <v>1</v>
      </c>
      <c r="X1518" s="80">
        <v>0</v>
      </c>
      <c r="Y1518" s="81">
        <f>ROUND((S1518/INDICI!$B$2*10),2)</f>
        <v>0</v>
      </c>
      <c r="Z1518" s="81">
        <f>ROUND((O1518/INDICI!$B$1*25),2)</f>
        <v>1.04</v>
      </c>
      <c r="AA1518" s="82">
        <f t="shared" si="139"/>
        <v>8</v>
      </c>
      <c r="AB1518" s="83">
        <f t="shared" si="140"/>
        <v>9.0399999999999991</v>
      </c>
      <c r="AC1518" s="84"/>
      <c r="AD1518" s="81" t="str">
        <f>VLOOKUP(C1518, 'NORD SUD'!A:B, 2, FALSE)</f>
        <v>N</v>
      </c>
      <c r="AE1518" s="85"/>
      <c r="AF1518" s="85"/>
      <c r="AG1518" s="84"/>
      <c r="AH1518" s="83"/>
      <c r="AI1518" s="33"/>
      <c r="AJ1518" s="33"/>
      <c r="AK1518" s="201"/>
      <c r="AL1518" s="31"/>
    </row>
    <row r="1519" spans="1:38">
      <c r="A1519" s="16">
        <v>1514</v>
      </c>
      <c r="B1519" s="32" t="s">
        <v>274</v>
      </c>
      <c r="C1519" s="32" t="s">
        <v>87</v>
      </c>
      <c r="D1519" s="32" t="s">
        <v>87</v>
      </c>
      <c r="E1519" s="32" t="s">
        <v>1422</v>
      </c>
      <c r="F1519" s="32"/>
      <c r="G1519" s="74">
        <v>45833</v>
      </c>
      <c r="H1519" s="75">
        <v>0.55138888888888882</v>
      </c>
      <c r="I1519" s="32" t="s">
        <v>5</v>
      </c>
      <c r="J1519" s="32" t="s">
        <v>6</v>
      </c>
      <c r="K1519" s="32" t="s">
        <v>5</v>
      </c>
      <c r="L1519" s="32" t="s">
        <v>5</v>
      </c>
      <c r="M1519" s="32" t="s">
        <v>5</v>
      </c>
      <c r="N1519" s="32" t="s">
        <v>6</v>
      </c>
      <c r="O1519" s="76">
        <v>1134.8599999999999</v>
      </c>
      <c r="P1519" s="77">
        <v>15156</v>
      </c>
      <c r="Q1519" s="76">
        <v>200000</v>
      </c>
      <c r="R1519" s="76">
        <v>0</v>
      </c>
      <c r="S1519" s="85">
        <f t="shared" si="141"/>
        <v>0</v>
      </c>
      <c r="T1519" s="85">
        <f t="shared" si="138"/>
        <v>200000</v>
      </c>
      <c r="U1519" s="32" t="s">
        <v>6</v>
      </c>
      <c r="V1519" s="32" t="s">
        <v>6</v>
      </c>
      <c r="W1519" s="79">
        <v>2</v>
      </c>
      <c r="X1519" s="80">
        <v>0</v>
      </c>
      <c r="Y1519" s="81">
        <f>ROUND((S1519/INDICI!$B$2*10),2)</f>
        <v>0</v>
      </c>
      <c r="Z1519" s="81">
        <f>ROUND((O1519/INDICI!$B$1*25),2)</f>
        <v>3.03</v>
      </c>
      <c r="AA1519" s="82">
        <f t="shared" si="139"/>
        <v>6</v>
      </c>
      <c r="AB1519" s="83">
        <f t="shared" si="140"/>
        <v>9.0299999999999994</v>
      </c>
      <c r="AC1519" s="84"/>
      <c r="AD1519" s="81" t="str">
        <f>VLOOKUP(C1519, 'NORD SUD'!A:B, 2, FALSE)</f>
        <v>S</v>
      </c>
      <c r="AE1519" s="85"/>
      <c r="AF1519" s="85"/>
      <c r="AG1519" s="84"/>
      <c r="AH1519" s="83"/>
      <c r="AI1519" s="33"/>
      <c r="AJ1519" s="33"/>
      <c r="AK1519" s="201"/>
      <c r="AL1519" s="31"/>
    </row>
    <row r="1520" spans="1:38">
      <c r="A1520" s="16">
        <v>1515</v>
      </c>
      <c r="B1520" s="32" t="s">
        <v>556</v>
      </c>
      <c r="C1520" s="32" t="s">
        <v>47</v>
      </c>
      <c r="D1520" s="32" t="s">
        <v>47</v>
      </c>
      <c r="E1520" s="32" t="s">
        <v>961</v>
      </c>
      <c r="F1520" s="32"/>
      <c r="G1520" s="74">
        <v>45793</v>
      </c>
      <c r="H1520" s="75">
        <v>0.56527777777777777</v>
      </c>
      <c r="I1520" s="32" t="s">
        <v>5</v>
      </c>
      <c r="J1520" s="32" t="s">
        <v>6</v>
      </c>
      <c r="K1520" s="32" t="s">
        <v>5</v>
      </c>
      <c r="L1520" s="32" t="s">
        <v>5</v>
      </c>
      <c r="M1520" s="32" t="s">
        <v>5</v>
      </c>
      <c r="N1520" s="32" t="s">
        <v>6</v>
      </c>
      <c r="O1520" s="76">
        <v>370.37037037037038</v>
      </c>
      <c r="P1520" s="77">
        <v>540</v>
      </c>
      <c r="Q1520" s="76">
        <v>50000</v>
      </c>
      <c r="R1520" s="76">
        <v>0</v>
      </c>
      <c r="S1520" s="85">
        <f t="shared" si="141"/>
        <v>0</v>
      </c>
      <c r="T1520" s="85">
        <f t="shared" si="138"/>
        <v>50000</v>
      </c>
      <c r="U1520" s="32" t="s">
        <v>6</v>
      </c>
      <c r="V1520" s="32" t="s">
        <v>6</v>
      </c>
      <c r="W1520" s="79">
        <v>2</v>
      </c>
      <c r="X1520" s="80">
        <v>0</v>
      </c>
      <c r="Y1520" s="81">
        <f>ROUND((S1520/INDICI!$B$2*10),2)</f>
        <v>0</v>
      </c>
      <c r="Z1520" s="81">
        <f>ROUND((O1520/INDICI!$B$1*25),2)</f>
        <v>0.99</v>
      </c>
      <c r="AA1520" s="82">
        <f t="shared" si="139"/>
        <v>8</v>
      </c>
      <c r="AB1520" s="83">
        <f t="shared" si="140"/>
        <v>8.99</v>
      </c>
      <c r="AC1520" s="84"/>
      <c r="AD1520" s="81" t="str">
        <f>VLOOKUP(C1520, 'NORD SUD'!A:B, 2, FALSE)</f>
        <v>S</v>
      </c>
      <c r="AE1520" s="85"/>
      <c r="AF1520" s="85"/>
      <c r="AG1520" s="84"/>
      <c r="AH1520" s="83"/>
      <c r="AI1520" s="33"/>
      <c r="AJ1520" s="33"/>
      <c r="AK1520" s="201"/>
      <c r="AL1520" s="31"/>
    </row>
    <row r="1521" spans="1:38">
      <c r="A1521" s="16">
        <v>1516</v>
      </c>
      <c r="B1521" s="32" t="s">
        <v>274</v>
      </c>
      <c r="C1521" s="32" t="s">
        <v>23</v>
      </c>
      <c r="D1521" s="32" t="s">
        <v>23</v>
      </c>
      <c r="E1521" s="32" t="s">
        <v>287</v>
      </c>
      <c r="F1521" s="32"/>
      <c r="G1521" s="74">
        <v>45834</v>
      </c>
      <c r="H1521" s="75">
        <v>0.77013888888888893</v>
      </c>
      <c r="I1521" s="32" t="s">
        <v>5</v>
      </c>
      <c r="J1521" s="32" t="s">
        <v>6</v>
      </c>
      <c r="K1521" s="32" t="s">
        <v>5</v>
      </c>
      <c r="L1521" s="32" t="s">
        <v>5</v>
      </c>
      <c r="M1521" s="32" t="s">
        <v>5</v>
      </c>
      <c r="N1521" s="32" t="s">
        <v>6</v>
      </c>
      <c r="O1521" s="76">
        <v>524.73</v>
      </c>
      <c r="P1521" s="77">
        <v>8957</v>
      </c>
      <c r="Q1521" s="76">
        <v>71746.39</v>
      </c>
      <c r="R1521" s="76">
        <v>10101</v>
      </c>
      <c r="S1521" s="78">
        <f t="shared" si="141"/>
        <v>14.07875713328573</v>
      </c>
      <c r="T1521" s="78">
        <f t="shared" si="138"/>
        <v>61645.39</v>
      </c>
      <c r="U1521" s="32" t="s">
        <v>6</v>
      </c>
      <c r="V1521" s="32" t="s">
        <v>6</v>
      </c>
      <c r="W1521" s="81">
        <v>2</v>
      </c>
      <c r="X1521" s="80">
        <v>0</v>
      </c>
      <c r="Y1521" s="81">
        <f>ROUND((S1521/INDICI!$B$2*10),2)</f>
        <v>1.59</v>
      </c>
      <c r="Z1521" s="81">
        <f>ROUND((O1521/INDICI!$B$1*25),2)</f>
        <v>1.4</v>
      </c>
      <c r="AA1521" s="82">
        <f t="shared" si="139"/>
        <v>6</v>
      </c>
      <c r="AB1521" s="83">
        <f t="shared" si="140"/>
        <v>8.99</v>
      </c>
      <c r="AC1521" s="84"/>
      <c r="AD1521" s="81" t="str">
        <f>VLOOKUP(C1521, 'NORD SUD'!A:B, 2, FALSE)</f>
        <v>S</v>
      </c>
      <c r="AE1521" s="85"/>
      <c r="AF1521" s="85"/>
      <c r="AG1521" s="84"/>
      <c r="AH1521" s="83"/>
      <c r="AI1521" s="33"/>
      <c r="AJ1521" s="33"/>
      <c r="AK1521" s="201"/>
      <c r="AL1521" s="31"/>
    </row>
    <row r="1522" spans="1:38">
      <c r="A1522" s="16">
        <v>1517</v>
      </c>
      <c r="B1522" s="32" t="s">
        <v>357</v>
      </c>
      <c r="C1522" s="32" t="s">
        <v>107</v>
      </c>
      <c r="D1522" s="32" t="s">
        <v>107</v>
      </c>
      <c r="E1522" s="32" t="s">
        <v>786</v>
      </c>
      <c r="F1522" s="32"/>
      <c r="G1522" s="74">
        <v>45834</v>
      </c>
      <c r="H1522" s="75" t="s">
        <v>787</v>
      </c>
      <c r="I1522" s="32" t="s">
        <v>5</v>
      </c>
      <c r="J1522" s="32" t="s">
        <v>6</v>
      </c>
      <c r="K1522" s="32" t="s">
        <v>5</v>
      </c>
      <c r="L1522" s="32" t="s">
        <v>5</v>
      </c>
      <c r="M1522" s="76" t="s">
        <v>5</v>
      </c>
      <c r="N1522" s="32" t="s">
        <v>6</v>
      </c>
      <c r="O1522" s="76">
        <v>1112</v>
      </c>
      <c r="P1522" s="77">
        <v>10252</v>
      </c>
      <c r="Q1522" s="76">
        <v>138025.68</v>
      </c>
      <c r="R1522" s="76">
        <v>0</v>
      </c>
      <c r="S1522" s="85">
        <f t="shared" si="141"/>
        <v>0</v>
      </c>
      <c r="T1522" s="85">
        <f t="shared" si="138"/>
        <v>138025.68</v>
      </c>
      <c r="U1522" s="32" t="s">
        <v>6</v>
      </c>
      <c r="V1522" s="32" t="s">
        <v>6</v>
      </c>
      <c r="W1522" s="79">
        <v>1</v>
      </c>
      <c r="X1522" s="80">
        <v>0</v>
      </c>
      <c r="Y1522" s="81">
        <f>ROUND((S1522/INDICI!$B$2*10),2)</f>
        <v>0</v>
      </c>
      <c r="Z1522" s="81">
        <f>ROUND((O1522/INDICI!$B$1*25),2)</f>
        <v>2.97</v>
      </c>
      <c r="AA1522" s="82">
        <f t="shared" si="139"/>
        <v>6</v>
      </c>
      <c r="AB1522" s="83">
        <f t="shared" si="140"/>
        <v>8.9700000000000006</v>
      </c>
      <c r="AC1522" s="84"/>
      <c r="AD1522" s="81" t="str">
        <f>VLOOKUP(C1522, 'NORD SUD'!A:B, 2, FALSE)</f>
        <v>N</v>
      </c>
      <c r="AE1522" s="85"/>
      <c r="AF1522" s="85"/>
      <c r="AG1522" s="84"/>
      <c r="AH1522" s="83"/>
      <c r="AI1522" s="33"/>
      <c r="AJ1522" s="33"/>
      <c r="AK1522" s="201"/>
      <c r="AL1522" s="31"/>
    </row>
    <row r="1523" spans="1:38">
      <c r="A1523" s="16">
        <v>1518</v>
      </c>
      <c r="B1523" s="32" t="s">
        <v>857</v>
      </c>
      <c r="C1523" s="32" t="s">
        <v>32</v>
      </c>
      <c r="D1523" s="32" t="s">
        <v>32</v>
      </c>
      <c r="E1523" s="32" t="s">
        <v>1233</v>
      </c>
      <c r="F1523" s="32"/>
      <c r="G1523" s="74">
        <v>45828</v>
      </c>
      <c r="H1523" s="75">
        <v>0.53680555555555554</v>
      </c>
      <c r="I1523" s="32" t="s">
        <v>5</v>
      </c>
      <c r="J1523" s="32" t="s">
        <v>6</v>
      </c>
      <c r="K1523" s="32" t="s">
        <v>5</v>
      </c>
      <c r="L1523" s="32" t="s">
        <v>5</v>
      </c>
      <c r="M1523" s="32" t="s">
        <v>5</v>
      </c>
      <c r="N1523" s="32" t="s">
        <v>6</v>
      </c>
      <c r="O1523" s="76">
        <v>81.96</v>
      </c>
      <c r="P1523" s="77">
        <v>1220</v>
      </c>
      <c r="Q1523" s="76">
        <v>230000</v>
      </c>
      <c r="R1523" s="76">
        <v>15000</v>
      </c>
      <c r="S1523" s="85">
        <f t="shared" si="141"/>
        <v>6.5217391304347823</v>
      </c>
      <c r="T1523" s="85">
        <f t="shared" si="138"/>
        <v>215000</v>
      </c>
      <c r="U1523" s="32" t="s">
        <v>6</v>
      </c>
      <c r="V1523" s="32" t="s">
        <v>6</v>
      </c>
      <c r="W1523" s="79">
        <v>1</v>
      </c>
      <c r="X1523" s="80">
        <v>0</v>
      </c>
      <c r="Y1523" s="81">
        <f>ROUND((S1523/INDICI!$B$2*10),2)</f>
        <v>0.74</v>
      </c>
      <c r="Z1523" s="81">
        <f>ROUND((O1523/INDICI!$B$1*25),2)</f>
        <v>0.22</v>
      </c>
      <c r="AA1523" s="82">
        <f t="shared" si="139"/>
        <v>8</v>
      </c>
      <c r="AB1523" s="83">
        <f t="shared" si="140"/>
        <v>8.9600000000000009</v>
      </c>
      <c r="AC1523" s="84"/>
      <c r="AD1523" s="81" t="str">
        <f>VLOOKUP(C1523, 'NORD SUD'!A:B, 2, FALSE)</f>
        <v>S</v>
      </c>
      <c r="AE1523" s="85"/>
      <c r="AF1523" s="85"/>
      <c r="AG1523" s="84"/>
      <c r="AH1523" s="83"/>
      <c r="AI1523" s="33"/>
      <c r="AJ1523" s="33"/>
      <c r="AK1523" s="201"/>
      <c r="AL1523" s="31"/>
    </row>
    <row r="1524" spans="1:38">
      <c r="A1524" s="16">
        <v>1519</v>
      </c>
      <c r="B1524" s="32" t="s">
        <v>175</v>
      </c>
      <c r="C1524" s="32" t="s">
        <v>1685</v>
      </c>
      <c r="D1524" s="32" t="s">
        <v>1685</v>
      </c>
      <c r="E1524" s="32" t="s">
        <v>1689</v>
      </c>
      <c r="F1524" s="32"/>
      <c r="G1524" s="74">
        <v>45833</v>
      </c>
      <c r="H1524" s="75">
        <v>0.61875000000000002</v>
      </c>
      <c r="I1524" s="32" t="s">
        <v>5</v>
      </c>
      <c r="J1524" s="32" t="s">
        <v>6</v>
      </c>
      <c r="K1524" s="32" t="s">
        <v>5</v>
      </c>
      <c r="L1524" s="32" t="s">
        <v>5</v>
      </c>
      <c r="M1524" s="32" t="s">
        <v>5</v>
      </c>
      <c r="N1524" s="32" t="s">
        <v>6</v>
      </c>
      <c r="O1524" s="76">
        <v>232.39</v>
      </c>
      <c r="P1524" s="77">
        <v>10758</v>
      </c>
      <c r="Q1524" s="76">
        <v>255064.44</v>
      </c>
      <c r="R1524" s="76">
        <v>52700</v>
      </c>
      <c r="S1524" s="85">
        <f t="shared" si="141"/>
        <v>20.661445397876712</v>
      </c>
      <c r="T1524" s="85">
        <f t="shared" si="138"/>
        <v>202364.44</v>
      </c>
      <c r="U1524" s="32" t="s">
        <v>5</v>
      </c>
      <c r="V1524" s="32" t="s">
        <v>6</v>
      </c>
      <c r="W1524" s="79">
        <v>1</v>
      </c>
      <c r="X1524" s="80">
        <v>0</v>
      </c>
      <c r="Y1524" s="81">
        <f>ROUND((S1524/INDICI!$B$2*10),2)</f>
        <v>2.33</v>
      </c>
      <c r="Z1524" s="81">
        <f>ROUND((O1524/INDICI!$B$1*25),2)</f>
        <v>0.62</v>
      </c>
      <c r="AA1524" s="82">
        <f t="shared" si="139"/>
        <v>6</v>
      </c>
      <c r="AB1524" s="83">
        <f t="shared" si="140"/>
        <v>8.9499999999999993</v>
      </c>
      <c r="AC1524" s="84"/>
      <c r="AD1524" s="81" t="str">
        <f>VLOOKUP(C1524, 'NORD SUD'!A:B, 2, FALSE)</f>
        <v>S</v>
      </c>
      <c r="AE1524" s="85"/>
      <c r="AF1524" s="85"/>
      <c r="AG1524" s="84"/>
      <c r="AH1524" s="83"/>
      <c r="AI1524" s="33"/>
      <c r="AJ1524" s="33"/>
      <c r="AK1524" s="201"/>
      <c r="AL1524" s="31"/>
    </row>
    <row r="1525" spans="1:38">
      <c r="A1525" s="16">
        <v>1520</v>
      </c>
      <c r="B1525" s="32" t="s">
        <v>1013</v>
      </c>
      <c r="C1525" s="32" t="s">
        <v>56</v>
      </c>
      <c r="D1525" s="32" t="s">
        <v>56</v>
      </c>
      <c r="E1525" s="32" t="s">
        <v>1019</v>
      </c>
      <c r="F1525" s="32"/>
      <c r="G1525" s="74">
        <v>45832</v>
      </c>
      <c r="H1525" s="75">
        <v>0.53055555555555556</v>
      </c>
      <c r="I1525" s="32" t="s">
        <v>5</v>
      </c>
      <c r="J1525" s="32" t="s">
        <v>6</v>
      </c>
      <c r="K1525" s="32" t="s">
        <v>5</v>
      </c>
      <c r="L1525" s="32" t="s">
        <v>5</v>
      </c>
      <c r="M1525" s="32" t="s">
        <v>5</v>
      </c>
      <c r="N1525" s="32" t="s">
        <v>6</v>
      </c>
      <c r="O1525" s="76">
        <v>1101.0899999999999</v>
      </c>
      <c r="P1525" s="77">
        <v>6539</v>
      </c>
      <c r="Q1525" s="76">
        <v>250000</v>
      </c>
      <c r="R1525" s="76">
        <v>0</v>
      </c>
      <c r="S1525" s="85">
        <f t="shared" si="141"/>
        <v>0</v>
      </c>
      <c r="T1525" s="85">
        <f t="shared" si="138"/>
        <v>250000</v>
      </c>
      <c r="U1525" s="32" t="s">
        <v>6</v>
      </c>
      <c r="V1525" s="32" t="s">
        <v>6</v>
      </c>
      <c r="W1525" s="79">
        <v>1</v>
      </c>
      <c r="X1525" s="80">
        <v>0</v>
      </c>
      <c r="Y1525" s="81">
        <f>ROUND((S1525/INDICI!$B$2*10),2)</f>
        <v>0</v>
      </c>
      <c r="Z1525" s="81">
        <f>ROUND((O1525/INDICI!$B$1*25),2)</f>
        <v>2.94</v>
      </c>
      <c r="AA1525" s="82">
        <f t="shared" si="139"/>
        <v>6</v>
      </c>
      <c r="AB1525" s="83">
        <f t="shared" si="140"/>
        <v>8.94</v>
      </c>
      <c r="AC1525" s="84"/>
      <c r="AD1525" s="81" t="str">
        <f>VLOOKUP(C1525, 'NORD SUD'!A:B, 2, FALSE)</f>
        <v>S</v>
      </c>
      <c r="AE1525" s="85"/>
      <c r="AF1525" s="85"/>
      <c r="AG1525" s="84"/>
      <c r="AH1525" s="83"/>
      <c r="AI1525" s="33"/>
      <c r="AJ1525" s="33"/>
      <c r="AK1525" s="201"/>
      <c r="AL1525" s="31"/>
    </row>
    <row r="1526" spans="1:38">
      <c r="A1526" s="16">
        <v>1521</v>
      </c>
      <c r="B1526" s="32" t="s">
        <v>857</v>
      </c>
      <c r="C1526" s="32" t="s">
        <v>76</v>
      </c>
      <c r="D1526" s="32" t="s">
        <v>76</v>
      </c>
      <c r="E1526" s="32" t="s">
        <v>1145</v>
      </c>
      <c r="F1526" s="32"/>
      <c r="G1526" s="74">
        <v>45833</v>
      </c>
      <c r="H1526" s="75">
        <v>0.43402777777777773</v>
      </c>
      <c r="I1526" s="32" t="s">
        <v>5</v>
      </c>
      <c r="J1526" s="32" t="s">
        <v>6</v>
      </c>
      <c r="K1526" s="32" t="s">
        <v>5</v>
      </c>
      <c r="L1526" s="32" t="s">
        <v>5</v>
      </c>
      <c r="M1526" s="32" t="s">
        <v>5</v>
      </c>
      <c r="N1526" s="32" t="s">
        <v>6</v>
      </c>
      <c r="O1526" s="76">
        <v>883.89</v>
      </c>
      <c r="P1526" s="77">
        <v>9164</v>
      </c>
      <c r="Q1526" s="76">
        <v>143992.62</v>
      </c>
      <c r="R1526" s="76">
        <v>7199.6469999999999</v>
      </c>
      <c r="S1526" s="85">
        <f t="shared" si="141"/>
        <v>5.0000111116805845</v>
      </c>
      <c r="T1526" s="85">
        <f t="shared" si="138"/>
        <v>136792.973</v>
      </c>
      <c r="U1526" s="32" t="s">
        <v>5</v>
      </c>
      <c r="V1526" s="32" t="s">
        <v>5</v>
      </c>
      <c r="W1526" s="32">
        <v>1</v>
      </c>
      <c r="X1526" s="80">
        <v>0</v>
      </c>
      <c r="Y1526" s="81">
        <f>ROUND((S1526/INDICI!$B$2*10),2)</f>
        <v>0.56999999999999995</v>
      </c>
      <c r="Z1526" s="81">
        <f>ROUND((O1526/INDICI!$B$1*25),2)</f>
        <v>2.36</v>
      </c>
      <c r="AA1526" s="82">
        <f t="shared" si="139"/>
        <v>6</v>
      </c>
      <c r="AB1526" s="83">
        <f t="shared" si="140"/>
        <v>8.93</v>
      </c>
      <c r="AC1526" s="84"/>
      <c r="AD1526" s="81" t="str">
        <f>VLOOKUP(C1526, 'NORD SUD'!A:B, 2, FALSE)</f>
        <v>S</v>
      </c>
      <c r="AE1526" s="85"/>
      <c r="AF1526" s="85"/>
      <c r="AG1526" s="84"/>
      <c r="AH1526" s="83"/>
      <c r="AI1526" s="33"/>
      <c r="AJ1526" s="33"/>
      <c r="AK1526" s="201"/>
      <c r="AL1526" s="31"/>
    </row>
    <row r="1527" spans="1:38">
      <c r="A1527" s="16">
        <v>1522</v>
      </c>
      <c r="B1527" s="32" t="s">
        <v>175</v>
      </c>
      <c r="C1527" s="32" t="s">
        <v>1685</v>
      </c>
      <c r="D1527" s="32" t="s">
        <v>1685</v>
      </c>
      <c r="E1527" s="32" t="s">
        <v>1702</v>
      </c>
      <c r="F1527" s="32"/>
      <c r="G1527" s="74">
        <v>45834</v>
      </c>
      <c r="H1527" s="75">
        <v>0.60347222222222219</v>
      </c>
      <c r="I1527" s="32" t="s">
        <v>5</v>
      </c>
      <c r="J1527" s="32" t="s">
        <v>6</v>
      </c>
      <c r="K1527" s="32" t="s">
        <v>5</v>
      </c>
      <c r="L1527" s="32" t="s">
        <v>5</v>
      </c>
      <c r="M1527" s="32" t="s">
        <v>5</v>
      </c>
      <c r="N1527" s="32" t="s">
        <v>6</v>
      </c>
      <c r="O1527" s="76">
        <v>343.89</v>
      </c>
      <c r="P1527" s="77">
        <v>4071</v>
      </c>
      <c r="Q1527" s="76">
        <v>249500</v>
      </c>
      <c r="R1527" s="76">
        <v>0</v>
      </c>
      <c r="S1527" s="85">
        <f t="shared" si="141"/>
        <v>0</v>
      </c>
      <c r="T1527" s="85">
        <f t="shared" si="138"/>
        <v>249500</v>
      </c>
      <c r="U1527" s="32" t="s">
        <v>6</v>
      </c>
      <c r="V1527" s="32" t="s">
        <v>6</v>
      </c>
      <c r="W1527" s="79">
        <v>1</v>
      </c>
      <c r="X1527" s="80">
        <v>0</v>
      </c>
      <c r="Y1527" s="81">
        <f>ROUND((S1527/INDICI!$B$2*10),2)</f>
        <v>0</v>
      </c>
      <c r="Z1527" s="81">
        <f>ROUND((O1527/INDICI!$B$1*25),2)</f>
        <v>0.92</v>
      </c>
      <c r="AA1527" s="82">
        <f t="shared" si="139"/>
        <v>8</v>
      </c>
      <c r="AB1527" s="83">
        <f t="shared" si="140"/>
        <v>8.92</v>
      </c>
      <c r="AC1527" s="84"/>
      <c r="AD1527" s="81" t="str">
        <f>VLOOKUP(C1527, 'NORD SUD'!A:B, 2, FALSE)</f>
        <v>S</v>
      </c>
      <c r="AE1527" s="85"/>
      <c r="AF1527" s="85"/>
      <c r="AG1527" s="84"/>
      <c r="AH1527" s="83"/>
      <c r="AI1527" s="33"/>
      <c r="AJ1527" s="33"/>
      <c r="AK1527" s="201"/>
      <c r="AL1527" s="31"/>
    </row>
    <row r="1528" spans="1:38">
      <c r="A1528" s="16">
        <v>1523</v>
      </c>
      <c r="B1528" s="32" t="s">
        <v>236</v>
      </c>
      <c r="C1528" s="32" t="s">
        <v>62</v>
      </c>
      <c r="D1528" s="32" t="s">
        <v>62</v>
      </c>
      <c r="E1528" s="32" t="s">
        <v>459</v>
      </c>
      <c r="F1528" s="32"/>
      <c r="G1528" s="74">
        <v>45833</v>
      </c>
      <c r="H1528" s="75">
        <v>0.68611111111111101</v>
      </c>
      <c r="I1528" s="32" t="s">
        <v>5</v>
      </c>
      <c r="J1528" s="32" t="s">
        <v>6</v>
      </c>
      <c r="K1528" s="32" t="s">
        <v>5</v>
      </c>
      <c r="L1528" s="32" t="s">
        <v>5</v>
      </c>
      <c r="M1528" s="32" t="s">
        <v>5</v>
      </c>
      <c r="N1528" s="32" t="s">
        <v>6</v>
      </c>
      <c r="O1528" s="76">
        <v>338.75</v>
      </c>
      <c r="P1528" s="77">
        <v>1476</v>
      </c>
      <c r="Q1528" s="76">
        <v>250000</v>
      </c>
      <c r="R1528" s="76">
        <v>0</v>
      </c>
      <c r="S1528" s="86">
        <f t="shared" si="141"/>
        <v>0</v>
      </c>
      <c r="T1528" s="86">
        <f t="shared" si="138"/>
        <v>250000</v>
      </c>
      <c r="U1528" s="32" t="s">
        <v>6</v>
      </c>
      <c r="V1528" s="32" t="s">
        <v>6</v>
      </c>
      <c r="W1528" s="32">
        <v>1</v>
      </c>
      <c r="X1528" s="80">
        <v>0</v>
      </c>
      <c r="Y1528" s="81">
        <f>ROUND((S1528/INDICI!$B$2*10),2)</f>
        <v>0</v>
      </c>
      <c r="Z1528" s="81">
        <f>ROUND((O1528/INDICI!$B$1*25),2)</f>
        <v>0.9</v>
      </c>
      <c r="AA1528" s="82">
        <f t="shared" si="139"/>
        <v>8</v>
      </c>
      <c r="AB1528" s="83">
        <f t="shared" si="140"/>
        <v>8.9</v>
      </c>
      <c r="AC1528" s="84"/>
      <c r="AD1528" s="81" t="str">
        <f>VLOOKUP(C1528, 'NORD SUD'!A:B, 2, FALSE)</f>
        <v>S</v>
      </c>
      <c r="AE1528" s="85"/>
      <c r="AF1528" s="85"/>
      <c r="AG1528" s="84"/>
      <c r="AH1528" s="83"/>
      <c r="AI1528" s="33"/>
      <c r="AJ1528" s="33"/>
      <c r="AK1528" s="201"/>
      <c r="AL1528" s="31"/>
    </row>
    <row r="1529" spans="1:38">
      <c r="A1529" s="16">
        <v>1524</v>
      </c>
      <c r="B1529" s="32" t="s">
        <v>556</v>
      </c>
      <c r="C1529" s="32" t="s">
        <v>88</v>
      </c>
      <c r="D1529" s="32" t="s">
        <v>88</v>
      </c>
      <c r="E1529" s="32" t="s">
        <v>1427</v>
      </c>
      <c r="F1529" s="32"/>
      <c r="G1529" s="74">
        <v>45833</v>
      </c>
      <c r="H1529" s="75">
        <v>0.91736111111111107</v>
      </c>
      <c r="I1529" s="32" t="s">
        <v>5</v>
      </c>
      <c r="J1529" s="32" t="s">
        <v>6</v>
      </c>
      <c r="K1529" s="32" t="s">
        <v>265</v>
      </c>
      <c r="L1529" s="32" t="s">
        <v>5</v>
      </c>
      <c r="M1529" s="32" t="s">
        <v>5</v>
      </c>
      <c r="N1529" s="32" t="s">
        <v>6</v>
      </c>
      <c r="O1529" s="76">
        <v>335.42</v>
      </c>
      <c r="P1529" s="77">
        <v>4472</v>
      </c>
      <c r="Q1529" s="76">
        <v>114411</v>
      </c>
      <c r="R1529" s="76">
        <v>0</v>
      </c>
      <c r="S1529" s="85">
        <f t="shared" si="141"/>
        <v>0</v>
      </c>
      <c r="T1529" s="85">
        <f t="shared" si="138"/>
        <v>114411</v>
      </c>
      <c r="U1529" s="32" t="s">
        <v>6</v>
      </c>
      <c r="V1529" s="32" t="s">
        <v>6</v>
      </c>
      <c r="W1529" s="79">
        <v>1</v>
      </c>
      <c r="X1529" s="80">
        <v>0</v>
      </c>
      <c r="Y1529" s="81">
        <f>ROUND((S1529/INDICI!$B$2*10),2)</f>
        <v>0</v>
      </c>
      <c r="Z1529" s="81">
        <f>ROUND((O1529/INDICI!$B$1*25),2)</f>
        <v>0.9</v>
      </c>
      <c r="AA1529" s="82">
        <f t="shared" si="139"/>
        <v>8</v>
      </c>
      <c r="AB1529" s="83">
        <f t="shared" si="140"/>
        <v>8.9</v>
      </c>
      <c r="AC1529" s="84"/>
      <c r="AD1529" s="81" t="str">
        <f>VLOOKUP(C1529, 'NORD SUD'!A:B, 2, FALSE)</f>
        <v>S</v>
      </c>
      <c r="AE1529" s="85"/>
      <c r="AF1529" s="85"/>
      <c r="AG1529" s="84"/>
      <c r="AH1529" s="83"/>
      <c r="AI1529" s="33"/>
      <c r="AJ1529" s="33"/>
      <c r="AK1529" s="201"/>
      <c r="AL1529" s="31"/>
    </row>
    <row r="1530" spans="1:38">
      <c r="A1530" s="16">
        <v>1525</v>
      </c>
      <c r="B1530" s="32" t="s">
        <v>138</v>
      </c>
      <c r="C1530" s="32" t="s">
        <v>14</v>
      </c>
      <c r="D1530" s="32" t="s">
        <v>14</v>
      </c>
      <c r="E1530" s="32" t="s">
        <v>1647</v>
      </c>
      <c r="F1530" s="32"/>
      <c r="G1530" s="74">
        <v>45834</v>
      </c>
      <c r="H1530" s="75">
        <v>0.84930555555555554</v>
      </c>
      <c r="I1530" s="32" t="s">
        <v>5</v>
      </c>
      <c r="J1530" s="32" t="s">
        <v>6</v>
      </c>
      <c r="K1530" s="32" t="s">
        <v>5</v>
      </c>
      <c r="L1530" s="32" t="s">
        <v>5</v>
      </c>
      <c r="M1530" s="76" t="s">
        <v>5</v>
      </c>
      <c r="N1530" s="32" t="s">
        <v>6</v>
      </c>
      <c r="O1530" s="76">
        <v>631.38</v>
      </c>
      <c r="P1530" s="77">
        <v>7444</v>
      </c>
      <c r="Q1530" s="76">
        <v>280000</v>
      </c>
      <c r="R1530" s="76">
        <v>30000</v>
      </c>
      <c r="S1530" s="85">
        <f t="shared" si="141"/>
        <v>10.714285714285714</v>
      </c>
      <c r="T1530" s="85">
        <f t="shared" si="138"/>
        <v>250000</v>
      </c>
      <c r="U1530" s="32" t="s">
        <v>6</v>
      </c>
      <c r="V1530" s="32" t="s">
        <v>6</v>
      </c>
      <c r="W1530" s="79">
        <v>1</v>
      </c>
      <c r="X1530" s="80">
        <v>0</v>
      </c>
      <c r="Y1530" s="81">
        <f>ROUND((S1530/INDICI!$B$2*10),2)</f>
        <v>1.21</v>
      </c>
      <c r="Z1530" s="81">
        <f>ROUND((O1530/INDICI!$B$1*25),2)</f>
        <v>1.69</v>
      </c>
      <c r="AA1530" s="82">
        <f t="shared" si="139"/>
        <v>6</v>
      </c>
      <c r="AB1530" s="83">
        <f t="shared" si="140"/>
        <v>8.9</v>
      </c>
      <c r="AC1530" s="84"/>
      <c r="AD1530" s="81" t="str">
        <f>VLOOKUP(C1530, 'NORD SUD'!A:B, 2, FALSE)</f>
        <v>S</v>
      </c>
      <c r="AE1530" s="85"/>
      <c r="AF1530" s="85"/>
      <c r="AG1530" s="84"/>
      <c r="AH1530" s="83"/>
      <c r="AI1530" s="33"/>
      <c r="AJ1530" s="33"/>
      <c r="AK1530" s="201"/>
      <c r="AL1530" s="31"/>
    </row>
    <row r="1531" spans="1:38">
      <c r="A1531" s="16">
        <v>1526</v>
      </c>
      <c r="B1531" s="32" t="s">
        <v>857</v>
      </c>
      <c r="C1531" s="32" t="s">
        <v>32</v>
      </c>
      <c r="D1531" s="32" t="s">
        <v>32</v>
      </c>
      <c r="E1531" s="32" t="s">
        <v>1223</v>
      </c>
      <c r="F1531" s="32"/>
      <c r="G1531" s="74">
        <v>45834</v>
      </c>
      <c r="H1531" s="75">
        <v>0.88541666666666663</v>
      </c>
      <c r="I1531" s="32" t="s">
        <v>5</v>
      </c>
      <c r="J1531" s="32" t="s">
        <v>6</v>
      </c>
      <c r="K1531" s="32" t="s">
        <v>5</v>
      </c>
      <c r="L1531" s="32" t="s">
        <v>5</v>
      </c>
      <c r="M1531" s="32" t="s">
        <v>5</v>
      </c>
      <c r="N1531" s="32" t="s">
        <v>6</v>
      </c>
      <c r="O1531" s="76">
        <v>335.94</v>
      </c>
      <c r="P1531" s="77">
        <v>893</v>
      </c>
      <c r="Q1531" s="76">
        <v>250000</v>
      </c>
      <c r="R1531" s="76">
        <v>0</v>
      </c>
      <c r="S1531" s="85">
        <f t="shared" si="141"/>
        <v>0</v>
      </c>
      <c r="T1531" s="85">
        <f t="shared" si="138"/>
        <v>250000</v>
      </c>
      <c r="U1531" s="32" t="s">
        <v>6</v>
      </c>
      <c r="V1531" s="32" t="s">
        <v>6</v>
      </c>
      <c r="W1531" s="79">
        <v>1</v>
      </c>
      <c r="X1531" s="80">
        <v>0</v>
      </c>
      <c r="Y1531" s="81">
        <f>ROUND((S1531/INDICI!$B$2*10),2)</f>
        <v>0</v>
      </c>
      <c r="Z1531" s="81">
        <f>ROUND((O1531/INDICI!$B$1*25),2)</f>
        <v>0.9</v>
      </c>
      <c r="AA1531" s="82">
        <f t="shared" si="139"/>
        <v>8</v>
      </c>
      <c r="AB1531" s="83">
        <f t="shared" si="140"/>
        <v>8.9</v>
      </c>
      <c r="AC1531" s="84"/>
      <c r="AD1531" s="81" t="str">
        <f>VLOOKUP(C1531, 'NORD SUD'!A:B, 2, FALSE)</f>
        <v>S</v>
      </c>
      <c r="AE1531" s="85"/>
      <c r="AF1531" s="85"/>
      <c r="AG1531" s="84"/>
      <c r="AH1531" s="83"/>
      <c r="AI1531" s="33"/>
      <c r="AJ1531" s="33"/>
      <c r="AK1531" s="201"/>
      <c r="AL1531" s="31"/>
    </row>
    <row r="1532" spans="1:38">
      <c r="A1532" s="16">
        <v>1527</v>
      </c>
      <c r="B1532" s="32" t="s">
        <v>175</v>
      </c>
      <c r="C1532" s="32" t="s">
        <v>57</v>
      </c>
      <c r="D1532" s="32" t="s">
        <v>57</v>
      </c>
      <c r="E1532" s="32" t="s">
        <v>599</v>
      </c>
      <c r="F1532" s="32"/>
      <c r="G1532" s="74">
        <v>45834</v>
      </c>
      <c r="H1532" s="75" t="s">
        <v>600</v>
      </c>
      <c r="I1532" s="32" t="s">
        <v>5</v>
      </c>
      <c r="J1532" s="32" t="s">
        <v>6</v>
      </c>
      <c r="K1532" s="32" t="s">
        <v>5</v>
      </c>
      <c r="L1532" s="32" t="s">
        <v>5</v>
      </c>
      <c r="M1532" s="32" t="s">
        <v>5</v>
      </c>
      <c r="N1532" s="32" t="s">
        <v>6</v>
      </c>
      <c r="O1532" s="76">
        <v>1086.3599999999999</v>
      </c>
      <c r="P1532" s="77">
        <v>12795</v>
      </c>
      <c r="Q1532" s="76">
        <v>249145.35</v>
      </c>
      <c r="R1532" s="76">
        <v>0</v>
      </c>
      <c r="S1532" s="85">
        <f t="shared" si="141"/>
        <v>0</v>
      </c>
      <c r="T1532" s="85">
        <f t="shared" si="138"/>
        <v>249145.35</v>
      </c>
      <c r="U1532" s="32" t="s">
        <v>6</v>
      </c>
      <c r="V1532" s="32" t="s">
        <v>6</v>
      </c>
      <c r="W1532" s="79">
        <v>1</v>
      </c>
      <c r="X1532" s="80">
        <v>0</v>
      </c>
      <c r="Y1532" s="81">
        <f>ROUND((S1532/INDICI!$B$2*10),2)</f>
        <v>0</v>
      </c>
      <c r="Z1532" s="81">
        <f>ROUND((O1532/INDICI!$B$1*25),2)</f>
        <v>2.9</v>
      </c>
      <c r="AA1532" s="82">
        <f t="shared" si="139"/>
        <v>6</v>
      </c>
      <c r="AB1532" s="83">
        <f t="shared" si="140"/>
        <v>8.9</v>
      </c>
      <c r="AC1532" s="84"/>
      <c r="AD1532" s="81" t="str">
        <f>VLOOKUP(C1532, 'NORD SUD'!A:B, 2, FALSE)</f>
        <v>S</v>
      </c>
      <c r="AE1532" s="85"/>
      <c r="AF1532" s="85"/>
      <c r="AG1532" s="84"/>
      <c r="AH1532" s="83"/>
      <c r="AI1532" s="33"/>
      <c r="AJ1532" s="33"/>
      <c r="AK1532" s="201"/>
      <c r="AL1532" s="31"/>
    </row>
    <row r="1533" spans="1:38">
      <c r="A1533" s="16">
        <v>1528</v>
      </c>
      <c r="B1533" s="32" t="s">
        <v>556</v>
      </c>
      <c r="C1533" s="32" t="s">
        <v>47</v>
      </c>
      <c r="D1533" s="32" t="s">
        <v>47</v>
      </c>
      <c r="E1533" s="32" t="s">
        <v>944</v>
      </c>
      <c r="F1533" s="32"/>
      <c r="G1533" s="74">
        <v>45811</v>
      </c>
      <c r="H1533" s="75">
        <v>0.7006944444444444</v>
      </c>
      <c r="I1533" s="32" t="s">
        <v>5</v>
      </c>
      <c r="J1533" s="32" t="s">
        <v>6</v>
      </c>
      <c r="K1533" s="32" t="s">
        <v>5</v>
      </c>
      <c r="L1533" s="32" t="s">
        <v>5</v>
      </c>
      <c r="M1533" s="32" t="s">
        <v>5</v>
      </c>
      <c r="N1533" s="32" t="s">
        <v>6</v>
      </c>
      <c r="O1533" s="76">
        <v>123.76237623762377</v>
      </c>
      <c r="P1533" s="77">
        <v>3232</v>
      </c>
      <c r="Q1533" s="76">
        <v>55010</v>
      </c>
      <c r="R1533" s="76">
        <v>2750.5</v>
      </c>
      <c r="S1533" s="85">
        <f t="shared" si="141"/>
        <v>5</v>
      </c>
      <c r="T1533" s="85">
        <f t="shared" si="138"/>
        <v>52259.5</v>
      </c>
      <c r="U1533" s="32" t="s">
        <v>6</v>
      </c>
      <c r="V1533" s="32" t="s">
        <v>6</v>
      </c>
      <c r="W1533" s="79">
        <v>1</v>
      </c>
      <c r="X1533" s="80">
        <v>0</v>
      </c>
      <c r="Y1533" s="81">
        <f>ROUND((S1533/INDICI!$B$2*10),2)</f>
        <v>0.56000000000000005</v>
      </c>
      <c r="Z1533" s="81">
        <f>ROUND((O1533/INDICI!$B$1*25),2)</f>
        <v>0.33</v>
      </c>
      <c r="AA1533" s="82">
        <f t="shared" si="139"/>
        <v>8</v>
      </c>
      <c r="AB1533" s="83">
        <f t="shared" si="140"/>
        <v>8.89</v>
      </c>
      <c r="AC1533" s="84"/>
      <c r="AD1533" s="81" t="str">
        <f>VLOOKUP(C1533, 'NORD SUD'!A:B, 2, FALSE)</f>
        <v>S</v>
      </c>
      <c r="AE1533" s="85"/>
      <c r="AF1533" s="85"/>
      <c r="AG1533" s="84"/>
      <c r="AH1533" s="83"/>
      <c r="AI1533" s="33"/>
      <c r="AJ1533" s="33"/>
      <c r="AK1533" s="201"/>
      <c r="AL1533" s="31"/>
    </row>
    <row r="1534" spans="1:38">
      <c r="A1534" s="16">
        <v>1529</v>
      </c>
      <c r="B1534" s="32" t="s">
        <v>138</v>
      </c>
      <c r="C1534" s="32" t="s">
        <v>60</v>
      </c>
      <c r="D1534" s="32" t="s">
        <v>60</v>
      </c>
      <c r="E1534" s="32" t="s">
        <v>724</v>
      </c>
      <c r="F1534" s="32"/>
      <c r="G1534" s="74">
        <v>45834</v>
      </c>
      <c r="H1534" s="75">
        <v>0.65</v>
      </c>
      <c r="I1534" s="32" t="s">
        <v>5</v>
      </c>
      <c r="J1534" s="32" t="s">
        <v>6</v>
      </c>
      <c r="K1534" s="32" t="s">
        <v>5</v>
      </c>
      <c r="L1534" s="32" t="s">
        <v>5</v>
      </c>
      <c r="M1534" s="32" t="s">
        <v>5</v>
      </c>
      <c r="N1534" s="32" t="s">
        <v>6</v>
      </c>
      <c r="O1534" s="76">
        <v>1375.54</v>
      </c>
      <c r="P1534" s="77">
        <v>62157</v>
      </c>
      <c r="Q1534" s="76">
        <v>280000</v>
      </c>
      <c r="R1534" s="76">
        <v>30000</v>
      </c>
      <c r="S1534" s="85">
        <f t="shared" si="141"/>
        <v>10.714285714285714</v>
      </c>
      <c r="T1534" s="85">
        <f t="shared" si="138"/>
        <v>250000</v>
      </c>
      <c r="U1534" s="32" t="s">
        <v>6</v>
      </c>
      <c r="V1534" s="32" t="s">
        <v>5</v>
      </c>
      <c r="W1534" s="32">
        <v>1</v>
      </c>
      <c r="X1534" s="80">
        <v>0</v>
      </c>
      <c r="Y1534" s="81">
        <f>ROUND((S1534/INDICI!$B$2*10),2)</f>
        <v>1.21</v>
      </c>
      <c r="Z1534" s="81">
        <f>ROUND((O1534/INDICI!$B$1*25),2)</f>
        <v>3.67</v>
      </c>
      <c r="AA1534" s="82">
        <f t="shared" si="139"/>
        <v>4</v>
      </c>
      <c r="AB1534" s="83">
        <f t="shared" si="140"/>
        <v>8.879999999999999</v>
      </c>
      <c r="AC1534" s="84"/>
      <c r="AD1534" s="81" t="str">
        <f>VLOOKUP(C1534, 'NORD SUD'!A:B, 2, FALSE)</f>
        <v>S</v>
      </c>
      <c r="AE1534" s="85"/>
      <c r="AF1534" s="85"/>
      <c r="AG1534" s="84"/>
      <c r="AH1534" s="83"/>
      <c r="AI1534" s="33"/>
      <c r="AJ1534" s="33"/>
      <c r="AK1534" s="201"/>
      <c r="AL1534" s="31"/>
    </row>
    <row r="1535" spans="1:38">
      <c r="A1535" s="16">
        <v>1530</v>
      </c>
      <c r="B1535" s="32" t="s">
        <v>236</v>
      </c>
      <c r="C1535" s="32" t="s">
        <v>24</v>
      </c>
      <c r="D1535" s="32" t="s">
        <v>24</v>
      </c>
      <c r="E1535" s="32" t="s">
        <v>1447</v>
      </c>
      <c r="F1535" s="32"/>
      <c r="G1535" s="74">
        <v>45834</v>
      </c>
      <c r="H1535" s="75">
        <v>0.79236111111111107</v>
      </c>
      <c r="I1535" s="32" t="s">
        <v>5</v>
      </c>
      <c r="J1535" s="32" t="s">
        <v>6</v>
      </c>
      <c r="K1535" s="32" t="s">
        <v>5</v>
      </c>
      <c r="L1535" s="32" t="s">
        <v>5</v>
      </c>
      <c r="M1535" s="76" t="s">
        <v>5</v>
      </c>
      <c r="N1535" s="32" t="s">
        <v>6</v>
      </c>
      <c r="O1535" s="76">
        <v>570.78</v>
      </c>
      <c r="P1535" s="77">
        <v>7884</v>
      </c>
      <c r="Q1535" s="76">
        <v>250000</v>
      </c>
      <c r="R1535" s="76">
        <v>30000</v>
      </c>
      <c r="S1535" s="85">
        <f t="shared" si="141"/>
        <v>12</v>
      </c>
      <c r="T1535" s="85">
        <f t="shared" si="138"/>
        <v>220000</v>
      </c>
      <c r="U1535" s="32" t="s">
        <v>6</v>
      </c>
      <c r="V1535" s="32" t="s">
        <v>6</v>
      </c>
      <c r="W1535" s="79">
        <v>1</v>
      </c>
      <c r="X1535" s="80">
        <v>0</v>
      </c>
      <c r="Y1535" s="81">
        <f>ROUND((S1535/INDICI!$B$2*10),2)</f>
        <v>1.36</v>
      </c>
      <c r="Z1535" s="81">
        <f>ROUND((O1535/INDICI!$B$1*25),2)</f>
        <v>1.52</v>
      </c>
      <c r="AA1535" s="82">
        <f t="shared" si="139"/>
        <v>6</v>
      </c>
      <c r="AB1535" s="83">
        <f t="shared" si="140"/>
        <v>8.879999999999999</v>
      </c>
      <c r="AC1535" s="84"/>
      <c r="AD1535" s="81" t="str">
        <f>VLOOKUP(C1535, 'NORD SUD'!A:B, 2, FALSE)</f>
        <v>S</v>
      </c>
      <c r="AE1535" s="85"/>
      <c r="AF1535" s="85"/>
      <c r="AG1535" s="84"/>
      <c r="AH1535" s="83"/>
      <c r="AI1535" s="33"/>
      <c r="AJ1535" s="33"/>
      <c r="AK1535" s="201"/>
      <c r="AL1535" s="31"/>
    </row>
    <row r="1536" spans="1:38">
      <c r="A1536" s="16">
        <v>1531</v>
      </c>
      <c r="B1536" s="32" t="s">
        <v>175</v>
      </c>
      <c r="C1536" s="32" t="s">
        <v>85</v>
      </c>
      <c r="D1536" s="32" t="s">
        <v>85</v>
      </c>
      <c r="E1536" s="32" t="s">
        <v>1214</v>
      </c>
      <c r="F1536" s="32"/>
      <c r="G1536" s="74">
        <v>45833</v>
      </c>
      <c r="H1536" s="75">
        <v>0.50347222222222221</v>
      </c>
      <c r="I1536" s="32" t="s">
        <v>5</v>
      </c>
      <c r="J1536" s="32" t="s">
        <v>6</v>
      </c>
      <c r="K1536" s="32" t="s">
        <v>5</v>
      </c>
      <c r="L1536" s="32" t="s">
        <v>5</v>
      </c>
      <c r="M1536" s="32" t="s">
        <v>5</v>
      </c>
      <c r="N1536" s="32" t="s">
        <v>6</v>
      </c>
      <c r="O1536" s="123">
        <v>1073.18</v>
      </c>
      <c r="P1536" s="124">
        <v>21059</v>
      </c>
      <c r="Q1536" s="76">
        <v>120801.18</v>
      </c>
      <c r="R1536" s="76">
        <v>0</v>
      </c>
      <c r="S1536" s="85">
        <f t="shared" si="141"/>
        <v>0</v>
      </c>
      <c r="T1536" s="85">
        <f t="shared" si="138"/>
        <v>120801.18</v>
      </c>
      <c r="U1536" s="32" t="s">
        <v>5</v>
      </c>
      <c r="V1536" s="32" t="s">
        <v>6</v>
      </c>
      <c r="W1536" s="79">
        <v>2</v>
      </c>
      <c r="X1536" s="80">
        <v>0</v>
      </c>
      <c r="Y1536" s="81">
        <f>ROUND((S1536/INDICI!$B$2*10),2)</f>
        <v>0</v>
      </c>
      <c r="Z1536" s="81">
        <f>ROUND((O1536/INDICI!$B$1*25),2)</f>
        <v>2.87</v>
      </c>
      <c r="AA1536" s="82">
        <f t="shared" si="139"/>
        <v>6</v>
      </c>
      <c r="AB1536" s="83">
        <f t="shared" si="140"/>
        <v>8.870000000000001</v>
      </c>
      <c r="AC1536" s="84"/>
      <c r="AD1536" s="81" t="str">
        <f>VLOOKUP(C1536, 'NORD SUD'!A:B, 2, FALSE)</f>
        <v>S</v>
      </c>
      <c r="AE1536" s="85"/>
      <c r="AF1536" s="85"/>
      <c r="AG1536" s="84"/>
      <c r="AH1536" s="83"/>
      <c r="AI1536" s="33"/>
      <c r="AJ1536" s="33"/>
      <c r="AK1536" s="201"/>
      <c r="AL1536" s="31"/>
    </row>
    <row r="1537" spans="1:38">
      <c r="A1537" s="16">
        <v>1532</v>
      </c>
      <c r="B1537" s="32" t="s">
        <v>274</v>
      </c>
      <c r="C1537" s="32" t="s">
        <v>1606</v>
      </c>
      <c r="D1537" s="32" t="s">
        <v>1606</v>
      </c>
      <c r="E1537" s="32" t="s">
        <v>1636</v>
      </c>
      <c r="F1537" s="32"/>
      <c r="G1537" s="74">
        <v>45831</v>
      </c>
      <c r="H1537" s="75">
        <v>0.49027777777777781</v>
      </c>
      <c r="I1537" s="32" t="s">
        <v>5</v>
      </c>
      <c r="J1537" s="32" t="s">
        <v>6</v>
      </c>
      <c r="K1537" s="32" t="s">
        <v>265</v>
      </c>
      <c r="L1537" s="32" t="s">
        <v>5</v>
      </c>
      <c r="M1537" s="32" t="s">
        <v>5</v>
      </c>
      <c r="N1537" s="32" t="s">
        <v>6</v>
      </c>
      <c r="O1537" s="76">
        <v>861.22</v>
      </c>
      <c r="P1537" s="77">
        <v>13237</v>
      </c>
      <c r="Q1537" s="76">
        <v>95000</v>
      </c>
      <c r="R1537" s="76">
        <v>4750</v>
      </c>
      <c r="S1537" s="85">
        <f t="shared" ref="S1537:S1568" si="142">IFERROR(R1537/Q1537*100,0)</f>
        <v>5</v>
      </c>
      <c r="T1537" s="85">
        <f t="shared" si="138"/>
        <v>90250</v>
      </c>
      <c r="U1537" s="32" t="s">
        <v>6</v>
      </c>
      <c r="V1537" s="32" t="s">
        <v>6</v>
      </c>
      <c r="W1537" s="32">
        <v>1</v>
      </c>
      <c r="X1537" s="80">
        <v>0</v>
      </c>
      <c r="Y1537" s="81">
        <f>ROUND((S1537/INDICI!$B$2*10),2)</f>
        <v>0.56000000000000005</v>
      </c>
      <c r="Z1537" s="81">
        <f>ROUND((O1537/INDICI!$B$1*25),2)</f>
        <v>2.2999999999999998</v>
      </c>
      <c r="AA1537" s="82">
        <f t="shared" si="139"/>
        <v>6</v>
      </c>
      <c r="AB1537" s="83">
        <f t="shared" si="140"/>
        <v>8.86</v>
      </c>
      <c r="AC1537" s="84"/>
      <c r="AD1537" s="81" t="str">
        <f>VLOOKUP(C1537, 'NORD SUD'!A:B, 2, FALSE)</f>
        <v>S</v>
      </c>
      <c r="AE1537" s="85"/>
      <c r="AF1537" s="85"/>
      <c r="AG1537" s="84"/>
      <c r="AH1537" s="83"/>
      <c r="AI1537" s="33"/>
      <c r="AJ1537" s="33"/>
      <c r="AK1537" s="201"/>
      <c r="AL1537" s="31"/>
    </row>
    <row r="1538" spans="1:38">
      <c r="A1538" s="16">
        <v>1533</v>
      </c>
      <c r="B1538" s="32" t="s">
        <v>274</v>
      </c>
      <c r="C1538" s="32" t="s">
        <v>1606</v>
      </c>
      <c r="D1538" s="32" t="s">
        <v>1606</v>
      </c>
      <c r="E1538" s="32" t="s">
        <v>1617</v>
      </c>
      <c r="F1538" s="32"/>
      <c r="G1538" s="74">
        <v>45834</v>
      </c>
      <c r="H1538" s="75">
        <v>0.62777777777777777</v>
      </c>
      <c r="I1538" s="32" t="s">
        <v>5</v>
      </c>
      <c r="J1538" s="32" t="s">
        <v>6</v>
      </c>
      <c r="K1538" s="32" t="s">
        <v>265</v>
      </c>
      <c r="L1538" s="32" t="s">
        <v>5</v>
      </c>
      <c r="M1538" s="32" t="s">
        <v>5</v>
      </c>
      <c r="N1538" s="32" t="s">
        <v>6</v>
      </c>
      <c r="O1538" s="76">
        <v>266.19</v>
      </c>
      <c r="P1538" s="77">
        <v>1127</v>
      </c>
      <c r="Q1538" s="76">
        <v>153466.04999999999</v>
      </c>
      <c r="R1538" s="76">
        <v>2000</v>
      </c>
      <c r="S1538" s="85">
        <f t="shared" si="142"/>
        <v>1.3032198326600575</v>
      </c>
      <c r="T1538" s="85">
        <f t="shared" si="138"/>
        <v>151466.04999999999</v>
      </c>
      <c r="U1538" s="32" t="s">
        <v>6</v>
      </c>
      <c r="V1538" s="32" t="s">
        <v>6</v>
      </c>
      <c r="W1538" s="32">
        <v>1</v>
      </c>
      <c r="X1538" s="80">
        <v>0</v>
      </c>
      <c r="Y1538" s="81">
        <f>ROUND((S1538/INDICI!$B$2*10),2)</f>
        <v>0.15</v>
      </c>
      <c r="Z1538" s="81">
        <f>ROUND((O1538/INDICI!$B$1*25),2)</f>
        <v>0.71</v>
      </c>
      <c r="AA1538" s="82">
        <f t="shared" si="139"/>
        <v>8</v>
      </c>
      <c r="AB1538" s="83">
        <f t="shared" si="140"/>
        <v>8.86</v>
      </c>
      <c r="AC1538" s="84"/>
      <c r="AD1538" s="81" t="str">
        <f>VLOOKUP(C1538, 'NORD SUD'!A:B, 2, FALSE)</f>
        <v>S</v>
      </c>
      <c r="AE1538" s="85"/>
      <c r="AF1538" s="85"/>
      <c r="AG1538" s="84"/>
      <c r="AH1538" s="83"/>
      <c r="AI1538" s="33"/>
      <c r="AJ1538" s="33"/>
      <c r="AK1538" s="201"/>
      <c r="AL1538" s="31"/>
    </row>
    <row r="1539" spans="1:38">
      <c r="A1539" s="16">
        <v>1534</v>
      </c>
      <c r="B1539" s="32" t="s">
        <v>138</v>
      </c>
      <c r="C1539" s="32" t="s">
        <v>60</v>
      </c>
      <c r="D1539" s="32" t="s">
        <v>60</v>
      </c>
      <c r="E1539" s="32" t="s">
        <v>736</v>
      </c>
      <c r="F1539" s="32"/>
      <c r="G1539" s="74">
        <v>45833</v>
      </c>
      <c r="H1539" s="75">
        <v>0.52708333333333335</v>
      </c>
      <c r="I1539" s="32" t="s">
        <v>5</v>
      </c>
      <c r="J1539" s="32" t="s">
        <v>6</v>
      </c>
      <c r="K1539" s="32" t="s">
        <v>5</v>
      </c>
      <c r="L1539" s="32" t="s">
        <v>5</v>
      </c>
      <c r="M1539" s="32" t="s">
        <v>5</v>
      </c>
      <c r="N1539" s="32" t="s">
        <v>6</v>
      </c>
      <c r="O1539" s="76">
        <v>663.03</v>
      </c>
      <c r="P1539" s="77">
        <v>5882</v>
      </c>
      <c r="Q1539" s="76">
        <v>53985</v>
      </c>
      <c r="R1539" s="76">
        <v>5136</v>
      </c>
      <c r="S1539" s="85">
        <f t="shared" si="142"/>
        <v>9.5137538205056966</v>
      </c>
      <c r="T1539" s="85">
        <f t="shared" si="138"/>
        <v>48849</v>
      </c>
      <c r="U1539" s="32" t="s">
        <v>6</v>
      </c>
      <c r="V1539" s="32" t="s">
        <v>6</v>
      </c>
      <c r="W1539" s="32">
        <v>1</v>
      </c>
      <c r="X1539" s="80">
        <v>0</v>
      </c>
      <c r="Y1539" s="81">
        <f>ROUND((S1539/INDICI!$B$2*10),2)</f>
        <v>1.08</v>
      </c>
      <c r="Z1539" s="81">
        <f>ROUND((O1539/INDICI!$B$1*25),2)</f>
        <v>1.77</v>
      </c>
      <c r="AA1539" s="82">
        <f t="shared" si="139"/>
        <v>6</v>
      </c>
      <c r="AB1539" s="83">
        <f t="shared" si="140"/>
        <v>8.85</v>
      </c>
      <c r="AC1539" s="84"/>
      <c r="AD1539" s="81" t="str">
        <f>VLOOKUP(C1539, 'NORD SUD'!A:B, 2, FALSE)</f>
        <v>S</v>
      </c>
      <c r="AE1539" s="85"/>
      <c r="AF1539" s="85"/>
      <c r="AG1539" s="84"/>
      <c r="AH1539" s="83"/>
      <c r="AI1539" s="33"/>
      <c r="AJ1539" s="33"/>
      <c r="AK1539" s="201"/>
      <c r="AL1539" s="31"/>
    </row>
    <row r="1540" spans="1:38">
      <c r="A1540" s="16">
        <v>1535</v>
      </c>
      <c r="B1540" s="32" t="s">
        <v>1013</v>
      </c>
      <c r="C1540" s="32" t="s">
        <v>56</v>
      </c>
      <c r="D1540" s="32" t="s">
        <v>56</v>
      </c>
      <c r="E1540" s="32" t="s">
        <v>1014</v>
      </c>
      <c r="F1540" s="32"/>
      <c r="G1540" s="74">
        <v>45834</v>
      </c>
      <c r="H1540" s="75">
        <v>0.51944444444444449</v>
      </c>
      <c r="I1540" s="32" t="s">
        <v>5</v>
      </c>
      <c r="J1540" s="32" t="s">
        <v>6</v>
      </c>
      <c r="K1540" s="32" t="s">
        <v>5</v>
      </c>
      <c r="L1540" s="32" t="s">
        <v>5</v>
      </c>
      <c r="M1540" s="32" t="s">
        <v>5</v>
      </c>
      <c r="N1540" s="32" t="s">
        <v>6</v>
      </c>
      <c r="O1540" s="76">
        <v>1068.8399999999999</v>
      </c>
      <c r="P1540" s="77">
        <v>11882</v>
      </c>
      <c r="Q1540" s="76">
        <v>250000</v>
      </c>
      <c r="R1540" s="76">
        <v>0</v>
      </c>
      <c r="S1540" s="85">
        <f t="shared" si="142"/>
        <v>0</v>
      </c>
      <c r="T1540" s="85">
        <f t="shared" si="138"/>
        <v>250000</v>
      </c>
      <c r="U1540" s="32" t="s">
        <v>6</v>
      </c>
      <c r="V1540" s="32" t="s">
        <v>6</v>
      </c>
      <c r="W1540" s="79">
        <v>1</v>
      </c>
      <c r="X1540" s="80">
        <v>0</v>
      </c>
      <c r="Y1540" s="81">
        <f>ROUND((S1540/INDICI!$B$2*10),2)</f>
        <v>0</v>
      </c>
      <c r="Z1540" s="81">
        <f>ROUND((O1540/INDICI!$B$1*25),2)</f>
        <v>2.85</v>
      </c>
      <c r="AA1540" s="82">
        <f t="shared" si="139"/>
        <v>6</v>
      </c>
      <c r="AB1540" s="83">
        <f t="shared" si="140"/>
        <v>8.85</v>
      </c>
      <c r="AC1540" s="84"/>
      <c r="AD1540" s="81" t="str">
        <f>VLOOKUP(C1540, 'NORD SUD'!A:B, 2, FALSE)</f>
        <v>S</v>
      </c>
      <c r="AE1540" s="85"/>
      <c r="AF1540" s="85"/>
      <c r="AG1540" s="84"/>
      <c r="AH1540" s="83"/>
      <c r="AI1540" s="33"/>
      <c r="AJ1540" s="33"/>
      <c r="AK1540" s="201"/>
      <c r="AL1540" s="31"/>
    </row>
    <row r="1541" spans="1:38">
      <c r="A1541" s="16">
        <v>1536</v>
      </c>
      <c r="B1541" s="32" t="s">
        <v>175</v>
      </c>
      <c r="C1541" s="32" t="s">
        <v>57</v>
      </c>
      <c r="D1541" s="32" t="s">
        <v>57</v>
      </c>
      <c r="E1541" s="32" t="s">
        <v>613</v>
      </c>
      <c r="F1541" s="32"/>
      <c r="G1541" s="74">
        <v>45834</v>
      </c>
      <c r="H1541" s="75" t="s">
        <v>614</v>
      </c>
      <c r="I1541" s="32" t="s">
        <v>5</v>
      </c>
      <c r="J1541" s="32" t="s">
        <v>6</v>
      </c>
      <c r="K1541" s="32" t="s">
        <v>5</v>
      </c>
      <c r="L1541" s="32" t="s">
        <v>5</v>
      </c>
      <c r="M1541" s="32" t="s">
        <v>5</v>
      </c>
      <c r="N1541" s="32" t="s">
        <v>6</v>
      </c>
      <c r="O1541" s="76">
        <v>315.76</v>
      </c>
      <c r="P1541" s="77">
        <v>3167</v>
      </c>
      <c r="Q1541" s="76">
        <v>165000</v>
      </c>
      <c r="R1541" s="76">
        <v>0</v>
      </c>
      <c r="S1541" s="85">
        <f t="shared" si="142"/>
        <v>0</v>
      </c>
      <c r="T1541" s="85">
        <f t="shared" si="138"/>
        <v>165000</v>
      </c>
      <c r="U1541" s="32" t="s">
        <v>5</v>
      </c>
      <c r="V1541" s="32" t="s">
        <v>6</v>
      </c>
      <c r="W1541" s="79">
        <v>2</v>
      </c>
      <c r="X1541" s="80">
        <v>0</v>
      </c>
      <c r="Y1541" s="81">
        <f>ROUND((S1541/INDICI!$B$2*10),2)</f>
        <v>0</v>
      </c>
      <c r="Z1541" s="81">
        <f>ROUND((O1541/INDICI!$B$1*25),2)</f>
        <v>0.84</v>
      </c>
      <c r="AA1541" s="82">
        <f t="shared" si="139"/>
        <v>8</v>
      </c>
      <c r="AB1541" s="83">
        <f t="shared" si="140"/>
        <v>8.84</v>
      </c>
      <c r="AC1541" s="84"/>
      <c r="AD1541" s="81" t="str">
        <f>VLOOKUP(C1541, 'NORD SUD'!A:B, 2, FALSE)</f>
        <v>S</v>
      </c>
      <c r="AE1541" s="85"/>
      <c r="AF1541" s="85"/>
      <c r="AG1541" s="84"/>
      <c r="AH1541" s="83"/>
      <c r="AI1541" s="33"/>
      <c r="AJ1541" s="33"/>
      <c r="AK1541" s="201"/>
      <c r="AL1541" s="31"/>
    </row>
    <row r="1542" spans="1:38">
      <c r="A1542" s="16">
        <v>1537</v>
      </c>
      <c r="B1542" s="32" t="s">
        <v>857</v>
      </c>
      <c r="C1542" s="32" t="s">
        <v>32</v>
      </c>
      <c r="D1542" s="32" t="s">
        <v>32</v>
      </c>
      <c r="E1542" s="32" t="s">
        <v>1271</v>
      </c>
      <c r="F1542" s="32"/>
      <c r="G1542" s="74">
        <v>45832</v>
      </c>
      <c r="H1542" s="75">
        <v>0.4291666666666667</v>
      </c>
      <c r="I1542" s="32" t="s">
        <v>5</v>
      </c>
      <c r="J1542" s="32" t="s">
        <v>6</v>
      </c>
      <c r="K1542" s="32" t="s">
        <v>5</v>
      </c>
      <c r="L1542" s="32" t="s">
        <v>5</v>
      </c>
      <c r="M1542" s="32" t="s">
        <v>5</v>
      </c>
      <c r="N1542" s="32" t="s">
        <v>6</v>
      </c>
      <c r="O1542" s="76">
        <v>315.95</v>
      </c>
      <c r="P1542" s="77">
        <v>2532</v>
      </c>
      <c r="Q1542" s="76">
        <v>250000</v>
      </c>
      <c r="R1542" s="76">
        <v>0</v>
      </c>
      <c r="S1542" s="85">
        <f t="shared" si="142"/>
        <v>0</v>
      </c>
      <c r="T1542" s="85">
        <f t="shared" si="138"/>
        <v>250000</v>
      </c>
      <c r="U1542" s="32" t="s">
        <v>6</v>
      </c>
      <c r="V1542" s="32" t="s">
        <v>6</v>
      </c>
      <c r="W1542" s="79">
        <v>1</v>
      </c>
      <c r="X1542" s="80">
        <v>0</v>
      </c>
      <c r="Y1542" s="81">
        <f>ROUND((S1542/INDICI!$B$2*10),2)</f>
        <v>0</v>
      </c>
      <c r="Z1542" s="81">
        <f>ROUND((O1542/INDICI!$B$1*25),2)</f>
        <v>0.84</v>
      </c>
      <c r="AA1542" s="82">
        <f t="shared" si="139"/>
        <v>8</v>
      </c>
      <c r="AB1542" s="83">
        <f t="shared" si="140"/>
        <v>8.84</v>
      </c>
      <c r="AC1542" s="84"/>
      <c r="AD1542" s="81" t="str">
        <f>VLOOKUP(C1542, 'NORD SUD'!A:B, 2, FALSE)</f>
        <v>S</v>
      </c>
      <c r="AE1542" s="85"/>
      <c r="AF1542" s="85"/>
      <c r="AG1542" s="84"/>
      <c r="AH1542" s="83"/>
      <c r="AI1542" s="33"/>
      <c r="AJ1542" s="33"/>
      <c r="AK1542" s="201"/>
      <c r="AL1542" s="31"/>
    </row>
    <row r="1543" spans="1:38">
      <c r="A1543" s="16">
        <v>1538</v>
      </c>
      <c r="B1543" s="32" t="s">
        <v>556</v>
      </c>
      <c r="C1543" s="32" t="s">
        <v>47</v>
      </c>
      <c r="D1543" s="32" t="s">
        <v>47</v>
      </c>
      <c r="E1543" s="32" t="s">
        <v>954</v>
      </c>
      <c r="F1543" s="32"/>
      <c r="G1543" s="74">
        <v>45811</v>
      </c>
      <c r="H1543" s="75">
        <v>0.75555555555555554</v>
      </c>
      <c r="I1543" s="32" t="s">
        <v>5</v>
      </c>
      <c r="J1543" s="32" t="s">
        <v>6</v>
      </c>
      <c r="K1543" s="32" t="s">
        <v>5</v>
      </c>
      <c r="L1543" s="32" t="s">
        <v>5</v>
      </c>
      <c r="M1543" s="32" t="s">
        <v>5</v>
      </c>
      <c r="N1543" s="32" t="s">
        <v>6</v>
      </c>
      <c r="O1543" s="76">
        <v>299.40119760479041</v>
      </c>
      <c r="P1543" s="77">
        <v>334</v>
      </c>
      <c r="Q1543" s="76">
        <v>199706.65</v>
      </c>
      <c r="R1543" s="76">
        <v>0</v>
      </c>
      <c r="S1543" s="85">
        <f t="shared" si="142"/>
        <v>0</v>
      </c>
      <c r="T1543" s="85">
        <f t="shared" si="138"/>
        <v>199706.65</v>
      </c>
      <c r="U1543" s="32" t="s">
        <v>6</v>
      </c>
      <c r="V1543" s="32" t="s">
        <v>6</v>
      </c>
      <c r="W1543" s="79">
        <v>1</v>
      </c>
      <c r="X1543" s="80">
        <v>0</v>
      </c>
      <c r="Y1543" s="81">
        <f>ROUND((S1543/INDICI!$B$2*10),2)</f>
        <v>0</v>
      </c>
      <c r="Z1543" s="81">
        <f>ROUND((O1543/INDICI!$B$1*25),2)</f>
        <v>0.8</v>
      </c>
      <c r="AA1543" s="82">
        <f t="shared" si="139"/>
        <v>8</v>
      </c>
      <c r="AB1543" s="83">
        <f t="shared" si="140"/>
        <v>8.8000000000000007</v>
      </c>
      <c r="AC1543" s="84"/>
      <c r="AD1543" s="81" t="str">
        <f>VLOOKUP(C1543, 'NORD SUD'!A:B, 2, FALSE)</f>
        <v>S</v>
      </c>
      <c r="AE1543" s="85"/>
      <c r="AF1543" s="85"/>
      <c r="AG1543" s="84"/>
      <c r="AH1543" s="83"/>
      <c r="AI1543" s="33"/>
      <c r="AJ1543" s="33"/>
      <c r="AK1543" s="201"/>
      <c r="AL1543" s="31"/>
    </row>
    <row r="1544" spans="1:38">
      <c r="A1544" s="16">
        <v>1539</v>
      </c>
      <c r="B1544" s="32" t="s">
        <v>1013</v>
      </c>
      <c r="C1544" s="32" t="s">
        <v>56</v>
      </c>
      <c r="D1544" s="32" t="s">
        <v>56</v>
      </c>
      <c r="E1544" s="32" t="s">
        <v>1015</v>
      </c>
      <c r="F1544" s="32"/>
      <c r="G1544" s="74">
        <v>45825</v>
      </c>
      <c r="H1544" s="75">
        <v>0.81458333333333333</v>
      </c>
      <c r="I1544" s="32" t="s">
        <v>5</v>
      </c>
      <c r="J1544" s="32" t="s">
        <v>6</v>
      </c>
      <c r="K1544" s="32" t="s">
        <v>5</v>
      </c>
      <c r="L1544" s="32" t="s">
        <v>5</v>
      </c>
      <c r="M1544" s="32" t="s">
        <v>5</v>
      </c>
      <c r="N1544" s="32" t="s">
        <v>6</v>
      </c>
      <c r="O1544" s="76">
        <v>0</v>
      </c>
      <c r="P1544" s="77">
        <v>269</v>
      </c>
      <c r="Q1544" s="76">
        <v>18300</v>
      </c>
      <c r="R1544" s="76">
        <v>1300</v>
      </c>
      <c r="S1544" s="85">
        <f t="shared" si="142"/>
        <v>7.1038251366120218</v>
      </c>
      <c r="T1544" s="85">
        <f t="shared" si="138"/>
        <v>17000</v>
      </c>
      <c r="U1544" s="32" t="s">
        <v>6</v>
      </c>
      <c r="V1544" s="32" t="s">
        <v>6</v>
      </c>
      <c r="W1544" s="79">
        <v>1</v>
      </c>
      <c r="X1544" s="80">
        <v>0</v>
      </c>
      <c r="Y1544" s="81">
        <f>ROUND((S1544/INDICI!$B$2*10),2)</f>
        <v>0.8</v>
      </c>
      <c r="Z1544" s="81">
        <f>ROUND((O1544/INDICI!$B$1*25),2)</f>
        <v>0</v>
      </c>
      <c r="AA1544" s="82">
        <f t="shared" si="139"/>
        <v>8</v>
      </c>
      <c r="AB1544" s="83">
        <f t="shared" si="140"/>
        <v>8.8000000000000007</v>
      </c>
      <c r="AC1544" s="84"/>
      <c r="AD1544" s="81" t="str">
        <f>VLOOKUP(C1544, 'NORD SUD'!A:B, 2, FALSE)</f>
        <v>S</v>
      </c>
      <c r="AE1544" s="85"/>
      <c r="AF1544" s="85"/>
      <c r="AG1544" s="84"/>
      <c r="AH1544" s="83"/>
      <c r="AI1544" s="33"/>
      <c r="AJ1544" s="33"/>
      <c r="AK1544" s="201"/>
      <c r="AL1544" s="31"/>
    </row>
    <row r="1545" spans="1:38">
      <c r="A1545" s="16">
        <v>1540</v>
      </c>
      <c r="B1545" s="32" t="s">
        <v>1013</v>
      </c>
      <c r="C1545" s="32" t="s">
        <v>74</v>
      </c>
      <c r="D1545" s="32" t="s">
        <v>1050</v>
      </c>
      <c r="E1545" s="32" t="s">
        <v>1076</v>
      </c>
      <c r="F1545" s="32"/>
      <c r="G1545" s="74">
        <v>45832</v>
      </c>
      <c r="H1545" s="75">
        <v>0.72222222222222221</v>
      </c>
      <c r="I1545" s="32" t="s">
        <v>5</v>
      </c>
      <c r="J1545" s="32" t="s">
        <v>6</v>
      </c>
      <c r="K1545" s="32" t="s">
        <v>5</v>
      </c>
      <c r="L1545" s="32" t="s">
        <v>5</v>
      </c>
      <c r="M1545" s="32" t="s">
        <v>5</v>
      </c>
      <c r="N1545" s="32" t="s">
        <v>6</v>
      </c>
      <c r="O1545" s="76">
        <v>296.51593773165308</v>
      </c>
      <c r="P1545" s="77">
        <v>1349</v>
      </c>
      <c r="Q1545" s="76">
        <v>135000</v>
      </c>
      <c r="R1545" s="76">
        <v>0</v>
      </c>
      <c r="S1545" s="85">
        <f t="shared" si="142"/>
        <v>0</v>
      </c>
      <c r="T1545" s="85">
        <f t="shared" ref="T1545:T1608" si="143">SUM(Q1545-R1545)</f>
        <v>135000</v>
      </c>
      <c r="U1545" s="32" t="s">
        <v>6</v>
      </c>
      <c r="V1545" s="32" t="s">
        <v>6</v>
      </c>
      <c r="W1545" s="79">
        <v>1</v>
      </c>
      <c r="X1545" s="80">
        <v>0</v>
      </c>
      <c r="Y1545" s="81">
        <f>ROUND((S1545/INDICI!$B$2*10),2)</f>
        <v>0</v>
      </c>
      <c r="Z1545" s="81">
        <f>ROUND((O1545/INDICI!$B$1*25),2)</f>
        <v>0.79</v>
      </c>
      <c r="AA1545" s="82">
        <f t="shared" si="139"/>
        <v>8</v>
      </c>
      <c r="AB1545" s="83">
        <f t="shared" si="140"/>
        <v>8.7899999999999991</v>
      </c>
      <c r="AC1545" s="84"/>
      <c r="AD1545" s="81" t="str">
        <f>VLOOKUP(C1545, 'NORD SUD'!A:B, 2, FALSE)</f>
        <v>S</v>
      </c>
      <c r="AE1545" s="85"/>
      <c r="AF1545" s="85"/>
      <c r="AG1545" s="84"/>
      <c r="AH1545" s="83"/>
      <c r="AI1545" s="33"/>
      <c r="AJ1545" s="33"/>
      <c r="AK1545" s="201"/>
      <c r="AL1545" s="31"/>
    </row>
    <row r="1546" spans="1:38">
      <c r="A1546" s="16">
        <v>1541</v>
      </c>
      <c r="B1546" s="32" t="s">
        <v>857</v>
      </c>
      <c r="C1546" s="32" t="s">
        <v>100</v>
      </c>
      <c r="D1546" s="32" t="s">
        <v>100</v>
      </c>
      <c r="E1546" s="32" t="s">
        <v>873</v>
      </c>
      <c r="F1546" s="32"/>
      <c r="G1546" s="74">
        <v>45833</v>
      </c>
      <c r="H1546" s="75">
        <v>0.75</v>
      </c>
      <c r="I1546" s="32" t="s">
        <v>5</v>
      </c>
      <c r="J1546" s="32" t="s">
        <v>6</v>
      </c>
      <c r="K1546" s="32" t="s">
        <v>5</v>
      </c>
      <c r="L1546" s="32" t="s">
        <v>5</v>
      </c>
      <c r="M1546" s="32" t="s">
        <v>5</v>
      </c>
      <c r="N1546" s="32" t="s">
        <v>6</v>
      </c>
      <c r="O1546" s="76">
        <v>898.87640449438197</v>
      </c>
      <c r="P1546" s="77">
        <v>7120</v>
      </c>
      <c r="Q1546" s="76">
        <v>258737.32</v>
      </c>
      <c r="R1546" s="76">
        <v>8737.32</v>
      </c>
      <c r="S1546" s="85">
        <f t="shared" si="142"/>
        <v>3.3769075137672444</v>
      </c>
      <c r="T1546" s="85">
        <f t="shared" si="143"/>
        <v>250000</v>
      </c>
      <c r="U1546" s="32" t="s">
        <v>5</v>
      </c>
      <c r="V1546" s="32" t="s">
        <v>5</v>
      </c>
      <c r="W1546" s="79">
        <v>1</v>
      </c>
      <c r="X1546" s="80">
        <v>0</v>
      </c>
      <c r="Y1546" s="81">
        <f>ROUND((S1546/INDICI!$B$2*10),2)</f>
        <v>0.38</v>
      </c>
      <c r="Z1546" s="81">
        <f>ROUND((O1546/INDICI!$B$1*25),2)</f>
        <v>2.4</v>
      </c>
      <c r="AA1546" s="82">
        <f t="shared" si="139"/>
        <v>6</v>
      </c>
      <c r="AB1546" s="83">
        <f t="shared" si="140"/>
        <v>8.7799999999999994</v>
      </c>
      <c r="AC1546" s="84"/>
      <c r="AD1546" s="81" t="str">
        <f>VLOOKUP(C1546, 'NORD SUD'!A:B, 2, FALSE)</f>
        <v>S</v>
      </c>
      <c r="AE1546" s="85"/>
      <c r="AF1546" s="85"/>
      <c r="AG1546" s="84"/>
      <c r="AH1546" s="83"/>
      <c r="AI1546" s="33"/>
      <c r="AJ1546" s="33"/>
      <c r="AK1546" s="201"/>
      <c r="AL1546" s="31"/>
    </row>
    <row r="1547" spans="1:38">
      <c r="A1547" s="16">
        <v>1542</v>
      </c>
      <c r="B1547" s="32" t="s">
        <v>274</v>
      </c>
      <c r="C1547" s="32" t="s">
        <v>39</v>
      </c>
      <c r="D1547" s="32" t="s">
        <v>39</v>
      </c>
      <c r="E1547" s="32" t="s">
        <v>1533</v>
      </c>
      <c r="F1547" s="32"/>
      <c r="G1547" s="74">
        <v>45834</v>
      </c>
      <c r="H1547" s="75">
        <v>0.78055555555555556</v>
      </c>
      <c r="I1547" s="32" t="s">
        <v>5</v>
      </c>
      <c r="J1547" s="32" t="s">
        <v>6</v>
      </c>
      <c r="K1547" s="32" t="s">
        <v>5</v>
      </c>
      <c r="L1547" s="32" t="s">
        <v>5</v>
      </c>
      <c r="M1547" s="32" t="s">
        <v>5</v>
      </c>
      <c r="N1547" s="32" t="s">
        <v>6</v>
      </c>
      <c r="O1547" s="76">
        <v>290.94</v>
      </c>
      <c r="P1547" s="77">
        <v>2406</v>
      </c>
      <c r="Q1547" s="76">
        <v>225000</v>
      </c>
      <c r="R1547" s="76">
        <v>0</v>
      </c>
      <c r="S1547" s="85">
        <f t="shared" si="142"/>
        <v>0</v>
      </c>
      <c r="T1547" s="85">
        <f t="shared" si="143"/>
        <v>225000</v>
      </c>
      <c r="U1547" s="32" t="s">
        <v>6</v>
      </c>
      <c r="V1547" s="32" t="s">
        <v>6</v>
      </c>
      <c r="W1547" s="79">
        <v>1</v>
      </c>
      <c r="X1547" s="80">
        <v>0</v>
      </c>
      <c r="Y1547" s="81">
        <f>ROUND((S1547/INDICI!$B$2*10),2)</f>
        <v>0</v>
      </c>
      <c r="Z1547" s="81">
        <f>ROUND((O1547/INDICI!$B$1*25),2)</f>
        <v>0.78</v>
      </c>
      <c r="AA1547" s="82">
        <f t="shared" si="139"/>
        <v>8</v>
      </c>
      <c r="AB1547" s="83">
        <f t="shared" si="140"/>
        <v>8.7799999999999994</v>
      </c>
      <c r="AC1547" s="84"/>
      <c r="AD1547" s="81" t="str">
        <f>VLOOKUP(C1547, 'NORD SUD'!A:B, 2, FALSE)</f>
        <v>S</v>
      </c>
      <c r="AE1547" s="85"/>
      <c r="AF1547" s="85"/>
      <c r="AG1547" s="84"/>
      <c r="AH1547" s="83"/>
      <c r="AI1547" s="33"/>
      <c r="AJ1547" s="33"/>
      <c r="AK1547" s="201"/>
      <c r="AL1547" s="31"/>
    </row>
    <row r="1548" spans="1:38">
      <c r="A1548" s="16">
        <v>1543</v>
      </c>
      <c r="B1548" s="32" t="s">
        <v>274</v>
      </c>
      <c r="C1548" s="32" t="s">
        <v>23</v>
      </c>
      <c r="D1548" s="32" t="s">
        <v>23</v>
      </c>
      <c r="E1548" s="32" t="s">
        <v>285</v>
      </c>
      <c r="F1548" s="32"/>
      <c r="G1548" s="74">
        <v>45828</v>
      </c>
      <c r="H1548" s="75">
        <v>0.46666666666666662</v>
      </c>
      <c r="I1548" s="32" t="s">
        <v>5</v>
      </c>
      <c r="J1548" s="32" t="s">
        <v>6</v>
      </c>
      <c r="K1548" s="32" t="s">
        <v>5</v>
      </c>
      <c r="L1548" s="32" t="s">
        <v>5</v>
      </c>
      <c r="M1548" s="32" t="s">
        <v>5</v>
      </c>
      <c r="N1548" s="32" t="s">
        <v>6</v>
      </c>
      <c r="O1548" s="76">
        <v>1038.1300000000001</v>
      </c>
      <c r="P1548" s="77">
        <v>5298</v>
      </c>
      <c r="Q1548" s="76">
        <v>129600</v>
      </c>
      <c r="R1548" s="76">
        <v>0</v>
      </c>
      <c r="S1548" s="78">
        <f t="shared" si="142"/>
        <v>0</v>
      </c>
      <c r="T1548" s="78">
        <f t="shared" si="143"/>
        <v>129600</v>
      </c>
      <c r="U1548" s="32" t="s">
        <v>6</v>
      </c>
      <c r="V1548" s="32" t="s">
        <v>6</v>
      </c>
      <c r="W1548" s="81">
        <v>1</v>
      </c>
      <c r="X1548" s="80">
        <v>0</v>
      </c>
      <c r="Y1548" s="81">
        <f>ROUND((S1548/INDICI!$B$2*10),2)</f>
        <v>0</v>
      </c>
      <c r="Z1548" s="81">
        <f>ROUND((O1548/INDICI!$B$1*25),2)</f>
        <v>2.77</v>
      </c>
      <c r="AA1548" s="82">
        <f t="shared" si="139"/>
        <v>6</v>
      </c>
      <c r="AB1548" s="83">
        <f t="shared" si="140"/>
        <v>8.77</v>
      </c>
      <c r="AC1548" s="84"/>
      <c r="AD1548" s="81" t="str">
        <f>VLOOKUP(C1548, 'NORD SUD'!A:B, 2, FALSE)</f>
        <v>S</v>
      </c>
      <c r="AE1548" s="85"/>
      <c r="AF1548" s="85"/>
      <c r="AG1548" s="84"/>
      <c r="AH1548" s="83"/>
      <c r="AI1548" s="33"/>
      <c r="AJ1548" s="33"/>
      <c r="AK1548" s="201"/>
      <c r="AL1548" s="31"/>
    </row>
    <row r="1549" spans="1:38">
      <c r="A1549" s="16">
        <v>1544</v>
      </c>
      <c r="B1549" s="32" t="s">
        <v>1013</v>
      </c>
      <c r="C1549" s="32" t="s">
        <v>74</v>
      </c>
      <c r="D1549" s="32" t="s">
        <v>1050</v>
      </c>
      <c r="E1549" s="32" t="s">
        <v>1053</v>
      </c>
      <c r="F1549" s="32"/>
      <c r="G1549" s="74">
        <v>45834</v>
      </c>
      <c r="H1549" s="75">
        <v>0.49652777777777773</v>
      </c>
      <c r="I1549" s="32" t="s">
        <v>5</v>
      </c>
      <c r="J1549" s="32" t="s">
        <v>6</v>
      </c>
      <c r="K1549" s="32" t="s">
        <v>5</v>
      </c>
      <c r="L1549" s="32" t="s">
        <v>5</v>
      </c>
      <c r="M1549" s="32" t="s">
        <v>5</v>
      </c>
      <c r="N1549" s="32" t="s">
        <v>6</v>
      </c>
      <c r="O1549" s="76">
        <v>283.74543980543172</v>
      </c>
      <c r="P1549" s="77">
        <v>2467</v>
      </c>
      <c r="Q1549" s="76">
        <v>249000</v>
      </c>
      <c r="R1549" s="76">
        <v>0</v>
      </c>
      <c r="S1549" s="85">
        <f t="shared" si="142"/>
        <v>0</v>
      </c>
      <c r="T1549" s="85">
        <f t="shared" si="143"/>
        <v>249000</v>
      </c>
      <c r="U1549" s="32" t="s">
        <v>6</v>
      </c>
      <c r="V1549" s="32" t="s">
        <v>6</v>
      </c>
      <c r="W1549" s="79">
        <v>1</v>
      </c>
      <c r="X1549" s="80">
        <v>0</v>
      </c>
      <c r="Y1549" s="81">
        <f>ROUND((S1549/INDICI!$B$2*10),2)</f>
        <v>0</v>
      </c>
      <c r="Z1549" s="81">
        <f>ROUND((O1549/INDICI!$B$1*25),2)</f>
        <v>0.76</v>
      </c>
      <c r="AA1549" s="82">
        <f t="shared" si="139"/>
        <v>8</v>
      </c>
      <c r="AB1549" s="83">
        <f t="shared" si="140"/>
        <v>8.76</v>
      </c>
      <c r="AC1549" s="84"/>
      <c r="AD1549" s="81" t="str">
        <f>VLOOKUP(C1549, 'NORD SUD'!A:B, 2, FALSE)</f>
        <v>S</v>
      </c>
      <c r="AE1549" s="85"/>
      <c r="AF1549" s="85"/>
      <c r="AG1549" s="84"/>
      <c r="AH1549" s="83"/>
      <c r="AI1549" s="33"/>
      <c r="AJ1549" s="33"/>
      <c r="AK1549" s="201"/>
      <c r="AL1549" s="31"/>
    </row>
    <row r="1550" spans="1:38">
      <c r="A1550" s="16">
        <v>1545</v>
      </c>
      <c r="B1550" s="32" t="s">
        <v>1013</v>
      </c>
      <c r="C1550" s="32" t="s">
        <v>74</v>
      </c>
      <c r="D1550" s="32" t="s">
        <v>1050</v>
      </c>
      <c r="E1550" s="32" t="s">
        <v>1077</v>
      </c>
      <c r="F1550" s="32"/>
      <c r="G1550" s="74">
        <v>45832</v>
      </c>
      <c r="H1550" s="75">
        <v>0.68888888888888899</v>
      </c>
      <c r="I1550" s="32" t="s">
        <v>5</v>
      </c>
      <c r="J1550" s="32" t="s">
        <v>6</v>
      </c>
      <c r="K1550" s="32" t="s">
        <v>5</v>
      </c>
      <c r="L1550" s="32" t="s">
        <v>5</v>
      </c>
      <c r="M1550" s="32" t="s">
        <v>5</v>
      </c>
      <c r="N1550" s="32" t="s">
        <v>6</v>
      </c>
      <c r="O1550" s="76">
        <v>228.13688212927758</v>
      </c>
      <c r="P1550" s="77">
        <v>1315</v>
      </c>
      <c r="Q1550" s="76">
        <v>79968</v>
      </c>
      <c r="R1550" s="76">
        <v>1000</v>
      </c>
      <c r="S1550" s="85">
        <f t="shared" si="142"/>
        <v>1.2505002000800318</v>
      </c>
      <c r="T1550" s="85">
        <f t="shared" si="143"/>
        <v>78968</v>
      </c>
      <c r="U1550" s="32" t="s">
        <v>6</v>
      </c>
      <c r="V1550" s="32" t="s">
        <v>6</v>
      </c>
      <c r="W1550" s="79">
        <v>1</v>
      </c>
      <c r="X1550" s="80">
        <v>0</v>
      </c>
      <c r="Y1550" s="81">
        <f>ROUND((S1550/INDICI!$B$2*10),2)</f>
        <v>0.14000000000000001</v>
      </c>
      <c r="Z1550" s="81">
        <f>ROUND((O1550/INDICI!$B$1*25),2)</f>
        <v>0.61</v>
      </c>
      <c r="AA1550" s="82">
        <f t="shared" si="139"/>
        <v>8</v>
      </c>
      <c r="AB1550" s="83">
        <f t="shared" si="140"/>
        <v>8.75</v>
      </c>
      <c r="AC1550" s="84"/>
      <c r="AD1550" s="81" t="str">
        <f>VLOOKUP(C1550, 'NORD SUD'!A:B, 2, FALSE)</f>
        <v>S</v>
      </c>
      <c r="AE1550" s="85"/>
      <c r="AF1550" s="85"/>
      <c r="AG1550" s="84"/>
      <c r="AH1550" s="83"/>
      <c r="AI1550" s="33"/>
      <c r="AJ1550" s="33"/>
      <c r="AK1550" s="201"/>
      <c r="AL1550" s="31"/>
    </row>
    <row r="1551" spans="1:38">
      <c r="A1551" s="16">
        <v>1546</v>
      </c>
      <c r="B1551" s="32" t="s">
        <v>176</v>
      </c>
      <c r="C1551" s="32" t="s">
        <v>466</v>
      </c>
      <c r="D1551" s="32" t="s">
        <v>466</v>
      </c>
      <c r="E1551" s="32" t="s">
        <v>475</v>
      </c>
      <c r="F1551" s="32"/>
      <c r="G1551" s="74">
        <v>45832</v>
      </c>
      <c r="H1551" s="75">
        <v>0.93541666666666667</v>
      </c>
      <c r="I1551" s="32" t="s">
        <v>5</v>
      </c>
      <c r="J1551" s="32" t="s">
        <v>6</v>
      </c>
      <c r="K1551" s="32" t="s">
        <v>5</v>
      </c>
      <c r="L1551" s="32" t="s">
        <v>5</v>
      </c>
      <c r="M1551" s="32" t="s">
        <v>5</v>
      </c>
      <c r="N1551" s="32" t="s">
        <v>6</v>
      </c>
      <c r="O1551" s="76">
        <v>188.68</v>
      </c>
      <c r="P1551" s="77">
        <v>530</v>
      </c>
      <c r="Q1551" s="76">
        <v>35000</v>
      </c>
      <c r="R1551" s="76">
        <v>700</v>
      </c>
      <c r="S1551" s="85">
        <f t="shared" si="142"/>
        <v>2</v>
      </c>
      <c r="T1551" s="85">
        <f t="shared" si="143"/>
        <v>34300</v>
      </c>
      <c r="U1551" s="32" t="s">
        <v>6</v>
      </c>
      <c r="V1551" s="32" t="s">
        <v>6</v>
      </c>
      <c r="W1551" s="32">
        <v>1</v>
      </c>
      <c r="X1551" s="80">
        <v>0</v>
      </c>
      <c r="Y1551" s="81">
        <f>ROUND((S1551/INDICI!$B$2*10),2)</f>
        <v>0.23</v>
      </c>
      <c r="Z1551" s="81">
        <f>ROUND((O1551/INDICI!$B$1*25),2)</f>
        <v>0.5</v>
      </c>
      <c r="AA1551" s="82">
        <f t="shared" si="139"/>
        <v>8</v>
      </c>
      <c r="AB1551" s="83">
        <f t="shared" si="140"/>
        <v>8.73</v>
      </c>
      <c r="AC1551" s="84"/>
      <c r="AD1551" s="81" t="str">
        <f>VLOOKUP(C1551, 'NORD SUD'!A:B, 2, FALSE)</f>
        <v>N</v>
      </c>
      <c r="AE1551" s="85"/>
      <c r="AF1551" s="85"/>
      <c r="AG1551" s="84"/>
      <c r="AH1551" s="83"/>
      <c r="AI1551" s="33"/>
      <c r="AJ1551" s="33"/>
      <c r="AK1551" s="201"/>
      <c r="AL1551" s="31"/>
    </row>
    <row r="1552" spans="1:38">
      <c r="A1552" s="16">
        <v>1547</v>
      </c>
      <c r="B1552" s="32" t="s">
        <v>274</v>
      </c>
      <c r="C1552" s="32" t="s">
        <v>23</v>
      </c>
      <c r="D1552" s="32" t="s">
        <v>23</v>
      </c>
      <c r="E1552" s="32" t="s">
        <v>283</v>
      </c>
      <c r="F1552" s="32"/>
      <c r="G1552" s="74">
        <v>45834</v>
      </c>
      <c r="H1552" s="75">
        <v>0.83958333333333324</v>
      </c>
      <c r="I1552" s="32" t="s">
        <v>5</v>
      </c>
      <c r="J1552" s="32" t="s">
        <v>6</v>
      </c>
      <c r="K1552" s="32" t="s">
        <v>5</v>
      </c>
      <c r="L1552" s="32" t="s">
        <v>5</v>
      </c>
      <c r="M1552" s="32" t="s">
        <v>5</v>
      </c>
      <c r="N1552" s="32" t="s">
        <v>6</v>
      </c>
      <c r="O1552" s="76">
        <v>1022.94</v>
      </c>
      <c r="P1552" s="77">
        <v>12904</v>
      </c>
      <c r="Q1552" s="76">
        <v>135718</v>
      </c>
      <c r="R1552" s="76">
        <v>0</v>
      </c>
      <c r="S1552" s="78">
        <f t="shared" si="142"/>
        <v>0</v>
      </c>
      <c r="T1552" s="78">
        <f t="shared" si="143"/>
        <v>135718</v>
      </c>
      <c r="U1552" s="32" t="s">
        <v>6</v>
      </c>
      <c r="V1552" s="32" t="s">
        <v>6</v>
      </c>
      <c r="W1552" s="81">
        <v>1</v>
      </c>
      <c r="X1552" s="80">
        <v>0</v>
      </c>
      <c r="Y1552" s="81">
        <f>ROUND((S1552/INDICI!$B$2*10),2)</f>
        <v>0</v>
      </c>
      <c r="Z1552" s="81">
        <f>ROUND((O1552/INDICI!$B$1*25),2)</f>
        <v>2.73</v>
      </c>
      <c r="AA1552" s="82">
        <f t="shared" si="139"/>
        <v>6</v>
      </c>
      <c r="AB1552" s="83">
        <f t="shared" si="140"/>
        <v>8.73</v>
      </c>
      <c r="AC1552" s="84"/>
      <c r="AD1552" s="81" t="str">
        <f>VLOOKUP(C1552, 'NORD SUD'!A:B, 2, FALSE)</f>
        <v>S</v>
      </c>
      <c r="AE1552" s="85"/>
      <c r="AF1552" s="85"/>
      <c r="AG1552" s="84"/>
      <c r="AH1552" s="83"/>
      <c r="AI1552" s="33"/>
      <c r="AJ1552" s="33"/>
      <c r="AK1552" s="201"/>
      <c r="AL1552" s="31"/>
    </row>
    <row r="1553" spans="1:38">
      <c r="A1553" s="16">
        <v>1548</v>
      </c>
      <c r="B1553" s="32" t="s">
        <v>274</v>
      </c>
      <c r="C1553" s="32" t="s">
        <v>1606</v>
      </c>
      <c r="D1553" s="32" t="s">
        <v>1606</v>
      </c>
      <c r="E1553" s="32" t="s">
        <v>1612</v>
      </c>
      <c r="F1553" s="32"/>
      <c r="G1553" s="74">
        <v>45787</v>
      </c>
      <c r="H1553" s="75">
        <v>0.49236111111111108</v>
      </c>
      <c r="I1553" s="32" t="s">
        <v>5</v>
      </c>
      <c r="J1553" s="32" t="s">
        <v>6</v>
      </c>
      <c r="K1553" s="32" t="s">
        <v>265</v>
      </c>
      <c r="L1553" s="32" t="s">
        <v>5</v>
      </c>
      <c r="M1553" s="32" t="s">
        <v>5</v>
      </c>
      <c r="N1553" s="32" t="s">
        <v>6</v>
      </c>
      <c r="O1553" s="76">
        <v>1018.22</v>
      </c>
      <c r="P1553" s="77">
        <v>5598</v>
      </c>
      <c r="Q1553" s="76">
        <v>80000</v>
      </c>
      <c r="R1553" s="76">
        <v>0</v>
      </c>
      <c r="S1553" s="85">
        <f t="shared" si="142"/>
        <v>0</v>
      </c>
      <c r="T1553" s="85">
        <f t="shared" si="143"/>
        <v>80000</v>
      </c>
      <c r="U1553" s="32" t="s">
        <v>6</v>
      </c>
      <c r="V1553" s="32" t="s">
        <v>6</v>
      </c>
      <c r="W1553" s="32">
        <v>1</v>
      </c>
      <c r="X1553" s="80">
        <v>0</v>
      </c>
      <c r="Y1553" s="81">
        <f>ROUND((S1553/INDICI!$B$2*10),2)</f>
        <v>0</v>
      </c>
      <c r="Z1553" s="81">
        <f>ROUND((O1553/INDICI!$B$1*25),2)</f>
        <v>2.72</v>
      </c>
      <c r="AA1553" s="82">
        <f t="shared" si="139"/>
        <v>6</v>
      </c>
      <c r="AB1553" s="83">
        <f t="shared" si="140"/>
        <v>8.7200000000000006</v>
      </c>
      <c r="AC1553" s="84"/>
      <c r="AD1553" s="81" t="str">
        <f>VLOOKUP(C1553, 'NORD SUD'!A:B, 2, FALSE)</f>
        <v>S</v>
      </c>
      <c r="AE1553" s="85"/>
      <c r="AF1553" s="85"/>
      <c r="AG1553" s="84"/>
      <c r="AH1553" s="83"/>
      <c r="AI1553" s="33"/>
      <c r="AJ1553" s="33"/>
      <c r="AK1553" s="201"/>
      <c r="AL1553" s="31"/>
    </row>
    <row r="1554" spans="1:38">
      <c r="A1554" s="16">
        <v>1549</v>
      </c>
      <c r="B1554" s="32" t="s">
        <v>236</v>
      </c>
      <c r="C1554" s="32" t="s">
        <v>24</v>
      </c>
      <c r="D1554" s="32" t="s">
        <v>24</v>
      </c>
      <c r="E1554" s="32" t="s">
        <v>1451</v>
      </c>
      <c r="F1554" s="32"/>
      <c r="G1554" s="74">
        <v>45832</v>
      </c>
      <c r="H1554" s="75">
        <v>0.69930555555555562</v>
      </c>
      <c r="I1554" s="32" t="s">
        <v>5</v>
      </c>
      <c r="J1554" s="32" t="s">
        <v>6</v>
      </c>
      <c r="K1554" s="32" t="s">
        <v>5</v>
      </c>
      <c r="L1554" s="32" t="s">
        <v>5</v>
      </c>
      <c r="M1554" s="76" t="s">
        <v>5</v>
      </c>
      <c r="N1554" s="32" t="s">
        <v>6</v>
      </c>
      <c r="O1554" s="76">
        <v>592.85</v>
      </c>
      <c r="P1554" s="77">
        <v>12988</v>
      </c>
      <c r="Q1554" s="76">
        <v>200000</v>
      </c>
      <c r="R1554" s="76">
        <v>20000</v>
      </c>
      <c r="S1554" s="85">
        <f t="shared" si="142"/>
        <v>10</v>
      </c>
      <c r="T1554" s="85">
        <f t="shared" si="143"/>
        <v>180000</v>
      </c>
      <c r="U1554" s="32" t="s">
        <v>6</v>
      </c>
      <c r="V1554" s="32" t="s">
        <v>6</v>
      </c>
      <c r="W1554" s="79">
        <v>2</v>
      </c>
      <c r="X1554" s="80">
        <v>0</v>
      </c>
      <c r="Y1554" s="81">
        <f>ROUND((S1554/INDICI!$B$2*10),2)</f>
        <v>1.1299999999999999</v>
      </c>
      <c r="Z1554" s="81">
        <f>ROUND((O1554/INDICI!$B$1*25),2)</f>
        <v>1.58</v>
      </c>
      <c r="AA1554" s="82">
        <f t="shared" si="139"/>
        <v>6</v>
      </c>
      <c r="AB1554" s="83">
        <f t="shared" si="140"/>
        <v>8.7100000000000009</v>
      </c>
      <c r="AC1554" s="84"/>
      <c r="AD1554" s="81" t="str">
        <f>VLOOKUP(C1554, 'NORD SUD'!A:B, 2, FALSE)</f>
        <v>S</v>
      </c>
      <c r="AE1554" s="85"/>
      <c r="AF1554" s="85"/>
      <c r="AG1554" s="84"/>
      <c r="AH1554" s="83"/>
      <c r="AI1554" s="33"/>
      <c r="AJ1554" s="33"/>
      <c r="AK1554" s="201"/>
      <c r="AL1554" s="31"/>
    </row>
    <row r="1555" spans="1:38">
      <c r="A1555" s="16">
        <v>1550</v>
      </c>
      <c r="B1555" s="32" t="s">
        <v>250</v>
      </c>
      <c r="C1555" s="32" t="s">
        <v>41</v>
      </c>
      <c r="D1555" s="32" t="s">
        <v>41</v>
      </c>
      <c r="E1555" s="117" t="s">
        <v>1313</v>
      </c>
      <c r="F1555" s="117"/>
      <c r="G1555" s="121">
        <v>45834</v>
      </c>
      <c r="H1555" s="122">
        <v>0.70347222222222217</v>
      </c>
      <c r="I1555" s="117" t="s">
        <v>265</v>
      </c>
      <c r="J1555" s="117" t="s">
        <v>6</v>
      </c>
      <c r="K1555" s="117" t="s">
        <v>5</v>
      </c>
      <c r="L1555" s="117" t="s">
        <v>5</v>
      </c>
      <c r="M1555" s="123" t="s">
        <v>5</v>
      </c>
      <c r="N1555" s="117" t="s">
        <v>6</v>
      </c>
      <c r="O1555" s="123">
        <v>699.19</v>
      </c>
      <c r="P1555" s="124">
        <v>19451</v>
      </c>
      <c r="Q1555" s="123">
        <v>270000</v>
      </c>
      <c r="R1555" s="123">
        <v>20000</v>
      </c>
      <c r="S1555" s="125">
        <f t="shared" si="142"/>
        <v>7.4074074074074066</v>
      </c>
      <c r="T1555" s="125">
        <f t="shared" si="143"/>
        <v>250000</v>
      </c>
      <c r="U1555" s="117" t="s">
        <v>6</v>
      </c>
      <c r="V1555" s="117" t="s">
        <v>6</v>
      </c>
      <c r="W1555" s="118">
        <v>1</v>
      </c>
      <c r="X1555" s="80">
        <v>0</v>
      </c>
      <c r="Y1555" s="81">
        <f>ROUND((S1555/INDICI!$B$2*10),2)</f>
        <v>0.84</v>
      </c>
      <c r="Z1555" s="81">
        <f>ROUND((O1555/INDICI!$B$1*25),2)</f>
        <v>1.87</v>
      </c>
      <c r="AA1555" s="82">
        <f t="shared" si="139"/>
        <v>6</v>
      </c>
      <c r="AB1555" s="83">
        <f t="shared" si="140"/>
        <v>8.7100000000000009</v>
      </c>
      <c r="AC1555" s="84"/>
      <c r="AD1555" s="81" t="str">
        <f>VLOOKUP(C1555, 'NORD SUD'!A:B, 2, FALSE)</f>
        <v>N</v>
      </c>
      <c r="AE1555" s="85"/>
      <c r="AF1555" s="85"/>
      <c r="AG1555" s="84"/>
      <c r="AH1555" s="83"/>
      <c r="AI1555" s="33"/>
      <c r="AJ1555" s="33"/>
      <c r="AK1555" s="201"/>
      <c r="AL1555" s="31"/>
    </row>
    <row r="1556" spans="1:38">
      <c r="A1556" s="16">
        <v>1551</v>
      </c>
      <c r="B1556" s="32" t="s">
        <v>138</v>
      </c>
      <c r="C1556" s="32" t="s">
        <v>27</v>
      </c>
      <c r="D1556" s="32" t="s">
        <v>27</v>
      </c>
      <c r="E1556" s="32" t="s">
        <v>1335</v>
      </c>
      <c r="F1556" s="32"/>
      <c r="G1556" s="74">
        <v>45831</v>
      </c>
      <c r="H1556" s="75">
        <v>0.55833333333333335</v>
      </c>
      <c r="I1556" s="32" t="s">
        <v>5</v>
      </c>
      <c r="J1556" s="32" t="s">
        <v>6</v>
      </c>
      <c r="K1556" s="32" t="s">
        <v>5</v>
      </c>
      <c r="L1556" s="32" t="s">
        <v>5</v>
      </c>
      <c r="M1556" s="32" t="s">
        <v>5</v>
      </c>
      <c r="N1556" s="32" t="s">
        <v>6</v>
      </c>
      <c r="O1556" s="76">
        <v>1006.14</v>
      </c>
      <c r="P1556" s="77">
        <v>14312</v>
      </c>
      <c r="Q1556" s="76">
        <v>249995.25</v>
      </c>
      <c r="R1556" s="76">
        <v>0</v>
      </c>
      <c r="S1556" s="85">
        <f t="shared" si="142"/>
        <v>0</v>
      </c>
      <c r="T1556" s="85">
        <f t="shared" si="143"/>
        <v>249995.25</v>
      </c>
      <c r="U1556" s="32" t="s">
        <v>6</v>
      </c>
      <c r="V1556" s="32" t="s">
        <v>6</v>
      </c>
      <c r="W1556" s="79">
        <v>2</v>
      </c>
      <c r="X1556" s="80">
        <v>0</v>
      </c>
      <c r="Y1556" s="81">
        <f>ROUND((S1556/INDICI!$B$2*10),2)</f>
        <v>0</v>
      </c>
      <c r="Z1556" s="81">
        <f>ROUND((O1556/INDICI!$B$1*25),2)</f>
        <v>2.69</v>
      </c>
      <c r="AA1556" s="82">
        <f t="shared" si="139"/>
        <v>6</v>
      </c>
      <c r="AB1556" s="83">
        <f t="shared" si="140"/>
        <v>8.69</v>
      </c>
      <c r="AC1556" s="84"/>
      <c r="AD1556" s="81" t="str">
        <f>VLOOKUP(C1556, 'NORD SUD'!A:B, 2, FALSE)</f>
        <v>S</v>
      </c>
      <c r="AE1556" s="85"/>
      <c r="AF1556" s="85"/>
      <c r="AG1556" s="84"/>
      <c r="AH1556" s="83"/>
      <c r="AI1556" s="33"/>
      <c r="AJ1556" s="33"/>
      <c r="AK1556" s="201"/>
      <c r="AL1556" s="31"/>
    </row>
    <row r="1557" spans="1:38">
      <c r="A1557" s="16">
        <v>1552</v>
      </c>
      <c r="B1557" s="80" t="s">
        <v>236</v>
      </c>
      <c r="C1557" s="80" t="s">
        <v>64</v>
      </c>
      <c r="D1557" s="80" t="s">
        <v>64</v>
      </c>
      <c r="E1557" s="80" t="s">
        <v>244</v>
      </c>
      <c r="F1557" s="98"/>
      <c r="G1557" s="99">
        <v>45834</v>
      </c>
      <c r="H1557" s="100">
        <v>0.49472222222222201</v>
      </c>
      <c r="I1557" s="80" t="s">
        <v>5</v>
      </c>
      <c r="J1557" s="80" t="s">
        <v>6</v>
      </c>
      <c r="K1557" s="80" t="s">
        <v>5</v>
      </c>
      <c r="L1557" s="80" t="s">
        <v>5</v>
      </c>
      <c r="M1557" s="98" t="s">
        <v>5</v>
      </c>
      <c r="N1557" s="98" t="s">
        <v>6</v>
      </c>
      <c r="O1557" s="101">
        <v>677.15</v>
      </c>
      <c r="P1557" s="102">
        <v>9599</v>
      </c>
      <c r="Q1557" s="101">
        <v>130000</v>
      </c>
      <c r="R1557" s="101">
        <v>10000</v>
      </c>
      <c r="S1557" s="103">
        <f t="shared" si="142"/>
        <v>7.6923076923076925</v>
      </c>
      <c r="T1557" s="103">
        <f t="shared" si="143"/>
        <v>120000</v>
      </c>
      <c r="U1557" s="80" t="s">
        <v>6</v>
      </c>
      <c r="V1557" s="80" t="s">
        <v>6</v>
      </c>
      <c r="W1557" s="89">
        <v>1</v>
      </c>
      <c r="X1557" s="80">
        <v>0</v>
      </c>
      <c r="Y1557" s="81">
        <f>ROUND((S1557/INDICI!$B$2*10),2)</f>
        <v>0.87</v>
      </c>
      <c r="Z1557" s="81">
        <f>ROUND((O1557/INDICI!$B$1*25),2)</f>
        <v>1.81</v>
      </c>
      <c r="AA1557" s="82">
        <f t="shared" ref="AA1557:AA1620" si="144">IF(X1557&gt;1, 0, IF(P1557&lt;=5000, 8, IF(P1557&lt;=50000, 6, IF(P1557&lt;=100000, 4, 2))))</f>
        <v>6</v>
      </c>
      <c r="AB1557" s="83">
        <f t="shared" ref="AB1557:AB1620" si="145">SUM(X1557:AA1557)</f>
        <v>8.68</v>
      </c>
      <c r="AC1557" s="84"/>
      <c r="AD1557" s="81" t="str">
        <f>VLOOKUP(C1557, 'NORD SUD'!A:B, 2, FALSE)</f>
        <v>S</v>
      </c>
      <c r="AE1557" s="85"/>
      <c r="AF1557" s="85"/>
      <c r="AG1557" s="84"/>
      <c r="AH1557" s="83"/>
      <c r="AI1557" s="33"/>
      <c r="AJ1557" s="33"/>
      <c r="AK1557" s="201"/>
      <c r="AL1557" s="31"/>
    </row>
    <row r="1558" spans="1:38">
      <c r="A1558" s="16">
        <v>1553</v>
      </c>
      <c r="B1558" s="32" t="s">
        <v>857</v>
      </c>
      <c r="C1558" s="32" t="s">
        <v>32</v>
      </c>
      <c r="D1558" s="32" t="s">
        <v>32</v>
      </c>
      <c r="E1558" s="32" t="s">
        <v>1257</v>
      </c>
      <c r="F1558" s="32"/>
      <c r="G1558" s="74">
        <v>45834</v>
      </c>
      <c r="H1558" s="75">
        <v>0.50069444444444444</v>
      </c>
      <c r="I1558" s="32" t="s">
        <v>5</v>
      </c>
      <c r="J1558" s="32" t="s">
        <v>6</v>
      </c>
      <c r="K1558" s="32" t="s">
        <v>5</v>
      </c>
      <c r="L1558" s="32" t="s">
        <v>5</v>
      </c>
      <c r="M1558" s="32" t="s">
        <v>5</v>
      </c>
      <c r="N1558" s="32" t="s">
        <v>6</v>
      </c>
      <c r="O1558" s="76">
        <v>109.89</v>
      </c>
      <c r="P1558" s="77">
        <v>910</v>
      </c>
      <c r="Q1558" s="76">
        <v>144000</v>
      </c>
      <c r="R1558" s="76">
        <v>5000</v>
      </c>
      <c r="S1558" s="85">
        <f t="shared" si="142"/>
        <v>3.4722222222222223</v>
      </c>
      <c r="T1558" s="85">
        <f t="shared" si="143"/>
        <v>139000</v>
      </c>
      <c r="U1558" s="32" t="s">
        <v>6</v>
      </c>
      <c r="V1558" s="32" t="s">
        <v>6</v>
      </c>
      <c r="W1558" s="79">
        <v>1</v>
      </c>
      <c r="X1558" s="80">
        <v>0</v>
      </c>
      <c r="Y1558" s="81">
        <f>ROUND((S1558/INDICI!$B$2*10),2)</f>
        <v>0.39</v>
      </c>
      <c r="Z1558" s="81">
        <f>ROUND((O1558/INDICI!$B$1*25),2)</f>
        <v>0.28999999999999998</v>
      </c>
      <c r="AA1558" s="82">
        <f t="shared" si="144"/>
        <v>8</v>
      </c>
      <c r="AB1558" s="83">
        <f t="shared" si="145"/>
        <v>8.68</v>
      </c>
      <c r="AC1558" s="84"/>
      <c r="AD1558" s="81" t="str">
        <f>VLOOKUP(C1558, 'NORD SUD'!A:B, 2, FALSE)</f>
        <v>S</v>
      </c>
      <c r="AE1558" s="85"/>
      <c r="AF1558" s="85"/>
      <c r="AG1558" s="84"/>
      <c r="AH1558" s="83"/>
      <c r="AI1558" s="33"/>
      <c r="AJ1558" s="33"/>
      <c r="AK1558" s="201"/>
      <c r="AL1558" s="31"/>
    </row>
    <row r="1559" spans="1:38">
      <c r="A1559" s="16">
        <v>1554</v>
      </c>
      <c r="B1559" s="32" t="s">
        <v>556</v>
      </c>
      <c r="C1559" s="32" t="s">
        <v>88</v>
      </c>
      <c r="D1559" s="32" t="s">
        <v>88</v>
      </c>
      <c r="E1559" s="32" t="s">
        <v>1436</v>
      </c>
      <c r="F1559" s="32"/>
      <c r="G1559" s="74">
        <v>45820</v>
      </c>
      <c r="H1559" s="75">
        <v>0.69305555555555554</v>
      </c>
      <c r="I1559" s="32" t="s">
        <v>5</v>
      </c>
      <c r="J1559" s="32" t="s">
        <v>6</v>
      </c>
      <c r="K1559" s="32" t="s">
        <v>5</v>
      </c>
      <c r="L1559" s="32" t="s">
        <v>5</v>
      </c>
      <c r="M1559" s="32" t="s">
        <v>5</v>
      </c>
      <c r="N1559" s="32" t="s">
        <v>6</v>
      </c>
      <c r="O1559" s="76">
        <v>249.58</v>
      </c>
      <c r="P1559" s="77">
        <v>1202</v>
      </c>
      <c r="Q1559" s="76">
        <v>145000</v>
      </c>
      <c r="R1559" s="76">
        <v>0</v>
      </c>
      <c r="S1559" s="85">
        <f t="shared" si="142"/>
        <v>0</v>
      </c>
      <c r="T1559" s="85">
        <f t="shared" si="143"/>
        <v>145000</v>
      </c>
      <c r="U1559" s="32" t="s">
        <v>6</v>
      </c>
      <c r="V1559" s="32" t="s">
        <v>6</v>
      </c>
      <c r="W1559" s="79">
        <v>1</v>
      </c>
      <c r="X1559" s="80">
        <v>0</v>
      </c>
      <c r="Y1559" s="81">
        <f>ROUND((S1559/INDICI!$B$2*10),2)</f>
        <v>0</v>
      </c>
      <c r="Z1559" s="81">
        <f>ROUND((O1559/INDICI!$B$1*25),2)</f>
        <v>0.67</v>
      </c>
      <c r="AA1559" s="82">
        <f t="shared" si="144"/>
        <v>8</v>
      </c>
      <c r="AB1559" s="83">
        <f t="shared" si="145"/>
        <v>8.67</v>
      </c>
      <c r="AC1559" s="84"/>
      <c r="AD1559" s="81" t="str">
        <f>VLOOKUP(C1559, 'NORD SUD'!A:B, 2, FALSE)</f>
        <v>S</v>
      </c>
      <c r="AE1559" s="85"/>
      <c r="AF1559" s="85"/>
      <c r="AG1559" s="84"/>
      <c r="AH1559" s="83"/>
      <c r="AI1559" s="33"/>
      <c r="AJ1559" s="33"/>
      <c r="AK1559" s="201"/>
      <c r="AL1559" s="31"/>
    </row>
    <row r="1560" spans="1:38">
      <c r="A1560" s="16">
        <v>1555</v>
      </c>
      <c r="B1560" s="32" t="s">
        <v>218</v>
      </c>
      <c r="C1560" s="32" t="s">
        <v>1494</v>
      </c>
      <c r="D1560" s="32" t="s">
        <v>1494</v>
      </c>
      <c r="E1560" s="32" t="s">
        <v>406</v>
      </c>
      <c r="F1560" s="32"/>
      <c r="G1560" s="74">
        <v>45834</v>
      </c>
      <c r="H1560" s="75">
        <v>0.58750000000000002</v>
      </c>
      <c r="I1560" s="32" t="s">
        <v>5</v>
      </c>
      <c r="J1560" s="32" t="s">
        <v>6</v>
      </c>
      <c r="K1560" s="32" t="s">
        <v>5</v>
      </c>
      <c r="L1560" s="32" t="s">
        <v>5</v>
      </c>
      <c r="M1560" s="32" t="s">
        <v>5</v>
      </c>
      <c r="N1560" s="32" t="s">
        <v>6</v>
      </c>
      <c r="O1560" s="76">
        <v>251.78</v>
      </c>
      <c r="P1560" s="77">
        <v>2383</v>
      </c>
      <c r="Q1560" s="76">
        <v>88000</v>
      </c>
      <c r="R1560" s="76">
        <v>0</v>
      </c>
      <c r="S1560" s="85">
        <f t="shared" si="142"/>
        <v>0</v>
      </c>
      <c r="T1560" s="85">
        <f t="shared" si="143"/>
        <v>88000</v>
      </c>
      <c r="U1560" s="32" t="s">
        <v>6</v>
      </c>
      <c r="V1560" s="32" t="s">
        <v>6</v>
      </c>
      <c r="W1560" s="79">
        <v>1</v>
      </c>
      <c r="X1560" s="80">
        <v>0</v>
      </c>
      <c r="Y1560" s="81">
        <f>ROUND((S1560/INDICI!$B$2*10),2)</f>
        <v>0</v>
      </c>
      <c r="Z1560" s="81">
        <f>ROUND((O1560/INDICI!$B$1*25),2)</f>
        <v>0.67</v>
      </c>
      <c r="AA1560" s="82">
        <f t="shared" si="144"/>
        <v>8</v>
      </c>
      <c r="AB1560" s="83">
        <f t="shared" si="145"/>
        <v>8.67</v>
      </c>
      <c r="AC1560" s="84"/>
      <c r="AD1560" s="81" t="str">
        <f>VLOOKUP(C1560, 'NORD SUD'!A:B, 2, FALSE)</f>
        <v>S</v>
      </c>
      <c r="AE1560" s="85"/>
      <c r="AF1560" s="85"/>
      <c r="AG1560" s="84"/>
      <c r="AH1560" s="83"/>
      <c r="AI1560" s="33"/>
      <c r="AJ1560" s="33"/>
      <c r="AK1560" s="201"/>
      <c r="AL1560" s="31"/>
    </row>
    <row r="1561" spans="1:38">
      <c r="A1561" s="16">
        <v>1556</v>
      </c>
      <c r="B1561" s="32" t="s">
        <v>556</v>
      </c>
      <c r="C1561" s="32" t="s">
        <v>1454</v>
      </c>
      <c r="D1561" s="32" t="s">
        <v>1454</v>
      </c>
      <c r="E1561" s="32" t="s">
        <v>1485</v>
      </c>
      <c r="F1561" s="32"/>
      <c r="G1561" s="74">
        <v>45834</v>
      </c>
      <c r="H1561" s="75">
        <v>0.44513888888888892</v>
      </c>
      <c r="I1561" s="32" t="s">
        <v>5</v>
      </c>
      <c r="J1561" s="32" t="s">
        <v>6</v>
      </c>
      <c r="K1561" s="32" t="s">
        <v>5</v>
      </c>
      <c r="L1561" s="32" t="s">
        <v>5</v>
      </c>
      <c r="M1561" s="32" t="s">
        <v>5</v>
      </c>
      <c r="N1561" s="32" t="s">
        <v>6</v>
      </c>
      <c r="O1561" s="76">
        <v>245.4</v>
      </c>
      <c r="P1561" s="77">
        <v>1630</v>
      </c>
      <c r="Q1561" s="76">
        <v>175000</v>
      </c>
      <c r="R1561" s="76">
        <v>0</v>
      </c>
      <c r="S1561" s="85">
        <f t="shared" si="142"/>
        <v>0</v>
      </c>
      <c r="T1561" s="85">
        <f t="shared" si="143"/>
        <v>175000</v>
      </c>
      <c r="U1561" s="32" t="s">
        <v>6</v>
      </c>
      <c r="V1561" s="32" t="s">
        <v>6</v>
      </c>
      <c r="W1561" s="79">
        <v>2</v>
      </c>
      <c r="X1561" s="80">
        <v>0</v>
      </c>
      <c r="Y1561" s="81">
        <f>ROUND((S1561/INDICI!$B$2*10),2)</f>
        <v>0</v>
      </c>
      <c r="Z1561" s="81">
        <f>ROUND((O1561/INDICI!$B$1*25),2)</f>
        <v>0.66</v>
      </c>
      <c r="AA1561" s="82">
        <f t="shared" si="144"/>
        <v>8</v>
      </c>
      <c r="AB1561" s="83">
        <f t="shared" si="145"/>
        <v>8.66</v>
      </c>
      <c r="AC1561" s="84"/>
      <c r="AD1561" s="81" t="str">
        <f>VLOOKUP(C1561, 'NORD SUD'!A:B, 2, FALSE)</f>
        <v>S</v>
      </c>
      <c r="AE1561" s="85"/>
      <c r="AF1561" s="85"/>
      <c r="AG1561" s="84"/>
      <c r="AH1561" s="83"/>
      <c r="AI1561" s="33"/>
      <c r="AJ1561" s="33"/>
      <c r="AK1561" s="201"/>
      <c r="AL1561" s="31"/>
    </row>
    <row r="1562" spans="1:38">
      <c r="A1562" s="16">
        <v>1557</v>
      </c>
      <c r="B1562" s="32" t="s">
        <v>175</v>
      </c>
      <c r="C1562" s="32" t="s">
        <v>8</v>
      </c>
      <c r="D1562" s="32" t="s">
        <v>8</v>
      </c>
      <c r="E1562" s="32" t="s">
        <v>706</v>
      </c>
      <c r="F1562" s="32"/>
      <c r="G1562" s="74">
        <v>45834</v>
      </c>
      <c r="H1562" s="75">
        <v>0.52083333333333337</v>
      </c>
      <c r="I1562" s="32" t="s">
        <v>5</v>
      </c>
      <c r="J1562" s="32" t="s">
        <v>6</v>
      </c>
      <c r="K1562" s="32" t="s">
        <v>5</v>
      </c>
      <c r="L1562" s="32" t="s">
        <v>5</v>
      </c>
      <c r="M1562" s="32" t="s">
        <v>5</v>
      </c>
      <c r="N1562" s="32" t="s">
        <v>6</v>
      </c>
      <c r="O1562" s="76">
        <v>994.524</v>
      </c>
      <c r="P1562" s="77">
        <v>8949</v>
      </c>
      <c r="Q1562" s="76">
        <v>250000</v>
      </c>
      <c r="R1562" s="76">
        <v>0</v>
      </c>
      <c r="S1562" s="85">
        <f t="shared" si="142"/>
        <v>0</v>
      </c>
      <c r="T1562" s="85">
        <f t="shared" si="143"/>
        <v>250000</v>
      </c>
      <c r="U1562" s="32" t="s">
        <v>6</v>
      </c>
      <c r="V1562" s="32" t="s">
        <v>6</v>
      </c>
      <c r="W1562" s="32">
        <v>1</v>
      </c>
      <c r="X1562" s="80">
        <v>0</v>
      </c>
      <c r="Y1562" s="81">
        <f>ROUND((S1562/INDICI!$B$2*10),2)</f>
        <v>0</v>
      </c>
      <c r="Z1562" s="81">
        <f>ROUND((O1562/INDICI!$B$1*25),2)</f>
        <v>2.66</v>
      </c>
      <c r="AA1562" s="82">
        <f t="shared" si="144"/>
        <v>6</v>
      </c>
      <c r="AB1562" s="83">
        <f t="shared" si="145"/>
        <v>8.66</v>
      </c>
      <c r="AC1562" s="84"/>
      <c r="AD1562" s="81" t="str">
        <f>VLOOKUP(C1562, 'NORD SUD'!A:B, 2, FALSE)</f>
        <v>S</v>
      </c>
      <c r="AE1562" s="85"/>
      <c r="AF1562" s="85"/>
      <c r="AG1562" s="84"/>
      <c r="AH1562" s="83"/>
      <c r="AI1562" s="33"/>
      <c r="AJ1562" s="33"/>
      <c r="AK1562" s="201"/>
      <c r="AL1562" s="31"/>
    </row>
    <row r="1563" spans="1:38">
      <c r="A1563" s="16">
        <v>1558</v>
      </c>
      <c r="B1563" s="32" t="s">
        <v>138</v>
      </c>
      <c r="C1563" s="32" t="s">
        <v>60</v>
      </c>
      <c r="D1563" s="32" t="s">
        <v>60</v>
      </c>
      <c r="E1563" s="32" t="s">
        <v>739</v>
      </c>
      <c r="F1563" s="32"/>
      <c r="G1563" s="74">
        <v>45833</v>
      </c>
      <c r="H1563" s="75">
        <v>0.38472222222222219</v>
      </c>
      <c r="I1563" s="32" t="s">
        <v>5</v>
      </c>
      <c r="J1563" s="32" t="s">
        <v>6</v>
      </c>
      <c r="K1563" s="32" t="s">
        <v>5</v>
      </c>
      <c r="L1563" s="32" t="s">
        <v>5</v>
      </c>
      <c r="M1563" s="32" t="s">
        <v>5</v>
      </c>
      <c r="N1563" s="32" t="s">
        <v>6</v>
      </c>
      <c r="O1563" s="76">
        <v>989.67</v>
      </c>
      <c r="P1563" s="77">
        <v>30414</v>
      </c>
      <c r="Q1563" s="76">
        <v>161544.22</v>
      </c>
      <c r="R1563" s="76">
        <v>0</v>
      </c>
      <c r="S1563" s="85">
        <f t="shared" si="142"/>
        <v>0</v>
      </c>
      <c r="T1563" s="85">
        <f t="shared" si="143"/>
        <v>161544.22</v>
      </c>
      <c r="U1563" s="32" t="s">
        <v>6</v>
      </c>
      <c r="V1563" s="32" t="s">
        <v>6</v>
      </c>
      <c r="W1563" s="32">
        <v>1</v>
      </c>
      <c r="X1563" s="80">
        <v>0</v>
      </c>
      <c r="Y1563" s="81">
        <f>ROUND((S1563/INDICI!$B$2*10),2)</f>
        <v>0</v>
      </c>
      <c r="Z1563" s="81">
        <f>ROUND((O1563/INDICI!$B$1*25),2)</f>
        <v>2.64</v>
      </c>
      <c r="AA1563" s="82">
        <f t="shared" si="144"/>
        <v>6</v>
      </c>
      <c r="AB1563" s="83">
        <f t="shared" si="145"/>
        <v>8.64</v>
      </c>
      <c r="AC1563" s="84"/>
      <c r="AD1563" s="81" t="str">
        <f>VLOOKUP(C1563, 'NORD SUD'!A:B, 2, FALSE)</f>
        <v>S</v>
      </c>
      <c r="AE1563" s="85"/>
      <c r="AF1563" s="85"/>
      <c r="AG1563" s="84"/>
      <c r="AH1563" s="83"/>
      <c r="AI1563" s="33"/>
      <c r="AJ1563" s="33"/>
      <c r="AK1563" s="201"/>
      <c r="AL1563" s="31"/>
    </row>
    <row r="1564" spans="1:38">
      <c r="A1564" s="16">
        <v>1559</v>
      </c>
      <c r="B1564" s="32" t="s">
        <v>250</v>
      </c>
      <c r="C1564" s="32" t="s">
        <v>41</v>
      </c>
      <c r="D1564" s="32" t="s">
        <v>41</v>
      </c>
      <c r="E1564" s="32" t="s">
        <v>1302</v>
      </c>
      <c r="F1564" s="32"/>
      <c r="G1564" s="74">
        <v>45834</v>
      </c>
      <c r="H1564" s="75">
        <v>0.34166666666666662</v>
      </c>
      <c r="I1564" s="32" t="s">
        <v>265</v>
      </c>
      <c r="J1564" s="32" t="s">
        <v>6</v>
      </c>
      <c r="K1564" s="32" t="s">
        <v>5</v>
      </c>
      <c r="L1564" s="32" t="s">
        <v>5</v>
      </c>
      <c r="M1564" s="76" t="s">
        <v>5</v>
      </c>
      <c r="N1564" s="32" t="s">
        <v>6</v>
      </c>
      <c r="O1564" s="76">
        <v>237.25</v>
      </c>
      <c r="P1564" s="77">
        <v>843</v>
      </c>
      <c r="Q1564" s="76">
        <v>35162.94</v>
      </c>
      <c r="R1564" s="76">
        <v>0</v>
      </c>
      <c r="S1564" s="85">
        <f t="shared" si="142"/>
        <v>0</v>
      </c>
      <c r="T1564" s="85">
        <f t="shared" si="143"/>
        <v>35162.94</v>
      </c>
      <c r="U1564" s="32" t="s">
        <v>6</v>
      </c>
      <c r="V1564" s="32" t="s">
        <v>6</v>
      </c>
      <c r="W1564" s="79">
        <v>1</v>
      </c>
      <c r="X1564" s="80">
        <v>0</v>
      </c>
      <c r="Y1564" s="81">
        <f>ROUND((S1564/INDICI!$B$2*10),2)</f>
        <v>0</v>
      </c>
      <c r="Z1564" s="81">
        <f>ROUND((O1564/INDICI!$B$1*25),2)</f>
        <v>0.63</v>
      </c>
      <c r="AA1564" s="82">
        <f t="shared" si="144"/>
        <v>8</v>
      </c>
      <c r="AB1564" s="83">
        <f t="shared" si="145"/>
        <v>8.6300000000000008</v>
      </c>
      <c r="AC1564" s="84"/>
      <c r="AD1564" s="81" t="str">
        <f>VLOOKUP(C1564, 'NORD SUD'!A:B, 2, FALSE)</f>
        <v>N</v>
      </c>
      <c r="AE1564" s="85"/>
      <c r="AF1564" s="85"/>
      <c r="AG1564" s="84"/>
      <c r="AH1564" s="83"/>
      <c r="AI1564" s="33"/>
      <c r="AJ1564" s="33"/>
      <c r="AK1564" s="201"/>
      <c r="AL1564" s="31"/>
    </row>
    <row r="1565" spans="1:38">
      <c r="A1565" s="16">
        <v>1560</v>
      </c>
      <c r="B1565" s="32" t="s">
        <v>175</v>
      </c>
      <c r="C1565" s="32" t="s">
        <v>1685</v>
      </c>
      <c r="D1565" s="32" t="s">
        <v>1685</v>
      </c>
      <c r="E1565" s="32" t="s">
        <v>1698</v>
      </c>
      <c r="F1565" s="32"/>
      <c r="G1565" s="74">
        <v>45834</v>
      </c>
      <c r="H1565" s="75">
        <v>0.61111111111111105</v>
      </c>
      <c r="I1565" s="32" t="s">
        <v>5</v>
      </c>
      <c r="J1565" s="32" t="s">
        <v>6</v>
      </c>
      <c r="K1565" s="32" t="s">
        <v>5</v>
      </c>
      <c r="L1565" s="32" t="s">
        <v>5</v>
      </c>
      <c r="M1565" s="32" t="s">
        <v>5</v>
      </c>
      <c r="N1565" s="32" t="s">
        <v>6</v>
      </c>
      <c r="O1565" s="76">
        <v>233.41</v>
      </c>
      <c r="P1565" s="77">
        <v>5998</v>
      </c>
      <c r="Q1565" s="76">
        <v>155981.94</v>
      </c>
      <c r="R1565" s="76">
        <v>27450</v>
      </c>
      <c r="S1565" s="85">
        <f t="shared" si="142"/>
        <v>17.598191175209131</v>
      </c>
      <c r="T1565" s="85">
        <f t="shared" si="143"/>
        <v>128531.94</v>
      </c>
      <c r="U1565" s="32" t="s">
        <v>6</v>
      </c>
      <c r="V1565" s="32" t="s">
        <v>6</v>
      </c>
      <c r="W1565" s="79">
        <v>1</v>
      </c>
      <c r="X1565" s="80">
        <v>0</v>
      </c>
      <c r="Y1565" s="81">
        <f>ROUND((S1565/INDICI!$B$2*10),2)</f>
        <v>1.99</v>
      </c>
      <c r="Z1565" s="81">
        <f>ROUND((O1565/INDICI!$B$1*25),2)</f>
        <v>0.62</v>
      </c>
      <c r="AA1565" s="82">
        <f t="shared" si="144"/>
        <v>6</v>
      </c>
      <c r="AB1565" s="83">
        <f t="shared" si="145"/>
        <v>8.61</v>
      </c>
      <c r="AC1565" s="84"/>
      <c r="AD1565" s="81" t="str">
        <f>VLOOKUP(C1565, 'NORD SUD'!A:B, 2, FALSE)</f>
        <v>S</v>
      </c>
      <c r="AE1565" s="85"/>
      <c r="AF1565" s="85"/>
      <c r="AG1565" s="84"/>
      <c r="AH1565" s="83"/>
      <c r="AI1565" s="33"/>
      <c r="AJ1565" s="33"/>
      <c r="AK1565" s="201"/>
      <c r="AL1565" s="31"/>
    </row>
    <row r="1566" spans="1:38">
      <c r="A1566" s="16">
        <v>1561</v>
      </c>
      <c r="B1566" s="32" t="s">
        <v>138</v>
      </c>
      <c r="C1566" s="32" t="s">
        <v>27</v>
      </c>
      <c r="D1566" s="32" t="s">
        <v>27</v>
      </c>
      <c r="E1566" s="32" t="s">
        <v>1340</v>
      </c>
      <c r="F1566" s="32"/>
      <c r="G1566" s="74">
        <v>45834</v>
      </c>
      <c r="H1566" s="75">
        <v>0.59722222222222221</v>
      </c>
      <c r="I1566" s="32" t="s">
        <v>5</v>
      </c>
      <c r="J1566" s="32" t="s">
        <v>6</v>
      </c>
      <c r="K1566" s="32" t="s">
        <v>5</v>
      </c>
      <c r="L1566" s="32" t="s">
        <v>5</v>
      </c>
      <c r="M1566" s="32" t="s">
        <v>5</v>
      </c>
      <c r="N1566" s="32" t="s">
        <v>6</v>
      </c>
      <c r="O1566" s="76">
        <v>973.38</v>
      </c>
      <c r="P1566" s="77">
        <v>10068</v>
      </c>
      <c r="Q1566" s="76">
        <v>250000</v>
      </c>
      <c r="R1566" s="76">
        <v>0</v>
      </c>
      <c r="S1566" s="85">
        <f t="shared" si="142"/>
        <v>0</v>
      </c>
      <c r="T1566" s="85">
        <f t="shared" si="143"/>
        <v>250000</v>
      </c>
      <c r="U1566" s="32" t="s">
        <v>5</v>
      </c>
      <c r="V1566" s="32" t="s">
        <v>6</v>
      </c>
      <c r="W1566" s="79">
        <v>2</v>
      </c>
      <c r="X1566" s="80">
        <v>0</v>
      </c>
      <c r="Y1566" s="81">
        <f>ROUND((S1566/INDICI!$B$2*10),2)</f>
        <v>0</v>
      </c>
      <c r="Z1566" s="81">
        <f>ROUND((O1566/INDICI!$B$1*25),2)</f>
        <v>2.6</v>
      </c>
      <c r="AA1566" s="82">
        <f t="shared" si="144"/>
        <v>6</v>
      </c>
      <c r="AB1566" s="83">
        <f t="shared" si="145"/>
        <v>8.6</v>
      </c>
      <c r="AC1566" s="84"/>
      <c r="AD1566" s="81" t="str">
        <f>VLOOKUP(C1566, 'NORD SUD'!A:B, 2, FALSE)</f>
        <v>S</v>
      </c>
      <c r="AE1566" s="85"/>
      <c r="AF1566" s="85"/>
      <c r="AG1566" s="84"/>
      <c r="AH1566" s="83"/>
      <c r="AI1566" s="33"/>
      <c r="AJ1566" s="33"/>
      <c r="AK1566" s="201"/>
      <c r="AL1566" s="31"/>
    </row>
    <row r="1567" spans="1:38">
      <c r="A1567" s="16">
        <v>1562</v>
      </c>
      <c r="B1567" s="32" t="s">
        <v>250</v>
      </c>
      <c r="C1567" s="32" t="s">
        <v>41</v>
      </c>
      <c r="D1567" s="32" t="s">
        <v>41</v>
      </c>
      <c r="E1567" s="32" t="s">
        <v>1311</v>
      </c>
      <c r="F1567" s="32"/>
      <c r="G1567" s="74">
        <v>45822</v>
      </c>
      <c r="H1567" s="75">
        <v>0.38263888888888892</v>
      </c>
      <c r="I1567" s="32" t="s">
        <v>265</v>
      </c>
      <c r="J1567" s="32" t="s">
        <v>6</v>
      </c>
      <c r="K1567" s="32" t="s">
        <v>5</v>
      </c>
      <c r="L1567" s="32" t="s">
        <v>5</v>
      </c>
      <c r="M1567" s="76" t="s">
        <v>5</v>
      </c>
      <c r="N1567" s="32" t="s">
        <v>6</v>
      </c>
      <c r="O1567" s="76">
        <v>218.5</v>
      </c>
      <c r="P1567" s="77">
        <v>1373</v>
      </c>
      <c r="Q1567" s="76">
        <v>189107</v>
      </c>
      <c r="R1567" s="76">
        <v>0</v>
      </c>
      <c r="S1567" s="85">
        <f t="shared" si="142"/>
        <v>0</v>
      </c>
      <c r="T1567" s="85">
        <f t="shared" si="143"/>
        <v>189107</v>
      </c>
      <c r="U1567" s="32" t="s">
        <v>6</v>
      </c>
      <c r="V1567" s="32" t="s">
        <v>6</v>
      </c>
      <c r="W1567" s="79">
        <v>1</v>
      </c>
      <c r="X1567" s="80">
        <v>0</v>
      </c>
      <c r="Y1567" s="81">
        <f>ROUND((S1567/INDICI!$B$2*10),2)</f>
        <v>0</v>
      </c>
      <c r="Z1567" s="81">
        <f>ROUND((O1567/INDICI!$B$1*25),2)</f>
        <v>0.57999999999999996</v>
      </c>
      <c r="AA1567" s="82">
        <f t="shared" si="144"/>
        <v>8</v>
      </c>
      <c r="AB1567" s="83">
        <f t="shared" si="145"/>
        <v>8.58</v>
      </c>
      <c r="AC1567" s="84"/>
      <c r="AD1567" s="81" t="str">
        <f>VLOOKUP(C1567, 'NORD SUD'!A:B, 2, FALSE)</f>
        <v>N</v>
      </c>
      <c r="AE1567" s="85"/>
      <c r="AF1567" s="85"/>
      <c r="AG1567" s="84"/>
      <c r="AH1567" s="83"/>
      <c r="AI1567" s="33"/>
      <c r="AJ1567" s="33"/>
      <c r="AK1567" s="201"/>
      <c r="AL1567" s="31"/>
    </row>
    <row r="1568" spans="1:38">
      <c r="A1568" s="16">
        <v>1563</v>
      </c>
      <c r="B1568" s="32" t="s">
        <v>138</v>
      </c>
      <c r="C1568" s="32" t="s">
        <v>27</v>
      </c>
      <c r="D1568" s="32" t="s">
        <v>27</v>
      </c>
      <c r="E1568" s="32" t="s">
        <v>1350</v>
      </c>
      <c r="F1568" s="32"/>
      <c r="G1568" s="74">
        <v>45816</v>
      </c>
      <c r="H1568" s="75">
        <v>0.68402777777777779</v>
      </c>
      <c r="I1568" s="32" t="s">
        <v>5</v>
      </c>
      <c r="J1568" s="32" t="s">
        <v>6</v>
      </c>
      <c r="K1568" s="32" t="s">
        <v>5</v>
      </c>
      <c r="L1568" s="32" t="s">
        <v>5</v>
      </c>
      <c r="M1568" s="32" t="s">
        <v>5</v>
      </c>
      <c r="N1568" s="32" t="s">
        <v>6</v>
      </c>
      <c r="O1568" s="76">
        <v>960.88</v>
      </c>
      <c r="P1568" s="77">
        <v>7389</v>
      </c>
      <c r="Q1568" s="76">
        <v>110248.22</v>
      </c>
      <c r="R1568" s="76">
        <v>0</v>
      </c>
      <c r="S1568" s="85">
        <f t="shared" si="142"/>
        <v>0</v>
      </c>
      <c r="T1568" s="85">
        <f t="shared" si="143"/>
        <v>110248.22</v>
      </c>
      <c r="U1568" s="32" t="s">
        <v>6</v>
      </c>
      <c r="V1568" s="32" t="s">
        <v>6</v>
      </c>
      <c r="W1568" s="79">
        <v>1</v>
      </c>
      <c r="X1568" s="80">
        <v>0</v>
      </c>
      <c r="Y1568" s="81">
        <f>ROUND((S1568/INDICI!$B$2*10),2)</f>
        <v>0</v>
      </c>
      <c r="Z1568" s="81">
        <f>ROUND((O1568/INDICI!$B$1*25),2)</f>
        <v>2.57</v>
      </c>
      <c r="AA1568" s="82">
        <f t="shared" si="144"/>
        <v>6</v>
      </c>
      <c r="AB1568" s="83">
        <f t="shared" si="145"/>
        <v>8.57</v>
      </c>
      <c r="AC1568" s="84"/>
      <c r="AD1568" s="81" t="str">
        <f>VLOOKUP(C1568, 'NORD SUD'!A:B, 2, FALSE)</f>
        <v>S</v>
      </c>
      <c r="AE1568" s="85"/>
      <c r="AF1568" s="85"/>
      <c r="AG1568" s="84"/>
      <c r="AH1568" s="83"/>
      <c r="AI1568" s="33"/>
      <c r="AJ1568" s="33"/>
      <c r="AK1568" s="201"/>
      <c r="AL1568" s="31"/>
    </row>
    <row r="1569" spans="1:38">
      <c r="A1569" s="16">
        <v>1564</v>
      </c>
      <c r="B1569" s="32" t="s">
        <v>138</v>
      </c>
      <c r="C1569" s="32" t="s">
        <v>18</v>
      </c>
      <c r="D1569" s="32" t="s">
        <v>18</v>
      </c>
      <c r="E1569" s="32" t="s">
        <v>148</v>
      </c>
      <c r="F1569" s="32"/>
      <c r="G1569" s="74">
        <v>45831</v>
      </c>
      <c r="H1569" s="75">
        <v>0.75</v>
      </c>
      <c r="I1569" s="32" t="s">
        <v>5</v>
      </c>
      <c r="J1569" s="32" t="s">
        <v>6</v>
      </c>
      <c r="K1569" s="32" t="s">
        <v>5</v>
      </c>
      <c r="L1569" s="32" t="s">
        <v>5</v>
      </c>
      <c r="M1569" s="32" t="s">
        <v>5</v>
      </c>
      <c r="N1569" s="32" t="s">
        <v>6</v>
      </c>
      <c r="O1569" s="76">
        <v>212.2</v>
      </c>
      <c r="P1569" s="77">
        <v>1885</v>
      </c>
      <c r="Q1569" s="76">
        <v>95352.71</v>
      </c>
      <c r="R1569" s="76">
        <v>0</v>
      </c>
      <c r="S1569" s="85">
        <f t="shared" ref="S1569:S1600" si="146">IFERROR(R1569/Q1569*100,0)</f>
        <v>0</v>
      </c>
      <c r="T1569" s="85">
        <f t="shared" si="143"/>
        <v>95352.71</v>
      </c>
      <c r="U1569" s="32" t="s">
        <v>6</v>
      </c>
      <c r="V1569" s="32" t="s">
        <v>6</v>
      </c>
      <c r="W1569" s="79">
        <v>1</v>
      </c>
      <c r="X1569" s="80">
        <v>0</v>
      </c>
      <c r="Y1569" s="81">
        <f>ROUND((S1569/INDICI!$B$2*10),2)</f>
        <v>0</v>
      </c>
      <c r="Z1569" s="81">
        <f>ROUND((O1569/INDICI!$B$1*25),2)</f>
        <v>0.56999999999999995</v>
      </c>
      <c r="AA1569" s="82">
        <f t="shared" si="144"/>
        <v>8</v>
      </c>
      <c r="AB1569" s="83">
        <f t="shared" si="145"/>
        <v>8.57</v>
      </c>
      <c r="AC1569" s="84"/>
      <c r="AD1569" s="81" t="str">
        <f>VLOOKUP(C1569, 'NORD SUD'!A:B, 2, FALSE)</f>
        <v>S</v>
      </c>
      <c r="AE1569" s="85"/>
      <c r="AF1569" s="85"/>
      <c r="AG1569" s="84"/>
      <c r="AH1569" s="83"/>
      <c r="AI1569" s="33"/>
      <c r="AJ1569" s="33"/>
      <c r="AK1569" s="201"/>
      <c r="AL1569" s="31"/>
    </row>
    <row r="1570" spans="1:38">
      <c r="A1570" s="16">
        <v>1565</v>
      </c>
      <c r="B1570" s="32" t="s">
        <v>857</v>
      </c>
      <c r="C1570" s="32" t="s">
        <v>32</v>
      </c>
      <c r="D1570" s="32" t="s">
        <v>32</v>
      </c>
      <c r="E1570" s="32" t="s">
        <v>1221</v>
      </c>
      <c r="F1570" s="32"/>
      <c r="G1570" s="74">
        <v>45833</v>
      </c>
      <c r="H1570" s="75">
        <v>0.4861111111111111</v>
      </c>
      <c r="I1570" s="32" t="s">
        <v>5</v>
      </c>
      <c r="J1570" s="32" t="s">
        <v>6</v>
      </c>
      <c r="K1570" s="32" t="s">
        <v>5</v>
      </c>
      <c r="L1570" s="32" t="s">
        <v>5</v>
      </c>
      <c r="M1570" s="32" t="s">
        <v>5</v>
      </c>
      <c r="N1570" s="32" t="s">
        <v>6</v>
      </c>
      <c r="O1570" s="76">
        <v>0</v>
      </c>
      <c r="P1570" s="77">
        <v>352</v>
      </c>
      <c r="Q1570" s="76">
        <v>255406.05</v>
      </c>
      <c r="R1570" s="76">
        <v>12770.3</v>
      </c>
      <c r="S1570" s="85">
        <f t="shared" si="146"/>
        <v>4.9999990211664915</v>
      </c>
      <c r="T1570" s="85">
        <f t="shared" si="143"/>
        <v>242635.75</v>
      </c>
      <c r="U1570" s="32" t="s">
        <v>6</v>
      </c>
      <c r="V1570" s="32" t="s">
        <v>6</v>
      </c>
      <c r="W1570" s="79">
        <v>2</v>
      </c>
      <c r="X1570" s="80">
        <v>0</v>
      </c>
      <c r="Y1570" s="81">
        <f>ROUND((S1570/INDICI!$B$2*10),2)</f>
        <v>0.56000000000000005</v>
      </c>
      <c r="Z1570" s="81">
        <f>ROUND((O1570/INDICI!$B$1*25),2)</f>
        <v>0</v>
      </c>
      <c r="AA1570" s="82">
        <f t="shared" si="144"/>
        <v>8</v>
      </c>
      <c r="AB1570" s="83">
        <f t="shared" si="145"/>
        <v>8.56</v>
      </c>
      <c r="AC1570" s="84"/>
      <c r="AD1570" s="81" t="str">
        <f>VLOOKUP(C1570, 'NORD SUD'!A:B, 2, FALSE)</f>
        <v>S</v>
      </c>
      <c r="AE1570" s="85"/>
      <c r="AF1570" s="85"/>
      <c r="AG1570" s="84"/>
      <c r="AH1570" s="83"/>
      <c r="AI1570" s="33"/>
      <c r="AJ1570" s="33"/>
      <c r="AK1570" s="201"/>
      <c r="AL1570" s="31"/>
    </row>
    <row r="1571" spans="1:38">
      <c r="A1571" s="16">
        <v>1566</v>
      </c>
      <c r="B1571" s="32" t="s">
        <v>357</v>
      </c>
      <c r="C1571" s="32" t="s">
        <v>17</v>
      </c>
      <c r="D1571" s="32" t="s">
        <v>17</v>
      </c>
      <c r="E1571" s="32" t="s">
        <v>360</v>
      </c>
      <c r="F1571" s="32"/>
      <c r="G1571" s="74">
        <v>45831</v>
      </c>
      <c r="H1571" s="75" t="s">
        <v>361</v>
      </c>
      <c r="I1571" s="32" t="s">
        <v>5</v>
      </c>
      <c r="J1571" s="32" t="s">
        <v>6</v>
      </c>
      <c r="K1571" s="32" t="s">
        <v>5</v>
      </c>
      <c r="L1571" s="32" t="s">
        <v>5</v>
      </c>
      <c r="M1571" s="32" t="s">
        <v>5</v>
      </c>
      <c r="N1571" s="32" t="s">
        <v>6</v>
      </c>
      <c r="O1571" s="76">
        <v>957.59</v>
      </c>
      <c r="P1571" s="77">
        <v>6579</v>
      </c>
      <c r="Q1571" s="76">
        <v>177124.4</v>
      </c>
      <c r="R1571" s="76">
        <v>0</v>
      </c>
      <c r="S1571" s="78">
        <f t="shared" si="146"/>
        <v>0</v>
      </c>
      <c r="T1571" s="78">
        <f t="shared" si="143"/>
        <v>177124.4</v>
      </c>
      <c r="U1571" s="32" t="s">
        <v>6</v>
      </c>
      <c r="V1571" s="32" t="s">
        <v>6</v>
      </c>
      <c r="W1571" s="79">
        <v>1</v>
      </c>
      <c r="X1571" s="80">
        <v>0</v>
      </c>
      <c r="Y1571" s="81">
        <f>ROUND((S1571/INDICI!$B$2*10),2)</f>
        <v>0</v>
      </c>
      <c r="Z1571" s="81">
        <f>ROUND((O1571/INDICI!$B$1*25),2)</f>
        <v>2.56</v>
      </c>
      <c r="AA1571" s="82">
        <f t="shared" si="144"/>
        <v>6</v>
      </c>
      <c r="AB1571" s="83">
        <f t="shared" si="145"/>
        <v>8.56</v>
      </c>
      <c r="AC1571" s="84"/>
      <c r="AD1571" s="81" t="str">
        <f>VLOOKUP(C1571, 'NORD SUD'!A:B, 2, FALSE)</f>
        <v>N</v>
      </c>
      <c r="AE1571" s="85"/>
      <c r="AF1571" s="85"/>
      <c r="AG1571" s="84"/>
      <c r="AH1571" s="83"/>
      <c r="AI1571" s="33"/>
      <c r="AJ1571" s="33"/>
      <c r="AK1571" s="201"/>
      <c r="AL1571" s="31"/>
    </row>
    <row r="1572" spans="1:38">
      <c r="A1572" s="16">
        <v>1567</v>
      </c>
      <c r="B1572" s="32" t="s">
        <v>857</v>
      </c>
      <c r="C1572" s="32" t="s">
        <v>32</v>
      </c>
      <c r="D1572" s="32" t="s">
        <v>32</v>
      </c>
      <c r="E1572" s="32" t="s">
        <v>1262</v>
      </c>
      <c r="F1572" s="32"/>
      <c r="G1572" s="74">
        <v>45834</v>
      </c>
      <c r="H1572" s="75">
        <v>0.86805555555555547</v>
      </c>
      <c r="I1572" s="32" t="s">
        <v>5</v>
      </c>
      <c r="J1572" s="32" t="s">
        <v>6</v>
      </c>
      <c r="K1572" s="32" t="s">
        <v>5</v>
      </c>
      <c r="L1572" s="32" t="s">
        <v>5</v>
      </c>
      <c r="M1572" s="32" t="s">
        <v>5</v>
      </c>
      <c r="N1572" s="32" t="s">
        <v>6</v>
      </c>
      <c r="O1572" s="76">
        <v>210.08</v>
      </c>
      <c r="P1572" s="77">
        <v>952</v>
      </c>
      <c r="Q1572" s="76">
        <v>249000</v>
      </c>
      <c r="R1572" s="76">
        <v>0</v>
      </c>
      <c r="S1572" s="85">
        <f t="shared" si="146"/>
        <v>0</v>
      </c>
      <c r="T1572" s="85">
        <f t="shared" si="143"/>
        <v>249000</v>
      </c>
      <c r="U1572" s="32" t="s">
        <v>6</v>
      </c>
      <c r="V1572" s="32" t="s">
        <v>6</v>
      </c>
      <c r="W1572" s="79">
        <v>1</v>
      </c>
      <c r="X1572" s="80">
        <v>0</v>
      </c>
      <c r="Y1572" s="81">
        <f>ROUND((S1572/INDICI!$B$2*10),2)</f>
        <v>0</v>
      </c>
      <c r="Z1572" s="81">
        <f>ROUND((O1572/INDICI!$B$1*25),2)</f>
        <v>0.56000000000000005</v>
      </c>
      <c r="AA1572" s="82">
        <f t="shared" si="144"/>
        <v>8</v>
      </c>
      <c r="AB1572" s="83">
        <f t="shared" si="145"/>
        <v>8.56</v>
      </c>
      <c r="AC1572" s="84"/>
      <c r="AD1572" s="81" t="str">
        <f>VLOOKUP(C1572, 'NORD SUD'!A:B, 2, FALSE)</f>
        <v>S</v>
      </c>
      <c r="AE1572" s="85"/>
      <c r="AF1572" s="85"/>
      <c r="AG1572" s="84"/>
      <c r="AH1572" s="83"/>
      <c r="AI1572" s="33"/>
      <c r="AJ1572" s="33"/>
      <c r="AK1572" s="201"/>
      <c r="AL1572" s="31"/>
    </row>
    <row r="1573" spans="1:38">
      <c r="A1573" s="16">
        <v>1568</v>
      </c>
      <c r="B1573" s="32" t="s">
        <v>344</v>
      </c>
      <c r="C1573" s="32" t="s">
        <v>50</v>
      </c>
      <c r="D1573" s="32" t="s">
        <v>50</v>
      </c>
      <c r="E1573" s="32" t="s">
        <v>354</v>
      </c>
      <c r="F1573" s="32"/>
      <c r="G1573" s="74">
        <v>45833</v>
      </c>
      <c r="H1573" s="75">
        <v>0.58472222222222225</v>
      </c>
      <c r="I1573" s="32" t="s">
        <v>5</v>
      </c>
      <c r="J1573" s="32" t="s">
        <v>6</v>
      </c>
      <c r="K1573" s="32" t="s">
        <v>5</v>
      </c>
      <c r="L1573" s="32" t="s">
        <v>5</v>
      </c>
      <c r="M1573" s="76" t="s">
        <v>5</v>
      </c>
      <c r="N1573" s="32" t="s">
        <v>6</v>
      </c>
      <c r="O1573" s="76">
        <v>206.5</v>
      </c>
      <c r="P1573" s="77">
        <v>1937</v>
      </c>
      <c r="Q1573" s="76">
        <v>217564.4</v>
      </c>
      <c r="R1573" s="76">
        <v>0</v>
      </c>
      <c r="S1573" s="78">
        <f t="shared" si="146"/>
        <v>0</v>
      </c>
      <c r="T1573" s="78">
        <f t="shared" si="143"/>
        <v>217564.4</v>
      </c>
      <c r="U1573" s="32" t="s">
        <v>6</v>
      </c>
      <c r="V1573" s="32" t="s">
        <v>6</v>
      </c>
      <c r="W1573" s="79">
        <v>1</v>
      </c>
      <c r="X1573" s="80">
        <v>0</v>
      </c>
      <c r="Y1573" s="81">
        <f>ROUND((S1573/INDICI!$B$2*10),2)</f>
        <v>0</v>
      </c>
      <c r="Z1573" s="81">
        <f>ROUND((O1573/INDICI!$B$1*25),2)</f>
        <v>0.55000000000000004</v>
      </c>
      <c r="AA1573" s="82">
        <f t="shared" si="144"/>
        <v>8</v>
      </c>
      <c r="AB1573" s="83">
        <f t="shared" si="145"/>
        <v>8.5500000000000007</v>
      </c>
      <c r="AC1573" s="84"/>
      <c r="AD1573" s="81" t="str">
        <f>VLOOKUP(C1573, 'NORD SUD'!A:B, 2, FALSE)</f>
        <v>N</v>
      </c>
      <c r="AE1573" s="85"/>
      <c r="AF1573" s="85"/>
      <c r="AG1573" s="84"/>
      <c r="AH1573" s="83"/>
      <c r="AI1573" s="33"/>
      <c r="AJ1573" s="33"/>
      <c r="AK1573" s="201"/>
      <c r="AL1573" s="31"/>
    </row>
    <row r="1574" spans="1:38">
      <c r="A1574" s="16">
        <v>1569</v>
      </c>
      <c r="B1574" s="32" t="s">
        <v>1013</v>
      </c>
      <c r="C1574" s="32" t="s">
        <v>74</v>
      </c>
      <c r="D1574" s="32" t="s">
        <v>1050</v>
      </c>
      <c r="E1574" s="32" t="s">
        <v>1081</v>
      </c>
      <c r="F1574" s="32"/>
      <c r="G1574" s="74">
        <v>45834</v>
      </c>
      <c r="H1574" s="75">
        <v>0.68263888888888891</v>
      </c>
      <c r="I1574" s="32" t="s">
        <v>5</v>
      </c>
      <c r="J1574" s="32" t="s">
        <v>6</v>
      </c>
      <c r="K1574" s="32" t="s">
        <v>5</v>
      </c>
      <c r="L1574" s="32" t="s">
        <v>5</v>
      </c>
      <c r="M1574" s="32" t="s">
        <v>5</v>
      </c>
      <c r="N1574" s="32" t="s">
        <v>6</v>
      </c>
      <c r="O1574" s="76">
        <v>198.01980198019803</v>
      </c>
      <c r="P1574" s="77">
        <v>505</v>
      </c>
      <c r="Q1574" s="76">
        <v>137137.56</v>
      </c>
      <c r="R1574" s="76">
        <v>0</v>
      </c>
      <c r="S1574" s="85">
        <f t="shared" si="146"/>
        <v>0</v>
      </c>
      <c r="T1574" s="85">
        <f t="shared" si="143"/>
        <v>137137.56</v>
      </c>
      <c r="U1574" s="32" t="s">
        <v>6</v>
      </c>
      <c r="V1574" s="32" t="s">
        <v>6</v>
      </c>
      <c r="W1574" s="79">
        <v>1</v>
      </c>
      <c r="X1574" s="80">
        <v>0</v>
      </c>
      <c r="Y1574" s="81">
        <f>ROUND((S1574/INDICI!$B$2*10),2)</f>
        <v>0</v>
      </c>
      <c r="Z1574" s="81">
        <f>ROUND((O1574/INDICI!$B$1*25),2)</f>
        <v>0.53</v>
      </c>
      <c r="AA1574" s="82">
        <f t="shared" si="144"/>
        <v>8</v>
      </c>
      <c r="AB1574" s="83">
        <f t="shared" si="145"/>
        <v>8.5299999999999994</v>
      </c>
      <c r="AC1574" s="84"/>
      <c r="AD1574" s="81" t="str">
        <f>VLOOKUP(C1574, 'NORD SUD'!A:B, 2, FALSE)</f>
        <v>S</v>
      </c>
      <c r="AE1574" s="85"/>
      <c r="AF1574" s="85"/>
      <c r="AG1574" s="84"/>
      <c r="AH1574" s="83"/>
      <c r="AI1574" s="33"/>
      <c r="AJ1574" s="33"/>
      <c r="AK1574" s="201"/>
      <c r="AL1574" s="31"/>
    </row>
    <row r="1575" spans="1:38">
      <c r="A1575" s="16">
        <v>1570</v>
      </c>
      <c r="B1575" s="32" t="s">
        <v>857</v>
      </c>
      <c r="C1575" s="32" t="s">
        <v>76</v>
      </c>
      <c r="D1575" s="32" t="s">
        <v>76</v>
      </c>
      <c r="E1575" s="32" t="s">
        <v>1159</v>
      </c>
      <c r="F1575" s="32"/>
      <c r="G1575" s="74">
        <v>45818</v>
      </c>
      <c r="H1575" s="75">
        <v>0.52152777777777781</v>
      </c>
      <c r="I1575" s="32" t="s">
        <v>5</v>
      </c>
      <c r="J1575" s="32" t="s">
        <v>6</v>
      </c>
      <c r="K1575" s="32" t="s">
        <v>5</v>
      </c>
      <c r="L1575" s="32" t="s">
        <v>5</v>
      </c>
      <c r="M1575" s="32" t="s">
        <v>5</v>
      </c>
      <c r="N1575" s="32" t="s">
        <v>6</v>
      </c>
      <c r="O1575" s="76">
        <v>855.77</v>
      </c>
      <c r="P1575" s="77">
        <v>10400</v>
      </c>
      <c r="Q1575" s="76">
        <v>250000</v>
      </c>
      <c r="R1575" s="76">
        <v>5000</v>
      </c>
      <c r="S1575" s="85">
        <f t="shared" si="146"/>
        <v>2</v>
      </c>
      <c r="T1575" s="85">
        <f t="shared" si="143"/>
        <v>245000</v>
      </c>
      <c r="U1575" s="32" t="s">
        <v>5</v>
      </c>
      <c r="V1575" s="32" t="s">
        <v>6</v>
      </c>
      <c r="W1575" s="32">
        <v>2</v>
      </c>
      <c r="X1575" s="80">
        <v>0</v>
      </c>
      <c r="Y1575" s="81">
        <f>ROUND((S1575/INDICI!$B$2*10),2)</f>
        <v>0.23</v>
      </c>
      <c r="Z1575" s="81">
        <f>ROUND((O1575/INDICI!$B$1*25),2)</f>
        <v>2.2799999999999998</v>
      </c>
      <c r="AA1575" s="82">
        <f t="shared" si="144"/>
        <v>6</v>
      </c>
      <c r="AB1575" s="83">
        <f t="shared" si="145"/>
        <v>8.51</v>
      </c>
      <c r="AC1575" s="84"/>
      <c r="AD1575" s="81" t="str">
        <f>VLOOKUP(C1575, 'NORD SUD'!A:B, 2, FALSE)</f>
        <v>S</v>
      </c>
      <c r="AE1575" s="85"/>
      <c r="AF1575" s="85"/>
      <c r="AG1575" s="84"/>
      <c r="AH1575" s="83"/>
      <c r="AI1575" s="33"/>
      <c r="AJ1575" s="33"/>
      <c r="AK1575" s="201"/>
      <c r="AL1575" s="31"/>
    </row>
    <row r="1576" spans="1:38">
      <c r="A1576" s="16">
        <v>1571</v>
      </c>
      <c r="B1576" s="32" t="s">
        <v>1497</v>
      </c>
      <c r="C1576" s="32" t="s">
        <v>82</v>
      </c>
      <c r="D1576" s="32" t="s">
        <v>82</v>
      </c>
      <c r="E1576" s="32" t="s">
        <v>1505</v>
      </c>
      <c r="F1576" s="32"/>
      <c r="G1576" s="74">
        <v>45834</v>
      </c>
      <c r="H1576" s="75">
        <v>0.57222222222222197</v>
      </c>
      <c r="I1576" s="32" t="s">
        <v>5</v>
      </c>
      <c r="J1576" s="32" t="s">
        <v>6</v>
      </c>
      <c r="K1576" s="32" t="s">
        <v>5</v>
      </c>
      <c r="L1576" s="32" t="s">
        <v>5</v>
      </c>
      <c r="M1576" s="32" t="s">
        <v>5</v>
      </c>
      <c r="N1576" s="32" t="s">
        <v>6</v>
      </c>
      <c r="O1576" s="76">
        <v>189.99</v>
      </c>
      <c r="P1576" s="77">
        <v>1579</v>
      </c>
      <c r="Q1576" s="76">
        <v>250000</v>
      </c>
      <c r="R1576" s="76">
        <v>0</v>
      </c>
      <c r="S1576" s="86">
        <f t="shared" si="146"/>
        <v>0</v>
      </c>
      <c r="T1576" s="86">
        <f t="shared" si="143"/>
        <v>250000</v>
      </c>
      <c r="U1576" s="32" t="s">
        <v>6</v>
      </c>
      <c r="V1576" s="32" t="s">
        <v>6</v>
      </c>
      <c r="W1576" s="32">
        <v>1</v>
      </c>
      <c r="X1576" s="80">
        <v>0</v>
      </c>
      <c r="Y1576" s="81">
        <f>ROUND((S1576/INDICI!$B$2*10),2)</f>
        <v>0</v>
      </c>
      <c r="Z1576" s="81">
        <f>ROUND((O1576/INDICI!$B$1*25),2)</f>
        <v>0.51</v>
      </c>
      <c r="AA1576" s="82">
        <f t="shared" si="144"/>
        <v>8</v>
      </c>
      <c r="AB1576" s="83">
        <f t="shared" si="145"/>
        <v>8.51</v>
      </c>
      <c r="AC1576" s="84"/>
      <c r="AD1576" s="81" t="str">
        <f>VLOOKUP(C1576, 'NORD SUD'!A:B, 2, FALSE)</f>
        <v>S</v>
      </c>
      <c r="AE1576" s="85"/>
      <c r="AF1576" s="85"/>
      <c r="AG1576" s="84"/>
      <c r="AH1576" s="83"/>
      <c r="AI1576" s="33"/>
      <c r="AJ1576" s="33"/>
      <c r="AK1576" s="201"/>
      <c r="AL1576" s="31"/>
    </row>
    <row r="1577" spans="1:38">
      <c r="A1577" s="16">
        <v>1572</v>
      </c>
      <c r="B1577" s="32" t="s">
        <v>218</v>
      </c>
      <c r="C1577" s="32" t="s">
        <v>1494</v>
      </c>
      <c r="D1577" s="32" t="s">
        <v>1494</v>
      </c>
      <c r="E1577" s="32" t="s">
        <v>404</v>
      </c>
      <c r="F1577" s="32"/>
      <c r="G1577" s="74">
        <v>45833</v>
      </c>
      <c r="H1577" s="75">
        <v>0.78888888888888886</v>
      </c>
      <c r="I1577" s="32" t="s">
        <v>5</v>
      </c>
      <c r="J1577" s="32" t="s">
        <v>6</v>
      </c>
      <c r="K1577" s="32" t="s">
        <v>5</v>
      </c>
      <c r="L1577" s="32" t="s">
        <v>405</v>
      </c>
      <c r="M1577" s="32" t="s">
        <v>5</v>
      </c>
      <c r="N1577" s="32" t="s">
        <v>6</v>
      </c>
      <c r="O1577" s="76">
        <v>609.03</v>
      </c>
      <c r="P1577" s="77">
        <v>7553</v>
      </c>
      <c r="Q1577" s="76">
        <v>259156.03</v>
      </c>
      <c r="R1577" s="76">
        <v>20000</v>
      </c>
      <c r="S1577" s="85">
        <f t="shared" si="146"/>
        <v>7.7173585349335685</v>
      </c>
      <c r="T1577" s="85">
        <f t="shared" si="143"/>
        <v>239156.03</v>
      </c>
      <c r="U1577" s="32" t="s">
        <v>5</v>
      </c>
      <c r="V1577" s="32" t="s">
        <v>6</v>
      </c>
      <c r="W1577" s="79">
        <v>1</v>
      </c>
      <c r="X1577" s="80">
        <v>0</v>
      </c>
      <c r="Y1577" s="81">
        <f>ROUND((S1577/INDICI!$B$2*10),2)</f>
        <v>0.87</v>
      </c>
      <c r="Z1577" s="81">
        <f>ROUND((O1577/INDICI!$B$1*25),2)</f>
        <v>1.63</v>
      </c>
      <c r="AA1577" s="82">
        <f t="shared" si="144"/>
        <v>6</v>
      </c>
      <c r="AB1577" s="83">
        <f t="shared" si="145"/>
        <v>8.5</v>
      </c>
      <c r="AC1577" s="84"/>
      <c r="AD1577" s="81" t="str">
        <f>VLOOKUP(C1577, 'NORD SUD'!A:B, 2, FALSE)</f>
        <v>S</v>
      </c>
      <c r="AE1577" s="85"/>
      <c r="AF1577" s="85"/>
      <c r="AG1577" s="84"/>
      <c r="AH1577" s="83"/>
      <c r="AI1577" s="33"/>
      <c r="AJ1577" s="33"/>
      <c r="AK1577" s="201"/>
      <c r="AL1577" s="31"/>
    </row>
    <row r="1578" spans="1:38">
      <c r="A1578" s="16">
        <v>1573</v>
      </c>
      <c r="B1578" s="32" t="s">
        <v>250</v>
      </c>
      <c r="C1578" s="32" t="s">
        <v>41</v>
      </c>
      <c r="D1578" s="32" t="s">
        <v>41</v>
      </c>
      <c r="E1578" s="32" t="s">
        <v>1291</v>
      </c>
      <c r="F1578" s="32"/>
      <c r="G1578" s="74">
        <v>45831</v>
      </c>
      <c r="H1578" s="75">
        <v>0.38611111111111113</v>
      </c>
      <c r="I1578" s="32" t="s">
        <v>265</v>
      </c>
      <c r="J1578" s="32" t="s">
        <v>6</v>
      </c>
      <c r="K1578" s="32" t="s">
        <v>265</v>
      </c>
      <c r="L1578" s="32" t="s">
        <v>265</v>
      </c>
      <c r="M1578" s="76" t="s">
        <v>5</v>
      </c>
      <c r="N1578" s="32" t="s">
        <v>6</v>
      </c>
      <c r="O1578" s="76">
        <v>185.36</v>
      </c>
      <c r="P1578" s="77">
        <v>2158</v>
      </c>
      <c r="Q1578" s="76">
        <v>28357.16</v>
      </c>
      <c r="R1578" s="76">
        <v>0</v>
      </c>
      <c r="S1578" s="85">
        <f t="shared" si="146"/>
        <v>0</v>
      </c>
      <c r="T1578" s="85">
        <f t="shared" si="143"/>
        <v>28357.16</v>
      </c>
      <c r="U1578" s="32" t="s">
        <v>289</v>
      </c>
      <c r="V1578" s="32" t="s">
        <v>289</v>
      </c>
      <c r="W1578" s="79">
        <v>1</v>
      </c>
      <c r="X1578" s="80">
        <v>0</v>
      </c>
      <c r="Y1578" s="81">
        <f>ROUND((S1578/INDICI!$B$2*10),2)</f>
        <v>0</v>
      </c>
      <c r="Z1578" s="81">
        <f>ROUND((O1578/INDICI!$B$1*25),2)</f>
        <v>0.49</v>
      </c>
      <c r="AA1578" s="82">
        <f t="shared" si="144"/>
        <v>8</v>
      </c>
      <c r="AB1578" s="83">
        <f t="shared" si="145"/>
        <v>8.49</v>
      </c>
      <c r="AC1578" s="84"/>
      <c r="AD1578" s="81" t="str">
        <f>VLOOKUP(C1578, 'NORD SUD'!A:B, 2, FALSE)</f>
        <v>N</v>
      </c>
      <c r="AE1578" s="85"/>
      <c r="AF1578" s="85"/>
      <c r="AG1578" s="84"/>
      <c r="AH1578" s="83"/>
      <c r="AI1578" s="33"/>
      <c r="AJ1578" s="33"/>
      <c r="AK1578" s="201"/>
      <c r="AL1578" s="31"/>
    </row>
    <row r="1579" spans="1:38">
      <c r="A1579" s="16">
        <v>1574</v>
      </c>
      <c r="B1579" s="32" t="s">
        <v>967</v>
      </c>
      <c r="C1579" s="32" t="s">
        <v>71</v>
      </c>
      <c r="D1579" s="32" t="s">
        <v>71</v>
      </c>
      <c r="E1579" s="32" t="s">
        <v>990</v>
      </c>
      <c r="F1579" s="32"/>
      <c r="G1579" s="74">
        <v>45834</v>
      </c>
      <c r="H1579" s="75">
        <v>0.47152777777777777</v>
      </c>
      <c r="I1579" s="32" t="s">
        <v>5</v>
      </c>
      <c r="J1579" s="32" t="s">
        <v>6</v>
      </c>
      <c r="K1579" s="32" t="s">
        <v>5</v>
      </c>
      <c r="L1579" s="32" t="s">
        <v>5</v>
      </c>
      <c r="M1579" s="32" t="s">
        <v>5</v>
      </c>
      <c r="N1579" s="32" t="s">
        <v>6</v>
      </c>
      <c r="O1579" s="76">
        <v>174.82</v>
      </c>
      <c r="P1579" s="77">
        <v>572</v>
      </c>
      <c r="Q1579" s="76">
        <v>134474.92000000001</v>
      </c>
      <c r="R1579" s="76">
        <v>0</v>
      </c>
      <c r="S1579" s="85">
        <f t="shared" si="146"/>
        <v>0</v>
      </c>
      <c r="T1579" s="85">
        <f t="shared" si="143"/>
        <v>134474.92000000001</v>
      </c>
      <c r="U1579" s="32" t="s">
        <v>6</v>
      </c>
      <c r="V1579" s="32" t="s">
        <v>6</v>
      </c>
      <c r="W1579" s="79">
        <v>1</v>
      </c>
      <c r="X1579" s="80">
        <v>0</v>
      </c>
      <c r="Y1579" s="81">
        <f>ROUND((S1579/INDICI!$B$2*10),2)</f>
        <v>0</v>
      </c>
      <c r="Z1579" s="81">
        <f>ROUND((O1579/INDICI!$B$1*25),2)</f>
        <v>0.47</v>
      </c>
      <c r="AA1579" s="82">
        <f t="shared" si="144"/>
        <v>8</v>
      </c>
      <c r="AB1579" s="83">
        <f t="shared" si="145"/>
        <v>8.4700000000000006</v>
      </c>
      <c r="AC1579" s="84"/>
      <c r="AD1579" s="81" t="str">
        <f>VLOOKUP(C1579, 'NORD SUD'!A:B, 2, FALSE)</f>
        <v>N</v>
      </c>
      <c r="AE1579" s="85"/>
      <c r="AF1579" s="85"/>
      <c r="AG1579" s="84"/>
      <c r="AH1579" s="83"/>
      <c r="AI1579" s="33"/>
      <c r="AJ1579" s="33"/>
      <c r="AK1579" s="201"/>
      <c r="AL1579" s="31"/>
    </row>
    <row r="1580" spans="1:38">
      <c r="A1580" s="16">
        <v>1575</v>
      </c>
      <c r="B1580" s="32" t="s">
        <v>857</v>
      </c>
      <c r="C1580" s="32" t="s">
        <v>76</v>
      </c>
      <c r="D1580" s="32" t="s">
        <v>76</v>
      </c>
      <c r="E1580" s="32" t="s">
        <v>1169</v>
      </c>
      <c r="F1580" s="32"/>
      <c r="G1580" s="74">
        <v>45800</v>
      </c>
      <c r="H1580" s="75" t="s">
        <v>602</v>
      </c>
      <c r="I1580" s="32" t="s">
        <v>5</v>
      </c>
      <c r="J1580" s="32" t="s">
        <v>6</v>
      </c>
      <c r="K1580" s="32" t="s">
        <v>5</v>
      </c>
      <c r="L1580" s="32" t="s">
        <v>5</v>
      </c>
      <c r="M1580" s="32" t="s">
        <v>5</v>
      </c>
      <c r="N1580" s="32" t="s">
        <v>6</v>
      </c>
      <c r="O1580" s="76">
        <v>713.14</v>
      </c>
      <c r="P1580" s="77">
        <v>17528</v>
      </c>
      <c r="Q1580" s="76">
        <v>185235.65</v>
      </c>
      <c r="R1580" s="76">
        <v>9261.7800000000007</v>
      </c>
      <c r="S1580" s="85">
        <f t="shared" si="146"/>
        <v>4.9999986503677887</v>
      </c>
      <c r="T1580" s="85">
        <f t="shared" si="143"/>
        <v>175973.87</v>
      </c>
      <c r="U1580" s="32" t="s">
        <v>6</v>
      </c>
      <c r="V1580" s="32" t="s">
        <v>5</v>
      </c>
      <c r="W1580" s="32">
        <v>1</v>
      </c>
      <c r="X1580" s="80">
        <v>0</v>
      </c>
      <c r="Y1580" s="81">
        <f>ROUND((S1580/INDICI!$B$2*10),2)</f>
        <v>0.56000000000000005</v>
      </c>
      <c r="Z1580" s="81">
        <f>ROUND((O1580/INDICI!$B$1*25),2)</f>
        <v>1.9</v>
      </c>
      <c r="AA1580" s="82">
        <f t="shared" si="144"/>
        <v>6</v>
      </c>
      <c r="AB1580" s="83">
        <f t="shared" si="145"/>
        <v>8.4600000000000009</v>
      </c>
      <c r="AC1580" s="84"/>
      <c r="AD1580" s="81" t="str">
        <f>VLOOKUP(C1580, 'NORD SUD'!A:B, 2, FALSE)</f>
        <v>S</v>
      </c>
      <c r="AE1580" s="85"/>
      <c r="AF1580" s="85"/>
      <c r="AG1580" s="84"/>
      <c r="AH1580" s="83"/>
      <c r="AI1580" s="33"/>
      <c r="AJ1580" s="33"/>
      <c r="AK1580" s="201"/>
      <c r="AL1580" s="31"/>
    </row>
    <row r="1581" spans="1:38">
      <c r="A1581" s="16">
        <v>1576</v>
      </c>
      <c r="B1581" s="32" t="s">
        <v>344</v>
      </c>
      <c r="C1581" s="32" t="s">
        <v>19</v>
      </c>
      <c r="D1581" s="32" t="s">
        <v>19</v>
      </c>
      <c r="E1581" s="32" t="s">
        <v>1564</v>
      </c>
      <c r="F1581" s="32"/>
      <c r="G1581" s="74">
        <v>45834</v>
      </c>
      <c r="H1581" s="75">
        <v>0.75138888888888899</v>
      </c>
      <c r="I1581" s="32" t="s">
        <v>5</v>
      </c>
      <c r="J1581" s="32" t="s">
        <v>6</v>
      </c>
      <c r="K1581" s="32" t="s">
        <v>5</v>
      </c>
      <c r="L1581" s="32" t="s">
        <v>5</v>
      </c>
      <c r="M1581" s="32" t="s">
        <v>5</v>
      </c>
      <c r="N1581" s="32" t="s">
        <v>6</v>
      </c>
      <c r="O1581" s="76">
        <v>919.62</v>
      </c>
      <c r="P1581" s="77">
        <v>8808</v>
      </c>
      <c r="Q1581" s="76">
        <v>20111.91</v>
      </c>
      <c r="R1581" s="76">
        <v>0</v>
      </c>
      <c r="S1581" s="85">
        <f t="shared" si="146"/>
        <v>0</v>
      </c>
      <c r="T1581" s="85">
        <f t="shared" si="143"/>
        <v>20111.91</v>
      </c>
      <c r="U1581" s="32" t="s">
        <v>6</v>
      </c>
      <c r="V1581" s="32" t="s">
        <v>6</v>
      </c>
      <c r="W1581" s="79">
        <v>2</v>
      </c>
      <c r="X1581" s="80">
        <v>0</v>
      </c>
      <c r="Y1581" s="81">
        <f>ROUND((S1581/INDICI!$B$2*10),2)</f>
        <v>0</v>
      </c>
      <c r="Z1581" s="81">
        <f>ROUND((O1581/INDICI!$B$1*25),2)</f>
        <v>2.46</v>
      </c>
      <c r="AA1581" s="82">
        <f t="shared" si="144"/>
        <v>6</v>
      </c>
      <c r="AB1581" s="83">
        <f t="shared" si="145"/>
        <v>8.4600000000000009</v>
      </c>
      <c r="AC1581" s="84"/>
      <c r="AD1581" s="81" t="str">
        <f>VLOOKUP(C1581, 'NORD SUD'!A:B, 2, FALSE)</f>
        <v>N</v>
      </c>
      <c r="AE1581" s="85"/>
      <c r="AF1581" s="85"/>
      <c r="AG1581" s="84"/>
      <c r="AH1581" s="83"/>
      <c r="AI1581" s="33"/>
      <c r="AJ1581" s="33"/>
      <c r="AK1581" s="201"/>
      <c r="AL1581" s="31"/>
    </row>
    <row r="1582" spans="1:38">
      <c r="A1582" s="16">
        <v>1577</v>
      </c>
      <c r="B1582" s="32" t="s">
        <v>138</v>
      </c>
      <c r="C1582" s="32" t="s">
        <v>14</v>
      </c>
      <c r="D1582" s="32" t="s">
        <v>14</v>
      </c>
      <c r="E1582" s="32" t="s">
        <v>1678</v>
      </c>
      <c r="F1582" s="32"/>
      <c r="G1582" s="74">
        <v>45833</v>
      </c>
      <c r="H1582" s="75">
        <v>0.54236111111111107</v>
      </c>
      <c r="I1582" s="32" t="s">
        <v>5</v>
      </c>
      <c r="J1582" s="32" t="s">
        <v>6</v>
      </c>
      <c r="K1582" s="32" t="s">
        <v>5</v>
      </c>
      <c r="L1582" s="32" t="s">
        <v>5</v>
      </c>
      <c r="M1582" s="76" t="s">
        <v>5</v>
      </c>
      <c r="N1582" s="32" t="s">
        <v>6</v>
      </c>
      <c r="O1582" s="76">
        <v>920.19</v>
      </c>
      <c r="P1582" s="77">
        <v>11954</v>
      </c>
      <c r="Q1582" s="76">
        <v>105529.95</v>
      </c>
      <c r="R1582" s="76">
        <v>0</v>
      </c>
      <c r="S1582" s="85">
        <f t="shared" si="146"/>
        <v>0</v>
      </c>
      <c r="T1582" s="85">
        <f t="shared" si="143"/>
        <v>105529.95</v>
      </c>
      <c r="U1582" s="32" t="s">
        <v>6</v>
      </c>
      <c r="V1582" s="32" t="s">
        <v>6</v>
      </c>
      <c r="W1582" s="79">
        <v>1</v>
      </c>
      <c r="X1582" s="80">
        <v>0</v>
      </c>
      <c r="Y1582" s="81">
        <f>ROUND((S1582/INDICI!$B$2*10),2)</f>
        <v>0</v>
      </c>
      <c r="Z1582" s="81">
        <f>ROUND((O1582/INDICI!$B$1*25),2)</f>
        <v>2.46</v>
      </c>
      <c r="AA1582" s="82">
        <f t="shared" si="144"/>
        <v>6</v>
      </c>
      <c r="AB1582" s="83">
        <f t="shared" si="145"/>
        <v>8.4600000000000009</v>
      </c>
      <c r="AC1582" s="84"/>
      <c r="AD1582" s="81" t="str">
        <f>VLOOKUP(C1582, 'NORD SUD'!A:B, 2, FALSE)</f>
        <v>S</v>
      </c>
      <c r="AE1582" s="85"/>
      <c r="AF1582" s="85"/>
      <c r="AG1582" s="84"/>
      <c r="AH1582" s="83"/>
      <c r="AI1582" s="33"/>
      <c r="AJ1582" s="33"/>
      <c r="AK1582" s="201"/>
      <c r="AL1582" s="31"/>
    </row>
    <row r="1583" spans="1:38">
      <c r="A1583" s="16">
        <v>1578</v>
      </c>
      <c r="B1583" s="32" t="s">
        <v>175</v>
      </c>
      <c r="C1583" s="32" t="s">
        <v>57</v>
      </c>
      <c r="D1583" s="32" t="s">
        <v>57</v>
      </c>
      <c r="E1583" s="32" t="s">
        <v>615</v>
      </c>
      <c r="F1583" s="32"/>
      <c r="G1583" s="74">
        <v>45834</v>
      </c>
      <c r="H1583" s="75" t="s">
        <v>616</v>
      </c>
      <c r="I1583" s="32" t="s">
        <v>5</v>
      </c>
      <c r="J1583" s="32" t="s">
        <v>6</v>
      </c>
      <c r="K1583" s="32" t="s">
        <v>5</v>
      </c>
      <c r="L1583" s="32" t="s">
        <v>5</v>
      </c>
      <c r="M1583" s="32" t="s">
        <v>5</v>
      </c>
      <c r="N1583" s="32" t="s">
        <v>6</v>
      </c>
      <c r="O1583" s="76">
        <v>167.32</v>
      </c>
      <c r="P1583" s="77">
        <v>1793</v>
      </c>
      <c r="Q1583" s="76">
        <v>160000</v>
      </c>
      <c r="R1583" s="76">
        <v>0</v>
      </c>
      <c r="S1583" s="85">
        <f t="shared" si="146"/>
        <v>0</v>
      </c>
      <c r="T1583" s="85">
        <f t="shared" si="143"/>
        <v>160000</v>
      </c>
      <c r="U1583" s="32" t="s">
        <v>6</v>
      </c>
      <c r="V1583" s="32" t="s">
        <v>6</v>
      </c>
      <c r="W1583" s="79">
        <v>1</v>
      </c>
      <c r="X1583" s="80">
        <v>0</v>
      </c>
      <c r="Y1583" s="81">
        <f>ROUND((S1583/INDICI!$B$2*10),2)</f>
        <v>0</v>
      </c>
      <c r="Z1583" s="81">
        <f>ROUND((O1583/INDICI!$B$1*25),2)</f>
        <v>0.45</v>
      </c>
      <c r="AA1583" s="82">
        <f t="shared" si="144"/>
        <v>8</v>
      </c>
      <c r="AB1583" s="83">
        <f t="shared" si="145"/>
        <v>8.4499999999999993</v>
      </c>
      <c r="AC1583" s="84"/>
      <c r="AD1583" s="81" t="str">
        <f>VLOOKUP(C1583, 'NORD SUD'!A:B, 2, FALSE)</f>
        <v>S</v>
      </c>
      <c r="AE1583" s="85"/>
      <c r="AF1583" s="85"/>
      <c r="AG1583" s="84"/>
      <c r="AH1583" s="83"/>
      <c r="AI1583" s="33"/>
      <c r="AJ1583" s="33"/>
      <c r="AK1583" s="201"/>
      <c r="AL1583" s="31"/>
    </row>
    <row r="1584" spans="1:38">
      <c r="A1584" s="16">
        <v>1579</v>
      </c>
      <c r="B1584" s="32" t="s">
        <v>274</v>
      </c>
      <c r="C1584" s="32" t="s">
        <v>15</v>
      </c>
      <c r="D1584" s="32" t="s">
        <v>15</v>
      </c>
      <c r="E1584" s="32" t="s">
        <v>327</v>
      </c>
      <c r="F1584" s="32"/>
      <c r="G1584" s="74">
        <v>45807</v>
      </c>
      <c r="H1584" s="75">
        <v>0.55833333333333335</v>
      </c>
      <c r="I1584" s="32" t="s">
        <v>5</v>
      </c>
      <c r="J1584" s="32" t="s">
        <v>6</v>
      </c>
      <c r="K1584" s="32" t="s">
        <v>5</v>
      </c>
      <c r="L1584" s="32" t="s">
        <v>5</v>
      </c>
      <c r="M1584" s="32" t="s">
        <v>5</v>
      </c>
      <c r="N1584" s="32" t="s">
        <v>6</v>
      </c>
      <c r="O1584" s="76">
        <v>912.22</v>
      </c>
      <c r="P1584" s="77">
        <v>5810</v>
      </c>
      <c r="Q1584" s="76">
        <v>250000</v>
      </c>
      <c r="R1584" s="76">
        <v>0</v>
      </c>
      <c r="S1584" s="78">
        <f t="shared" si="146"/>
        <v>0</v>
      </c>
      <c r="T1584" s="78">
        <f t="shared" si="143"/>
        <v>250000</v>
      </c>
      <c r="U1584" s="32" t="s">
        <v>6</v>
      </c>
      <c r="V1584" s="32" t="s">
        <v>6</v>
      </c>
      <c r="W1584" s="79">
        <v>2</v>
      </c>
      <c r="X1584" s="80">
        <v>0</v>
      </c>
      <c r="Y1584" s="81">
        <f>ROUND((S1584/INDICI!$B$2*10),2)</f>
        <v>0</v>
      </c>
      <c r="Z1584" s="81">
        <f>ROUND((O1584/INDICI!$B$1*25),2)</f>
        <v>2.44</v>
      </c>
      <c r="AA1584" s="82">
        <f t="shared" si="144"/>
        <v>6</v>
      </c>
      <c r="AB1584" s="83">
        <f t="shared" si="145"/>
        <v>8.44</v>
      </c>
      <c r="AC1584" s="84"/>
      <c r="AD1584" s="81" t="str">
        <f>VLOOKUP(C1584, 'NORD SUD'!A:B, 2, FALSE)</f>
        <v>S</v>
      </c>
      <c r="AE1584" s="85"/>
      <c r="AF1584" s="85"/>
      <c r="AG1584" s="84"/>
      <c r="AH1584" s="83"/>
      <c r="AI1584" s="33"/>
      <c r="AJ1584" s="33"/>
      <c r="AK1584" s="201"/>
      <c r="AL1584" s="31"/>
    </row>
    <row r="1585" spans="1:38">
      <c r="A1585" s="16">
        <v>1580</v>
      </c>
      <c r="B1585" s="32" t="s">
        <v>176</v>
      </c>
      <c r="C1585" s="32" t="s">
        <v>466</v>
      </c>
      <c r="D1585" s="32" t="s">
        <v>466</v>
      </c>
      <c r="E1585" s="32" t="s">
        <v>471</v>
      </c>
      <c r="F1585" s="32"/>
      <c r="G1585" s="74">
        <v>45833</v>
      </c>
      <c r="H1585" s="75">
        <v>0.43263888888888891</v>
      </c>
      <c r="I1585" s="32" t="s">
        <v>5</v>
      </c>
      <c r="J1585" s="32" t="s">
        <v>6</v>
      </c>
      <c r="K1585" s="32" t="s">
        <v>5</v>
      </c>
      <c r="L1585" s="32" t="s">
        <v>5</v>
      </c>
      <c r="M1585" s="32" t="s">
        <v>5</v>
      </c>
      <c r="N1585" s="32" t="s">
        <v>6</v>
      </c>
      <c r="O1585" s="76">
        <v>1660.91</v>
      </c>
      <c r="P1585" s="77">
        <v>59907</v>
      </c>
      <c r="Q1585" s="76">
        <v>88000</v>
      </c>
      <c r="R1585" s="76">
        <v>0</v>
      </c>
      <c r="S1585" s="85">
        <f t="shared" si="146"/>
        <v>0</v>
      </c>
      <c r="T1585" s="85">
        <f t="shared" si="143"/>
        <v>88000</v>
      </c>
      <c r="U1585" s="32" t="s">
        <v>6</v>
      </c>
      <c r="V1585" s="32" t="s">
        <v>6</v>
      </c>
      <c r="W1585" s="32">
        <v>2</v>
      </c>
      <c r="X1585" s="80">
        <v>0</v>
      </c>
      <c r="Y1585" s="81">
        <f>ROUND((S1585/INDICI!$B$2*10),2)</f>
        <v>0</v>
      </c>
      <c r="Z1585" s="81">
        <f>ROUND((O1585/INDICI!$B$1*25),2)</f>
        <v>4.43</v>
      </c>
      <c r="AA1585" s="82">
        <f t="shared" si="144"/>
        <v>4</v>
      </c>
      <c r="AB1585" s="83">
        <f t="shared" si="145"/>
        <v>8.43</v>
      </c>
      <c r="AC1585" s="84"/>
      <c r="AD1585" s="81" t="str">
        <f>VLOOKUP(C1585, 'NORD SUD'!A:B, 2, FALSE)</f>
        <v>N</v>
      </c>
      <c r="AE1585" s="85"/>
      <c r="AF1585" s="85"/>
      <c r="AG1585" s="84"/>
      <c r="AH1585" s="83"/>
      <c r="AI1585" s="33"/>
      <c r="AJ1585" s="33"/>
      <c r="AK1585" s="201"/>
      <c r="AL1585" s="31"/>
    </row>
    <row r="1586" spans="1:38">
      <c r="A1586" s="16">
        <v>1581</v>
      </c>
      <c r="B1586" s="32" t="s">
        <v>175</v>
      </c>
      <c r="C1586" s="32" t="s">
        <v>8</v>
      </c>
      <c r="D1586" s="32" t="s">
        <v>8</v>
      </c>
      <c r="E1586" s="32" t="s">
        <v>716</v>
      </c>
      <c r="F1586" s="32"/>
      <c r="G1586" s="74">
        <v>45833</v>
      </c>
      <c r="H1586" s="75">
        <v>0.54166666666666663</v>
      </c>
      <c r="I1586" s="32" t="s">
        <v>5</v>
      </c>
      <c r="J1586" s="32" t="s">
        <v>6</v>
      </c>
      <c r="K1586" s="32" t="s">
        <v>5</v>
      </c>
      <c r="L1586" s="32" t="s">
        <v>5</v>
      </c>
      <c r="M1586" s="32" t="s">
        <v>5</v>
      </c>
      <c r="N1586" s="32" t="s">
        <v>6</v>
      </c>
      <c r="O1586" s="76">
        <v>699.37900000000002</v>
      </c>
      <c r="P1586" s="77">
        <v>17730</v>
      </c>
      <c r="Q1586" s="76">
        <v>180600</v>
      </c>
      <c r="R1586" s="76">
        <v>9030</v>
      </c>
      <c r="S1586" s="85">
        <f t="shared" si="146"/>
        <v>5</v>
      </c>
      <c r="T1586" s="85">
        <f t="shared" si="143"/>
        <v>171570</v>
      </c>
      <c r="U1586" s="32" t="s">
        <v>6</v>
      </c>
      <c r="V1586" s="32" t="s">
        <v>6</v>
      </c>
      <c r="W1586" s="32">
        <v>2</v>
      </c>
      <c r="X1586" s="80">
        <v>0</v>
      </c>
      <c r="Y1586" s="81">
        <f>ROUND((S1586/INDICI!$B$2*10),2)</f>
        <v>0.56000000000000005</v>
      </c>
      <c r="Z1586" s="81">
        <f>ROUND((O1586/INDICI!$B$1*25),2)</f>
        <v>1.87</v>
      </c>
      <c r="AA1586" s="82">
        <f t="shared" si="144"/>
        <v>6</v>
      </c>
      <c r="AB1586" s="83">
        <f t="shared" si="145"/>
        <v>8.43</v>
      </c>
      <c r="AC1586" s="84"/>
      <c r="AD1586" s="81" t="str">
        <f>VLOOKUP(C1586, 'NORD SUD'!A:B, 2, FALSE)</f>
        <v>S</v>
      </c>
      <c r="AE1586" s="85"/>
      <c r="AF1586" s="85"/>
      <c r="AG1586" s="84"/>
      <c r="AH1586" s="83"/>
      <c r="AI1586" s="33"/>
      <c r="AJ1586" s="33"/>
      <c r="AK1586" s="201"/>
      <c r="AL1586" s="31"/>
    </row>
    <row r="1587" spans="1:38">
      <c r="A1587" s="16">
        <v>1582</v>
      </c>
      <c r="B1587" s="32" t="s">
        <v>138</v>
      </c>
      <c r="C1587" s="32" t="s">
        <v>14</v>
      </c>
      <c r="D1587" s="32" t="s">
        <v>14</v>
      </c>
      <c r="E1587" s="32" t="s">
        <v>1650</v>
      </c>
      <c r="F1587" s="32"/>
      <c r="G1587" s="74">
        <v>45825</v>
      </c>
      <c r="H1587" s="75">
        <v>0.56597222222222221</v>
      </c>
      <c r="I1587" s="32" t="s">
        <v>5</v>
      </c>
      <c r="J1587" s="32" t="s">
        <v>6</v>
      </c>
      <c r="K1587" s="32" t="s">
        <v>5</v>
      </c>
      <c r="L1587" s="32" t="s">
        <v>5</v>
      </c>
      <c r="M1587" s="76" t="s">
        <v>5</v>
      </c>
      <c r="N1587" s="32" t="s">
        <v>6</v>
      </c>
      <c r="O1587" s="76">
        <v>160.77000000000001</v>
      </c>
      <c r="P1587" s="77">
        <v>1244</v>
      </c>
      <c r="Q1587" s="76">
        <v>180724.71</v>
      </c>
      <c r="R1587" s="76">
        <v>0</v>
      </c>
      <c r="S1587" s="85">
        <f t="shared" si="146"/>
        <v>0</v>
      </c>
      <c r="T1587" s="85">
        <f t="shared" si="143"/>
        <v>180724.71</v>
      </c>
      <c r="U1587" s="32" t="s">
        <v>6</v>
      </c>
      <c r="V1587" s="32" t="s">
        <v>6</v>
      </c>
      <c r="W1587" s="79">
        <v>1</v>
      </c>
      <c r="X1587" s="80">
        <v>0</v>
      </c>
      <c r="Y1587" s="81">
        <f>ROUND((S1587/INDICI!$B$2*10),2)</f>
        <v>0</v>
      </c>
      <c r="Z1587" s="81">
        <f>ROUND((O1587/INDICI!$B$1*25),2)</f>
        <v>0.43</v>
      </c>
      <c r="AA1587" s="82">
        <f t="shared" si="144"/>
        <v>8</v>
      </c>
      <c r="AB1587" s="83">
        <f t="shared" si="145"/>
        <v>8.43</v>
      </c>
      <c r="AC1587" s="84"/>
      <c r="AD1587" s="81" t="str">
        <f>VLOOKUP(C1587, 'NORD SUD'!A:B, 2, FALSE)</f>
        <v>S</v>
      </c>
      <c r="AE1587" s="85"/>
      <c r="AF1587" s="85"/>
      <c r="AG1587" s="84"/>
      <c r="AH1587" s="83"/>
      <c r="AI1587" s="33"/>
      <c r="AJ1587" s="33"/>
      <c r="AK1587" s="201"/>
      <c r="AL1587" s="31"/>
    </row>
    <row r="1588" spans="1:38">
      <c r="A1588" s="16">
        <v>1583</v>
      </c>
      <c r="B1588" s="32" t="s">
        <v>556</v>
      </c>
      <c r="C1588" s="32" t="s">
        <v>1454</v>
      </c>
      <c r="D1588" s="32" t="s">
        <v>1454</v>
      </c>
      <c r="E1588" s="32" t="s">
        <v>1486</v>
      </c>
      <c r="F1588" s="32"/>
      <c r="G1588" s="74">
        <v>45832</v>
      </c>
      <c r="H1588" s="75">
        <v>0.38263888888888892</v>
      </c>
      <c r="I1588" s="32" t="s">
        <v>5</v>
      </c>
      <c r="J1588" s="32" t="s">
        <v>6</v>
      </c>
      <c r="K1588" s="32" t="s">
        <v>5</v>
      </c>
      <c r="L1588" s="32" t="s">
        <v>5</v>
      </c>
      <c r="M1588" s="32" t="s">
        <v>5</v>
      </c>
      <c r="N1588" s="32" t="s">
        <v>6</v>
      </c>
      <c r="O1588" s="76">
        <v>153.85</v>
      </c>
      <c r="P1588" s="77">
        <v>650</v>
      </c>
      <c r="Q1588" s="76">
        <v>90000</v>
      </c>
      <c r="R1588" s="76">
        <v>0</v>
      </c>
      <c r="S1588" s="85">
        <f t="shared" si="146"/>
        <v>0</v>
      </c>
      <c r="T1588" s="85">
        <f t="shared" si="143"/>
        <v>90000</v>
      </c>
      <c r="U1588" s="32" t="s">
        <v>6</v>
      </c>
      <c r="V1588" s="32" t="s">
        <v>6</v>
      </c>
      <c r="W1588" s="79">
        <v>2</v>
      </c>
      <c r="X1588" s="80">
        <v>0</v>
      </c>
      <c r="Y1588" s="81">
        <f>ROUND((S1588/INDICI!$B$2*10),2)</f>
        <v>0</v>
      </c>
      <c r="Z1588" s="81">
        <f>ROUND((O1588/INDICI!$B$1*25),2)</f>
        <v>0.41</v>
      </c>
      <c r="AA1588" s="82">
        <f t="shared" si="144"/>
        <v>8</v>
      </c>
      <c r="AB1588" s="83">
        <f t="shared" si="145"/>
        <v>8.41</v>
      </c>
      <c r="AC1588" s="84"/>
      <c r="AD1588" s="81" t="str">
        <f>VLOOKUP(C1588, 'NORD SUD'!A:B, 2, FALSE)</f>
        <v>S</v>
      </c>
      <c r="AE1588" s="85"/>
      <c r="AF1588" s="85"/>
      <c r="AG1588" s="84"/>
      <c r="AH1588" s="83"/>
      <c r="AI1588" s="33"/>
      <c r="AJ1588" s="33"/>
      <c r="AK1588" s="201"/>
      <c r="AL1588" s="31"/>
    </row>
    <row r="1589" spans="1:38">
      <c r="A1589" s="16">
        <v>1584</v>
      </c>
      <c r="B1589" s="32" t="s">
        <v>556</v>
      </c>
      <c r="C1589" s="32" t="s">
        <v>1454</v>
      </c>
      <c r="D1589" s="32" t="s">
        <v>1454</v>
      </c>
      <c r="E1589" s="32" t="s">
        <v>1472</v>
      </c>
      <c r="F1589" s="32"/>
      <c r="G1589" s="74">
        <v>45834</v>
      </c>
      <c r="H1589" s="75">
        <v>0.55208333333333337</v>
      </c>
      <c r="I1589" s="32" t="s">
        <v>5</v>
      </c>
      <c r="J1589" s="32" t="s">
        <v>6</v>
      </c>
      <c r="K1589" s="32" t="s">
        <v>5</v>
      </c>
      <c r="L1589" s="32" t="s">
        <v>5</v>
      </c>
      <c r="M1589" s="32" t="s">
        <v>5</v>
      </c>
      <c r="N1589" s="32" t="s">
        <v>6</v>
      </c>
      <c r="O1589" s="76">
        <v>153.52000000000001</v>
      </c>
      <c r="P1589" s="77">
        <v>643</v>
      </c>
      <c r="Q1589" s="76">
        <v>64000</v>
      </c>
      <c r="R1589" s="76">
        <v>0</v>
      </c>
      <c r="S1589" s="85">
        <f t="shared" si="146"/>
        <v>0</v>
      </c>
      <c r="T1589" s="85">
        <f t="shared" si="143"/>
        <v>64000</v>
      </c>
      <c r="U1589" s="32" t="s">
        <v>6</v>
      </c>
      <c r="V1589" s="32" t="s">
        <v>6</v>
      </c>
      <c r="W1589" s="79">
        <v>2</v>
      </c>
      <c r="X1589" s="80">
        <v>0</v>
      </c>
      <c r="Y1589" s="81">
        <f>ROUND((S1589/INDICI!$B$2*10),2)</f>
        <v>0</v>
      </c>
      <c r="Z1589" s="81">
        <f>ROUND((O1589/INDICI!$B$1*25),2)</f>
        <v>0.41</v>
      </c>
      <c r="AA1589" s="82">
        <f t="shared" si="144"/>
        <v>8</v>
      </c>
      <c r="AB1589" s="83">
        <f t="shared" si="145"/>
        <v>8.41</v>
      </c>
      <c r="AC1589" s="84"/>
      <c r="AD1589" s="81" t="str">
        <f>VLOOKUP(C1589, 'NORD SUD'!A:B, 2, FALSE)</f>
        <v>S</v>
      </c>
      <c r="AE1589" s="85"/>
      <c r="AF1589" s="85"/>
      <c r="AG1589" s="84"/>
      <c r="AH1589" s="83"/>
      <c r="AI1589" s="33"/>
      <c r="AJ1589" s="33"/>
      <c r="AK1589" s="201"/>
      <c r="AL1589" s="31"/>
    </row>
    <row r="1590" spans="1:38">
      <c r="A1590" s="16">
        <v>1585</v>
      </c>
      <c r="B1590" s="32" t="s">
        <v>274</v>
      </c>
      <c r="C1590" s="32" t="s">
        <v>1606</v>
      </c>
      <c r="D1590" s="32" t="s">
        <v>1606</v>
      </c>
      <c r="E1590" s="32" t="s">
        <v>1627</v>
      </c>
      <c r="F1590" s="32"/>
      <c r="G1590" s="74">
        <v>45833</v>
      </c>
      <c r="H1590" s="75">
        <v>0.39097222222222222</v>
      </c>
      <c r="I1590" s="32" t="s">
        <v>5</v>
      </c>
      <c r="J1590" s="32" t="s">
        <v>6</v>
      </c>
      <c r="K1590" s="32" t="s">
        <v>265</v>
      </c>
      <c r="L1590" s="32" t="s">
        <v>5</v>
      </c>
      <c r="M1590" s="32" t="s">
        <v>5</v>
      </c>
      <c r="N1590" s="32" t="s">
        <v>6</v>
      </c>
      <c r="O1590" s="76">
        <v>887.68</v>
      </c>
      <c r="P1590" s="77">
        <v>10702</v>
      </c>
      <c r="Q1590" s="76">
        <v>250000</v>
      </c>
      <c r="R1590" s="76">
        <v>0</v>
      </c>
      <c r="S1590" s="85">
        <f t="shared" si="146"/>
        <v>0</v>
      </c>
      <c r="T1590" s="85">
        <f t="shared" si="143"/>
        <v>250000</v>
      </c>
      <c r="U1590" s="32" t="s">
        <v>6</v>
      </c>
      <c r="V1590" s="32" t="s">
        <v>6</v>
      </c>
      <c r="W1590" s="32">
        <v>1</v>
      </c>
      <c r="X1590" s="80">
        <v>0</v>
      </c>
      <c r="Y1590" s="81">
        <f>ROUND((S1590/INDICI!$B$2*10),2)</f>
        <v>0</v>
      </c>
      <c r="Z1590" s="81">
        <f>ROUND((O1590/INDICI!$B$1*25),2)</f>
        <v>2.37</v>
      </c>
      <c r="AA1590" s="82">
        <f t="shared" si="144"/>
        <v>6</v>
      </c>
      <c r="AB1590" s="83">
        <f t="shared" si="145"/>
        <v>8.370000000000001</v>
      </c>
      <c r="AC1590" s="84"/>
      <c r="AD1590" s="81" t="str">
        <f>VLOOKUP(C1590, 'NORD SUD'!A:B, 2, FALSE)</f>
        <v>S</v>
      </c>
      <c r="AE1590" s="85"/>
      <c r="AF1590" s="85"/>
      <c r="AG1590" s="84"/>
      <c r="AH1590" s="83"/>
      <c r="AI1590" s="33"/>
      <c r="AJ1590" s="33"/>
      <c r="AK1590" s="201"/>
      <c r="AL1590" s="31"/>
    </row>
    <row r="1591" spans="1:38">
      <c r="A1591" s="16">
        <v>1586</v>
      </c>
      <c r="B1591" s="32" t="s">
        <v>138</v>
      </c>
      <c r="C1591" s="32" t="s">
        <v>27</v>
      </c>
      <c r="D1591" s="32" t="s">
        <v>27</v>
      </c>
      <c r="E1591" s="32" t="s">
        <v>1374</v>
      </c>
      <c r="F1591" s="32"/>
      <c r="G1591" s="74">
        <v>45821</v>
      </c>
      <c r="H1591" s="75">
        <v>0.4916666666666667</v>
      </c>
      <c r="I1591" s="32" t="s">
        <v>5</v>
      </c>
      <c r="J1591" s="32" t="s">
        <v>6</v>
      </c>
      <c r="K1591" s="32" t="s">
        <v>5</v>
      </c>
      <c r="L1591" s="32" t="s">
        <v>5</v>
      </c>
      <c r="M1591" s="32" t="s">
        <v>5</v>
      </c>
      <c r="N1591" s="32" t="s">
        <v>6</v>
      </c>
      <c r="O1591" s="76">
        <v>133.51</v>
      </c>
      <c r="P1591" s="77">
        <v>749</v>
      </c>
      <c r="Q1591" s="76">
        <v>126000</v>
      </c>
      <c r="R1591" s="76">
        <v>0</v>
      </c>
      <c r="S1591" s="85">
        <f t="shared" si="146"/>
        <v>0</v>
      </c>
      <c r="T1591" s="85">
        <f t="shared" si="143"/>
        <v>126000</v>
      </c>
      <c r="U1591" s="32" t="s">
        <v>6</v>
      </c>
      <c r="V1591" s="32" t="s">
        <v>6</v>
      </c>
      <c r="W1591" s="79">
        <v>1</v>
      </c>
      <c r="X1591" s="80">
        <v>0</v>
      </c>
      <c r="Y1591" s="81">
        <f>ROUND((S1591/INDICI!$B$2*10),2)</f>
        <v>0</v>
      </c>
      <c r="Z1591" s="81">
        <f>ROUND((O1591/INDICI!$B$1*25),2)</f>
        <v>0.36</v>
      </c>
      <c r="AA1591" s="82">
        <f t="shared" si="144"/>
        <v>8</v>
      </c>
      <c r="AB1591" s="83">
        <f t="shared" si="145"/>
        <v>8.36</v>
      </c>
      <c r="AC1591" s="84"/>
      <c r="AD1591" s="81" t="str">
        <f>VLOOKUP(C1591, 'NORD SUD'!A:B, 2, FALSE)</f>
        <v>S</v>
      </c>
      <c r="AE1591" s="85"/>
      <c r="AF1591" s="85"/>
      <c r="AG1591" s="84"/>
      <c r="AH1591" s="83"/>
      <c r="AI1591" s="33"/>
      <c r="AJ1591" s="33"/>
      <c r="AK1591" s="201"/>
      <c r="AL1591" s="31"/>
    </row>
    <row r="1592" spans="1:38">
      <c r="A1592" s="16">
        <v>1587</v>
      </c>
      <c r="B1592" s="32" t="s">
        <v>857</v>
      </c>
      <c r="C1592" s="32" t="s">
        <v>76</v>
      </c>
      <c r="D1592" s="32" t="s">
        <v>76</v>
      </c>
      <c r="E1592" s="32" t="s">
        <v>1154</v>
      </c>
      <c r="F1592" s="32"/>
      <c r="G1592" s="74">
        <v>45828</v>
      </c>
      <c r="H1592" s="75">
        <v>0.51180555555555551</v>
      </c>
      <c r="I1592" s="32" t="s">
        <v>5</v>
      </c>
      <c r="J1592" s="32" t="s">
        <v>6</v>
      </c>
      <c r="K1592" s="32" t="s">
        <v>5</v>
      </c>
      <c r="L1592" s="32" t="s">
        <v>5</v>
      </c>
      <c r="M1592" s="32" t="s">
        <v>5</v>
      </c>
      <c r="N1592" s="32" t="s">
        <v>6</v>
      </c>
      <c r="O1592" s="76">
        <v>673.94</v>
      </c>
      <c r="P1592" s="77">
        <v>6232</v>
      </c>
      <c r="Q1592" s="76">
        <v>133159.4</v>
      </c>
      <c r="R1592" s="76">
        <v>6657.97</v>
      </c>
      <c r="S1592" s="85">
        <f t="shared" si="146"/>
        <v>5</v>
      </c>
      <c r="T1592" s="85">
        <f t="shared" si="143"/>
        <v>126501.43</v>
      </c>
      <c r="U1592" s="32" t="s">
        <v>6</v>
      </c>
      <c r="V1592" s="32" t="s">
        <v>6</v>
      </c>
      <c r="W1592" s="32">
        <v>1</v>
      </c>
      <c r="X1592" s="80">
        <v>0</v>
      </c>
      <c r="Y1592" s="81">
        <f>ROUND((S1592/INDICI!$B$2*10),2)</f>
        <v>0.56000000000000005</v>
      </c>
      <c r="Z1592" s="81">
        <f>ROUND((O1592/INDICI!$B$1*25),2)</f>
        <v>1.8</v>
      </c>
      <c r="AA1592" s="82">
        <f t="shared" si="144"/>
        <v>6</v>
      </c>
      <c r="AB1592" s="83">
        <f t="shared" si="145"/>
        <v>8.36</v>
      </c>
      <c r="AC1592" s="84"/>
      <c r="AD1592" s="81" t="str">
        <f>VLOOKUP(C1592, 'NORD SUD'!A:B, 2, FALSE)</f>
        <v>S</v>
      </c>
      <c r="AE1592" s="85"/>
      <c r="AF1592" s="85"/>
      <c r="AG1592" s="84"/>
      <c r="AH1592" s="83"/>
      <c r="AI1592" s="33"/>
      <c r="AJ1592" s="33"/>
      <c r="AK1592" s="201"/>
      <c r="AL1592" s="31"/>
    </row>
    <row r="1593" spans="1:38">
      <c r="A1593" s="16">
        <v>1588</v>
      </c>
      <c r="B1593" s="32" t="s">
        <v>188</v>
      </c>
      <c r="C1593" s="32" t="s">
        <v>13</v>
      </c>
      <c r="D1593" s="32" t="s">
        <v>13</v>
      </c>
      <c r="E1593" s="32" t="s">
        <v>194</v>
      </c>
      <c r="F1593" s="32"/>
      <c r="G1593" s="74">
        <v>45831</v>
      </c>
      <c r="H1593" s="75">
        <v>0.5854166666666667</v>
      </c>
      <c r="I1593" s="32" t="s">
        <v>5</v>
      </c>
      <c r="J1593" s="32" t="s">
        <v>6</v>
      </c>
      <c r="K1593" s="32" t="s">
        <v>5</v>
      </c>
      <c r="L1593" s="32" t="s">
        <v>5</v>
      </c>
      <c r="M1593" s="32" t="s">
        <v>5</v>
      </c>
      <c r="N1593" s="32" t="s">
        <v>6</v>
      </c>
      <c r="O1593" s="76">
        <v>0</v>
      </c>
      <c r="P1593" s="77">
        <v>212</v>
      </c>
      <c r="Q1593" s="76">
        <v>62000</v>
      </c>
      <c r="R1593" s="76">
        <v>2000</v>
      </c>
      <c r="S1593" s="78">
        <f t="shared" si="146"/>
        <v>3.225806451612903</v>
      </c>
      <c r="T1593" s="78">
        <f t="shared" si="143"/>
        <v>60000</v>
      </c>
      <c r="U1593" s="32" t="s">
        <v>6</v>
      </c>
      <c r="V1593" s="32" t="s">
        <v>6</v>
      </c>
      <c r="W1593" s="79">
        <v>1</v>
      </c>
      <c r="X1593" s="80">
        <v>0</v>
      </c>
      <c r="Y1593" s="81">
        <f>ROUND((S1593/INDICI!$B$2*10),2)</f>
        <v>0.36</v>
      </c>
      <c r="Z1593" s="81">
        <f>ROUND((O1593/INDICI!$B$1*25),2)</f>
        <v>0</v>
      </c>
      <c r="AA1593" s="82">
        <f t="shared" si="144"/>
        <v>8</v>
      </c>
      <c r="AB1593" s="83">
        <f t="shared" si="145"/>
        <v>8.36</v>
      </c>
      <c r="AC1593" s="84"/>
      <c r="AD1593" s="81" t="str">
        <f>VLOOKUP(C1593, 'NORD SUD'!A:B, 2, FALSE)</f>
        <v>N</v>
      </c>
      <c r="AE1593" s="85"/>
      <c r="AF1593" s="85"/>
      <c r="AG1593" s="84"/>
      <c r="AH1593" s="83"/>
      <c r="AI1593" s="33"/>
      <c r="AJ1593" s="33"/>
      <c r="AK1593" s="201"/>
      <c r="AL1593" s="31"/>
    </row>
    <row r="1594" spans="1:38">
      <c r="A1594" s="16">
        <v>1589</v>
      </c>
      <c r="B1594" s="32" t="s">
        <v>138</v>
      </c>
      <c r="C1594" s="32" t="s">
        <v>18</v>
      </c>
      <c r="D1594" s="32" t="s">
        <v>18</v>
      </c>
      <c r="E1594" s="32" t="s">
        <v>18</v>
      </c>
      <c r="F1594" s="32"/>
      <c r="G1594" s="74">
        <v>45828</v>
      </c>
      <c r="H1594" s="75">
        <v>0.53749999999999998</v>
      </c>
      <c r="I1594" s="32" t="s">
        <v>5</v>
      </c>
      <c r="J1594" s="32" t="s">
        <v>6</v>
      </c>
      <c r="K1594" s="32" t="s">
        <v>5</v>
      </c>
      <c r="L1594" s="32" t="s">
        <v>5</v>
      </c>
      <c r="M1594" s="32" t="s">
        <v>5</v>
      </c>
      <c r="N1594" s="32" t="s">
        <v>6</v>
      </c>
      <c r="O1594" s="76">
        <v>1629.97</v>
      </c>
      <c r="P1594" s="77">
        <v>55645</v>
      </c>
      <c r="Q1594" s="76">
        <v>150000</v>
      </c>
      <c r="R1594" s="76">
        <v>0</v>
      </c>
      <c r="S1594" s="85">
        <f t="shared" si="146"/>
        <v>0</v>
      </c>
      <c r="T1594" s="85">
        <f t="shared" si="143"/>
        <v>150000</v>
      </c>
      <c r="U1594" s="32" t="s">
        <v>5</v>
      </c>
      <c r="V1594" s="32" t="s">
        <v>6</v>
      </c>
      <c r="W1594" s="79">
        <v>1</v>
      </c>
      <c r="X1594" s="80">
        <v>0</v>
      </c>
      <c r="Y1594" s="81">
        <f>ROUND((S1594/INDICI!$B$2*10),2)</f>
        <v>0</v>
      </c>
      <c r="Z1594" s="81">
        <f>ROUND((O1594/INDICI!$B$1*25),2)</f>
        <v>4.3499999999999996</v>
      </c>
      <c r="AA1594" s="82">
        <f t="shared" si="144"/>
        <v>4</v>
      </c>
      <c r="AB1594" s="83">
        <f t="shared" si="145"/>
        <v>8.35</v>
      </c>
      <c r="AC1594" s="84"/>
      <c r="AD1594" s="81" t="str">
        <f>VLOOKUP(C1594, 'NORD SUD'!A:B, 2, FALSE)</f>
        <v>S</v>
      </c>
      <c r="AE1594" s="85"/>
      <c r="AF1594" s="85"/>
      <c r="AG1594" s="84"/>
      <c r="AH1594" s="83"/>
      <c r="AI1594" s="33"/>
      <c r="AJ1594" s="33"/>
      <c r="AK1594" s="201"/>
      <c r="AL1594" s="31"/>
    </row>
    <row r="1595" spans="1:38">
      <c r="A1595" s="16">
        <v>1590</v>
      </c>
      <c r="B1595" s="32" t="s">
        <v>218</v>
      </c>
      <c r="C1595" s="32" t="s">
        <v>1494</v>
      </c>
      <c r="D1595" s="32" t="s">
        <v>1494</v>
      </c>
      <c r="E1595" s="32" t="s">
        <v>412</v>
      </c>
      <c r="F1595" s="32"/>
      <c r="G1595" s="74">
        <v>45833</v>
      </c>
      <c r="H1595" s="75">
        <v>0.52430555555555558</v>
      </c>
      <c r="I1595" s="32" t="s">
        <v>5</v>
      </c>
      <c r="J1595" s="32" t="s">
        <v>6</v>
      </c>
      <c r="K1595" s="32" t="s">
        <v>5</v>
      </c>
      <c r="L1595" s="32" t="s">
        <v>5</v>
      </c>
      <c r="M1595" s="32" t="s">
        <v>5</v>
      </c>
      <c r="N1595" s="32" t="s">
        <v>6</v>
      </c>
      <c r="O1595" s="76">
        <v>123.46</v>
      </c>
      <c r="P1595" s="77">
        <v>1620</v>
      </c>
      <c r="Q1595" s="76">
        <v>67093.919999999998</v>
      </c>
      <c r="R1595" s="76">
        <v>0</v>
      </c>
      <c r="S1595" s="85">
        <f t="shared" si="146"/>
        <v>0</v>
      </c>
      <c r="T1595" s="85">
        <f t="shared" si="143"/>
        <v>67093.919999999998</v>
      </c>
      <c r="U1595" s="32" t="s">
        <v>6</v>
      </c>
      <c r="V1595" s="32" t="s">
        <v>6</v>
      </c>
      <c r="W1595" s="79">
        <v>1</v>
      </c>
      <c r="X1595" s="80">
        <v>0</v>
      </c>
      <c r="Y1595" s="81">
        <f>ROUND((S1595/INDICI!$B$2*10),2)</f>
        <v>0</v>
      </c>
      <c r="Z1595" s="81">
        <f>ROUND((O1595/INDICI!$B$1*25),2)</f>
        <v>0.33</v>
      </c>
      <c r="AA1595" s="82">
        <f t="shared" si="144"/>
        <v>8</v>
      </c>
      <c r="AB1595" s="83">
        <f t="shared" si="145"/>
        <v>8.33</v>
      </c>
      <c r="AC1595" s="84"/>
      <c r="AD1595" s="81" t="str">
        <f>VLOOKUP(C1595, 'NORD SUD'!A:B, 2, FALSE)</f>
        <v>S</v>
      </c>
      <c r="AE1595" s="85"/>
      <c r="AF1595" s="85"/>
      <c r="AG1595" s="84"/>
      <c r="AH1595" s="83"/>
      <c r="AI1595" s="33"/>
      <c r="AJ1595" s="33"/>
      <c r="AK1595" s="201"/>
      <c r="AL1595" s="31"/>
    </row>
    <row r="1596" spans="1:38">
      <c r="A1596" s="16">
        <v>1591</v>
      </c>
      <c r="B1596" s="32" t="s">
        <v>175</v>
      </c>
      <c r="C1596" s="32" t="s">
        <v>8</v>
      </c>
      <c r="D1596" s="32" t="s">
        <v>8</v>
      </c>
      <c r="E1596" s="32" t="s">
        <v>712</v>
      </c>
      <c r="F1596" s="32"/>
      <c r="G1596" s="74">
        <v>45834</v>
      </c>
      <c r="H1596" s="75">
        <v>0.39583333333333331</v>
      </c>
      <c r="I1596" s="32" t="s">
        <v>5</v>
      </c>
      <c r="J1596" s="32" t="s">
        <v>6</v>
      </c>
      <c r="K1596" s="32" t="s">
        <v>5</v>
      </c>
      <c r="L1596" s="32" t="s">
        <v>5</v>
      </c>
      <c r="M1596" s="32" t="s">
        <v>5</v>
      </c>
      <c r="N1596" s="32" t="s">
        <v>6</v>
      </c>
      <c r="O1596" s="76">
        <v>870.846</v>
      </c>
      <c r="P1596" s="77">
        <v>7464</v>
      </c>
      <c r="Q1596" s="76">
        <v>202000</v>
      </c>
      <c r="R1596" s="76">
        <v>0</v>
      </c>
      <c r="S1596" s="85">
        <f t="shared" si="146"/>
        <v>0</v>
      </c>
      <c r="T1596" s="85">
        <f t="shared" si="143"/>
        <v>202000</v>
      </c>
      <c r="U1596" s="32" t="s">
        <v>6</v>
      </c>
      <c r="V1596" s="32" t="s">
        <v>6</v>
      </c>
      <c r="W1596" s="32">
        <v>2</v>
      </c>
      <c r="X1596" s="80">
        <v>0</v>
      </c>
      <c r="Y1596" s="81">
        <f>ROUND((S1596/INDICI!$B$2*10),2)</f>
        <v>0</v>
      </c>
      <c r="Z1596" s="81">
        <f>ROUND((O1596/INDICI!$B$1*25),2)</f>
        <v>2.3199999999999998</v>
      </c>
      <c r="AA1596" s="82">
        <f t="shared" si="144"/>
        <v>6</v>
      </c>
      <c r="AB1596" s="83">
        <f t="shared" si="145"/>
        <v>8.32</v>
      </c>
      <c r="AC1596" s="84"/>
      <c r="AD1596" s="81" t="str">
        <f>VLOOKUP(C1596, 'NORD SUD'!A:B, 2, FALSE)</f>
        <v>S</v>
      </c>
      <c r="AE1596" s="85"/>
      <c r="AF1596" s="85"/>
      <c r="AG1596" s="84"/>
      <c r="AH1596" s="83"/>
      <c r="AI1596" s="33"/>
      <c r="AJ1596" s="33"/>
      <c r="AK1596" s="201"/>
      <c r="AL1596" s="31"/>
    </row>
    <row r="1597" spans="1:38">
      <c r="A1597" s="16">
        <v>1592</v>
      </c>
      <c r="B1597" s="32" t="s">
        <v>138</v>
      </c>
      <c r="C1597" s="32" t="s">
        <v>27</v>
      </c>
      <c r="D1597" s="32" t="s">
        <v>27</v>
      </c>
      <c r="E1597" s="32" t="s">
        <v>1347</v>
      </c>
      <c r="F1597" s="32"/>
      <c r="G1597" s="74">
        <v>45834</v>
      </c>
      <c r="H1597" s="75">
        <v>0.45347222222222222</v>
      </c>
      <c r="I1597" s="32" t="s">
        <v>5</v>
      </c>
      <c r="J1597" s="32" t="s">
        <v>6</v>
      </c>
      <c r="K1597" s="32" t="s">
        <v>5</v>
      </c>
      <c r="L1597" s="32" t="s">
        <v>5</v>
      </c>
      <c r="M1597" s="32" t="s">
        <v>5</v>
      </c>
      <c r="N1597" s="32" t="s">
        <v>6</v>
      </c>
      <c r="O1597" s="76">
        <v>684.31</v>
      </c>
      <c r="P1597" s="77">
        <v>13298</v>
      </c>
      <c r="Q1597" s="76">
        <v>250000</v>
      </c>
      <c r="R1597" s="76">
        <v>10000</v>
      </c>
      <c r="S1597" s="85">
        <f t="shared" si="146"/>
        <v>4</v>
      </c>
      <c r="T1597" s="85">
        <f t="shared" si="143"/>
        <v>240000</v>
      </c>
      <c r="U1597" s="32" t="s">
        <v>6</v>
      </c>
      <c r="V1597" s="32" t="s">
        <v>6</v>
      </c>
      <c r="W1597" s="79">
        <v>1</v>
      </c>
      <c r="X1597" s="80">
        <v>0</v>
      </c>
      <c r="Y1597" s="81">
        <f>ROUND((S1597/INDICI!$B$2*10),2)</f>
        <v>0.45</v>
      </c>
      <c r="Z1597" s="81">
        <f>ROUND((O1597/INDICI!$B$1*25),2)</f>
        <v>1.83</v>
      </c>
      <c r="AA1597" s="82">
        <f t="shared" si="144"/>
        <v>6</v>
      </c>
      <c r="AB1597" s="83">
        <f t="shared" si="145"/>
        <v>8.2800000000000011</v>
      </c>
      <c r="AC1597" s="84"/>
      <c r="AD1597" s="81" t="str">
        <f>VLOOKUP(C1597, 'NORD SUD'!A:B, 2, FALSE)</f>
        <v>S</v>
      </c>
      <c r="AE1597" s="85"/>
      <c r="AF1597" s="85"/>
      <c r="AG1597" s="84"/>
      <c r="AH1597" s="83"/>
      <c r="AI1597" s="33"/>
      <c r="AJ1597" s="33"/>
      <c r="AK1597" s="201"/>
      <c r="AL1597" s="31"/>
    </row>
    <row r="1598" spans="1:38">
      <c r="A1598" s="16">
        <v>1593</v>
      </c>
      <c r="B1598" s="32" t="s">
        <v>175</v>
      </c>
      <c r="C1598" s="32" t="s">
        <v>91</v>
      </c>
      <c r="D1598" s="32" t="s">
        <v>91</v>
      </c>
      <c r="E1598" s="32" t="s">
        <v>1010</v>
      </c>
      <c r="F1598" s="32"/>
      <c r="G1598" s="74">
        <v>45834</v>
      </c>
      <c r="H1598" s="75">
        <v>0.54166666666666663</v>
      </c>
      <c r="I1598" s="32" t="s">
        <v>5</v>
      </c>
      <c r="J1598" s="32" t="s">
        <v>6</v>
      </c>
      <c r="K1598" s="32" t="s">
        <v>5</v>
      </c>
      <c r="L1598" s="32" t="s">
        <v>265</v>
      </c>
      <c r="M1598" s="32" t="s">
        <v>5</v>
      </c>
      <c r="N1598" s="32" t="s">
        <v>6</v>
      </c>
      <c r="O1598" s="76">
        <v>855.22299999999996</v>
      </c>
      <c r="P1598" s="77">
        <v>9822</v>
      </c>
      <c r="Q1598" s="76">
        <v>131919.93</v>
      </c>
      <c r="R1598" s="76">
        <v>0</v>
      </c>
      <c r="S1598" s="85">
        <f t="shared" si="146"/>
        <v>0</v>
      </c>
      <c r="T1598" s="85">
        <f t="shared" si="143"/>
        <v>131919.93</v>
      </c>
      <c r="U1598" s="32" t="s">
        <v>6</v>
      </c>
      <c r="V1598" s="32" t="s">
        <v>6</v>
      </c>
      <c r="W1598" s="79">
        <v>2</v>
      </c>
      <c r="X1598" s="80">
        <v>0</v>
      </c>
      <c r="Y1598" s="81">
        <f>ROUND((S1598/INDICI!$B$2*10),2)</f>
        <v>0</v>
      </c>
      <c r="Z1598" s="81">
        <f>ROUND((O1598/INDICI!$B$1*25),2)</f>
        <v>2.2799999999999998</v>
      </c>
      <c r="AA1598" s="82">
        <f t="shared" si="144"/>
        <v>6</v>
      </c>
      <c r="AB1598" s="83">
        <f t="shared" si="145"/>
        <v>8.2799999999999994</v>
      </c>
      <c r="AC1598" s="84"/>
      <c r="AD1598" s="81" t="str">
        <f>VLOOKUP(C1598, 'NORD SUD'!A:B, 2, FALSE)</f>
        <v>S</v>
      </c>
      <c r="AE1598" s="85"/>
      <c r="AF1598" s="85"/>
      <c r="AG1598" s="84"/>
      <c r="AH1598" s="83"/>
      <c r="AI1598" s="33"/>
      <c r="AJ1598" s="33"/>
      <c r="AK1598" s="201"/>
      <c r="AL1598" s="31"/>
    </row>
    <row r="1599" spans="1:38">
      <c r="A1599" s="16">
        <v>1594</v>
      </c>
      <c r="B1599" s="32" t="s">
        <v>294</v>
      </c>
      <c r="C1599" s="32" t="s">
        <v>38</v>
      </c>
      <c r="D1599" s="32" t="s">
        <v>38</v>
      </c>
      <c r="E1599" s="32" t="s">
        <v>1200</v>
      </c>
      <c r="F1599" s="32"/>
      <c r="G1599" s="74">
        <v>45814</v>
      </c>
      <c r="H1599" s="75" t="s">
        <v>1201</v>
      </c>
      <c r="I1599" s="32" t="s">
        <v>5</v>
      </c>
      <c r="J1599" s="32" t="s">
        <v>6</v>
      </c>
      <c r="K1599" s="32" t="s">
        <v>5</v>
      </c>
      <c r="L1599" s="32" t="s">
        <v>5</v>
      </c>
      <c r="M1599" s="32" t="s">
        <v>5</v>
      </c>
      <c r="N1599" s="32" t="s">
        <v>6</v>
      </c>
      <c r="O1599" s="76">
        <v>430.1</v>
      </c>
      <c r="P1599" s="77">
        <v>7905</v>
      </c>
      <c r="Q1599" s="76">
        <v>82875.820000000007</v>
      </c>
      <c r="R1599" s="76">
        <v>8287.59</v>
      </c>
      <c r="S1599" s="85">
        <f t="shared" si="146"/>
        <v>10.000009652996495</v>
      </c>
      <c r="T1599" s="85">
        <f t="shared" si="143"/>
        <v>74588.23000000001</v>
      </c>
      <c r="U1599" s="32" t="s">
        <v>6</v>
      </c>
      <c r="V1599" s="32" t="s">
        <v>6</v>
      </c>
      <c r="W1599" s="79">
        <v>1</v>
      </c>
      <c r="X1599" s="80">
        <v>0</v>
      </c>
      <c r="Y1599" s="81">
        <f>ROUND((S1599/INDICI!$B$2*10),2)</f>
        <v>1.1299999999999999</v>
      </c>
      <c r="Z1599" s="81">
        <f>ROUND((O1599/INDICI!$B$1*25),2)</f>
        <v>1.1499999999999999</v>
      </c>
      <c r="AA1599" s="82">
        <f t="shared" si="144"/>
        <v>6</v>
      </c>
      <c r="AB1599" s="83">
        <f t="shared" si="145"/>
        <v>8.2799999999999994</v>
      </c>
      <c r="AC1599" s="84"/>
      <c r="AD1599" s="81" t="str">
        <f>VLOOKUP(C1599, 'NORD SUD'!A:B, 2, FALSE)</f>
        <v>N</v>
      </c>
      <c r="AE1599" s="85"/>
      <c r="AF1599" s="85"/>
      <c r="AG1599" s="84"/>
      <c r="AH1599" s="83"/>
      <c r="AI1599" s="33"/>
      <c r="AJ1599" s="33"/>
      <c r="AK1599" s="201"/>
      <c r="AL1599" s="31"/>
    </row>
    <row r="1600" spans="1:38">
      <c r="A1600" s="16">
        <v>1595</v>
      </c>
      <c r="B1600" s="80" t="s">
        <v>236</v>
      </c>
      <c r="C1600" s="80" t="s">
        <v>64</v>
      </c>
      <c r="D1600" s="80" t="s">
        <v>64</v>
      </c>
      <c r="E1600" s="80" t="s">
        <v>246</v>
      </c>
      <c r="F1600" s="98"/>
      <c r="G1600" s="99">
        <v>45833</v>
      </c>
      <c r="H1600" s="100">
        <v>0.50715277777777801</v>
      </c>
      <c r="I1600" s="80" t="s">
        <v>5</v>
      </c>
      <c r="J1600" s="80" t="s">
        <v>6</v>
      </c>
      <c r="K1600" s="80" t="s">
        <v>5</v>
      </c>
      <c r="L1600" s="80" t="s">
        <v>5</v>
      </c>
      <c r="M1600" s="98" t="s">
        <v>5</v>
      </c>
      <c r="N1600" s="98" t="s">
        <v>6</v>
      </c>
      <c r="O1600" s="101">
        <v>101.73</v>
      </c>
      <c r="P1600" s="102">
        <v>983</v>
      </c>
      <c r="Q1600" s="101">
        <v>245000</v>
      </c>
      <c r="R1600" s="101">
        <v>0</v>
      </c>
      <c r="S1600" s="103">
        <f t="shared" si="146"/>
        <v>0</v>
      </c>
      <c r="T1600" s="103">
        <f t="shared" si="143"/>
        <v>245000</v>
      </c>
      <c r="U1600" s="80" t="s">
        <v>6</v>
      </c>
      <c r="V1600" s="80" t="s">
        <v>6</v>
      </c>
      <c r="W1600" s="89">
        <v>1</v>
      </c>
      <c r="X1600" s="80">
        <v>0</v>
      </c>
      <c r="Y1600" s="81">
        <f>ROUND((S1600/INDICI!$B$2*10),2)</f>
        <v>0</v>
      </c>
      <c r="Z1600" s="81">
        <f>ROUND((O1600/INDICI!$B$1*25),2)</f>
        <v>0.27</v>
      </c>
      <c r="AA1600" s="82">
        <f t="shared" si="144"/>
        <v>8</v>
      </c>
      <c r="AB1600" s="83">
        <f t="shared" si="145"/>
        <v>8.27</v>
      </c>
      <c r="AC1600" s="84"/>
      <c r="AD1600" s="81" t="str">
        <f>VLOOKUP(C1600, 'NORD SUD'!A:B, 2, FALSE)</f>
        <v>S</v>
      </c>
      <c r="AE1600" s="85"/>
      <c r="AF1600" s="85"/>
      <c r="AG1600" s="84"/>
      <c r="AH1600" s="83"/>
      <c r="AI1600" s="33"/>
      <c r="AJ1600" s="33"/>
      <c r="AK1600" s="201"/>
      <c r="AL1600" s="31"/>
    </row>
    <row r="1601" spans="1:38">
      <c r="A1601" s="16">
        <v>1596</v>
      </c>
      <c r="B1601" s="32" t="s">
        <v>218</v>
      </c>
      <c r="C1601" s="32" t="s">
        <v>1494</v>
      </c>
      <c r="D1601" s="32" t="s">
        <v>1494</v>
      </c>
      <c r="E1601" s="32" t="s">
        <v>403</v>
      </c>
      <c r="F1601" s="32"/>
      <c r="G1601" s="74">
        <v>45831</v>
      </c>
      <c r="H1601" s="75">
        <v>0.52708333333333335</v>
      </c>
      <c r="I1601" s="32" t="s">
        <v>5</v>
      </c>
      <c r="J1601" s="32" t="s">
        <v>6</v>
      </c>
      <c r="K1601" s="32" t="s">
        <v>5</v>
      </c>
      <c r="L1601" s="32" t="s">
        <v>5</v>
      </c>
      <c r="M1601" s="32" t="s">
        <v>5</v>
      </c>
      <c r="N1601" s="32" t="s">
        <v>6</v>
      </c>
      <c r="O1601" s="76">
        <v>0</v>
      </c>
      <c r="P1601" s="77">
        <v>145</v>
      </c>
      <c r="Q1601" s="76">
        <v>131000</v>
      </c>
      <c r="R1601" s="76">
        <v>3000</v>
      </c>
      <c r="S1601" s="85">
        <f t="shared" ref="S1601:S1632" si="147">IFERROR(R1601/Q1601*100,0)</f>
        <v>2.2900763358778624</v>
      </c>
      <c r="T1601" s="85">
        <f t="shared" si="143"/>
        <v>128000</v>
      </c>
      <c r="U1601" s="32" t="s">
        <v>6</v>
      </c>
      <c r="V1601" s="32" t="s">
        <v>6</v>
      </c>
      <c r="W1601" s="79">
        <v>1</v>
      </c>
      <c r="X1601" s="80">
        <v>0</v>
      </c>
      <c r="Y1601" s="81">
        <f>ROUND((S1601/INDICI!$B$2*10),2)</f>
        <v>0.26</v>
      </c>
      <c r="Z1601" s="81">
        <f>ROUND((O1601/INDICI!$B$1*25),2)</f>
        <v>0</v>
      </c>
      <c r="AA1601" s="82">
        <f t="shared" si="144"/>
        <v>8</v>
      </c>
      <c r="AB1601" s="83">
        <f t="shared" si="145"/>
        <v>8.26</v>
      </c>
      <c r="AC1601" s="84"/>
      <c r="AD1601" s="81" t="str">
        <f>VLOOKUP(C1601, 'NORD SUD'!A:B, 2, FALSE)</f>
        <v>S</v>
      </c>
      <c r="AE1601" s="85"/>
      <c r="AF1601" s="85"/>
      <c r="AG1601" s="84"/>
      <c r="AH1601" s="83"/>
      <c r="AI1601" s="33"/>
      <c r="AJ1601" s="33"/>
      <c r="AK1601" s="201"/>
      <c r="AL1601" s="31"/>
    </row>
    <row r="1602" spans="1:38">
      <c r="A1602" s="16">
        <v>1597</v>
      </c>
      <c r="B1602" s="32" t="s">
        <v>857</v>
      </c>
      <c r="C1602" s="32" t="s">
        <v>76</v>
      </c>
      <c r="D1602" s="32" t="s">
        <v>76</v>
      </c>
      <c r="E1602" s="32" t="s">
        <v>1143</v>
      </c>
      <c r="F1602" s="32"/>
      <c r="G1602" s="74">
        <v>45831</v>
      </c>
      <c r="H1602" s="75">
        <v>0.76736111111111116</v>
      </c>
      <c r="I1602" s="32" t="s">
        <v>5</v>
      </c>
      <c r="J1602" s="32" t="s">
        <v>6</v>
      </c>
      <c r="K1602" s="32" t="s">
        <v>5</v>
      </c>
      <c r="L1602" s="32" t="s">
        <v>5</v>
      </c>
      <c r="M1602" s="32" t="s">
        <v>5</v>
      </c>
      <c r="N1602" s="32" t="s">
        <v>6</v>
      </c>
      <c r="O1602" s="76">
        <v>86.13</v>
      </c>
      <c r="P1602" s="77">
        <v>1161</v>
      </c>
      <c r="Q1602" s="76">
        <v>250000</v>
      </c>
      <c r="R1602" s="76">
        <v>0</v>
      </c>
      <c r="S1602" s="85">
        <f t="shared" si="147"/>
        <v>0</v>
      </c>
      <c r="T1602" s="85">
        <f t="shared" si="143"/>
        <v>250000</v>
      </c>
      <c r="U1602" s="32" t="s">
        <v>6</v>
      </c>
      <c r="V1602" s="32" t="s">
        <v>6</v>
      </c>
      <c r="W1602" s="32">
        <v>1</v>
      </c>
      <c r="X1602" s="80">
        <v>0</v>
      </c>
      <c r="Y1602" s="81">
        <f>ROUND((S1602/INDICI!$B$2*10),2)</f>
        <v>0</v>
      </c>
      <c r="Z1602" s="81">
        <f>ROUND((O1602/INDICI!$B$1*25),2)</f>
        <v>0.23</v>
      </c>
      <c r="AA1602" s="82">
        <f t="shared" si="144"/>
        <v>8</v>
      </c>
      <c r="AB1602" s="83">
        <f t="shared" si="145"/>
        <v>8.23</v>
      </c>
      <c r="AC1602" s="84"/>
      <c r="AD1602" s="81" t="str">
        <f>VLOOKUP(C1602, 'NORD SUD'!A:B, 2, FALSE)</f>
        <v>S</v>
      </c>
      <c r="AE1602" s="85"/>
      <c r="AF1602" s="85"/>
      <c r="AG1602" s="84"/>
      <c r="AH1602" s="83"/>
      <c r="AI1602" s="33"/>
      <c r="AJ1602" s="33"/>
      <c r="AK1602" s="201"/>
      <c r="AL1602" s="31"/>
    </row>
    <row r="1603" spans="1:38">
      <c r="A1603" s="16">
        <v>1598</v>
      </c>
      <c r="B1603" s="32" t="s">
        <v>274</v>
      </c>
      <c r="C1603" s="32" t="s">
        <v>39</v>
      </c>
      <c r="D1603" s="32" t="s">
        <v>39</v>
      </c>
      <c r="E1603" s="32" t="s">
        <v>1536</v>
      </c>
      <c r="F1603" s="32"/>
      <c r="G1603" s="74">
        <v>45834</v>
      </c>
      <c r="H1603" s="75">
        <v>0.58888888888888891</v>
      </c>
      <c r="I1603" s="32" t="s">
        <v>5</v>
      </c>
      <c r="J1603" s="32" t="s">
        <v>6</v>
      </c>
      <c r="K1603" s="32" t="s">
        <v>5</v>
      </c>
      <c r="L1603" s="32" t="s">
        <v>5</v>
      </c>
      <c r="M1603" s="32" t="s">
        <v>5</v>
      </c>
      <c r="N1603" s="32" t="s">
        <v>6</v>
      </c>
      <c r="O1603" s="76">
        <v>753.95</v>
      </c>
      <c r="P1603" s="77">
        <v>12335</v>
      </c>
      <c r="Q1603" s="76">
        <v>234000</v>
      </c>
      <c r="R1603" s="76">
        <v>4000</v>
      </c>
      <c r="S1603" s="85">
        <f t="shared" si="147"/>
        <v>1.7094017094017095</v>
      </c>
      <c r="T1603" s="85">
        <f t="shared" si="143"/>
        <v>230000</v>
      </c>
      <c r="U1603" s="32" t="s">
        <v>5</v>
      </c>
      <c r="V1603" s="32" t="s">
        <v>6</v>
      </c>
      <c r="W1603" s="79">
        <v>1</v>
      </c>
      <c r="X1603" s="80">
        <v>0</v>
      </c>
      <c r="Y1603" s="81">
        <f>ROUND((S1603/INDICI!$B$2*10),2)</f>
        <v>0.19</v>
      </c>
      <c r="Z1603" s="81">
        <f>ROUND((O1603/INDICI!$B$1*25),2)</f>
        <v>2.0099999999999998</v>
      </c>
      <c r="AA1603" s="82">
        <f t="shared" si="144"/>
        <v>6</v>
      </c>
      <c r="AB1603" s="83">
        <f t="shared" si="145"/>
        <v>8.1999999999999993</v>
      </c>
      <c r="AC1603" s="84"/>
      <c r="AD1603" s="81" t="str">
        <f>VLOOKUP(C1603, 'NORD SUD'!A:B, 2, FALSE)</f>
        <v>S</v>
      </c>
      <c r="AE1603" s="85"/>
      <c r="AF1603" s="85"/>
      <c r="AG1603" s="84"/>
      <c r="AH1603" s="83"/>
      <c r="AI1603" s="33"/>
      <c r="AJ1603" s="33"/>
      <c r="AK1603" s="201"/>
      <c r="AL1603" s="31"/>
    </row>
    <row r="1604" spans="1:38">
      <c r="A1604" s="16">
        <v>1599</v>
      </c>
      <c r="B1604" s="32" t="s">
        <v>857</v>
      </c>
      <c r="C1604" s="32" t="s">
        <v>32</v>
      </c>
      <c r="D1604" s="32" t="s">
        <v>32</v>
      </c>
      <c r="E1604" s="32" t="s">
        <v>1260</v>
      </c>
      <c r="F1604" s="32"/>
      <c r="G1604" s="74">
        <v>45834</v>
      </c>
      <c r="H1604" s="75">
        <v>0.48194444444444445</v>
      </c>
      <c r="I1604" s="32" t="s">
        <v>5</v>
      </c>
      <c r="J1604" s="32" t="s">
        <v>6</v>
      </c>
      <c r="K1604" s="32" t="s">
        <v>5</v>
      </c>
      <c r="L1604" s="32" t="s">
        <v>5</v>
      </c>
      <c r="M1604" s="32" t="s">
        <v>5</v>
      </c>
      <c r="N1604" s="32" t="s">
        <v>6</v>
      </c>
      <c r="O1604" s="76">
        <v>689.38</v>
      </c>
      <c r="P1604" s="77">
        <v>7543</v>
      </c>
      <c r="Q1604" s="76">
        <v>211778.91</v>
      </c>
      <c r="R1604" s="76">
        <v>6353.37</v>
      </c>
      <c r="S1604" s="85">
        <f t="shared" si="147"/>
        <v>3.0000012749144851</v>
      </c>
      <c r="T1604" s="85">
        <f t="shared" si="143"/>
        <v>205425.54</v>
      </c>
      <c r="U1604" s="32" t="s">
        <v>6</v>
      </c>
      <c r="V1604" s="32" t="s">
        <v>6</v>
      </c>
      <c r="W1604" s="79">
        <v>1</v>
      </c>
      <c r="X1604" s="80">
        <v>0</v>
      </c>
      <c r="Y1604" s="81">
        <f>ROUND((S1604/INDICI!$B$2*10),2)</f>
        <v>0.34</v>
      </c>
      <c r="Z1604" s="81">
        <f>ROUND((O1604/INDICI!$B$1*25),2)</f>
        <v>1.84</v>
      </c>
      <c r="AA1604" s="82">
        <f t="shared" si="144"/>
        <v>6</v>
      </c>
      <c r="AB1604" s="83">
        <f t="shared" si="145"/>
        <v>8.18</v>
      </c>
      <c r="AC1604" s="84"/>
      <c r="AD1604" s="81" t="str">
        <f>VLOOKUP(C1604, 'NORD SUD'!A:B, 2, FALSE)</f>
        <v>S</v>
      </c>
      <c r="AE1604" s="85"/>
      <c r="AF1604" s="85"/>
      <c r="AG1604" s="84"/>
      <c r="AH1604" s="83"/>
      <c r="AI1604" s="33"/>
      <c r="AJ1604" s="33"/>
      <c r="AK1604" s="201"/>
      <c r="AL1604" s="31"/>
    </row>
    <row r="1605" spans="1:38">
      <c r="A1605" s="16">
        <v>1600</v>
      </c>
      <c r="B1605" s="32" t="s">
        <v>138</v>
      </c>
      <c r="C1605" s="32" t="s">
        <v>27</v>
      </c>
      <c r="D1605" s="32" t="s">
        <v>27</v>
      </c>
      <c r="E1605" s="32" t="s">
        <v>1339</v>
      </c>
      <c r="F1605" s="32"/>
      <c r="G1605" s="74">
        <v>45831</v>
      </c>
      <c r="H1605" s="75">
        <v>0.56388888888888888</v>
      </c>
      <c r="I1605" s="32" t="s">
        <v>5</v>
      </c>
      <c r="J1605" s="32" t="s">
        <v>6</v>
      </c>
      <c r="K1605" s="32" t="s">
        <v>5</v>
      </c>
      <c r="L1605" s="32" t="s">
        <v>5</v>
      </c>
      <c r="M1605" s="32" t="s">
        <v>5</v>
      </c>
      <c r="N1605" s="32" t="s">
        <v>6</v>
      </c>
      <c r="O1605" s="76">
        <v>808.51</v>
      </c>
      <c r="P1605" s="77">
        <v>16821</v>
      </c>
      <c r="Q1605" s="76">
        <v>153000</v>
      </c>
      <c r="R1605" s="76">
        <v>0</v>
      </c>
      <c r="S1605" s="85">
        <f t="shared" si="147"/>
        <v>0</v>
      </c>
      <c r="T1605" s="85">
        <f t="shared" si="143"/>
        <v>153000</v>
      </c>
      <c r="U1605" s="32" t="s">
        <v>6</v>
      </c>
      <c r="V1605" s="32" t="s">
        <v>6</v>
      </c>
      <c r="W1605" s="79">
        <v>1</v>
      </c>
      <c r="X1605" s="80">
        <v>0</v>
      </c>
      <c r="Y1605" s="81">
        <f>ROUND((S1605/INDICI!$B$2*10),2)</f>
        <v>0</v>
      </c>
      <c r="Z1605" s="81">
        <f>ROUND((O1605/INDICI!$B$1*25),2)</f>
        <v>2.16</v>
      </c>
      <c r="AA1605" s="82">
        <f t="shared" si="144"/>
        <v>6</v>
      </c>
      <c r="AB1605" s="83">
        <f t="shared" si="145"/>
        <v>8.16</v>
      </c>
      <c r="AC1605" s="84"/>
      <c r="AD1605" s="81" t="str">
        <f>VLOOKUP(C1605, 'NORD SUD'!A:B, 2, FALSE)</f>
        <v>S</v>
      </c>
      <c r="AE1605" s="85"/>
      <c r="AF1605" s="85"/>
      <c r="AG1605" s="84"/>
      <c r="AH1605" s="83"/>
      <c r="AI1605" s="33"/>
      <c r="AJ1605" s="33"/>
      <c r="AK1605" s="201"/>
      <c r="AL1605" s="31"/>
    </row>
    <row r="1606" spans="1:38">
      <c r="A1606" s="16">
        <v>1601</v>
      </c>
      <c r="B1606" s="32" t="s">
        <v>175</v>
      </c>
      <c r="C1606" s="32" t="s">
        <v>8</v>
      </c>
      <c r="D1606" s="32" t="s">
        <v>8</v>
      </c>
      <c r="E1606" s="32" t="s">
        <v>714</v>
      </c>
      <c r="F1606" s="32"/>
      <c r="G1606" s="74">
        <v>45828</v>
      </c>
      <c r="H1606" s="75">
        <v>0.52083333333333337</v>
      </c>
      <c r="I1606" s="32" t="s">
        <v>5</v>
      </c>
      <c r="J1606" s="32" t="s">
        <v>6</v>
      </c>
      <c r="K1606" s="32" t="s">
        <v>5</v>
      </c>
      <c r="L1606" s="32" t="s">
        <v>5</v>
      </c>
      <c r="M1606" s="32" t="s">
        <v>5</v>
      </c>
      <c r="N1606" s="32" t="s">
        <v>6</v>
      </c>
      <c r="O1606" s="76">
        <v>802.81899999999996</v>
      </c>
      <c r="P1606" s="77">
        <v>10214</v>
      </c>
      <c r="Q1606" s="76">
        <v>44000</v>
      </c>
      <c r="R1606" s="76">
        <v>0</v>
      </c>
      <c r="S1606" s="85">
        <f t="shared" si="147"/>
        <v>0</v>
      </c>
      <c r="T1606" s="85">
        <f t="shared" si="143"/>
        <v>44000</v>
      </c>
      <c r="U1606" s="32" t="s">
        <v>6</v>
      </c>
      <c r="V1606" s="32" t="s">
        <v>6</v>
      </c>
      <c r="W1606" s="32">
        <v>2</v>
      </c>
      <c r="X1606" s="80">
        <v>0</v>
      </c>
      <c r="Y1606" s="81">
        <f>ROUND((S1606/INDICI!$B$2*10),2)</f>
        <v>0</v>
      </c>
      <c r="Z1606" s="81">
        <f>ROUND((O1606/INDICI!$B$1*25),2)</f>
        <v>2.14</v>
      </c>
      <c r="AA1606" s="82">
        <f t="shared" si="144"/>
        <v>6</v>
      </c>
      <c r="AB1606" s="83">
        <f t="shared" si="145"/>
        <v>8.14</v>
      </c>
      <c r="AC1606" s="84"/>
      <c r="AD1606" s="81" t="str">
        <f>VLOOKUP(C1606, 'NORD SUD'!A:B, 2, FALSE)</f>
        <v>S</v>
      </c>
      <c r="AE1606" s="85"/>
      <c r="AF1606" s="85"/>
      <c r="AG1606" s="84"/>
      <c r="AH1606" s="83"/>
      <c r="AI1606" s="33"/>
      <c r="AJ1606" s="33"/>
      <c r="AK1606" s="201"/>
      <c r="AL1606" s="31"/>
    </row>
    <row r="1607" spans="1:38">
      <c r="A1607" s="16">
        <v>1602</v>
      </c>
      <c r="B1607" s="80" t="s">
        <v>250</v>
      </c>
      <c r="C1607" s="80" t="s">
        <v>48</v>
      </c>
      <c r="D1607" s="80" t="s">
        <v>48</v>
      </c>
      <c r="E1607" s="80" t="s">
        <v>375</v>
      </c>
      <c r="F1607" s="80"/>
      <c r="G1607" s="96">
        <v>45833</v>
      </c>
      <c r="H1607" s="97" t="s">
        <v>376</v>
      </c>
      <c r="I1607" s="80" t="s">
        <v>5</v>
      </c>
      <c r="J1607" s="80" t="s">
        <v>6</v>
      </c>
      <c r="K1607" s="80" t="s">
        <v>5</v>
      </c>
      <c r="L1607" s="80" t="s">
        <v>5</v>
      </c>
      <c r="M1607" s="80" t="s">
        <v>5</v>
      </c>
      <c r="N1607" s="80" t="s">
        <v>6</v>
      </c>
      <c r="O1607" s="76">
        <v>764.25</v>
      </c>
      <c r="P1607" s="77">
        <v>6019</v>
      </c>
      <c r="Q1607" s="76">
        <v>118818</v>
      </c>
      <c r="R1607" s="76">
        <v>0</v>
      </c>
      <c r="S1607" s="86">
        <f t="shared" si="147"/>
        <v>0</v>
      </c>
      <c r="T1607" s="86">
        <f t="shared" si="143"/>
        <v>118818</v>
      </c>
      <c r="U1607" s="80" t="s">
        <v>6</v>
      </c>
      <c r="V1607" s="80" t="s">
        <v>6</v>
      </c>
      <c r="W1607" s="79">
        <v>1</v>
      </c>
      <c r="X1607" s="80">
        <v>0</v>
      </c>
      <c r="Y1607" s="81">
        <f>ROUND((S1607/INDICI!$B$2*10),2)</f>
        <v>0</v>
      </c>
      <c r="Z1607" s="81">
        <f>ROUND((O1607/INDICI!$B$1*25),2)</f>
        <v>2.04</v>
      </c>
      <c r="AA1607" s="82">
        <f t="shared" si="144"/>
        <v>6</v>
      </c>
      <c r="AB1607" s="83">
        <f t="shared" si="145"/>
        <v>8.0399999999999991</v>
      </c>
      <c r="AC1607" s="84"/>
      <c r="AD1607" s="81" t="str">
        <f>VLOOKUP(C1607, 'NORD SUD'!A:B, 2, FALSE)</f>
        <v>N</v>
      </c>
      <c r="AE1607" s="85"/>
      <c r="AF1607" s="85"/>
      <c r="AG1607" s="84"/>
      <c r="AH1607" s="83"/>
      <c r="AI1607" s="33"/>
      <c r="AJ1607" s="33"/>
      <c r="AK1607" s="201"/>
      <c r="AL1607" s="31"/>
    </row>
    <row r="1608" spans="1:38">
      <c r="A1608" s="16">
        <v>1603</v>
      </c>
      <c r="B1608" s="32" t="s">
        <v>138</v>
      </c>
      <c r="C1608" s="32" t="s">
        <v>60</v>
      </c>
      <c r="D1608" s="32" t="s">
        <v>60</v>
      </c>
      <c r="E1608" s="32" t="s">
        <v>727</v>
      </c>
      <c r="F1608" s="32"/>
      <c r="G1608" s="74">
        <v>45834</v>
      </c>
      <c r="H1608" s="75">
        <v>0.75069444444444444</v>
      </c>
      <c r="I1608" s="32" t="s">
        <v>5</v>
      </c>
      <c r="J1608" s="32" t="s">
        <v>6</v>
      </c>
      <c r="K1608" s="32" t="s">
        <v>5</v>
      </c>
      <c r="L1608" s="32" t="s">
        <v>5</v>
      </c>
      <c r="M1608" s="32" t="s">
        <v>5</v>
      </c>
      <c r="N1608" s="32" t="s">
        <v>6</v>
      </c>
      <c r="O1608" s="76">
        <v>752.6</v>
      </c>
      <c r="P1608" s="77">
        <v>17539</v>
      </c>
      <c r="Q1608" s="76">
        <v>249525.68</v>
      </c>
      <c r="R1608" s="76">
        <v>0</v>
      </c>
      <c r="S1608" s="85">
        <f t="shared" si="147"/>
        <v>0</v>
      </c>
      <c r="T1608" s="85">
        <f t="shared" si="143"/>
        <v>249525.68</v>
      </c>
      <c r="U1608" s="32" t="s">
        <v>6</v>
      </c>
      <c r="V1608" s="32" t="s">
        <v>6</v>
      </c>
      <c r="W1608" s="32">
        <v>1</v>
      </c>
      <c r="X1608" s="80">
        <v>0</v>
      </c>
      <c r="Y1608" s="81">
        <f>ROUND((S1608/INDICI!$B$2*10),2)</f>
        <v>0</v>
      </c>
      <c r="Z1608" s="81">
        <f>ROUND((O1608/INDICI!$B$1*25),2)</f>
        <v>2.0099999999999998</v>
      </c>
      <c r="AA1608" s="82">
        <f t="shared" si="144"/>
        <v>6</v>
      </c>
      <c r="AB1608" s="83">
        <f t="shared" si="145"/>
        <v>8.01</v>
      </c>
      <c r="AC1608" s="84"/>
      <c r="AD1608" s="81" t="str">
        <f>VLOOKUP(C1608, 'NORD SUD'!A:B, 2, FALSE)</f>
        <v>S</v>
      </c>
      <c r="AE1608" s="85"/>
      <c r="AF1608" s="85"/>
      <c r="AG1608" s="84"/>
      <c r="AH1608" s="83"/>
      <c r="AI1608" s="33"/>
      <c r="AJ1608" s="33"/>
      <c r="AK1608" s="201"/>
      <c r="AL1608" s="31"/>
    </row>
    <row r="1609" spans="1:38">
      <c r="A1609" s="16">
        <v>1604</v>
      </c>
      <c r="B1609" s="32" t="s">
        <v>175</v>
      </c>
      <c r="C1609" s="32" t="s">
        <v>1685</v>
      </c>
      <c r="D1609" s="32" t="s">
        <v>1685</v>
      </c>
      <c r="E1609" s="32" t="s">
        <v>1690</v>
      </c>
      <c r="F1609" s="32"/>
      <c r="G1609" s="74">
        <v>45834</v>
      </c>
      <c r="H1609" s="75">
        <v>0.79375000000000007</v>
      </c>
      <c r="I1609" s="32" t="s">
        <v>5</v>
      </c>
      <c r="J1609" s="32" t="s">
        <v>6</v>
      </c>
      <c r="K1609" s="32" t="s">
        <v>5</v>
      </c>
      <c r="L1609" s="32" t="s">
        <v>5</v>
      </c>
      <c r="M1609" s="32" t="s">
        <v>5</v>
      </c>
      <c r="N1609" s="32" t="s">
        <v>6</v>
      </c>
      <c r="O1609" s="76">
        <v>590.04999999999995</v>
      </c>
      <c r="P1609" s="77">
        <v>7796</v>
      </c>
      <c r="Q1609" s="76">
        <v>260000</v>
      </c>
      <c r="R1609" s="76">
        <v>10000</v>
      </c>
      <c r="S1609" s="85">
        <f t="shared" si="147"/>
        <v>3.8461538461538463</v>
      </c>
      <c r="T1609" s="85">
        <f t="shared" ref="T1609:T1637" si="148">SUM(Q1609-R1609)</f>
        <v>250000</v>
      </c>
      <c r="U1609" s="32" t="s">
        <v>6</v>
      </c>
      <c r="V1609" s="32" t="s">
        <v>6</v>
      </c>
      <c r="W1609" s="79">
        <v>1</v>
      </c>
      <c r="X1609" s="80">
        <v>0</v>
      </c>
      <c r="Y1609" s="81">
        <f>ROUND((S1609/INDICI!$B$2*10),2)</f>
        <v>0.43</v>
      </c>
      <c r="Z1609" s="81">
        <f>ROUND((O1609/INDICI!$B$1*25),2)</f>
        <v>1.58</v>
      </c>
      <c r="AA1609" s="82">
        <f t="shared" si="144"/>
        <v>6</v>
      </c>
      <c r="AB1609" s="83">
        <f t="shared" si="145"/>
        <v>8.01</v>
      </c>
      <c r="AC1609" s="84"/>
      <c r="AD1609" s="81" t="str">
        <f>VLOOKUP(C1609, 'NORD SUD'!A:B, 2, FALSE)</f>
        <v>S</v>
      </c>
      <c r="AE1609" s="85"/>
      <c r="AF1609" s="85"/>
      <c r="AG1609" s="84"/>
      <c r="AH1609" s="83"/>
      <c r="AI1609" s="33"/>
      <c r="AJ1609" s="33"/>
      <c r="AK1609" s="201"/>
      <c r="AL1609" s="31"/>
    </row>
    <row r="1610" spans="1:38">
      <c r="A1610" s="16">
        <v>1605</v>
      </c>
      <c r="B1610" s="32" t="s">
        <v>138</v>
      </c>
      <c r="C1610" s="32" t="s">
        <v>18</v>
      </c>
      <c r="D1610" s="32" t="s">
        <v>18</v>
      </c>
      <c r="E1610" s="32" t="s">
        <v>147</v>
      </c>
      <c r="F1610" s="32"/>
      <c r="G1610" s="74">
        <v>45826</v>
      </c>
      <c r="H1610" s="75">
        <v>0.59375</v>
      </c>
      <c r="I1610" s="32" t="s">
        <v>5</v>
      </c>
      <c r="J1610" s="32" t="s">
        <v>6</v>
      </c>
      <c r="K1610" s="32" t="s">
        <v>5</v>
      </c>
      <c r="L1610" s="32" t="s">
        <v>5</v>
      </c>
      <c r="M1610" s="32" t="s">
        <v>5</v>
      </c>
      <c r="N1610" s="32" t="s">
        <v>6</v>
      </c>
      <c r="O1610" s="76">
        <v>0</v>
      </c>
      <c r="P1610" s="77">
        <v>464</v>
      </c>
      <c r="Q1610" s="76">
        <v>249605.24</v>
      </c>
      <c r="R1610" s="76">
        <v>0</v>
      </c>
      <c r="S1610" s="85">
        <f t="shared" si="147"/>
        <v>0</v>
      </c>
      <c r="T1610" s="85">
        <f t="shared" si="148"/>
        <v>249605.24</v>
      </c>
      <c r="U1610" s="32" t="s">
        <v>6</v>
      </c>
      <c r="V1610" s="32" t="s">
        <v>6</v>
      </c>
      <c r="W1610" s="79">
        <v>2</v>
      </c>
      <c r="X1610" s="80">
        <v>0</v>
      </c>
      <c r="Y1610" s="81">
        <f>ROUND((S1610/INDICI!$B$2*10),2)</f>
        <v>0</v>
      </c>
      <c r="Z1610" s="81">
        <f>ROUND((O1610/INDICI!$B$1*25),2)</f>
        <v>0</v>
      </c>
      <c r="AA1610" s="82">
        <f t="shared" si="144"/>
        <v>8</v>
      </c>
      <c r="AB1610" s="83">
        <f t="shared" si="145"/>
        <v>8</v>
      </c>
      <c r="AC1610" s="84"/>
      <c r="AD1610" s="81" t="str">
        <f>VLOOKUP(C1610, 'NORD SUD'!A:B, 2, FALSE)</f>
        <v>S</v>
      </c>
      <c r="AE1610" s="85"/>
      <c r="AF1610" s="85"/>
      <c r="AG1610" s="84"/>
      <c r="AH1610" s="83"/>
      <c r="AI1610" s="33"/>
      <c r="AJ1610" s="33"/>
      <c r="AK1610" s="201"/>
      <c r="AL1610" s="31"/>
    </row>
    <row r="1611" spans="1:38">
      <c r="A1611" s="16">
        <v>1606</v>
      </c>
      <c r="B1611" s="32" t="s">
        <v>138</v>
      </c>
      <c r="C1611" s="32" t="s">
        <v>81</v>
      </c>
      <c r="D1611" s="32" t="s">
        <v>81</v>
      </c>
      <c r="E1611" s="32" t="s">
        <v>1889</v>
      </c>
      <c r="F1611" s="32"/>
      <c r="G1611" s="74">
        <v>45833</v>
      </c>
      <c r="H1611" s="75" t="s">
        <v>1890</v>
      </c>
      <c r="I1611" s="32" t="s">
        <v>5</v>
      </c>
      <c r="J1611" s="32" t="s">
        <v>6</v>
      </c>
      <c r="K1611" s="32" t="s">
        <v>5</v>
      </c>
      <c r="L1611" s="32" t="s">
        <v>5</v>
      </c>
      <c r="M1611" s="32" t="s">
        <v>5</v>
      </c>
      <c r="N1611" s="32" t="s">
        <v>6</v>
      </c>
      <c r="O1611" s="91">
        <v>0</v>
      </c>
      <c r="P1611" s="77">
        <v>574</v>
      </c>
      <c r="Q1611" s="76">
        <v>99025.79</v>
      </c>
      <c r="R1611" s="76">
        <v>0</v>
      </c>
      <c r="S1611" s="85">
        <f t="shared" si="147"/>
        <v>0</v>
      </c>
      <c r="T1611" s="85">
        <f t="shared" si="148"/>
        <v>99025.79</v>
      </c>
      <c r="U1611" s="32" t="s">
        <v>6</v>
      </c>
      <c r="V1611" s="32" t="s">
        <v>6</v>
      </c>
      <c r="W1611" s="79">
        <v>2</v>
      </c>
      <c r="X1611" s="80">
        <v>0</v>
      </c>
      <c r="Y1611" s="81">
        <f>ROUND((S1611/INDICI!$B$2*10),2)</f>
        <v>0</v>
      </c>
      <c r="Z1611" s="81">
        <f>ROUND((O1611/INDICI!$B$1*25),2)</f>
        <v>0</v>
      </c>
      <c r="AA1611" s="82">
        <f t="shared" si="144"/>
        <v>8</v>
      </c>
      <c r="AB1611" s="83">
        <f t="shared" si="145"/>
        <v>8</v>
      </c>
      <c r="AC1611" s="84"/>
      <c r="AD1611" s="81" t="str">
        <f>VLOOKUP(C1611, 'NORD SUD'!A:B, 2, FALSE)</f>
        <v>S</v>
      </c>
      <c r="AE1611" s="85"/>
      <c r="AF1611" s="85"/>
      <c r="AG1611" s="84"/>
      <c r="AH1611" s="83"/>
      <c r="AI1611" s="33"/>
      <c r="AJ1611" s="33"/>
      <c r="AK1611" s="201"/>
      <c r="AL1611" s="31"/>
    </row>
    <row r="1612" spans="1:38">
      <c r="A1612" s="16">
        <v>1607</v>
      </c>
      <c r="B1612" s="81" t="s">
        <v>250</v>
      </c>
      <c r="C1612" s="81" t="s">
        <v>78</v>
      </c>
      <c r="D1612" s="81" t="s">
        <v>78</v>
      </c>
      <c r="E1612" s="81" t="s">
        <v>254</v>
      </c>
      <c r="F1612" s="81"/>
      <c r="G1612" s="74">
        <v>45834</v>
      </c>
      <c r="H1612" s="75">
        <v>0.46111111111111114</v>
      </c>
      <c r="I1612" s="81" t="s">
        <v>5</v>
      </c>
      <c r="J1612" s="81" t="s">
        <v>6</v>
      </c>
      <c r="K1612" s="81" t="s">
        <v>5</v>
      </c>
      <c r="L1612" s="81" t="s">
        <v>5</v>
      </c>
      <c r="M1612" s="81" t="s">
        <v>5</v>
      </c>
      <c r="N1612" s="81" t="s">
        <v>6</v>
      </c>
      <c r="O1612" s="76">
        <v>0</v>
      </c>
      <c r="P1612" s="77">
        <v>278</v>
      </c>
      <c r="Q1612" s="76">
        <v>82000</v>
      </c>
      <c r="R1612" s="76">
        <v>0</v>
      </c>
      <c r="S1612" s="78">
        <f t="shared" si="147"/>
        <v>0</v>
      </c>
      <c r="T1612" s="78">
        <f t="shared" si="148"/>
        <v>82000</v>
      </c>
      <c r="U1612" s="81" t="s">
        <v>6</v>
      </c>
      <c r="V1612" s="81" t="s">
        <v>6</v>
      </c>
      <c r="W1612" s="81">
        <v>2</v>
      </c>
      <c r="X1612" s="80">
        <v>0</v>
      </c>
      <c r="Y1612" s="81">
        <f>ROUND((S1612/INDICI!$B$2*10),2)</f>
        <v>0</v>
      </c>
      <c r="Z1612" s="81">
        <f>ROUND((O1612/INDICI!$B$1*25),2)</f>
        <v>0</v>
      </c>
      <c r="AA1612" s="82">
        <f t="shared" si="144"/>
        <v>8</v>
      </c>
      <c r="AB1612" s="83">
        <f t="shared" si="145"/>
        <v>8</v>
      </c>
      <c r="AC1612" s="84"/>
      <c r="AD1612" s="81" t="str">
        <f>VLOOKUP(C1612, 'NORD SUD'!A:B, 2, FALSE)</f>
        <v>N</v>
      </c>
      <c r="AE1612" s="85"/>
      <c r="AF1612" s="85"/>
      <c r="AG1612" s="84"/>
      <c r="AH1612" s="83"/>
      <c r="AI1612" s="33"/>
      <c r="AJ1612" s="33"/>
      <c r="AK1612" s="201"/>
      <c r="AL1612" s="31"/>
    </row>
    <row r="1613" spans="1:38">
      <c r="A1613" s="16">
        <v>1608</v>
      </c>
      <c r="B1613" s="32" t="s">
        <v>138</v>
      </c>
      <c r="C1613" s="32" t="s">
        <v>81</v>
      </c>
      <c r="D1613" s="32" t="s">
        <v>81</v>
      </c>
      <c r="E1613" s="32" t="s">
        <v>1916</v>
      </c>
      <c r="F1613" s="32"/>
      <c r="G1613" s="74">
        <v>45834</v>
      </c>
      <c r="H1613" s="75" t="s">
        <v>1917</v>
      </c>
      <c r="I1613" s="32" t="s">
        <v>5</v>
      </c>
      <c r="J1613" s="32" t="s">
        <v>6</v>
      </c>
      <c r="K1613" s="32" t="s">
        <v>5</v>
      </c>
      <c r="L1613" s="32" t="s">
        <v>5</v>
      </c>
      <c r="M1613" s="32" t="s">
        <v>5</v>
      </c>
      <c r="N1613" s="32" t="s">
        <v>6</v>
      </c>
      <c r="O1613" s="91">
        <v>0</v>
      </c>
      <c r="P1613" s="77">
        <v>376</v>
      </c>
      <c r="Q1613" s="76">
        <v>118024.19</v>
      </c>
      <c r="R1613" s="76">
        <v>0</v>
      </c>
      <c r="S1613" s="85">
        <f t="shared" si="147"/>
        <v>0</v>
      </c>
      <c r="T1613" s="85">
        <f t="shared" si="148"/>
        <v>118024.19</v>
      </c>
      <c r="U1613" s="32" t="s">
        <v>6</v>
      </c>
      <c r="V1613" s="32" t="s">
        <v>6</v>
      </c>
      <c r="W1613" s="79">
        <v>2</v>
      </c>
      <c r="X1613" s="80">
        <v>0</v>
      </c>
      <c r="Y1613" s="81">
        <f>ROUND((S1613/INDICI!$B$2*10),2)</f>
        <v>0</v>
      </c>
      <c r="Z1613" s="81">
        <f>ROUND((O1613/INDICI!$B$1*25),2)</f>
        <v>0</v>
      </c>
      <c r="AA1613" s="82">
        <f t="shared" si="144"/>
        <v>8</v>
      </c>
      <c r="AB1613" s="83">
        <f t="shared" si="145"/>
        <v>8</v>
      </c>
      <c r="AC1613" s="84"/>
      <c r="AD1613" s="81" t="str">
        <f>VLOOKUP(C1613, 'NORD SUD'!A:B, 2, FALSE)</f>
        <v>S</v>
      </c>
      <c r="AE1613" s="85"/>
      <c r="AF1613" s="85"/>
      <c r="AG1613" s="84"/>
      <c r="AH1613" s="83"/>
      <c r="AI1613" s="33"/>
      <c r="AJ1613" s="33"/>
      <c r="AK1613" s="201"/>
      <c r="AL1613" s="31"/>
    </row>
    <row r="1614" spans="1:38">
      <c r="A1614" s="16">
        <v>1609</v>
      </c>
      <c r="B1614" s="32" t="s">
        <v>556</v>
      </c>
      <c r="C1614" s="32" t="s">
        <v>47</v>
      </c>
      <c r="D1614" s="32" t="s">
        <v>47</v>
      </c>
      <c r="E1614" s="32" t="s">
        <v>958</v>
      </c>
      <c r="F1614" s="32"/>
      <c r="G1614" s="74">
        <v>45831</v>
      </c>
      <c r="H1614" s="75">
        <v>0.51666666666666672</v>
      </c>
      <c r="I1614" s="32" t="s">
        <v>5</v>
      </c>
      <c r="J1614" s="32" t="s">
        <v>6</v>
      </c>
      <c r="K1614" s="32" t="s">
        <v>5</v>
      </c>
      <c r="L1614" s="32" t="s">
        <v>5</v>
      </c>
      <c r="M1614" s="32" t="s">
        <v>5</v>
      </c>
      <c r="N1614" s="32" t="s">
        <v>6</v>
      </c>
      <c r="O1614" s="76">
        <v>749.49553185356012</v>
      </c>
      <c r="P1614" s="77">
        <v>6938</v>
      </c>
      <c r="Q1614" s="76">
        <v>120000</v>
      </c>
      <c r="R1614" s="76">
        <v>0</v>
      </c>
      <c r="S1614" s="85">
        <f t="shared" si="147"/>
        <v>0</v>
      </c>
      <c r="T1614" s="85">
        <f t="shared" si="148"/>
        <v>120000</v>
      </c>
      <c r="U1614" s="32" t="s">
        <v>6</v>
      </c>
      <c r="V1614" s="32" t="s">
        <v>6</v>
      </c>
      <c r="W1614" s="79">
        <v>1</v>
      </c>
      <c r="X1614" s="80">
        <v>0</v>
      </c>
      <c r="Y1614" s="81">
        <f>ROUND((S1614/INDICI!$B$2*10),2)</f>
        <v>0</v>
      </c>
      <c r="Z1614" s="81">
        <f>ROUND((O1614/INDICI!$B$1*25),2)</f>
        <v>2</v>
      </c>
      <c r="AA1614" s="82">
        <f t="shared" si="144"/>
        <v>6</v>
      </c>
      <c r="AB1614" s="83">
        <f t="shared" si="145"/>
        <v>8</v>
      </c>
      <c r="AC1614" s="84"/>
      <c r="AD1614" s="81" t="str">
        <f>VLOOKUP(C1614, 'NORD SUD'!A:B, 2, FALSE)</f>
        <v>S</v>
      </c>
      <c r="AE1614" s="85"/>
      <c r="AF1614" s="85"/>
      <c r="AG1614" s="84"/>
      <c r="AH1614" s="83"/>
      <c r="AI1614" s="33"/>
      <c r="AJ1614" s="33"/>
      <c r="AK1614" s="201"/>
      <c r="AL1614" s="31"/>
    </row>
    <row r="1615" spans="1:38">
      <c r="A1615" s="16">
        <v>1610</v>
      </c>
      <c r="B1615" s="32" t="s">
        <v>176</v>
      </c>
      <c r="C1615" s="32" t="s">
        <v>466</v>
      </c>
      <c r="D1615" s="32" t="s">
        <v>466</v>
      </c>
      <c r="E1615" s="32" t="s">
        <v>480</v>
      </c>
      <c r="F1615" s="32"/>
      <c r="G1615" s="74">
        <v>45832</v>
      </c>
      <c r="H1615" s="75">
        <v>0.49513888888888891</v>
      </c>
      <c r="I1615" s="32" t="s">
        <v>5</v>
      </c>
      <c r="J1615" s="32" t="s">
        <v>6</v>
      </c>
      <c r="K1615" s="32" t="s">
        <v>5</v>
      </c>
      <c r="L1615" s="32" t="s">
        <v>5</v>
      </c>
      <c r="M1615" s="32" t="s">
        <v>5</v>
      </c>
      <c r="N1615" s="32" t="s">
        <v>6</v>
      </c>
      <c r="O1615" s="76">
        <v>0</v>
      </c>
      <c r="P1615" s="77">
        <v>571</v>
      </c>
      <c r="Q1615" s="76">
        <v>157555.34</v>
      </c>
      <c r="R1615" s="76">
        <v>0</v>
      </c>
      <c r="S1615" s="85">
        <f t="shared" si="147"/>
        <v>0</v>
      </c>
      <c r="T1615" s="85">
        <f t="shared" si="148"/>
        <v>157555.34</v>
      </c>
      <c r="U1615" s="32" t="s">
        <v>6</v>
      </c>
      <c r="V1615" s="32" t="s">
        <v>6</v>
      </c>
      <c r="W1615" s="32">
        <v>1</v>
      </c>
      <c r="X1615" s="80">
        <v>0</v>
      </c>
      <c r="Y1615" s="81">
        <f>ROUND((S1615/INDICI!$B$2*10),2)</f>
        <v>0</v>
      </c>
      <c r="Z1615" s="81">
        <f>ROUND((O1615/INDICI!$B$1*25),2)</f>
        <v>0</v>
      </c>
      <c r="AA1615" s="82">
        <f t="shared" si="144"/>
        <v>8</v>
      </c>
      <c r="AB1615" s="83">
        <f t="shared" si="145"/>
        <v>8</v>
      </c>
      <c r="AC1615" s="84"/>
      <c r="AD1615" s="81" t="str">
        <f>VLOOKUP(C1615, 'NORD SUD'!A:B, 2, FALSE)</f>
        <v>N</v>
      </c>
      <c r="AE1615" s="85"/>
      <c r="AF1615" s="85"/>
      <c r="AG1615" s="84"/>
      <c r="AH1615" s="83"/>
      <c r="AI1615" s="33"/>
      <c r="AJ1615" s="33"/>
      <c r="AK1615" s="201"/>
      <c r="AL1615" s="31"/>
    </row>
    <row r="1616" spans="1:38">
      <c r="A1616" s="16">
        <v>1611</v>
      </c>
      <c r="B1616" s="32" t="s">
        <v>250</v>
      </c>
      <c r="C1616" s="32" t="s">
        <v>41</v>
      </c>
      <c r="D1616" s="32" t="s">
        <v>41</v>
      </c>
      <c r="E1616" s="32" t="s">
        <v>1290</v>
      </c>
      <c r="F1616" s="32"/>
      <c r="G1616" s="74">
        <v>45833</v>
      </c>
      <c r="H1616" s="75">
        <v>0.72291666666666676</v>
      </c>
      <c r="I1616" s="32" t="s">
        <v>265</v>
      </c>
      <c r="J1616" s="32" t="s">
        <v>6</v>
      </c>
      <c r="K1616" s="32" t="s">
        <v>5</v>
      </c>
      <c r="L1616" s="32" t="s">
        <v>5</v>
      </c>
      <c r="M1616" s="76" t="s">
        <v>5</v>
      </c>
      <c r="N1616" s="32" t="s">
        <v>289</v>
      </c>
      <c r="O1616" s="76">
        <v>742.25</v>
      </c>
      <c r="P1616" s="77">
        <v>5389</v>
      </c>
      <c r="Q1616" s="76">
        <v>56166.44</v>
      </c>
      <c r="R1616" s="76">
        <v>0</v>
      </c>
      <c r="S1616" s="85">
        <f t="shared" si="147"/>
        <v>0</v>
      </c>
      <c r="T1616" s="85">
        <f t="shared" si="148"/>
        <v>56166.44</v>
      </c>
      <c r="U1616" s="32" t="s">
        <v>6</v>
      </c>
      <c r="V1616" s="32" t="s">
        <v>6</v>
      </c>
      <c r="W1616" s="79">
        <v>1</v>
      </c>
      <c r="X1616" s="80">
        <v>0</v>
      </c>
      <c r="Y1616" s="81">
        <f>ROUND((S1616/INDICI!$B$2*10),2)</f>
        <v>0</v>
      </c>
      <c r="Z1616" s="81">
        <f>ROUND((O1616/INDICI!$B$1*25),2)</f>
        <v>1.98</v>
      </c>
      <c r="AA1616" s="82">
        <f t="shared" si="144"/>
        <v>6</v>
      </c>
      <c r="AB1616" s="83">
        <f t="shared" si="145"/>
        <v>7.98</v>
      </c>
      <c r="AC1616" s="84"/>
      <c r="AD1616" s="81" t="str">
        <f>VLOOKUP(C1616, 'NORD SUD'!A:B, 2, FALSE)</f>
        <v>N</v>
      </c>
      <c r="AE1616" s="85"/>
      <c r="AF1616" s="85"/>
      <c r="AG1616" s="84"/>
      <c r="AH1616" s="83"/>
      <c r="AI1616" s="33"/>
      <c r="AJ1616" s="33"/>
      <c r="AK1616" s="201"/>
      <c r="AL1616" s="31"/>
    </row>
    <row r="1617" spans="1:38">
      <c r="A1617" s="16">
        <v>1612</v>
      </c>
      <c r="B1617" s="32" t="s">
        <v>274</v>
      </c>
      <c r="C1617" s="32" t="s">
        <v>23</v>
      </c>
      <c r="D1617" s="32" t="s">
        <v>23</v>
      </c>
      <c r="E1617" s="32" t="s">
        <v>278</v>
      </c>
      <c r="F1617" s="32"/>
      <c r="G1617" s="74">
        <v>45833</v>
      </c>
      <c r="H1617" s="75">
        <v>0.4916666666666667</v>
      </c>
      <c r="I1617" s="32" t="s">
        <v>5</v>
      </c>
      <c r="J1617" s="32" t="s">
        <v>6</v>
      </c>
      <c r="K1617" s="32" t="s">
        <v>5</v>
      </c>
      <c r="L1617" s="32" t="s">
        <v>5</v>
      </c>
      <c r="M1617" s="32" t="s">
        <v>5</v>
      </c>
      <c r="N1617" s="32" t="s">
        <v>6</v>
      </c>
      <c r="O1617" s="76">
        <v>739.37</v>
      </c>
      <c r="P1617" s="77">
        <v>8115</v>
      </c>
      <c r="Q1617" s="76">
        <v>250000</v>
      </c>
      <c r="R1617" s="76">
        <v>0</v>
      </c>
      <c r="S1617" s="78">
        <f t="shared" si="147"/>
        <v>0</v>
      </c>
      <c r="T1617" s="78">
        <f t="shared" si="148"/>
        <v>250000</v>
      </c>
      <c r="U1617" s="32" t="s">
        <v>6</v>
      </c>
      <c r="V1617" s="32" t="s">
        <v>6</v>
      </c>
      <c r="W1617" s="81">
        <v>1</v>
      </c>
      <c r="X1617" s="80">
        <v>0</v>
      </c>
      <c r="Y1617" s="81">
        <f>ROUND((S1617/INDICI!$B$2*10),2)</f>
        <v>0</v>
      </c>
      <c r="Z1617" s="81">
        <f>ROUND((O1617/INDICI!$B$1*25),2)</f>
        <v>1.97</v>
      </c>
      <c r="AA1617" s="82">
        <f t="shared" si="144"/>
        <v>6</v>
      </c>
      <c r="AB1617" s="83">
        <f t="shared" si="145"/>
        <v>7.97</v>
      </c>
      <c r="AC1617" s="84"/>
      <c r="AD1617" s="81" t="str">
        <f>VLOOKUP(C1617, 'NORD SUD'!A:B, 2, FALSE)</f>
        <v>S</v>
      </c>
      <c r="AE1617" s="85"/>
      <c r="AF1617" s="85"/>
      <c r="AG1617" s="84"/>
      <c r="AH1617" s="83"/>
      <c r="AI1617" s="33"/>
      <c r="AJ1617" s="33"/>
      <c r="AK1617" s="201"/>
      <c r="AL1617" s="31"/>
    </row>
    <row r="1618" spans="1:38">
      <c r="A1618" s="16">
        <v>1613</v>
      </c>
      <c r="B1618" s="32" t="s">
        <v>236</v>
      </c>
      <c r="C1618" s="32" t="s">
        <v>24</v>
      </c>
      <c r="D1618" s="32" t="s">
        <v>24</v>
      </c>
      <c r="E1618" s="32" t="s">
        <v>1442</v>
      </c>
      <c r="F1618" s="32"/>
      <c r="G1618" s="74">
        <v>45834</v>
      </c>
      <c r="H1618" s="75">
        <v>0.59722222222222221</v>
      </c>
      <c r="I1618" s="32" t="s">
        <v>5</v>
      </c>
      <c r="J1618" s="32" t="s">
        <v>6</v>
      </c>
      <c r="K1618" s="32" t="s">
        <v>5</v>
      </c>
      <c r="L1618" s="32" t="s">
        <v>5</v>
      </c>
      <c r="M1618" s="76" t="s">
        <v>5</v>
      </c>
      <c r="N1618" s="32" t="s">
        <v>6</v>
      </c>
      <c r="O1618" s="76">
        <v>717.65</v>
      </c>
      <c r="P1618" s="77">
        <v>9336</v>
      </c>
      <c r="Q1618" s="76">
        <v>206581.49</v>
      </c>
      <c r="R1618" s="76">
        <v>0</v>
      </c>
      <c r="S1618" s="85">
        <f t="shared" si="147"/>
        <v>0</v>
      </c>
      <c r="T1618" s="85">
        <f t="shared" si="148"/>
        <v>206581.49</v>
      </c>
      <c r="U1618" s="32" t="s">
        <v>6</v>
      </c>
      <c r="V1618" s="32" t="s">
        <v>6</v>
      </c>
      <c r="W1618" s="79">
        <v>1</v>
      </c>
      <c r="X1618" s="80">
        <v>0</v>
      </c>
      <c r="Y1618" s="81">
        <f>ROUND((S1618/INDICI!$B$2*10),2)</f>
        <v>0</v>
      </c>
      <c r="Z1618" s="81">
        <f>ROUND((O1618/INDICI!$B$1*25),2)</f>
        <v>1.92</v>
      </c>
      <c r="AA1618" s="82">
        <f t="shared" si="144"/>
        <v>6</v>
      </c>
      <c r="AB1618" s="83">
        <f t="shared" si="145"/>
        <v>7.92</v>
      </c>
      <c r="AC1618" s="84"/>
      <c r="AD1618" s="81" t="str">
        <f>VLOOKUP(C1618, 'NORD SUD'!A:B, 2, FALSE)</f>
        <v>S</v>
      </c>
      <c r="AE1618" s="85"/>
      <c r="AF1618" s="85"/>
      <c r="AG1618" s="84"/>
      <c r="AH1618" s="83"/>
      <c r="AI1618" s="33"/>
      <c r="AJ1618" s="33"/>
      <c r="AK1618" s="201"/>
      <c r="AL1618" s="31"/>
    </row>
    <row r="1619" spans="1:38">
      <c r="A1619" s="16">
        <v>1614</v>
      </c>
      <c r="B1619" s="32" t="s">
        <v>857</v>
      </c>
      <c r="C1619" s="32" t="s">
        <v>76</v>
      </c>
      <c r="D1619" s="32" t="s">
        <v>76</v>
      </c>
      <c r="E1619" s="32" t="s">
        <v>1155</v>
      </c>
      <c r="F1619" s="32"/>
      <c r="G1619" s="74">
        <v>45803</v>
      </c>
      <c r="H1619" s="75">
        <v>0.74930555555555556</v>
      </c>
      <c r="I1619" s="32" t="s">
        <v>5</v>
      </c>
      <c r="J1619" s="32" t="s">
        <v>6</v>
      </c>
      <c r="K1619" s="32" t="s">
        <v>5</v>
      </c>
      <c r="L1619" s="32" t="s">
        <v>5</v>
      </c>
      <c r="M1619" s="32" t="s">
        <v>5</v>
      </c>
      <c r="N1619" s="32" t="s">
        <v>6</v>
      </c>
      <c r="O1619" s="76">
        <v>499.74</v>
      </c>
      <c r="P1619" s="77">
        <v>9605</v>
      </c>
      <c r="Q1619" s="76">
        <v>140753.45000000001</v>
      </c>
      <c r="R1619" s="76">
        <v>7037.68</v>
      </c>
      <c r="S1619" s="85">
        <f t="shared" si="147"/>
        <v>5.0000053284661936</v>
      </c>
      <c r="T1619" s="85">
        <f t="shared" si="148"/>
        <v>133715.77000000002</v>
      </c>
      <c r="U1619" s="32" t="s">
        <v>6</v>
      </c>
      <c r="V1619" s="32" t="s">
        <v>6</v>
      </c>
      <c r="W1619" s="32">
        <v>1</v>
      </c>
      <c r="X1619" s="80">
        <v>0</v>
      </c>
      <c r="Y1619" s="81">
        <f>ROUND((S1619/INDICI!$B$2*10),2)</f>
        <v>0.56999999999999995</v>
      </c>
      <c r="Z1619" s="81">
        <f>ROUND((O1619/INDICI!$B$1*25),2)</f>
        <v>1.33</v>
      </c>
      <c r="AA1619" s="82">
        <f t="shared" si="144"/>
        <v>6</v>
      </c>
      <c r="AB1619" s="83">
        <f t="shared" si="145"/>
        <v>7.9</v>
      </c>
      <c r="AC1619" s="84"/>
      <c r="AD1619" s="81" t="str">
        <f>VLOOKUP(C1619, 'NORD SUD'!A:B, 2, FALSE)</f>
        <v>S</v>
      </c>
      <c r="AE1619" s="85"/>
      <c r="AF1619" s="85"/>
      <c r="AG1619" s="84"/>
      <c r="AH1619" s="83"/>
      <c r="AI1619" s="33"/>
      <c r="AJ1619" s="33"/>
      <c r="AK1619" s="201"/>
      <c r="AL1619" s="31"/>
    </row>
    <row r="1620" spans="1:38">
      <c r="A1620" s="16">
        <v>1615</v>
      </c>
      <c r="B1620" s="32" t="s">
        <v>857</v>
      </c>
      <c r="C1620" s="32" t="s">
        <v>32</v>
      </c>
      <c r="D1620" s="32" t="s">
        <v>32</v>
      </c>
      <c r="E1620" s="32" t="s">
        <v>1246</v>
      </c>
      <c r="F1620" s="32"/>
      <c r="G1620" s="74">
        <v>45831</v>
      </c>
      <c r="H1620" s="75">
        <v>0.55347222222222225</v>
      </c>
      <c r="I1620" s="32" t="s">
        <v>5</v>
      </c>
      <c r="J1620" s="32" t="s">
        <v>6</v>
      </c>
      <c r="K1620" s="32" t="s">
        <v>5</v>
      </c>
      <c r="L1620" s="32" t="s">
        <v>5</v>
      </c>
      <c r="M1620" s="32" t="s">
        <v>5</v>
      </c>
      <c r="N1620" s="32" t="s">
        <v>6</v>
      </c>
      <c r="O1620" s="76">
        <v>538.65</v>
      </c>
      <c r="P1620" s="77">
        <v>20050</v>
      </c>
      <c r="Q1620" s="76">
        <v>189000</v>
      </c>
      <c r="R1620" s="76">
        <v>7560</v>
      </c>
      <c r="S1620" s="85">
        <f t="shared" si="147"/>
        <v>4</v>
      </c>
      <c r="T1620" s="85">
        <f t="shared" si="148"/>
        <v>181440</v>
      </c>
      <c r="U1620" s="32" t="s">
        <v>6</v>
      </c>
      <c r="V1620" s="32" t="s">
        <v>6</v>
      </c>
      <c r="W1620" s="79">
        <v>1</v>
      </c>
      <c r="X1620" s="80">
        <v>0</v>
      </c>
      <c r="Y1620" s="81">
        <f>ROUND((S1620/INDICI!$B$2*10),2)</f>
        <v>0.45</v>
      </c>
      <c r="Z1620" s="81">
        <f>ROUND((O1620/INDICI!$B$1*25),2)</f>
        <v>1.44</v>
      </c>
      <c r="AA1620" s="82">
        <f t="shared" si="144"/>
        <v>6</v>
      </c>
      <c r="AB1620" s="83">
        <f t="shared" si="145"/>
        <v>7.89</v>
      </c>
      <c r="AC1620" s="84"/>
      <c r="AD1620" s="81" t="str">
        <f>VLOOKUP(C1620, 'NORD SUD'!A:B, 2, FALSE)</f>
        <v>S</v>
      </c>
      <c r="AE1620" s="85"/>
      <c r="AF1620" s="85"/>
      <c r="AG1620" s="84"/>
      <c r="AH1620" s="83"/>
      <c r="AI1620" s="33"/>
      <c r="AJ1620" s="33"/>
      <c r="AK1620" s="201"/>
      <c r="AL1620" s="31"/>
    </row>
    <row r="1621" spans="1:38">
      <c r="A1621" s="16">
        <v>1616</v>
      </c>
      <c r="B1621" s="32" t="s">
        <v>138</v>
      </c>
      <c r="C1621" s="32" t="s">
        <v>18</v>
      </c>
      <c r="D1621" s="32" t="s">
        <v>18</v>
      </c>
      <c r="E1621" s="32" t="s">
        <v>163</v>
      </c>
      <c r="F1621" s="32"/>
      <c r="G1621" s="74">
        <v>45834</v>
      </c>
      <c r="H1621" s="75">
        <v>0.56944444444444442</v>
      </c>
      <c r="I1621" s="32" t="s">
        <v>5</v>
      </c>
      <c r="J1621" s="32" t="s">
        <v>6</v>
      </c>
      <c r="K1621" s="32" t="s">
        <v>5</v>
      </c>
      <c r="L1621" s="32" t="s">
        <v>5</v>
      </c>
      <c r="M1621" s="32" t="s">
        <v>5</v>
      </c>
      <c r="N1621" s="32" t="s">
        <v>6</v>
      </c>
      <c r="O1621" s="76">
        <v>704.01</v>
      </c>
      <c r="P1621" s="77">
        <v>10085</v>
      </c>
      <c r="Q1621" s="76">
        <v>131295.07</v>
      </c>
      <c r="R1621" s="76">
        <v>0</v>
      </c>
      <c r="S1621" s="85">
        <f t="shared" si="147"/>
        <v>0</v>
      </c>
      <c r="T1621" s="85">
        <f t="shared" si="148"/>
        <v>131295.07</v>
      </c>
      <c r="U1621" s="32" t="s">
        <v>5</v>
      </c>
      <c r="V1621" s="32" t="s">
        <v>6</v>
      </c>
      <c r="W1621" s="79">
        <v>1</v>
      </c>
      <c r="X1621" s="80">
        <v>0</v>
      </c>
      <c r="Y1621" s="81">
        <f>ROUND((S1621/INDICI!$B$2*10),2)</f>
        <v>0</v>
      </c>
      <c r="Z1621" s="81">
        <f>ROUND((O1621/INDICI!$B$1*25),2)</f>
        <v>1.88</v>
      </c>
      <c r="AA1621" s="82">
        <f t="shared" ref="AA1621:AA1637" si="149">IF(X1621&gt;1, 0, IF(P1621&lt;=5000, 8, IF(P1621&lt;=50000, 6, IF(P1621&lt;=100000, 4, 2))))</f>
        <v>6</v>
      </c>
      <c r="AB1621" s="83">
        <f t="shared" ref="AB1621:AB1637" si="150">SUM(X1621:AA1621)</f>
        <v>7.88</v>
      </c>
      <c r="AC1621" s="84"/>
      <c r="AD1621" s="81" t="str">
        <f>VLOOKUP(C1621, 'NORD SUD'!A:B, 2, FALSE)</f>
        <v>S</v>
      </c>
      <c r="AE1621" s="85"/>
      <c r="AF1621" s="85"/>
      <c r="AG1621" s="84"/>
      <c r="AH1621" s="83"/>
      <c r="AI1621" s="33"/>
      <c r="AJ1621" s="33"/>
      <c r="AK1621" s="201"/>
      <c r="AL1621" s="31"/>
    </row>
    <row r="1622" spans="1:38">
      <c r="A1622" s="16">
        <v>1617</v>
      </c>
      <c r="B1622" s="32" t="s">
        <v>236</v>
      </c>
      <c r="C1622" s="32" t="s">
        <v>24</v>
      </c>
      <c r="D1622" s="32" t="s">
        <v>24</v>
      </c>
      <c r="E1622" s="32" t="s">
        <v>1440</v>
      </c>
      <c r="F1622" s="32"/>
      <c r="G1622" s="74">
        <v>45832</v>
      </c>
      <c r="H1622" s="75">
        <v>0.72638888888888886</v>
      </c>
      <c r="I1622" s="32" t="s">
        <v>5</v>
      </c>
      <c r="J1622" s="32" t="s">
        <v>6</v>
      </c>
      <c r="K1622" s="32" t="s">
        <v>5</v>
      </c>
      <c r="L1622" s="32" t="s">
        <v>5</v>
      </c>
      <c r="M1622" s="76" t="s">
        <v>5</v>
      </c>
      <c r="N1622" s="32" t="s">
        <v>6</v>
      </c>
      <c r="O1622" s="76">
        <v>541.41</v>
      </c>
      <c r="P1622" s="77">
        <v>23088</v>
      </c>
      <c r="Q1622" s="76">
        <v>260000</v>
      </c>
      <c r="R1622" s="76">
        <v>10000</v>
      </c>
      <c r="S1622" s="85">
        <f t="shared" si="147"/>
        <v>3.8461538461538463</v>
      </c>
      <c r="T1622" s="85">
        <f t="shared" si="148"/>
        <v>250000</v>
      </c>
      <c r="U1622" s="32" t="s">
        <v>6</v>
      </c>
      <c r="V1622" s="32" t="s">
        <v>6</v>
      </c>
      <c r="W1622" s="79">
        <v>1</v>
      </c>
      <c r="X1622" s="80">
        <v>0</v>
      </c>
      <c r="Y1622" s="81">
        <f>ROUND((S1622/INDICI!$B$2*10),2)</f>
        <v>0.43</v>
      </c>
      <c r="Z1622" s="81">
        <f>ROUND((O1622/INDICI!$B$1*25),2)</f>
        <v>1.45</v>
      </c>
      <c r="AA1622" s="82">
        <f t="shared" si="149"/>
        <v>6</v>
      </c>
      <c r="AB1622" s="83">
        <f t="shared" si="150"/>
        <v>7.88</v>
      </c>
      <c r="AC1622" s="84"/>
      <c r="AD1622" s="81" t="str">
        <f>VLOOKUP(C1622, 'NORD SUD'!A:B, 2, FALSE)</f>
        <v>S</v>
      </c>
      <c r="AE1622" s="85"/>
      <c r="AF1622" s="85"/>
      <c r="AG1622" s="84"/>
      <c r="AH1622" s="83"/>
      <c r="AI1622" s="33"/>
      <c r="AJ1622" s="33"/>
      <c r="AK1622" s="201"/>
      <c r="AL1622" s="31"/>
    </row>
    <row r="1623" spans="1:38">
      <c r="A1623" s="16">
        <v>1618</v>
      </c>
      <c r="B1623" s="32" t="s">
        <v>1497</v>
      </c>
      <c r="C1623" s="32" t="s">
        <v>82</v>
      </c>
      <c r="D1623" s="32" t="s">
        <v>82</v>
      </c>
      <c r="E1623" s="32" t="s">
        <v>82</v>
      </c>
      <c r="F1623" s="32"/>
      <c r="G1623" s="74">
        <v>45831</v>
      </c>
      <c r="H1623" s="75">
        <v>0.54444444444444395</v>
      </c>
      <c r="I1623" s="32" t="s">
        <v>5</v>
      </c>
      <c r="J1623" s="32" t="s">
        <v>6</v>
      </c>
      <c r="K1623" s="32" t="s">
        <v>5</v>
      </c>
      <c r="L1623" s="32" t="s">
        <v>5</v>
      </c>
      <c r="M1623" s="32" t="s">
        <v>5</v>
      </c>
      <c r="N1623" s="32" t="s">
        <v>6</v>
      </c>
      <c r="O1623" s="76">
        <v>1799.21</v>
      </c>
      <c r="P1623" s="77">
        <v>120497</v>
      </c>
      <c r="Q1623" s="76">
        <v>275000</v>
      </c>
      <c r="R1623" s="76">
        <v>25000</v>
      </c>
      <c r="S1623" s="86">
        <f t="shared" si="147"/>
        <v>9.0909090909090917</v>
      </c>
      <c r="T1623" s="86">
        <f t="shared" si="148"/>
        <v>250000</v>
      </c>
      <c r="U1623" s="32" t="s">
        <v>6</v>
      </c>
      <c r="V1623" s="32" t="s">
        <v>6</v>
      </c>
      <c r="W1623" s="32">
        <v>1</v>
      </c>
      <c r="X1623" s="80">
        <v>0</v>
      </c>
      <c r="Y1623" s="81">
        <f>ROUND((S1623/INDICI!$B$2*10),2)</f>
        <v>1.03</v>
      </c>
      <c r="Z1623" s="81">
        <f>ROUND((O1623/INDICI!$B$1*25),2)</f>
        <v>4.8</v>
      </c>
      <c r="AA1623" s="82">
        <f t="shared" si="149"/>
        <v>2</v>
      </c>
      <c r="AB1623" s="83">
        <f t="shared" si="150"/>
        <v>7.83</v>
      </c>
      <c r="AC1623" s="84"/>
      <c r="AD1623" s="81" t="str">
        <f>VLOOKUP(C1623, 'NORD SUD'!A:B, 2, FALSE)</f>
        <v>S</v>
      </c>
      <c r="AE1623" s="85"/>
      <c r="AF1623" s="85"/>
      <c r="AG1623" s="84"/>
      <c r="AH1623" s="83"/>
      <c r="AI1623" s="33"/>
      <c r="AJ1623" s="33"/>
      <c r="AK1623" s="201"/>
      <c r="AL1623" s="31"/>
    </row>
    <row r="1624" spans="1:38">
      <c r="A1624" s="16">
        <v>1619</v>
      </c>
      <c r="B1624" s="32" t="s">
        <v>138</v>
      </c>
      <c r="C1624" s="32" t="s">
        <v>81</v>
      </c>
      <c r="D1624" s="32" t="s">
        <v>81</v>
      </c>
      <c r="E1624" s="32" t="s">
        <v>1887</v>
      </c>
      <c r="F1624" s="32"/>
      <c r="G1624" s="74">
        <v>45834</v>
      </c>
      <c r="H1624" s="75" t="s">
        <v>1888</v>
      </c>
      <c r="I1624" s="32" t="s">
        <v>5</v>
      </c>
      <c r="J1624" s="32" t="s">
        <v>6</v>
      </c>
      <c r="K1624" s="32" t="s">
        <v>5</v>
      </c>
      <c r="L1624" s="32" t="s">
        <v>5</v>
      </c>
      <c r="M1624" s="32" t="s">
        <v>5</v>
      </c>
      <c r="N1624" s="32" t="s">
        <v>6</v>
      </c>
      <c r="O1624" s="91">
        <v>192.59</v>
      </c>
      <c r="P1624" s="77">
        <v>6231</v>
      </c>
      <c r="Q1624" s="76">
        <v>70731.649999999994</v>
      </c>
      <c r="R1624" s="76">
        <v>7780.18</v>
      </c>
      <c r="S1624" s="85">
        <f t="shared" si="147"/>
        <v>10.999573741033895</v>
      </c>
      <c r="T1624" s="85">
        <f t="shared" si="148"/>
        <v>62951.469999999994</v>
      </c>
      <c r="U1624" s="32" t="s">
        <v>6</v>
      </c>
      <c r="V1624" s="32" t="s">
        <v>6</v>
      </c>
      <c r="W1624" s="79">
        <v>2</v>
      </c>
      <c r="X1624" s="80">
        <v>0</v>
      </c>
      <c r="Y1624" s="81">
        <f>ROUND((S1624/INDICI!$B$2*10),2)</f>
        <v>1.24</v>
      </c>
      <c r="Z1624" s="81">
        <f>ROUND((O1624/INDICI!$B$1*25),2)</f>
        <v>0.51</v>
      </c>
      <c r="AA1624" s="82">
        <f t="shared" si="149"/>
        <v>6</v>
      </c>
      <c r="AB1624" s="83">
        <f t="shared" si="150"/>
        <v>7.75</v>
      </c>
      <c r="AC1624" s="84"/>
      <c r="AD1624" s="81" t="str">
        <f>VLOOKUP(C1624, 'NORD SUD'!A:B, 2, FALSE)</f>
        <v>S</v>
      </c>
      <c r="AE1624" s="85"/>
      <c r="AF1624" s="85"/>
      <c r="AG1624" s="84"/>
      <c r="AH1624" s="83"/>
      <c r="AI1624" s="33"/>
      <c r="AJ1624" s="33"/>
      <c r="AK1624" s="201"/>
      <c r="AL1624" s="31"/>
    </row>
    <row r="1625" spans="1:38">
      <c r="A1625" s="16">
        <v>1620</v>
      </c>
      <c r="B1625" s="32" t="s">
        <v>1013</v>
      </c>
      <c r="C1625" s="32" t="s">
        <v>74</v>
      </c>
      <c r="D1625" s="32" t="s">
        <v>1050</v>
      </c>
      <c r="E1625" s="32" t="s">
        <v>1070</v>
      </c>
      <c r="F1625" s="32"/>
      <c r="G1625" s="74">
        <v>45833</v>
      </c>
      <c r="H1625" s="75">
        <v>0.77569444444444446</v>
      </c>
      <c r="I1625" s="32" t="s">
        <v>5</v>
      </c>
      <c r="J1625" s="32" t="s">
        <v>6</v>
      </c>
      <c r="K1625" s="32" t="s">
        <v>5</v>
      </c>
      <c r="L1625" s="32" t="s">
        <v>5</v>
      </c>
      <c r="M1625" s="32" t="s">
        <v>5</v>
      </c>
      <c r="N1625" s="32" t="s">
        <v>6</v>
      </c>
      <c r="O1625" s="76">
        <v>482.59725065808715</v>
      </c>
      <c r="P1625" s="77">
        <v>6838</v>
      </c>
      <c r="Q1625" s="76">
        <v>185000</v>
      </c>
      <c r="R1625" s="76">
        <v>7000</v>
      </c>
      <c r="S1625" s="85">
        <f t="shared" si="147"/>
        <v>3.7837837837837842</v>
      </c>
      <c r="T1625" s="85">
        <f t="shared" si="148"/>
        <v>178000</v>
      </c>
      <c r="U1625" s="32" t="s">
        <v>6</v>
      </c>
      <c r="V1625" s="32" t="s">
        <v>6</v>
      </c>
      <c r="W1625" s="79">
        <v>1</v>
      </c>
      <c r="X1625" s="80">
        <v>0</v>
      </c>
      <c r="Y1625" s="81">
        <f>ROUND((S1625/INDICI!$B$2*10),2)</f>
        <v>0.43</v>
      </c>
      <c r="Z1625" s="81">
        <f>ROUND((O1625/INDICI!$B$1*25),2)</f>
        <v>1.29</v>
      </c>
      <c r="AA1625" s="82">
        <f t="shared" si="149"/>
        <v>6</v>
      </c>
      <c r="AB1625" s="83">
        <f t="shared" si="150"/>
        <v>7.72</v>
      </c>
      <c r="AC1625" s="84"/>
      <c r="AD1625" s="81" t="str">
        <f>VLOOKUP(C1625, 'NORD SUD'!A:B, 2, FALSE)</f>
        <v>S</v>
      </c>
      <c r="AE1625" s="85"/>
      <c r="AF1625" s="85"/>
      <c r="AG1625" s="84"/>
      <c r="AH1625" s="83"/>
      <c r="AI1625" s="33"/>
      <c r="AJ1625" s="33"/>
      <c r="AK1625" s="201"/>
      <c r="AL1625" s="31"/>
    </row>
    <row r="1626" spans="1:38">
      <c r="A1626" s="16">
        <v>1621</v>
      </c>
      <c r="B1626" s="32" t="s">
        <v>274</v>
      </c>
      <c r="C1626" s="32" t="s">
        <v>23</v>
      </c>
      <c r="D1626" s="32" t="s">
        <v>23</v>
      </c>
      <c r="E1626" s="32" t="s">
        <v>282</v>
      </c>
      <c r="F1626" s="32"/>
      <c r="G1626" s="74">
        <v>45833</v>
      </c>
      <c r="H1626" s="75">
        <v>0.54791666666666672</v>
      </c>
      <c r="I1626" s="32" t="s">
        <v>5</v>
      </c>
      <c r="J1626" s="32" t="s">
        <v>6</v>
      </c>
      <c r="K1626" s="32" t="s">
        <v>5</v>
      </c>
      <c r="L1626" s="32" t="s">
        <v>5</v>
      </c>
      <c r="M1626" s="32" t="s">
        <v>5</v>
      </c>
      <c r="N1626" s="32" t="s">
        <v>6</v>
      </c>
      <c r="O1626" s="76">
        <v>641.54999999999995</v>
      </c>
      <c r="P1626" s="77">
        <v>6079</v>
      </c>
      <c r="Q1626" s="76">
        <v>250000</v>
      </c>
      <c r="R1626" s="76">
        <v>0</v>
      </c>
      <c r="S1626" s="78">
        <f t="shared" si="147"/>
        <v>0</v>
      </c>
      <c r="T1626" s="78">
        <f t="shared" si="148"/>
        <v>250000</v>
      </c>
      <c r="U1626" s="32" t="s">
        <v>6</v>
      </c>
      <c r="V1626" s="32" t="s">
        <v>6</v>
      </c>
      <c r="W1626" s="81">
        <v>1</v>
      </c>
      <c r="X1626" s="80">
        <v>0</v>
      </c>
      <c r="Y1626" s="81">
        <f>ROUND((S1626/INDICI!$B$2*10),2)</f>
        <v>0</v>
      </c>
      <c r="Z1626" s="81">
        <f>ROUND((O1626/INDICI!$B$1*25),2)</f>
        <v>1.71</v>
      </c>
      <c r="AA1626" s="82">
        <f t="shared" si="149"/>
        <v>6</v>
      </c>
      <c r="AB1626" s="83">
        <f t="shared" si="150"/>
        <v>7.71</v>
      </c>
      <c r="AC1626" s="84"/>
      <c r="AD1626" s="81" t="str">
        <f>VLOOKUP(C1626, 'NORD SUD'!A:B, 2, FALSE)</f>
        <v>S</v>
      </c>
      <c r="AE1626" s="85"/>
      <c r="AF1626" s="85"/>
      <c r="AG1626" s="84"/>
      <c r="AH1626" s="83"/>
      <c r="AI1626" s="33"/>
      <c r="AJ1626" s="33"/>
      <c r="AK1626" s="201"/>
      <c r="AL1626" s="31"/>
    </row>
    <row r="1627" spans="1:38">
      <c r="A1627" s="16">
        <v>1622</v>
      </c>
      <c r="B1627" s="32" t="s">
        <v>274</v>
      </c>
      <c r="C1627" s="32" t="s">
        <v>1606</v>
      </c>
      <c r="D1627" s="32" t="s">
        <v>1606</v>
      </c>
      <c r="E1627" s="32" t="s">
        <v>1621</v>
      </c>
      <c r="F1627" s="32"/>
      <c r="G1627" s="74">
        <v>45834</v>
      </c>
      <c r="H1627" s="75">
        <v>0.79861111111111116</v>
      </c>
      <c r="I1627" s="32" t="s">
        <v>5</v>
      </c>
      <c r="J1627" s="32" t="s">
        <v>6</v>
      </c>
      <c r="K1627" s="32" t="s">
        <v>265</v>
      </c>
      <c r="L1627" s="32" t="s">
        <v>5</v>
      </c>
      <c r="M1627" s="32" t="s">
        <v>5</v>
      </c>
      <c r="N1627" s="32" t="s">
        <v>6</v>
      </c>
      <c r="O1627" s="76">
        <v>633.29</v>
      </c>
      <c r="P1627" s="77">
        <v>6632</v>
      </c>
      <c r="Q1627" s="76">
        <v>250000</v>
      </c>
      <c r="R1627" s="76">
        <v>0</v>
      </c>
      <c r="S1627" s="85">
        <f t="shared" si="147"/>
        <v>0</v>
      </c>
      <c r="T1627" s="85">
        <f t="shared" si="148"/>
        <v>250000</v>
      </c>
      <c r="U1627" s="32" t="s">
        <v>6</v>
      </c>
      <c r="V1627" s="32" t="s">
        <v>6</v>
      </c>
      <c r="W1627" s="32">
        <v>1</v>
      </c>
      <c r="X1627" s="80">
        <v>0</v>
      </c>
      <c r="Y1627" s="81">
        <f>ROUND((S1627/INDICI!$B$2*10),2)</f>
        <v>0</v>
      </c>
      <c r="Z1627" s="81">
        <f>ROUND((O1627/INDICI!$B$1*25),2)</f>
        <v>1.69</v>
      </c>
      <c r="AA1627" s="82">
        <f t="shared" si="149"/>
        <v>6</v>
      </c>
      <c r="AB1627" s="83">
        <f t="shared" si="150"/>
        <v>7.6899999999999995</v>
      </c>
      <c r="AC1627" s="84"/>
      <c r="AD1627" s="81" t="str">
        <f>VLOOKUP(C1627, 'NORD SUD'!A:B, 2, FALSE)</f>
        <v>S</v>
      </c>
      <c r="AE1627" s="85"/>
      <c r="AF1627" s="85"/>
      <c r="AG1627" s="84"/>
      <c r="AH1627" s="83"/>
      <c r="AI1627" s="33"/>
      <c r="AJ1627" s="33"/>
      <c r="AK1627" s="201"/>
      <c r="AL1627" s="31"/>
    </row>
    <row r="1628" spans="1:38">
      <c r="A1628" s="16">
        <v>1623</v>
      </c>
      <c r="B1628" s="32" t="s">
        <v>248</v>
      </c>
      <c r="C1628" s="32" t="s">
        <v>94</v>
      </c>
      <c r="D1628" s="32" t="s">
        <v>94</v>
      </c>
      <c r="E1628" s="32" t="s">
        <v>94</v>
      </c>
      <c r="F1628" s="32"/>
      <c r="G1628" s="74">
        <v>45831</v>
      </c>
      <c r="H1628" s="75">
        <v>0.57847222222222217</v>
      </c>
      <c r="I1628" s="32" t="s">
        <v>5</v>
      </c>
      <c r="J1628" s="32" t="s">
        <v>6</v>
      </c>
      <c r="K1628" s="32" t="s">
        <v>5</v>
      </c>
      <c r="L1628" s="32" t="s">
        <v>5</v>
      </c>
      <c r="M1628" s="32" t="s">
        <v>5</v>
      </c>
      <c r="N1628" s="32" t="s">
        <v>6</v>
      </c>
      <c r="O1628" s="76">
        <v>2125.8000000000002</v>
      </c>
      <c r="P1628" s="77">
        <v>198843</v>
      </c>
      <c r="Q1628" s="76">
        <v>250000</v>
      </c>
      <c r="R1628" s="76">
        <v>0</v>
      </c>
      <c r="S1628" s="78">
        <f t="shared" si="147"/>
        <v>0</v>
      </c>
      <c r="T1628" s="78">
        <f t="shared" si="148"/>
        <v>250000</v>
      </c>
      <c r="U1628" s="32" t="s">
        <v>6</v>
      </c>
      <c r="V1628" s="32" t="s">
        <v>6</v>
      </c>
      <c r="W1628" s="89">
        <v>1</v>
      </c>
      <c r="X1628" s="80">
        <v>0</v>
      </c>
      <c r="Y1628" s="81">
        <f>ROUND((S1628/INDICI!$B$2*10),2)</f>
        <v>0</v>
      </c>
      <c r="Z1628" s="81">
        <f>ROUND((O1628/INDICI!$B$1*25),2)</f>
        <v>5.68</v>
      </c>
      <c r="AA1628" s="82">
        <f t="shared" si="149"/>
        <v>2</v>
      </c>
      <c r="AB1628" s="83">
        <f t="shared" si="150"/>
        <v>7.68</v>
      </c>
      <c r="AC1628" s="84"/>
      <c r="AD1628" s="81" t="str">
        <f>VLOOKUP(C1628, 'NORD SUD'!A:B, 2, FALSE)</f>
        <v>N</v>
      </c>
      <c r="AE1628" s="85"/>
      <c r="AF1628" s="85"/>
      <c r="AG1628" s="84"/>
      <c r="AH1628" s="83"/>
      <c r="AI1628" s="33"/>
      <c r="AJ1628" s="33"/>
      <c r="AK1628" s="201"/>
      <c r="AL1628" s="31"/>
    </row>
    <row r="1629" spans="1:38">
      <c r="A1629" s="16">
        <v>1624</v>
      </c>
      <c r="B1629" s="80" t="s">
        <v>250</v>
      </c>
      <c r="C1629" s="80" t="s">
        <v>48</v>
      </c>
      <c r="D1629" s="80" t="s">
        <v>48</v>
      </c>
      <c r="E1629" s="80" t="s">
        <v>384</v>
      </c>
      <c r="F1629" s="80"/>
      <c r="G1629" s="96">
        <v>45834</v>
      </c>
      <c r="H1629" s="97" t="s">
        <v>385</v>
      </c>
      <c r="I1629" s="80" t="s">
        <v>5</v>
      </c>
      <c r="J1629" s="80" t="s">
        <v>6</v>
      </c>
      <c r="K1629" s="80" t="s">
        <v>5</v>
      </c>
      <c r="L1629" s="80" t="s">
        <v>5</v>
      </c>
      <c r="M1629" s="80" t="s">
        <v>5</v>
      </c>
      <c r="N1629" s="80" t="s">
        <v>6</v>
      </c>
      <c r="O1629" s="76">
        <v>607.86</v>
      </c>
      <c r="P1629" s="77">
        <v>7403</v>
      </c>
      <c r="Q1629" s="76">
        <v>62793.4</v>
      </c>
      <c r="R1629" s="76">
        <v>0</v>
      </c>
      <c r="S1629" s="86">
        <f t="shared" si="147"/>
        <v>0</v>
      </c>
      <c r="T1629" s="86">
        <f t="shared" si="148"/>
        <v>62793.4</v>
      </c>
      <c r="U1629" s="80" t="s">
        <v>6</v>
      </c>
      <c r="V1629" s="80" t="s">
        <v>6</v>
      </c>
      <c r="W1629" s="79">
        <v>1</v>
      </c>
      <c r="X1629" s="80">
        <v>0</v>
      </c>
      <c r="Y1629" s="81">
        <f>ROUND((S1629/INDICI!$B$2*10),2)</f>
        <v>0</v>
      </c>
      <c r="Z1629" s="81">
        <f>ROUND((O1629/INDICI!$B$1*25),2)</f>
        <v>1.62</v>
      </c>
      <c r="AA1629" s="82">
        <f t="shared" si="149"/>
        <v>6</v>
      </c>
      <c r="AB1629" s="83">
        <f t="shared" si="150"/>
        <v>7.62</v>
      </c>
      <c r="AC1629" s="84"/>
      <c r="AD1629" s="81" t="str">
        <f>VLOOKUP(C1629, 'NORD SUD'!A:B, 2, FALSE)</f>
        <v>N</v>
      </c>
      <c r="AE1629" s="85"/>
      <c r="AF1629" s="85"/>
      <c r="AG1629" s="84"/>
      <c r="AH1629" s="83"/>
      <c r="AI1629" s="33"/>
      <c r="AJ1629" s="33"/>
      <c r="AK1629" s="201"/>
      <c r="AL1629" s="31"/>
    </row>
    <row r="1630" spans="1:38">
      <c r="A1630" s="16">
        <v>1625</v>
      </c>
      <c r="B1630" s="32" t="s">
        <v>274</v>
      </c>
      <c r="C1630" s="32" t="s">
        <v>87</v>
      </c>
      <c r="D1630" s="32" t="s">
        <v>87</v>
      </c>
      <c r="E1630" s="32" t="s">
        <v>1421</v>
      </c>
      <c r="F1630" s="32"/>
      <c r="G1630" s="74">
        <v>45825</v>
      </c>
      <c r="H1630" s="75">
        <v>0.50555555555555554</v>
      </c>
      <c r="I1630" s="32" t="s">
        <v>5</v>
      </c>
      <c r="J1630" s="32" t="s">
        <v>6</v>
      </c>
      <c r="K1630" s="32" t="s">
        <v>5</v>
      </c>
      <c r="L1630" s="32" t="s">
        <v>5</v>
      </c>
      <c r="M1630" s="32" t="s">
        <v>5</v>
      </c>
      <c r="N1630" s="32" t="s">
        <v>6</v>
      </c>
      <c r="O1630" s="76">
        <v>588.97</v>
      </c>
      <c r="P1630" s="77">
        <v>8829</v>
      </c>
      <c r="Q1630" s="76">
        <v>200000</v>
      </c>
      <c r="R1630" s="76">
        <v>0</v>
      </c>
      <c r="S1630" s="85">
        <f t="shared" si="147"/>
        <v>0</v>
      </c>
      <c r="T1630" s="85">
        <f t="shared" si="148"/>
        <v>200000</v>
      </c>
      <c r="U1630" s="32" t="s">
        <v>6</v>
      </c>
      <c r="V1630" s="32" t="s">
        <v>6</v>
      </c>
      <c r="W1630" s="79">
        <v>2</v>
      </c>
      <c r="X1630" s="80">
        <v>0</v>
      </c>
      <c r="Y1630" s="81">
        <f>ROUND((S1630/INDICI!$B$2*10),2)</f>
        <v>0</v>
      </c>
      <c r="Z1630" s="81">
        <f>ROUND((O1630/INDICI!$B$1*25),2)</f>
        <v>1.57</v>
      </c>
      <c r="AA1630" s="82">
        <f t="shared" si="149"/>
        <v>6</v>
      </c>
      <c r="AB1630" s="83">
        <f t="shared" si="150"/>
        <v>7.57</v>
      </c>
      <c r="AC1630" s="84"/>
      <c r="AD1630" s="81" t="str">
        <f>VLOOKUP(C1630, 'NORD SUD'!A:B, 2, FALSE)</f>
        <v>S</v>
      </c>
      <c r="AE1630" s="85"/>
      <c r="AF1630" s="85"/>
      <c r="AG1630" s="84"/>
      <c r="AH1630" s="83"/>
      <c r="AI1630" s="33"/>
      <c r="AJ1630" s="33"/>
      <c r="AK1630" s="201"/>
      <c r="AL1630" s="31"/>
    </row>
    <row r="1631" spans="1:38">
      <c r="A1631" s="16">
        <v>1626</v>
      </c>
      <c r="B1631" s="32" t="s">
        <v>857</v>
      </c>
      <c r="C1631" s="32" t="s">
        <v>32</v>
      </c>
      <c r="D1631" s="32" t="s">
        <v>32</v>
      </c>
      <c r="E1631" s="32" t="s">
        <v>1254</v>
      </c>
      <c r="F1631" s="32"/>
      <c r="G1631" s="74">
        <v>45827</v>
      </c>
      <c r="H1631" s="75">
        <v>0.72638888888888886</v>
      </c>
      <c r="I1631" s="32" t="s">
        <v>5</v>
      </c>
      <c r="J1631" s="32" t="s">
        <v>6</v>
      </c>
      <c r="K1631" s="32" t="s">
        <v>5</v>
      </c>
      <c r="L1631" s="32" t="s">
        <v>5</v>
      </c>
      <c r="M1631" s="32" t="s">
        <v>5</v>
      </c>
      <c r="N1631" s="32" t="s">
        <v>6</v>
      </c>
      <c r="O1631" s="76">
        <v>429.88</v>
      </c>
      <c r="P1631" s="77">
        <v>6746</v>
      </c>
      <c r="Q1631" s="76">
        <v>200000</v>
      </c>
      <c r="R1631" s="76">
        <v>7500</v>
      </c>
      <c r="S1631" s="85">
        <f t="shared" si="147"/>
        <v>3.75</v>
      </c>
      <c r="T1631" s="85">
        <f t="shared" si="148"/>
        <v>192500</v>
      </c>
      <c r="U1631" s="32" t="s">
        <v>6</v>
      </c>
      <c r="V1631" s="32" t="s">
        <v>6</v>
      </c>
      <c r="W1631" s="79">
        <v>2</v>
      </c>
      <c r="X1631" s="80">
        <v>0</v>
      </c>
      <c r="Y1631" s="81">
        <f>ROUND((S1631/INDICI!$B$2*10),2)</f>
        <v>0.42</v>
      </c>
      <c r="Z1631" s="81">
        <f>ROUND((O1631/INDICI!$B$1*25),2)</f>
        <v>1.1499999999999999</v>
      </c>
      <c r="AA1631" s="82">
        <f t="shared" si="149"/>
        <v>6</v>
      </c>
      <c r="AB1631" s="83">
        <f t="shared" si="150"/>
        <v>7.57</v>
      </c>
      <c r="AC1631" s="84"/>
      <c r="AD1631" s="81" t="str">
        <f>VLOOKUP(C1631, 'NORD SUD'!A:B, 2, FALSE)</f>
        <v>S</v>
      </c>
      <c r="AE1631" s="85"/>
      <c r="AF1631" s="85"/>
      <c r="AG1631" s="84"/>
      <c r="AH1631" s="83"/>
      <c r="AI1631" s="33"/>
      <c r="AJ1631" s="33"/>
      <c r="AK1631" s="201"/>
      <c r="AL1631" s="31"/>
    </row>
    <row r="1632" spans="1:38">
      <c r="A1632" s="16">
        <v>1627</v>
      </c>
      <c r="B1632" s="32" t="s">
        <v>274</v>
      </c>
      <c r="C1632" s="32" t="s">
        <v>1606</v>
      </c>
      <c r="D1632" s="32" t="s">
        <v>1606</v>
      </c>
      <c r="E1632" s="32" t="s">
        <v>1613</v>
      </c>
      <c r="F1632" s="32"/>
      <c r="G1632" s="74">
        <v>45833</v>
      </c>
      <c r="H1632" s="75">
        <v>0.71875</v>
      </c>
      <c r="I1632" s="32" t="s">
        <v>5</v>
      </c>
      <c r="J1632" s="32" t="s">
        <v>6</v>
      </c>
      <c r="K1632" s="32" t="s">
        <v>265</v>
      </c>
      <c r="L1632" s="32" t="s">
        <v>5</v>
      </c>
      <c r="M1632" s="32" t="s">
        <v>5</v>
      </c>
      <c r="N1632" s="32" t="s">
        <v>6</v>
      </c>
      <c r="O1632" s="76">
        <v>351.63</v>
      </c>
      <c r="P1632" s="77">
        <v>5119</v>
      </c>
      <c r="Q1632" s="76">
        <v>95000</v>
      </c>
      <c r="R1632" s="76">
        <v>5000</v>
      </c>
      <c r="S1632" s="85">
        <f t="shared" si="147"/>
        <v>5.2631578947368416</v>
      </c>
      <c r="T1632" s="85">
        <f t="shared" si="148"/>
        <v>90000</v>
      </c>
      <c r="U1632" s="32" t="s">
        <v>6</v>
      </c>
      <c r="V1632" s="32" t="s">
        <v>6</v>
      </c>
      <c r="W1632" s="32">
        <v>1</v>
      </c>
      <c r="X1632" s="80">
        <v>0</v>
      </c>
      <c r="Y1632" s="81">
        <f>ROUND((S1632/INDICI!$B$2*10),2)</f>
        <v>0.59</v>
      </c>
      <c r="Z1632" s="81">
        <f>ROUND((O1632/INDICI!$B$1*25),2)</f>
        <v>0.94</v>
      </c>
      <c r="AA1632" s="82">
        <f t="shared" si="149"/>
        <v>6</v>
      </c>
      <c r="AB1632" s="83">
        <f t="shared" si="150"/>
        <v>7.5299999999999994</v>
      </c>
      <c r="AC1632" s="84"/>
      <c r="AD1632" s="81" t="str">
        <f>VLOOKUP(C1632, 'NORD SUD'!A:B, 2, FALSE)</f>
        <v>S</v>
      </c>
      <c r="AE1632" s="85"/>
      <c r="AF1632" s="85"/>
      <c r="AG1632" s="84"/>
      <c r="AH1632" s="83"/>
      <c r="AI1632" s="33"/>
      <c r="AJ1632" s="33"/>
      <c r="AK1632" s="201"/>
      <c r="AL1632" s="31"/>
    </row>
    <row r="1633" spans="1:76">
      <c r="A1633" s="16">
        <v>1628</v>
      </c>
      <c r="B1633" s="32" t="s">
        <v>175</v>
      </c>
      <c r="C1633" s="32" t="s">
        <v>28</v>
      </c>
      <c r="D1633" s="32" t="s">
        <v>28</v>
      </c>
      <c r="E1633" s="32" t="s">
        <v>909</v>
      </c>
      <c r="F1633" s="32"/>
      <c r="G1633" s="74">
        <v>45834</v>
      </c>
      <c r="H1633" s="75">
        <v>0.5625</v>
      </c>
      <c r="I1633" s="32" t="s">
        <v>5</v>
      </c>
      <c r="J1633" s="32" t="s">
        <v>6</v>
      </c>
      <c r="K1633" s="32" t="s">
        <v>5</v>
      </c>
      <c r="L1633" s="32" t="s">
        <v>5</v>
      </c>
      <c r="M1633" s="32" t="s">
        <v>5</v>
      </c>
      <c r="N1633" s="32" t="s">
        <v>6</v>
      </c>
      <c r="O1633" s="76">
        <v>1178.0999999999999</v>
      </c>
      <c r="P1633" s="77">
        <v>50590</v>
      </c>
      <c r="Q1633" s="76">
        <v>137965.56</v>
      </c>
      <c r="R1633" s="76">
        <v>2759.13</v>
      </c>
      <c r="S1633" s="85">
        <f t="shared" ref="S1633:S1637" si="151">IFERROR(R1633/Q1633*100,0)</f>
        <v>1.999868662874996</v>
      </c>
      <c r="T1633" s="85">
        <f t="shared" si="148"/>
        <v>135206.43</v>
      </c>
      <c r="U1633" s="32" t="s">
        <v>6</v>
      </c>
      <c r="V1633" s="32" t="s">
        <v>6</v>
      </c>
      <c r="W1633" s="79">
        <v>2</v>
      </c>
      <c r="X1633" s="80">
        <v>0</v>
      </c>
      <c r="Y1633" s="81">
        <f>ROUND((S1633/INDICI!$B$2*10),2)</f>
        <v>0.23</v>
      </c>
      <c r="Z1633" s="81">
        <f>ROUND((O1633/INDICI!$B$1*25),2)</f>
        <v>3.15</v>
      </c>
      <c r="AA1633" s="82">
        <f t="shared" si="149"/>
        <v>4</v>
      </c>
      <c r="AB1633" s="83">
        <f t="shared" si="150"/>
        <v>7.38</v>
      </c>
      <c r="AC1633" s="84"/>
      <c r="AD1633" s="81" t="str">
        <f>VLOOKUP(C1633, 'NORD SUD'!A:B, 2, FALSE)</f>
        <v>S</v>
      </c>
      <c r="AE1633" s="85"/>
      <c r="AF1633" s="85"/>
      <c r="AG1633" s="84"/>
      <c r="AH1633" s="83"/>
      <c r="AI1633" s="33"/>
      <c r="AJ1633" s="33"/>
      <c r="AK1633" s="201"/>
      <c r="AL1633" s="31"/>
    </row>
    <row r="1634" spans="1:76">
      <c r="A1634" s="16">
        <v>1629</v>
      </c>
      <c r="B1634" s="32" t="s">
        <v>1497</v>
      </c>
      <c r="C1634" s="32" t="s">
        <v>82</v>
      </c>
      <c r="D1634" s="32" t="s">
        <v>82</v>
      </c>
      <c r="E1634" s="32" t="s">
        <v>1502</v>
      </c>
      <c r="F1634" s="32"/>
      <c r="G1634" s="74">
        <v>45833</v>
      </c>
      <c r="H1634" s="75">
        <v>0.53541666666666698</v>
      </c>
      <c r="I1634" s="32" t="s">
        <v>5</v>
      </c>
      <c r="J1634" s="32" t="s">
        <v>6</v>
      </c>
      <c r="K1634" s="32" t="s">
        <v>5</v>
      </c>
      <c r="L1634" s="32" t="s">
        <v>5</v>
      </c>
      <c r="M1634" s="32" t="s">
        <v>5</v>
      </c>
      <c r="N1634" s="32" t="s">
        <v>6</v>
      </c>
      <c r="O1634" s="76">
        <v>297</v>
      </c>
      <c r="P1634" s="77">
        <v>6734</v>
      </c>
      <c r="Q1634" s="76">
        <v>167532.68</v>
      </c>
      <c r="R1634" s="76">
        <v>8376.6299999999992</v>
      </c>
      <c r="S1634" s="86">
        <f t="shared" si="151"/>
        <v>4.9999976124061281</v>
      </c>
      <c r="T1634" s="86">
        <f t="shared" si="148"/>
        <v>159156.04999999999</v>
      </c>
      <c r="U1634" s="32" t="s">
        <v>6</v>
      </c>
      <c r="V1634" s="32" t="s">
        <v>6</v>
      </c>
      <c r="W1634" s="32">
        <v>1</v>
      </c>
      <c r="X1634" s="80">
        <v>0</v>
      </c>
      <c r="Y1634" s="81">
        <f>ROUND((S1634/INDICI!$B$2*10),2)</f>
        <v>0.56000000000000005</v>
      </c>
      <c r="Z1634" s="81">
        <f>ROUND((O1634/INDICI!$B$1*25),2)</f>
        <v>0.79</v>
      </c>
      <c r="AA1634" s="82">
        <f t="shared" si="149"/>
        <v>6</v>
      </c>
      <c r="AB1634" s="83">
        <f t="shared" si="150"/>
        <v>7.35</v>
      </c>
      <c r="AC1634" s="84"/>
      <c r="AD1634" s="81" t="str">
        <f>VLOOKUP(C1634, 'NORD SUD'!A:B, 2, FALSE)</f>
        <v>S</v>
      </c>
      <c r="AE1634" s="85"/>
      <c r="AF1634" s="85"/>
      <c r="AG1634" s="84"/>
      <c r="AH1634" s="83"/>
      <c r="AI1634" s="33"/>
      <c r="AJ1634" s="33"/>
      <c r="AK1634" s="201"/>
      <c r="AL1634" s="31"/>
    </row>
    <row r="1635" spans="1:76">
      <c r="A1635" s="16">
        <v>1630</v>
      </c>
      <c r="B1635" s="32" t="s">
        <v>274</v>
      </c>
      <c r="C1635" s="80" t="s">
        <v>16</v>
      </c>
      <c r="D1635" s="32" t="s">
        <v>688</v>
      </c>
      <c r="E1635" s="32" t="s">
        <v>689</v>
      </c>
      <c r="F1635" s="32"/>
      <c r="G1635" s="74">
        <v>45833</v>
      </c>
      <c r="H1635" s="75">
        <v>0.53263888888888888</v>
      </c>
      <c r="I1635" s="32" t="s">
        <v>5</v>
      </c>
      <c r="J1635" s="32" t="s">
        <v>6</v>
      </c>
      <c r="K1635" s="32" t="s">
        <v>5</v>
      </c>
      <c r="L1635" s="32" t="s">
        <v>5</v>
      </c>
      <c r="M1635" s="32" t="s">
        <v>5</v>
      </c>
      <c r="N1635" s="32" t="s">
        <v>6</v>
      </c>
      <c r="O1635" s="76">
        <v>1198.4733000000001</v>
      </c>
      <c r="P1635" s="77">
        <v>97207</v>
      </c>
      <c r="Q1635" s="76">
        <v>158992.95999999999</v>
      </c>
      <c r="R1635" s="76">
        <v>0</v>
      </c>
      <c r="S1635" s="85">
        <f t="shared" si="151"/>
        <v>0</v>
      </c>
      <c r="T1635" s="85">
        <f t="shared" si="148"/>
        <v>158992.95999999999</v>
      </c>
      <c r="U1635" s="32" t="s">
        <v>6</v>
      </c>
      <c r="V1635" s="32" t="s">
        <v>6</v>
      </c>
      <c r="W1635" s="79">
        <v>1</v>
      </c>
      <c r="X1635" s="80">
        <v>0</v>
      </c>
      <c r="Y1635" s="81">
        <f>ROUND((S1635/INDICI!$B$2*10),2)</f>
        <v>0</v>
      </c>
      <c r="Z1635" s="81">
        <f>ROUND((O1635/INDICI!$B$1*25),2)</f>
        <v>3.2</v>
      </c>
      <c r="AA1635" s="82">
        <f t="shared" si="149"/>
        <v>4</v>
      </c>
      <c r="AB1635" s="83">
        <f t="shared" si="150"/>
        <v>7.2</v>
      </c>
      <c r="AC1635" s="84"/>
      <c r="AD1635" s="81" t="str">
        <f>VLOOKUP(C1635, 'NORD SUD'!A:B, 2, FALSE)</f>
        <v>S</v>
      </c>
      <c r="AE1635" s="85"/>
      <c r="AF1635" s="85"/>
      <c r="AG1635" s="84"/>
      <c r="AH1635" s="83"/>
      <c r="AI1635" s="33"/>
      <c r="AJ1635" s="33"/>
      <c r="AK1635" s="201"/>
      <c r="AL1635" s="31"/>
    </row>
    <row r="1636" spans="1:76">
      <c r="A1636" s="16">
        <v>1631</v>
      </c>
      <c r="B1636" s="32" t="s">
        <v>857</v>
      </c>
      <c r="C1636" s="32" t="s">
        <v>76</v>
      </c>
      <c r="D1636" s="32" t="s">
        <v>76</v>
      </c>
      <c r="E1636" s="32" t="s">
        <v>76</v>
      </c>
      <c r="F1636" s="32"/>
      <c r="G1636" s="74">
        <v>45804</v>
      </c>
      <c r="H1636" s="75">
        <v>0.46249999999999997</v>
      </c>
      <c r="I1636" s="32" t="s">
        <v>5</v>
      </c>
      <c r="J1636" s="32" t="s">
        <v>6</v>
      </c>
      <c r="K1636" s="32" t="s">
        <v>5</v>
      </c>
      <c r="L1636" s="32" t="s">
        <v>5</v>
      </c>
      <c r="M1636" s="32" t="s">
        <v>5</v>
      </c>
      <c r="N1636" s="32" t="s">
        <v>6</v>
      </c>
      <c r="O1636" s="76">
        <v>1935.67</v>
      </c>
      <c r="P1636" s="77">
        <v>168572</v>
      </c>
      <c r="Q1636" s="76">
        <v>250000</v>
      </c>
      <c r="R1636" s="76">
        <v>0</v>
      </c>
      <c r="S1636" s="85">
        <f t="shared" si="151"/>
        <v>0</v>
      </c>
      <c r="T1636" s="85">
        <f t="shared" si="148"/>
        <v>250000</v>
      </c>
      <c r="U1636" s="32" t="s">
        <v>6</v>
      </c>
      <c r="V1636" s="32" t="s">
        <v>6</v>
      </c>
      <c r="W1636" s="32">
        <v>1</v>
      </c>
      <c r="X1636" s="80">
        <v>0</v>
      </c>
      <c r="Y1636" s="81">
        <f>ROUND((S1636/INDICI!$B$2*10),2)</f>
        <v>0</v>
      </c>
      <c r="Z1636" s="81">
        <f>ROUND((O1636/INDICI!$B$1*25),2)</f>
        <v>5.17</v>
      </c>
      <c r="AA1636" s="82">
        <f t="shared" si="149"/>
        <v>2</v>
      </c>
      <c r="AB1636" s="83">
        <f t="shared" si="150"/>
        <v>7.17</v>
      </c>
      <c r="AC1636" s="84"/>
      <c r="AD1636" s="81" t="str">
        <f>VLOOKUP(C1636, 'NORD SUD'!A:B, 2, FALSE)</f>
        <v>S</v>
      </c>
      <c r="AE1636" s="85"/>
      <c r="AF1636" s="85"/>
      <c r="AG1636" s="84"/>
      <c r="AH1636" s="83"/>
      <c r="AI1636" s="33"/>
      <c r="AJ1636" s="33"/>
      <c r="AK1636" s="201"/>
      <c r="AL1636" s="31"/>
    </row>
    <row r="1637" spans="1:76">
      <c r="A1637" s="228">
        <v>1632</v>
      </c>
      <c r="B1637" s="229" t="s">
        <v>857</v>
      </c>
      <c r="C1637" s="229" t="s">
        <v>32</v>
      </c>
      <c r="D1637" s="229" t="s">
        <v>32</v>
      </c>
      <c r="E1637" s="229" t="s">
        <v>1235</v>
      </c>
      <c r="F1637" s="229"/>
      <c r="G1637" s="74">
        <v>45833</v>
      </c>
      <c r="H1637" s="75">
        <v>0.4680555555555555</v>
      </c>
      <c r="I1637" s="32" t="s">
        <v>5</v>
      </c>
      <c r="J1637" s="32" t="s">
        <v>6</v>
      </c>
      <c r="K1637" s="32" t="s">
        <v>5</v>
      </c>
      <c r="L1637" s="32" t="s">
        <v>5</v>
      </c>
      <c r="M1637" s="32" t="s">
        <v>5</v>
      </c>
      <c r="N1637" s="32" t="s">
        <v>6</v>
      </c>
      <c r="O1637" s="76">
        <v>937.81</v>
      </c>
      <c r="P1637" s="77">
        <v>74002</v>
      </c>
      <c r="Q1637" s="76">
        <v>239346.44</v>
      </c>
      <c r="R1637" s="76">
        <v>0</v>
      </c>
      <c r="S1637" s="85">
        <f t="shared" si="151"/>
        <v>0</v>
      </c>
      <c r="T1637" s="85">
        <f t="shared" si="148"/>
        <v>239346.44</v>
      </c>
      <c r="U1637" s="32" t="s">
        <v>6</v>
      </c>
      <c r="V1637" s="32" t="s">
        <v>6</v>
      </c>
      <c r="W1637" s="79">
        <v>2</v>
      </c>
      <c r="X1637" s="80">
        <v>0</v>
      </c>
      <c r="Y1637" s="81">
        <f>ROUND((S1637/INDICI!$B$2*10),2)</f>
        <v>0</v>
      </c>
      <c r="Z1637" s="81">
        <f>ROUND((O1637/INDICI!$B$1*25),2)</f>
        <v>2.5</v>
      </c>
      <c r="AA1637" s="82">
        <f t="shared" si="149"/>
        <v>4</v>
      </c>
      <c r="AB1637" s="83">
        <f t="shared" si="150"/>
        <v>6.5</v>
      </c>
      <c r="AC1637" s="84"/>
      <c r="AD1637" s="81" t="str">
        <f>VLOOKUP(C1637, 'NORD SUD'!A:B, 2, FALSE)</f>
        <v>S</v>
      </c>
      <c r="AE1637" s="85"/>
      <c r="AF1637" s="85"/>
      <c r="AG1637" s="84"/>
      <c r="AH1637" s="83"/>
      <c r="AI1637" s="33"/>
      <c r="AJ1637" s="33"/>
      <c r="AK1637" s="201"/>
      <c r="AL1637" s="203"/>
      <c r="AM1637" s="203"/>
      <c r="AN1637" s="203"/>
      <c r="AO1637" s="203"/>
      <c r="AP1637" s="203"/>
      <c r="AQ1637" s="203"/>
      <c r="AR1637" s="203"/>
      <c r="AS1637" s="203"/>
      <c r="AT1637" s="203"/>
      <c r="AU1637" s="203"/>
      <c r="AV1637" s="203"/>
      <c r="AW1637" s="203"/>
      <c r="AX1637" s="203"/>
      <c r="AY1637" s="203"/>
      <c r="AZ1637" s="203"/>
      <c r="BA1637" s="203"/>
      <c r="BB1637" s="203"/>
      <c r="BC1637" s="203"/>
      <c r="BD1637" s="203"/>
      <c r="BE1637" s="203"/>
      <c r="BF1637" s="203"/>
      <c r="BG1637" s="203"/>
      <c r="BH1637" s="203"/>
      <c r="BI1637" s="203"/>
      <c r="BJ1637" s="203"/>
      <c r="BK1637" s="203"/>
      <c r="BL1637" s="203"/>
      <c r="BM1637" s="203"/>
      <c r="BN1637" s="203"/>
      <c r="BO1637" s="203"/>
      <c r="BP1637" s="203"/>
      <c r="BQ1637" s="203"/>
      <c r="BR1637" s="203"/>
      <c r="BS1637" s="203"/>
      <c r="BT1637" s="203"/>
      <c r="BU1637" s="203"/>
      <c r="BV1637" s="203"/>
      <c r="BW1637" s="203"/>
    </row>
    <row r="1638" spans="1:76" s="212" customFormat="1">
      <c r="A1638" s="230"/>
      <c r="B1638" s="231"/>
      <c r="C1638" s="231"/>
      <c r="D1638" s="231"/>
      <c r="E1638" s="231"/>
      <c r="F1638" s="231"/>
      <c r="G1638" s="232"/>
      <c r="H1638" s="233"/>
      <c r="I1638" s="234"/>
      <c r="J1638" s="234"/>
      <c r="K1638" s="234"/>
      <c r="L1638" s="234"/>
      <c r="M1638" s="234"/>
      <c r="N1638" s="234"/>
      <c r="O1638" s="235"/>
      <c r="P1638" s="236"/>
      <c r="Q1638" s="235"/>
      <c r="R1638" s="235"/>
      <c r="S1638" s="237"/>
      <c r="T1638" s="237"/>
      <c r="U1638" s="234"/>
      <c r="V1638" s="234"/>
      <c r="W1638" s="238"/>
      <c r="X1638" s="239"/>
      <c r="Y1638" s="240"/>
      <c r="Z1638" s="240"/>
      <c r="AA1638" s="241"/>
      <c r="AB1638" s="204"/>
      <c r="AC1638" s="242"/>
      <c r="AD1638" s="240"/>
      <c r="AE1638" s="237"/>
      <c r="AF1638" s="237"/>
      <c r="AG1638" s="242"/>
      <c r="AH1638" s="204"/>
      <c r="AI1638" s="39"/>
      <c r="AJ1638" s="39"/>
      <c r="AK1638" s="205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1"/>
    </row>
    <row r="1639" spans="1:76" ht="15" customHeight="1">
      <c r="A1639" s="271" t="s">
        <v>1944</v>
      </c>
      <c r="B1639" s="272"/>
      <c r="C1639" s="272"/>
      <c r="D1639" s="272"/>
      <c r="E1639" s="272"/>
      <c r="F1639" s="273"/>
      <c r="G1639" s="41"/>
      <c r="H1639" s="39"/>
      <c r="I1639" s="39"/>
      <c r="J1639" s="39"/>
      <c r="K1639" s="39"/>
      <c r="L1639" s="39"/>
      <c r="M1639" s="39"/>
      <c r="N1639" s="39"/>
      <c r="O1639" s="39"/>
      <c r="P1639" s="45"/>
      <c r="Q1639" s="42"/>
      <c r="R1639" s="42"/>
      <c r="S1639" s="43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42"/>
      <c r="AD1639" s="39"/>
      <c r="AE1639" s="39"/>
      <c r="AF1639" s="39"/>
      <c r="AG1639" s="42"/>
      <c r="AH1639" s="204"/>
      <c r="AI1639" s="39"/>
      <c r="AJ1639" s="39"/>
      <c r="AK1639" s="205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1"/>
    </row>
    <row r="1640" spans="1:76" ht="15.75" customHeight="1">
      <c r="A1640" s="274"/>
      <c r="B1640" s="275"/>
      <c r="C1640" s="275"/>
      <c r="D1640" s="275"/>
      <c r="E1640" s="275"/>
      <c r="F1640" s="276"/>
      <c r="G1640" s="41"/>
      <c r="H1640" s="39"/>
      <c r="I1640" s="39"/>
      <c r="J1640" s="39"/>
      <c r="K1640" s="39"/>
      <c r="L1640" s="39"/>
      <c r="M1640" s="39"/>
      <c r="N1640" s="39"/>
      <c r="O1640" s="39"/>
      <c r="P1640" s="45"/>
      <c r="Q1640" s="42"/>
      <c r="R1640" s="42"/>
      <c r="S1640" s="43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42"/>
      <c r="AD1640" s="39"/>
      <c r="AE1640" s="39"/>
      <c r="AF1640" s="39"/>
      <c r="AG1640" s="42"/>
      <c r="AH1640" s="204"/>
      <c r="AI1640" s="39"/>
      <c r="AJ1640" s="39"/>
      <c r="AK1640" s="205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1"/>
    </row>
    <row r="1641" spans="1:76" ht="15" customHeight="1">
      <c r="A1641" s="202"/>
      <c r="B1641" s="202"/>
      <c r="C1641" s="202"/>
      <c r="D1641" s="202"/>
      <c r="E1641" s="202"/>
      <c r="F1641" s="202"/>
      <c r="G1641" s="41"/>
      <c r="H1641" s="39"/>
      <c r="I1641" s="39"/>
      <c r="J1641" s="39"/>
      <c r="K1641" s="39"/>
      <c r="L1641" s="39"/>
      <c r="M1641" s="39"/>
      <c r="N1641" s="39"/>
      <c r="O1641" s="39"/>
      <c r="P1641" s="45"/>
      <c r="Q1641" s="42"/>
      <c r="R1641" s="42"/>
      <c r="S1641" s="43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42"/>
      <c r="AD1641" s="39"/>
      <c r="AE1641" s="39"/>
      <c r="AF1641" s="39"/>
      <c r="AG1641" s="42"/>
      <c r="AH1641" s="204"/>
      <c r="AI1641" s="39"/>
      <c r="AJ1641" s="39"/>
      <c r="AK1641" s="205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1"/>
    </row>
    <row r="1642" spans="1:76" ht="15" customHeight="1">
      <c r="A1642" s="271" t="s">
        <v>1945</v>
      </c>
      <c r="B1642" s="272"/>
      <c r="C1642" s="272"/>
      <c r="D1642" s="272"/>
      <c r="E1642" s="272"/>
      <c r="F1642" s="273"/>
      <c r="G1642" s="41"/>
      <c r="H1642" s="39"/>
      <c r="I1642" s="39"/>
      <c r="J1642" s="39"/>
      <c r="K1642" s="39"/>
      <c r="L1642" s="39"/>
      <c r="M1642" s="39"/>
      <c r="N1642" s="39"/>
      <c r="O1642" s="39"/>
      <c r="P1642" s="45"/>
      <c r="Q1642" s="42"/>
      <c r="R1642" s="42"/>
      <c r="S1642" s="43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42"/>
      <c r="AD1642" s="39"/>
      <c r="AE1642" s="39"/>
      <c r="AF1642" s="39"/>
      <c r="AG1642" s="42"/>
      <c r="AH1642" s="204"/>
      <c r="AI1642" s="39"/>
      <c r="AJ1642" s="39"/>
      <c r="AK1642" s="205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1"/>
    </row>
    <row r="1643" spans="1:76" ht="16.5" customHeight="1">
      <c r="A1643" s="274"/>
      <c r="B1643" s="275"/>
      <c r="C1643" s="275"/>
      <c r="D1643" s="275"/>
      <c r="E1643" s="275"/>
      <c r="F1643" s="276"/>
      <c r="G1643" s="41"/>
      <c r="H1643" s="39"/>
      <c r="I1643" s="39"/>
      <c r="J1643" s="39"/>
      <c r="K1643" s="39"/>
      <c r="L1643" s="39"/>
      <c r="M1643" s="39"/>
      <c r="N1643" s="39"/>
      <c r="O1643" s="39"/>
      <c r="P1643" s="45"/>
      <c r="Q1643" s="42"/>
      <c r="R1643" s="42"/>
      <c r="S1643" s="43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42"/>
      <c r="AD1643" s="39"/>
      <c r="AE1643" s="39"/>
      <c r="AF1643" s="39"/>
      <c r="AG1643" s="42"/>
      <c r="AH1643" s="204"/>
      <c r="AI1643" s="39"/>
      <c r="AJ1643" s="39"/>
      <c r="AK1643" s="205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1"/>
    </row>
    <row r="1644" spans="1:76">
      <c r="A1644" s="39"/>
      <c r="B1644" s="39"/>
      <c r="C1644" s="39"/>
      <c r="D1644" s="39"/>
      <c r="E1644" s="39"/>
      <c r="F1644" s="39"/>
      <c r="G1644" s="41"/>
      <c r="H1644" s="39"/>
      <c r="I1644" s="39"/>
      <c r="J1644" s="39"/>
      <c r="K1644" s="39"/>
      <c r="L1644" s="39"/>
      <c r="M1644" s="39"/>
      <c r="N1644" s="39"/>
      <c r="O1644" s="39"/>
      <c r="P1644" s="45"/>
      <c r="Q1644" s="42"/>
      <c r="R1644" s="42"/>
      <c r="S1644" s="43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42"/>
      <c r="AD1644" s="39"/>
      <c r="AE1644" s="39"/>
      <c r="AF1644" s="39"/>
      <c r="AG1644" s="42"/>
      <c r="AH1644" s="204"/>
      <c r="AI1644" s="39"/>
      <c r="AJ1644" s="39"/>
      <c r="AK1644" s="205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1"/>
    </row>
    <row r="1645" spans="1:76" s="227" customFormat="1" ht="17.25" customHeight="1">
      <c r="A1645" s="243"/>
      <c r="B1645" s="244"/>
      <c r="C1645" s="260" t="s">
        <v>1951</v>
      </c>
      <c r="D1645" s="260"/>
      <c r="E1645" s="260"/>
      <c r="F1645" s="252"/>
      <c r="G1645" s="253"/>
      <c r="H1645" s="254"/>
      <c r="I1645" s="220"/>
      <c r="J1645" s="220"/>
      <c r="K1645" s="220"/>
      <c r="L1645" s="220"/>
      <c r="M1645" s="220"/>
      <c r="N1645" s="220"/>
      <c r="O1645" s="220"/>
      <c r="P1645" s="221"/>
      <c r="Q1645" s="222"/>
      <c r="R1645" s="222"/>
      <c r="S1645" s="223"/>
      <c r="T1645" s="220"/>
      <c r="U1645" s="220"/>
      <c r="V1645" s="220"/>
      <c r="W1645" s="220"/>
      <c r="X1645" s="220"/>
      <c r="Y1645" s="220"/>
      <c r="Z1645" s="220"/>
      <c r="AA1645" s="220"/>
      <c r="AB1645" s="220"/>
      <c r="AC1645" s="222"/>
      <c r="AD1645" s="220"/>
      <c r="AE1645" s="220"/>
      <c r="AF1645" s="220"/>
      <c r="AG1645" s="222"/>
      <c r="AH1645" s="224"/>
      <c r="AI1645" s="220"/>
      <c r="AJ1645" s="220"/>
      <c r="AK1645" s="225"/>
      <c r="AL1645" s="220"/>
      <c r="AM1645" s="220"/>
      <c r="AN1645" s="220"/>
      <c r="AO1645" s="220"/>
      <c r="AP1645" s="220"/>
      <c r="AQ1645" s="220"/>
      <c r="AR1645" s="220"/>
      <c r="AS1645" s="220"/>
      <c r="AT1645" s="220"/>
      <c r="AU1645" s="220"/>
      <c r="AV1645" s="220"/>
      <c r="AW1645" s="220"/>
      <c r="AX1645" s="220"/>
      <c r="AY1645" s="220"/>
      <c r="AZ1645" s="220"/>
      <c r="BA1645" s="220"/>
      <c r="BB1645" s="220"/>
      <c r="BC1645" s="220"/>
      <c r="BD1645" s="220"/>
      <c r="BE1645" s="220"/>
      <c r="BF1645" s="220"/>
      <c r="BG1645" s="220"/>
      <c r="BH1645" s="220"/>
      <c r="BI1645" s="220"/>
      <c r="BJ1645" s="220"/>
      <c r="BK1645" s="220"/>
      <c r="BL1645" s="220"/>
      <c r="BM1645" s="220"/>
      <c r="BN1645" s="220"/>
      <c r="BO1645" s="220"/>
      <c r="BP1645" s="220"/>
      <c r="BQ1645" s="220"/>
      <c r="BR1645" s="220"/>
      <c r="BS1645" s="220"/>
      <c r="BT1645" s="220"/>
      <c r="BU1645" s="220"/>
      <c r="BV1645" s="220"/>
      <c r="BW1645" s="220"/>
      <c r="BX1645" s="226"/>
    </row>
    <row r="1646" spans="1:76" ht="18.75" customHeight="1">
      <c r="A1646" s="245"/>
      <c r="B1646" s="246"/>
      <c r="C1646" s="260" t="s">
        <v>1947</v>
      </c>
      <c r="D1646" s="260"/>
      <c r="E1646" s="260"/>
      <c r="F1646" s="255"/>
      <c r="G1646" s="256"/>
      <c r="H1646" s="257"/>
      <c r="I1646" s="39"/>
      <c r="J1646" s="39"/>
      <c r="K1646" s="39"/>
      <c r="L1646" s="39"/>
      <c r="M1646" s="39"/>
      <c r="N1646" s="39"/>
      <c r="O1646" s="39"/>
      <c r="P1646" s="45"/>
      <c r="Q1646" s="42"/>
      <c r="R1646" s="42"/>
      <c r="S1646" s="43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42"/>
      <c r="AD1646" s="39"/>
      <c r="AE1646" s="39"/>
      <c r="AF1646" s="39"/>
      <c r="AG1646" s="42"/>
      <c r="AH1646" s="204"/>
      <c r="AI1646" s="39"/>
      <c r="AJ1646" s="39"/>
      <c r="AK1646" s="205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1"/>
    </row>
    <row r="1647" spans="1:76" ht="18.75" customHeight="1">
      <c r="A1647" s="247"/>
      <c r="B1647" s="246"/>
      <c r="C1647" s="261" t="s">
        <v>1948</v>
      </c>
      <c r="D1647" s="262"/>
      <c r="E1647" s="262"/>
      <c r="F1647" s="263"/>
      <c r="G1647" s="256"/>
      <c r="H1647" s="257"/>
      <c r="I1647" s="39"/>
      <c r="J1647" s="39"/>
      <c r="K1647" s="39"/>
      <c r="L1647" s="39"/>
      <c r="M1647" s="39"/>
      <c r="N1647" s="39"/>
      <c r="O1647" s="39"/>
      <c r="P1647" s="45"/>
      <c r="Q1647" s="42"/>
      <c r="R1647" s="42"/>
      <c r="S1647" s="43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42"/>
      <c r="AD1647" s="39"/>
      <c r="AE1647" s="39"/>
      <c r="AF1647" s="39"/>
      <c r="AG1647" s="42"/>
      <c r="AH1647" s="204"/>
      <c r="AI1647" s="39"/>
      <c r="AJ1647" s="39"/>
      <c r="AK1647" s="205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1"/>
    </row>
    <row r="1648" spans="1:76" ht="33.75" customHeight="1">
      <c r="A1648" s="248"/>
      <c r="B1648" s="249"/>
      <c r="C1648" s="261" t="s">
        <v>1952</v>
      </c>
      <c r="D1648" s="262"/>
      <c r="E1648" s="262"/>
      <c r="F1648" s="262"/>
      <c r="G1648" s="262"/>
      <c r="H1648" s="263"/>
      <c r="I1648" s="39"/>
      <c r="J1648" s="39"/>
      <c r="K1648" s="39"/>
      <c r="L1648" s="39"/>
      <c r="M1648" s="39"/>
      <c r="N1648" s="39"/>
      <c r="O1648" s="39"/>
      <c r="P1648" s="45"/>
      <c r="Q1648" s="42"/>
      <c r="R1648" s="42"/>
      <c r="S1648" s="43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42"/>
      <c r="AD1648" s="39"/>
      <c r="AE1648" s="39"/>
      <c r="AF1648" s="39"/>
      <c r="AG1648" s="42"/>
      <c r="AH1648" s="204"/>
      <c r="AI1648" s="39"/>
      <c r="AJ1648" s="39"/>
      <c r="AK1648" s="205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1"/>
    </row>
    <row r="1649" spans="1:76" ht="22.5" customHeight="1">
      <c r="A1649" s="250"/>
      <c r="B1649" s="251"/>
      <c r="C1649" s="260" t="s">
        <v>1950</v>
      </c>
      <c r="D1649" s="260"/>
      <c r="E1649" s="260"/>
      <c r="F1649" s="260"/>
      <c r="G1649" s="256"/>
      <c r="H1649" s="257"/>
      <c r="I1649" s="39"/>
      <c r="J1649" s="39"/>
      <c r="K1649" s="39"/>
      <c r="L1649" s="39"/>
      <c r="M1649" s="39"/>
      <c r="N1649" s="39"/>
      <c r="O1649" s="39"/>
      <c r="P1649" s="45"/>
      <c r="Q1649" s="42"/>
      <c r="R1649" s="42"/>
      <c r="S1649" s="43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42"/>
      <c r="AD1649" s="39"/>
      <c r="AE1649" s="39"/>
      <c r="AF1649" s="39"/>
      <c r="AG1649" s="42"/>
      <c r="AH1649" s="204"/>
      <c r="AI1649" s="39"/>
      <c r="AJ1649" s="39"/>
      <c r="AK1649" s="205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1"/>
    </row>
    <row r="1650" spans="1:76" ht="18">
      <c r="A1650" s="259"/>
      <c r="B1650" s="246"/>
      <c r="C1650" s="261" t="s">
        <v>1949</v>
      </c>
      <c r="D1650" s="262"/>
      <c r="E1650" s="262"/>
      <c r="F1650" s="263"/>
      <c r="G1650" s="256"/>
      <c r="H1650" s="257"/>
      <c r="I1650" s="39"/>
      <c r="J1650" s="39"/>
      <c r="K1650" s="39"/>
      <c r="L1650" s="39"/>
      <c r="M1650" s="39"/>
      <c r="N1650" s="39"/>
      <c r="O1650" s="39"/>
      <c r="P1650" s="45"/>
      <c r="Q1650" s="42"/>
      <c r="R1650" s="42"/>
      <c r="S1650" s="43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42"/>
      <c r="AD1650" s="39"/>
      <c r="AE1650" s="39"/>
      <c r="AF1650" s="39"/>
      <c r="AG1650" s="42"/>
      <c r="AH1650" s="204"/>
      <c r="AI1650" s="39"/>
      <c r="AJ1650" s="39"/>
      <c r="AK1650" s="205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1"/>
    </row>
    <row r="1651" spans="1:76">
      <c r="A1651" s="39"/>
      <c r="B1651" s="39"/>
      <c r="C1651" s="39"/>
      <c r="D1651" s="39"/>
      <c r="E1651" s="39"/>
      <c r="F1651" s="39"/>
      <c r="G1651" s="41"/>
      <c r="H1651" s="39"/>
      <c r="I1651" s="39"/>
      <c r="J1651" s="39"/>
      <c r="K1651" s="39"/>
      <c r="L1651" s="39"/>
      <c r="M1651" s="39"/>
      <c r="N1651" s="39"/>
      <c r="O1651" s="39"/>
      <c r="P1651" s="45"/>
      <c r="Q1651" s="42"/>
      <c r="R1651" s="42"/>
      <c r="S1651" s="43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42"/>
      <c r="AD1651" s="39"/>
      <c r="AE1651" s="39"/>
      <c r="AF1651" s="39"/>
      <c r="AG1651" s="42"/>
      <c r="AH1651" s="204"/>
      <c r="AI1651" s="39"/>
      <c r="AJ1651" s="39"/>
      <c r="AK1651" s="205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1"/>
    </row>
    <row r="1652" spans="1:76" s="258" customFormat="1">
      <c r="A1652" s="39"/>
      <c r="B1652" s="39"/>
      <c r="C1652" s="39"/>
      <c r="D1652" s="39"/>
      <c r="E1652" s="39"/>
      <c r="F1652" s="39"/>
      <c r="G1652" s="41"/>
      <c r="H1652" s="39"/>
      <c r="I1652" s="39"/>
      <c r="J1652" s="39"/>
      <c r="K1652" s="39"/>
      <c r="L1652" s="39"/>
      <c r="M1652" s="39"/>
      <c r="N1652" s="39"/>
      <c r="O1652" s="39"/>
      <c r="P1652" s="45"/>
      <c r="Q1652" s="42"/>
      <c r="R1652" s="42"/>
      <c r="S1652" s="43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42"/>
      <c r="AD1652" s="39"/>
      <c r="AE1652" s="39"/>
      <c r="AF1652" s="39"/>
      <c r="AG1652" s="42"/>
      <c r="AH1652" s="204"/>
      <c r="AI1652" s="39"/>
      <c r="AJ1652" s="39"/>
      <c r="AK1652" s="205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1"/>
    </row>
    <row r="1653" spans="1:76" s="258" customFormat="1">
      <c r="A1653" s="39"/>
      <c r="B1653" s="39"/>
      <c r="C1653" s="39"/>
      <c r="D1653" s="39"/>
      <c r="E1653" s="39"/>
      <c r="F1653" s="39"/>
      <c r="G1653" s="41"/>
      <c r="H1653" s="39"/>
      <c r="I1653" s="39"/>
      <c r="J1653" s="39"/>
      <c r="K1653" s="39"/>
      <c r="L1653" s="39"/>
      <c r="M1653" s="39"/>
      <c r="N1653" s="39"/>
      <c r="O1653" s="39"/>
      <c r="P1653" s="45"/>
      <c r="Q1653" s="42"/>
      <c r="R1653" s="42"/>
      <c r="S1653" s="43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42"/>
      <c r="AD1653" s="39"/>
      <c r="AE1653" s="39"/>
      <c r="AF1653" s="39"/>
      <c r="AG1653" s="42"/>
      <c r="AH1653" s="204"/>
      <c r="AI1653" s="39"/>
      <c r="AJ1653" s="39"/>
      <c r="AK1653" s="205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1"/>
    </row>
    <row r="1654" spans="1:76" s="258" customFormat="1">
      <c r="A1654" s="39"/>
      <c r="B1654" s="39"/>
      <c r="C1654" s="39"/>
      <c r="D1654" s="39"/>
      <c r="E1654" s="39"/>
      <c r="F1654" s="39"/>
      <c r="G1654" s="41"/>
      <c r="H1654" s="39"/>
      <c r="I1654" s="39"/>
      <c r="J1654" s="39"/>
      <c r="K1654" s="39"/>
      <c r="L1654" s="39"/>
      <c r="M1654" s="39"/>
      <c r="N1654" s="39"/>
      <c r="O1654" s="39"/>
      <c r="P1654" s="45"/>
      <c r="Q1654" s="42"/>
      <c r="R1654" s="42"/>
      <c r="S1654" s="43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42"/>
      <c r="AD1654" s="39"/>
      <c r="AE1654" s="39"/>
      <c r="AF1654" s="39"/>
      <c r="AG1654" s="42"/>
      <c r="AH1654" s="204"/>
      <c r="AI1654" s="39"/>
      <c r="AJ1654" s="39"/>
      <c r="AK1654" s="205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1"/>
    </row>
    <row r="1655" spans="1:76" s="258" customFormat="1">
      <c r="A1655" s="39"/>
      <c r="B1655" s="39"/>
      <c r="C1655" s="39"/>
      <c r="D1655" s="39"/>
      <c r="E1655" s="39"/>
      <c r="F1655" s="39"/>
      <c r="G1655" s="41"/>
      <c r="H1655" s="39"/>
      <c r="I1655" s="39"/>
      <c r="J1655" s="39"/>
      <c r="K1655" s="39"/>
      <c r="L1655" s="39"/>
      <c r="M1655" s="39"/>
      <c r="N1655" s="39"/>
      <c r="O1655" s="39"/>
      <c r="P1655" s="45"/>
      <c r="Q1655" s="42"/>
      <c r="R1655" s="42"/>
      <c r="S1655" s="43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42"/>
      <c r="AD1655" s="39"/>
      <c r="AE1655" s="39"/>
      <c r="AF1655" s="39"/>
      <c r="AG1655" s="42"/>
      <c r="AH1655" s="204"/>
      <c r="AI1655" s="39"/>
      <c r="AJ1655" s="39"/>
      <c r="AK1655" s="205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1"/>
    </row>
    <row r="1656" spans="1:76" s="258" customFormat="1">
      <c r="A1656" s="39"/>
      <c r="B1656" s="39"/>
      <c r="C1656" s="39"/>
      <c r="D1656" s="39"/>
      <c r="E1656" s="39"/>
      <c r="F1656" s="39"/>
      <c r="G1656" s="41"/>
      <c r="H1656" s="39"/>
      <c r="I1656" s="39"/>
      <c r="J1656" s="39"/>
      <c r="K1656" s="39"/>
      <c r="L1656" s="39"/>
      <c r="M1656" s="39"/>
      <c r="N1656" s="39"/>
      <c r="O1656" s="39"/>
      <c r="P1656" s="45"/>
      <c r="Q1656" s="42"/>
      <c r="R1656" s="42"/>
      <c r="S1656" s="43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42"/>
      <c r="AD1656" s="39"/>
      <c r="AE1656" s="39"/>
      <c r="AF1656" s="39"/>
      <c r="AG1656" s="42"/>
      <c r="AH1656" s="204"/>
      <c r="AI1656" s="39"/>
      <c r="AJ1656" s="39"/>
      <c r="AK1656" s="205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1"/>
    </row>
    <row r="1657" spans="1:76" s="258" customFormat="1">
      <c r="A1657" s="39"/>
      <c r="B1657" s="39"/>
      <c r="C1657" s="39"/>
      <c r="D1657" s="39"/>
      <c r="E1657" s="39"/>
      <c r="F1657" s="39"/>
      <c r="G1657" s="41"/>
      <c r="H1657" s="39"/>
      <c r="I1657" s="39"/>
      <c r="J1657" s="39"/>
      <c r="K1657" s="39"/>
      <c r="L1657" s="39"/>
      <c r="M1657" s="39"/>
      <c r="N1657" s="39"/>
      <c r="O1657" s="39"/>
      <c r="P1657" s="45"/>
      <c r="Q1657" s="42"/>
      <c r="R1657" s="42"/>
      <c r="S1657" s="43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42"/>
      <c r="AD1657" s="39"/>
      <c r="AE1657" s="39"/>
      <c r="AF1657" s="39"/>
      <c r="AG1657" s="42"/>
      <c r="AH1657" s="204"/>
      <c r="AI1657" s="39"/>
      <c r="AJ1657" s="39"/>
      <c r="AK1657" s="205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1"/>
    </row>
    <row r="1658" spans="1:76">
      <c r="A1658" s="39"/>
      <c r="B1658" s="39"/>
      <c r="C1658" s="39"/>
      <c r="D1658" s="39"/>
      <c r="E1658" s="39"/>
      <c r="F1658" s="39"/>
      <c r="G1658" s="41"/>
      <c r="H1658" s="39"/>
      <c r="I1658" s="39"/>
      <c r="J1658" s="39"/>
      <c r="K1658" s="39"/>
      <c r="L1658" s="39"/>
      <c r="M1658" s="39"/>
      <c r="N1658" s="39"/>
      <c r="O1658" s="39"/>
      <c r="P1658" s="45"/>
      <c r="Q1658" s="42"/>
      <c r="R1658" s="42"/>
      <c r="S1658" s="43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42"/>
      <c r="AD1658" s="39"/>
      <c r="AE1658" s="39"/>
      <c r="AF1658" s="39"/>
      <c r="AG1658" s="42"/>
      <c r="AH1658" s="204"/>
      <c r="AI1658" s="39"/>
      <c r="AJ1658" s="39"/>
      <c r="AK1658" s="205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1"/>
    </row>
    <row r="1659" spans="1:76">
      <c r="A1659" s="39"/>
      <c r="B1659" s="39"/>
      <c r="C1659" s="39"/>
      <c r="D1659" s="39"/>
      <c r="E1659" s="39"/>
      <c r="F1659" s="39"/>
      <c r="G1659" s="41"/>
      <c r="H1659" s="39"/>
      <c r="I1659" s="39"/>
      <c r="J1659" s="39"/>
      <c r="K1659" s="39"/>
      <c r="L1659" s="39"/>
      <c r="M1659" s="39"/>
      <c r="N1659" s="39"/>
      <c r="O1659" s="39"/>
      <c r="P1659" s="45"/>
      <c r="Q1659" s="42"/>
      <c r="R1659" s="42"/>
      <c r="S1659" s="43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42"/>
      <c r="AD1659" s="39"/>
      <c r="AE1659" s="39"/>
      <c r="AF1659" s="39"/>
      <c r="AG1659" s="42"/>
      <c r="AH1659" s="204"/>
      <c r="AI1659" s="39"/>
      <c r="AJ1659" s="39"/>
      <c r="AK1659" s="205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1"/>
    </row>
    <row r="1660" spans="1:76">
      <c r="A1660" s="39"/>
      <c r="B1660" s="39"/>
      <c r="C1660" s="39"/>
      <c r="D1660" s="39"/>
      <c r="E1660" s="39"/>
      <c r="F1660" s="39"/>
      <c r="G1660" s="41"/>
      <c r="H1660" s="39"/>
      <c r="I1660" s="39"/>
      <c r="J1660" s="39"/>
      <c r="K1660" s="39"/>
      <c r="L1660" s="39"/>
      <c r="M1660" s="39"/>
      <c r="N1660" s="39"/>
      <c r="O1660" s="39"/>
      <c r="P1660" s="45"/>
      <c r="Q1660" s="42"/>
      <c r="R1660" s="42"/>
      <c r="S1660" s="43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42"/>
      <c r="AD1660" s="39"/>
      <c r="AE1660" s="39"/>
      <c r="AF1660" s="39"/>
      <c r="AG1660" s="42"/>
      <c r="AH1660" s="204"/>
      <c r="AI1660" s="39"/>
      <c r="AJ1660" s="39"/>
      <c r="AK1660" s="205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1"/>
    </row>
    <row r="1661" spans="1:76">
      <c r="A1661" s="39"/>
      <c r="B1661" s="39"/>
      <c r="C1661" s="39"/>
      <c r="D1661" s="39"/>
      <c r="E1661" s="39"/>
      <c r="F1661" s="39"/>
      <c r="G1661" s="41"/>
      <c r="H1661" s="39"/>
      <c r="I1661" s="39"/>
      <c r="J1661" s="39"/>
      <c r="K1661" s="39"/>
      <c r="L1661" s="39"/>
      <c r="M1661" s="39"/>
      <c r="N1661" s="39"/>
      <c r="O1661" s="39"/>
      <c r="P1661" s="45"/>
      <c r="Q1661" s="42"/>
      <c r="R1661" s="42"/>
      <c r="S1661" s="43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42"/>
      <c r="AD1661" s="39"/>
      <c r="AE1661" s="39"/>
      <c r="AF1661" s="39"/>
      <c r="AG1661" s="42"/>
      <c r="AH1661" s="204"/>
      <c r="AI1661" s="39"/>
      <c r="AJ1661" s="39"/>
      <c r="AK1661" s="205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1"/>
    </row>
    <row r="1662" spans="1:76">
      <c r="A1662" s="39"/>
      <c r="B1662" s="39"/>
      <c r="C1662" s="39"/>
      <c r="D1662" s="39"/>
      <c r="E1662" s="39"/>
      <c r="F1662" s="39"/>
      <c r="G1662" s="41"/>
      <c r="H1662" s="39"/>
      <c r="I1662" s="39"/>
      <c r="J1662" s="39"/>
      <c r="K1662" s="39"/>
      <c r="L1662" s="39"/>
      <c r="M1662" s="39"/>
      <c r="N1662" s="39"/>
      <c r="O1662" s="39"/>
      <c r="P1662" s="45"/>
      <c r="Q1662" s="42"/>
      <c r="R1662" s="42"/>
      <c r="S1662" s="43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42"/>
      <c r="AD1662" s="39"/>
      <c r="AE1662" s="39"/>
      <c r="AF1662" s="39"/>
      <c r="AG1662" s="42"/>
      <c r="AH1662" s="204"/>
      <c r="AI1662" s="39"/>
      <c r="AJ1662" s="39"/>
      <c r="AK1662" s="205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1"/>
    </row>
    <row r="1663" spans="1:76">
      <c r="A1663" s="39"/>
      <c r="B1663" s="39"/>
      <c r="C1663" s="39"/>
      <c r="D1663" s="39"/>
      <c r="E1663" s="39"/>
      <c r="F1663" s="39"/>
      <c r="G1663" s="41"/>
      <c r="H1663" s="39"/>
      <c r="I1663" s="39"/>
      <c r="J1663" s="39"/>
      <c r="K1663" s="39"/>
      <c r="L1663" s="39"/>
      <c r="M1663" s="39"/>
      <c r="N1663" s="39"/>
      <c r="O1663" s="39"/>
      <c r="P1663" s="45"/>
      <c r="Q1663" s="42"/>
      <c r="R1663" s="42"/>
      <c r="S1663" s="43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42"/>
      <c r="AD1663" s="39"/>
      <c r="AE1663" s="39"/>
      <c r="AF1663" s="39"/>
      <c r="AG1663" s="42"/>
      <c r="AH1663" s="204"/>
      <c r="AI1663" s="39"/>
      <c r="AJ1663" s="39"/>
      <c r="AK1663" s="205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1"/>
    </row>
    <row r="1664" spans="1:76">
      <c r="A1664" s="39"/>
      <c r="B1664" s="39"/>
      <c r="C1664" s="39"/>
      <c r="D1664" s="39"/>
      <c r="E1664" s="39"/>
      <c r="F1664" s="39"/>
      <c r="G1664" s="41"/>
      <c r="H1664" s="39"/>
      <c r="I1664" s="39"/>
      <c r="J1664" s="39"/>
      <c r="K1664" s="39"/>
      <c r="L1664" s="39"/>
      <c r="M1664" s="39"/>
      <c r="N1664" s="39"/>
      <c r="O1664" s="39"/>
      <c r="P1664" s="45"/>
      <c r="Q1664" s="42"/>
      <c r="R1664" s="42"/>
      <c r="S1664" s="43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42"/>
      <c r="AD1664" s="39"/>
      <c r="AE1664" s="39"/>
      <c r="AF1664" s="39"/>
      <c r="AG1664" s="42"/>
      <c r="AH1664" s="204"/>
      <c r="AI1664" s="39"/>
      <c r="AJ1664" s="39"/>
      <c r="AK1664" s="205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1"/>
    </row>
    <row r="1665" spans="1:76">
      <c r="A1665" s="39"/>
      <c r="B1665" s="39"/>
      <c r="C1665" s="39"/>
      <c r="D1665" s="39"/>
      <c r="E1665" s="39"/>
      <c r="F1665" s="39"/>
      <c r="G1665" s="41"/>
      <c r="H1665" s="39"/>
      <c r="I1665" s="39"/>
      <c r="J1665" s="39"/>
      <c r="K1665" s="39"/>
      <c r="L1665" s="39"/>
      <c r="M1665" s="39"/>
      <c r="N1665" s="39"/>
      <c r="O1665" s="39"/>
      <c r="P1665" s="45"/>
      <c r="Q1665" s="42"/>
      <c r="R1665" s="42"/>
      <c r="S1665" s="43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42"/>
      <c r="AD1665" s="39"/>
      <c r="AE1665" s="39"/>
      <c r="AF1665" s="39"/>
      <c r="AG1665" s="42"/>
      <c r="AH1665" s="204"/>
      <c r="AI1665" s="39"/>
      <c r="AJ1665" s="39"/>
      <c r="AK1665" s="205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1"/>
    </row>
    <row r="1666" spans="1:76">
      <c r="A1666" s="39"/>
      <c r="B1666" s="39"/>
      <c r="C1666" s="39"/>
      <c r="D1666" s="39"/>
      <c r="E1666" s="39"/>
      <c r="F1666" s="39"/>
      <c r="G1666" s="41"/>
      <c r="H1666" s="39"/>
      <c r="I1666" s="39"/>
      <c r="J1666" s="39"/>
      <c r="K1666" s="39"/>
      <c r="L1666" s="39"/>
      <c r="M1666" s="39"/>
      <c r="N1666" s="39"/>
      <c r="O1666" s="39"/>
      <c r="P1666" s="45"/>
      <c r="Q1666" s="42"/>
      <c r="R1666" s="42"/>
      <c r="S1666" s="43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42"/>
      <c r="AD1666" s="39"/>
      <c r="AE1666" s="39"/>
      <c r="AF1666" s="39"/>
      <c r="AG1666" s="42"/>
      <c r="AH1666" s="204"/>
      <c r="AI1666" s="39"/>
      <c r="AJ1666" s="39"/>
      <c r="AK1666" s="205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1"/>
    </row>
    <row r="1667" spans="1:76">
      <c r="A1667" s="39"/>
      <c r="B1667" s="39"/>
      <c r="C1667" s="39"/>
      <c r="D1667" s="39"/>
      <c r="E1667" s="39"/>
      <c r="F1667" s="206"/>
      <c r="G1667" s="41"/>
      <c r="H1667" s="39"/>
      <c r="I1667" s="39"/>
      <c r="J1667" s="39"/>
      <c r="K1667" s="39"/>
      <c r="L1667" s="39"/>
      <c r="M1667" s="39"/>
      <c r="N1667" s="39"/>
      <c r="O1667" s="39"/>
      <c r="P1667" s="45"/>
      <c r="Q1667" s="42"/>
      <c r="R1667" s="42"/>
      <c r="S1667" s="43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42"/>
      <c r="AD1667" s="39"/>
      <c r="AE1667" s="39"/>
      <c r="AF1667" s="39"/>
      <c r="AG1667" s="42"/>
      <c r="AH1667" s="204"/>
      <c r="AI1667" s="39"/>
      <c r="AJ1667" s="39"/>
      <c r="AK1667" s="205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1"/>
    </row>
    <row r="1668" spans="1:76">
      <c r="A1668" s="39"/>
      <c r="B1668" s="39"/>
      <c r="C1668" s="39"/>
      <c r="D1668" s="39"/>
      <c r="E1668" s="39"/>
      <c r="F1668" s="39"/>
      <c r="G1668" s="41"/>
      <c r="H1668" s="39"/>
      <c r="I1668" s="39"/>
      <c r="J1668" s="39"/>
      <c r="K1668" s="39"/>
      <c r="L1668" s="39"/>
      <c r="M1668" s="39"/>
      <c r="N1668" s="39"/>
      <c r="O1668" s="39"/>
      <c r="P1668" s="45"/>
      <c r="Q1668" s="42"/>
      <c r="R1668" s="42"/>
      <c r="S1668" s="43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42"/>
      <c r="AD1668" s="39"/>
      <c r="AE1668" s="39"/>
      <c r="AF1668" s="39"/>
      <c r="AG1668" s="42"/>
      <c r="AH1668" s="204"/>
      <c r="AI1668" s="39"/>
      <c r="AJ1668" s="39"/>
      <c r="AK1668" s="205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1"/>
    </row>
    <row r="1669" spans="1:76">
      <c r="A1669" s="39"/>
      <c r="B1669" s="39"/>
      <c r="C1669" s="39"/>
      <c r="D1669" s="39"/>
      <c r="E1669" s="39"/>
      <c r="F1669" s="39"/>
      <c r="G1669" s="41"/>
      <c r="H1669" s="39"/>
      <c r="I1669" s="39"/>
      <c r="J1669" s="39"/>
      <c r="K1669" s="39"/>
      <c r="L1669" s="39"/>
      <c r="M1669" s="39"/>
      <c r="N1669" s="39"/>
      <c r="O1669" s="39"/>
      <c r="P1669" s="45"/>
      <c r="Q1669" s="42"/>
      <c r="R1669" s="42"/>
      <c r="S1669" s="43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42"/>
      <c r="AD1669" s="39"/>
      <c r="AE1669" s="39"/>
      <c r="AF1669" s="39"/>
      <c r="AG1669" s="42"/>
      <c r="AH1669" s="204"/>
      <c r="AI1669" s="39"/>
      <c r="AJ1669" s="39"/>
      <c r="AK1669" s="205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1"/>
    </row>
    <row r="1670" spans="1:76">
      <c r="A1670" s="39"/>
      <c r="B1670" s="39"/>
      <c r="C1670" s="39"/>
      <c r="D1670" s="39"/>
      <c r="E1670" s="39"/>
      <c r="F1670" s="39"/>
      <c r="G1670" s="41"/>
      <c r="H1670" s="39"/>
      <c r="I1670" s="39"/>
      <c r="J1670" s="39"/>
      <c r="K1670" s="39"/>
      <c r="L1670" s="39"/>
      <c r="M1670" s="39"/>
      <c r="N1670" s="39"/>
      <c r="O1670" s="39"/>
      <c r="P1670" s="45"/>
      <c r="Q1670" s="42"/>
      <c r="R1670" s="42"/>
      <c r="S1670" s="43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42"/>
      <c r="AD1670" s="39"/>
      <c r="AE1670" s="39"/>
      <c r="AF1670" s="39"/>
      <c r="AG1670" s="42"/>
      <c r="AH1670" s="204"/>
      <c r="AI1670" s="39"/>
      <c r="AJ1670" s="39"/>
      <c r="AK1670" s="205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1"/>
    </row>
    <row r="1671" spans="1:76">
      <c r="A1671" s="39"/>
      <c r="B1671" s="39"/>
      <c r="C1671" s="39"/>
      <c r="D1671" s="39"/>
      <c r="E1671" s="39"/>
      <c r="F1671" s="39"/>
      <c r="G1671" s="41"/>
      <c r="H1671" s="39"/>
      <c r="I1671" s="39"/>
      <c r="J1671" s="39"/>
      <c r="K1671" s="39"/>
      <c r="L1671" s="39"/>
      <c r="M1671" s="39"/>
      <c r="N1671" s="39"/>
      <c r="O1671" s="39"/>
      <c r="P1671" s="45"/>
      <c r="Q1671" s="42"/>
      <c r="R1671" s="42"/>
      <c r="S1671" s="43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42"/>
      <c r="AD1671" s="39"/>
      <c r="AE1671" s="39"/>
      <c r="AF1671" s="39"/>
      <c r="AG1671" s="42"/>
      <c r="AH1671" s="204"/>
      <c r="AI1671" s="39"/>
      <c r="AJ1671" s="39"/>
      <c r="AK1671" s="205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1"/>
    </row>
    <row r="1672" spans="1:76">
      <c r="A1672" s="39"/>
      <c r="B1672" s="39"/>
      <c r="C1672" s="39"/>
      <c r="D1672" s="39"/>
      <c r="E1672" s="39"/>
      <c r="F1672" s="39"/>
      <c r="G1672" s="41"/>
      <c r="H1672" s="39"/>
      <c r="I1672" s="39"/>
      <c r="J1672" s="39"/>
      <c r="K1672" s="39"/>
      <c r="L1672" s="39"/>
      <c r="M1672" s="39"/>
      <c r="N1672" s="39"/>
      <c r="O1672" s="39"/>
      <c r="P1672" s="45"/>
      <c r="Q1672" s="42"/>
      <c r="R1672" s="42"/>
      <c r="S1672" s="43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42"/>
      <c r="AD1672" s="39"/>
      <c r="AE1672" s="39"/>
      <c r="AF1672" s="39"/>
      <c r="AG1672" s="42"/>
      <c r="AH1672" s="204"/>
      <c r="AI1672" s="39"/>
      <c r="AJ1672" s="39"/>
      <c r="AK1672" s="205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1"/>
    </row>
  </sheetData>
  <autoFilter ref="A4:AK1637"/>
  <sortState ref="A341:AK1637">
    <sortCondition descending="1" ref="AB341:AB1637"/>
    <sortCondition descending="1" ref="U341:U1637"/>
    <sortCondition descending="1" ref="V341:V1637"/>
    <sortCondition descending="1" ref="W341:W1637"/>
    <sortCondition ref="G341:G1637"/>
    <sortCondition ref="H341:H1637"/>
  </sortState>
  <mergeCells count="30">
    <mergeCell ref="E1:W1"/>
    <mergeCell ref="E2:E3"/>
    <mergeCell ref="F2:F3"/>
    <mergeCell ref="G2:G3"/>
    <mergeCell ref="O2:O3"/>
    <mergeCell ref="P2:P3"/>
    <mergeCell ref="Q2:Q3"/>
    <mergeCell ref="R2:R3"/>
    <mergeCell ref="S2:S3"/>
    <mergeCell ref="I2:N2"/>
    <mergeCell ref="U2:U3"/>
    <mergeCell ref="V2:V3"/>
    <mergeCell ref="T2:T3"/>
    <mergeCell ref="H2:H3"/>
    <mergeCell ref="C1649:F1649"/>
    <mergeCell ref="C1650:F1650"/>
    <mergeCell ref="C1648:H1648"/>
    <mergeCell ref="C1647:F1647"/>
    <mergeCell ref="AC2:AC3"/>
    <mergeCell ref="AA2:AA3"/>
    <mergeCell ref="W2:W3"/>
    <mergeCell ref="Z2:Z3"/>
    <mergeCell ref="Y2:Y3"/>
    <mergeCell ref="AB2:AB3"/>
    <mergeCell ref="X2:X3"/>
    <mergeCell ref="A1639:F1640"/>
    <mergeCell ref="A1642:F1643"/>
    <mergeCell ref="X5:AB5"/>
    <mergeCell ref="C1646:E1646"/>
    <mergeCell ref="C1645:E1645"/>
  </mergeCells>
  <pageMargins left="0.70866141732283472" right="0.70866141732283472" top="0.55118110236220474" bottom="0.55118110236220474" header="0.31496062992125984" footer="0.31496062992125984"/>
  <pageSetup paperSize="8" scale="46" orientation="landscape" r:id="rId1"/>
  <headerFooter>
    <oddHeader>&amp;LGRADUATORIA DEFINITIVA, ALL. B  DEL VERBALE NUMERO  8  DEL  28/10/2025&amp;R&amp;P</oddHeader>
    <oddFooter>&amp;LPref. Dr. Annunziato VARDE' - Presidente                                                                          V.Pref. Dr. Gerardo TITA - Componente &amp;CDir. Funz.Centr. Dr. Guglielmo TROVATO - Componente&amp;RFunz. Amm. Dr. Alessandro POMA- Segretario</oddFooter>
  </headerFooter>
  <ignoredErrors>
    <ignoredError sqref="AE262 AG262" unlockedFormula="1"/>
    <ignoredError sqref="AG261" formula="1"/>
    <ignoredError sqref="AK285:AK30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B2"/>
  <sheetViews>
    <sheetView workbookViewId="0">
      <selection activeCell="B1" sqref="B1"/>
    </sheetView>
  </sheetViews>
  <sheetFormatPr defaultRowHeight="14.4"/>
  <cols>
    <col min="1" max="1" width="10.88671875" customWidth="1"/>
    <col min="2" max="2" width="9.6640625" bestFit="1" customWidth="1"/>
  </cols>
  <sheetData>
    <row r="1" spans="1:2">
      <c r="A1" t="s">
        <v>109</v>
      </c>
      <c r="B1" s="1">
        <f>MAX(SCHEDA!O5:O1700)</f>
        <v>9364.09</v>
      </c>
    </row>
    <row r="2" spans="1:2">
      <c r="A2" t="s">
        <v>110</v>
      </c>
      <c r="B2" s="14">
        <f>MAX(SCHEDA!S5:S1700)</f>
        <v>88.495576867829996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08"/>
  <sheetViews>
    <sheetView topLeftCell="A31" workbookViewId="0">
      <selection activeCell="B109" sqref="B109"/>
    </sheetView>
  </sheetViews>
  <sheetFormatPr defaultRowHeight="14.4"/>
  <cols>
    <col min="1" max="1" width="26.6640625" customWidth="1"/>
    <col min="2" max="2" width="11.109375" customWidth="1"/>
  </cols>
  <sheetData>
    <row r="1" spans="1:2" ht="15" thickBot="1">
      <c r="A1" s="5" t="s">
        <v>119</v>
      </c>
      <c r="B1" s="6" t="s">
        <v>127</v>
      </c>
    </row>
    <row r="2" spans="1:2">
      <c r="A2" s="12" t="s">
        <v>8</v>
      </c>
      <c r="B2" s="7" t="s">
        <v>129</v>
      </c>
    </row>
    <row r="3" spans="1:2">
      <c r="A3" s="2" t="s">
        <v>7</v>
      </c>
      <c r="B3" s="8" t="s">
        <v>128</v>
      </c>
    </row>
    <row r="4" spans="1:2">
      <c r="A4" s="2" t="s">
        <v>9</v>
      </c>
      <c r="B4" s="8" t="s">
        <v>128</v>
      </c>
    </row>
    <row r="5" spans="1:2">
      <c r="A5" s="2" t="s">
        <v>10</v>
      </c>
      <c r="B5" s="8" t="s">
        <v>128</v>
      </c>
    </row>
    <row r="6" spans="1:2">
      <c r="A6" s="2" t="s">
        <v>11</v>
      </c>
      <c r="B6" s="8" t="s">
        <v>128</v>
      </c>
    </row>
    <row r="7" spans="1:2">
      <c r="A7" s="2" t="s">
        <v>12</v>
      </c>
      <c r="B7" s="8" t="s">
        <v>128</v>
      </c>
    </row>
    <row r="8" spans="1:2">
      <c r="A8" s="2" t="s">
        <v>13</v>
      </c>
      <c r="B8" s="8" t="s">
        <v>128</v>
      </c>
    </row>
    <row r="9" spans="1:2">
      <c r="A9" s="2" t="s">
        <v>14</v>
      </c>
      <c r="B9" s="8" t="s">
        <v>129</v>
      </c>
    </row>
    <row r="10" spans="1:2">
      <c r="A10" s="2" t="s">
        <v>15</v>
      </c>
      <c r="B10" s="8" t="s">
        <v>129</v>
      </c>
    </row>
    <row r="11" spans="1:2">
      <c r="A11" s="2" t="s">
        <v>16</v>
      </c>
      <c r="B11" s="8" t="s">
        <v>129</v>
      </c>
    </row>
    <row r="12" spans="1:2">
      <c r="A12" s="2" t="s">
        <v>17</v>
      </c>
      <c r="B12" s="8" t="s">
        <v>128</v>
      </c>
    </row>
    <row r="13" spans="1:2">
      <c r="A13" s="2" t="s">
        <v>18</v>
      </c>
      <c r="B13" s="8" t="s">
        <v>129</v>
      </c>
    </row>
    <row r="14" spans="1:2">
      <c r="A14" s="2" t="s">
        <v>19</v>
      </c>
      <c r="B14" s="8" t="s">
        <v>128</v>
      </c>
    </row>
    <row r="15" spans="1:2">
      <c r="A15" s="3" t="s">
        <v>20</v>
      </c>
      <c r="B15" s="8" t="s">
        <v>128</v>
      </c>
    </row>
    <row r="16" spans="1:2" ht="15" thickBot="1">
      <c r="A16" s="2" t="s">
        <v>21</v>
      </c>
      <c r="B16" s="8" t="s">
        <v>128</v>
      </c>
    </row>
    <row r="17" spans="1:2">
      <c r="A17" s="4" t="s">
        <v>105</v>
      </c>
      <c r="B17" s="7" t="s">
        <v>128</v>
      </c>
    </row>
    <row r="18" spans="1:2">
      <c r="A18" s="2" t="s">
        <v>22</v>
      </c>
      <c r="B18" s="8" t="s">
        <v>128</v>
      </c>
    </row>
    <row r="19" spans="1:2">
      <c r="A19" s="3" t="s">
        <v>23</v>
      </c>
      <c r="B19" s="8" t="s">
        <v>129</v>
      </c>
    </row>
    <row r="20" spans="1:2">
      <c r="A20" s="3" t="s">
        <v>24</v>
      </c>
      <c r="B20" s="8" t="s">
        <v>129</v>
      </c>
    </row>
    <row r="21" spans="1:2">
      <c r="A21" s="2" t="s">
        <v>25</v>
      </c>
      <c r="B21" s="8" t="s">
        <v>129</v>
      </c>
    </row>
    <row r="22" spans="1:2">
      <c r="A22" s="2" t="s">
        <v>26</v>
      </c>
      <c r="B22" s="8" t="s">
        <v>129</v>
      </c>
    </row>
    <row r="23" spans="1:2">
      <c r="A23" s="2" t="s">
        <v>27</v>
      </c>
      <c r="B23" s="8" t="s">
        <v>129</v>
      </c>
    </row>
    <row r="24" spans="1:2">
      <c r="A24" s="2" t="s">
        <v>28</v>
      </c>
      <c r="B24" s="8" t="s">
        <v>129</v>
      </c>
    </row>
    <row r="25" spans="1:2">
      <c r="A25" s="2" t="s">
        <v>29</v>
      </c>
      <c r="B25" s="8" t="s">
        <v>129</v>
      </c>
    </row>
    <row r="26" spans="1:2">
      <c r="A26" s="2" t="s">
        <v>30</v>
      </c>
      <c r="B26" s="8" t="s">
        <v>129</v>
      </c>
    </row>
    <row r="27" spans="1:2">
      <c r="A27" s="2" t="s">
        <v>31</v>
      </c>
      <c r="B27" s="8" t="s">
        <v>128</v>
      </c>
    </row>
    <row r="28" spans="1:2">
      <c r="A28" s="2" t="s">
        <v>32</v>
      </c>
      <c r="B28" s="8" t="s">
        <v>129</v>
      </c>
    </row>
    <row r="29" spans="1:2">
      <c r="A29" s="2" t="s">
        <v>33</v>
      </c>
      <c r="B29" s="11" t="s">
        <v>128</v>
      </c>
    </row>
    <row r="30" spans="1:2">
      <c r="A30" s="2" t="s">
        <v>34</v>
      </c>
      <c r="B30" s="8" t="s">
        <v>129</v>
      </c>
    </row>
    <row r="31" spans="1:2">
      <c r="A31" s="2" t="s">
        <v>35</v>
      </c>
      <c r="B31" s="8" t="s">
        <v>128</v>
      </c>
    </row>
    <row r="32" spans="1:2">
      <c r="A32" s="3" t="s">
        <v>36</v>
      </c>
      <c r="B32" s="8" t="s">
        <v>129</v>
      </c>
    </row>
    <row r="33" spans="1:2">
      <c r="A33" s="2" t="s">
        <v>37</v>
      </c>
      <c r="B33" s="8" t="s">
        <v>128</v>
      </c>
    </row>
    <row r="34" spans="1:2">
      <c r="A34" s="2" t="s">
        <v>108</v>
      </c>
      <c r="B34" s="8" t="s">
        <v>128</v>
      </c>
    </row>
    <row r="35" spans="1:2">
      <c r="A35" s="2" t="s">
        <v>38</v>
      </c>
      <c r="B35" s="8" t="s">
        <v>128</v>
      </c>
    </row>
    <row r="36" spans="1:2">
      <c r="A36" s="2" t="s">
        <v>39</v>
      </c>
      <c r="B36" s="8" t="s">
        <v>129</v>
      </c>
    </row>
    <row r="37" spans="1:2">
      <c r="A37" s="2" t="s">
        <v>40</v>
      </c>
      <c r="B37" s="8" t="s">
        <v>128</v>
      </c>
    </row>
    <row r="38" spans="1:2">
      <c r="A38" s="2" t="s">
        <v>41</v>
      </c>
      <c r="B38" s="8" t="s">
        <v>128</v>
      </c>
    </row>
    <row r="39" spans="1:2">
      <c r="A39" s="2" t="s">
        <v>42</v>
      </c>
      <c r="B39" s="8" t="s">
        <v>128</v>
      </c>
    </row>
    <row r="40" spans="1:2">
      <c r="A40" s="2" t="s">
        <v>43</v>
      </c>
      <c r="B40" s="8" t="s">
        <v>128</v>
      </c>
    </row>
    <row r="41" spans="1:2">
      <c r="A41" s="2" t="s">
        <v>44</v>
      </c>
      <c r="B41" s="8" t="s">
        <v>128</v>
      </c>
    </row>
    <row r="42" spans="1:2">
      <c r="A42" s="2" t="s">
        <v>45</v>
      </c>
      <c r="B42" s="8" t="s">
        <v>128</v>
      </c>
    </row>
    <row r="43" spans="1:2">
      <c r="A43" s="2" t="s">
        <v>106</v>
      </c>
      <c r="B43" s="8" t="s">
        <v>129</v>
      </c>
    </row>
    <row r="44" spans="1:2">
      <c r="A44" s="3" t="s">
        <v>46</v>
      </c>
      <c r="B44" s="8" t="s">
        <v>128</v>
      </c>
    </row>
    <row r="45" spans="1:2">
      <c r="A45" s="3" t="s">
        <v>47</v>
      </c>
      <c r="B45" s="8" t="s">
        <v>129</v>
      </c>
    </row>
    <row r="46" spans="1:2">
      <c r="A46" s="2" t="s">
        <v>48</v>
      </c>
      <c r="B46" s="8" t="s">
        <v>128</v>
      </c>
    </row>
    <row r="47" spans="1:2">
      <c r="A47" s="2" t="s">
        <v>49</v>
      </c>
      <c r="B47" s="8" t="s">
        <v>129</v>
      </c>
    </row>
    <row r="48" spans="1:2">
      <c r="A48" s="2" t="s">
        <v>50</v>
      </c>
      <c r="B48" s="8" t="s">
        <v>128</v>
      </c>
    </row>
    <row r="49" spans="1:2">
      <c r="A49" s="2" t="s">
        <v>51</v>
      </c>
      <c r="B49" s="10" t="s">
        <v>128</v>
      </c>
    </row>
    <row r="50" spans="1:2">
      <c r="A50" s="2" t="s">
        <v>52</v>
      </c>
      <c r="B50" s="10" t="s">
        <v>128</v>
      </c>
    </row>
    <row r="51" spans="1:2">
      <c r="A51" s="2" t="s">
        <v>53</v>
      </c>
      <c r="B51" s="10" t="s">
        <v>128</v>
      </c>
    </row>
    <row r="52" spans="1:2">
      <c r="A52" s="3" t="s">
        <v>54</v>
      </c>
      <c r="B52" s="10" t="s">
        <v>128</v>
      </c>
    </row>
    <row r="53" spans="1:2">
      <c r="A53" s="2" t="s">
        <v>55</v>
      </c>
      <c r="B53" s="10" t="s">
        <v>128</v>
      </c>
    </row>
    <row r="54" spans="1:2">
      <c r="A54" s="2" t="s">
        <v>530</v>
      </c>
      <c r="B54" s="10" t="s">
        <v>128</v>
      </c>
    </row>
    <row r="55" spans="1:2">
      <c r="A55" s="2" t="s">
        <v>56</v>
      </c>
      <c r="B55" s="8" t="s">
        <v>129</v>
      </c>
    </row>
    <row r="56" spans="1:2">
      <c r="A56" s="3" t="s">
        <v>57</v>
      </c>
      <c r="B56" s="8" t="s">
        <v>129</v>
      </c>
    </row>
    <row r="57" spans="1:2">
      <c r="A57" s="2" t="s">
        <v>58</v>
      </c>
      <c r="B57" s="8" t="s">
        <v>128</v>
      </c>
    </row>
    <row r="58" spans="1:2">
      <c r="A58" s="2" t="s">
        <v>59</v>
      </c>
      <c r="B58" s="8" t="s">
        <v>128</v>
      </c>
    </row>
    <row r="59" spans="1:2">
      <c r="A59" s="2" t="s">
        <v>60</v>
      </c>
      <c r="B59" s="8" t="s">
        <v>129</v>
      </c>
    </row>
    <row r="60" spans="1:2">
      <c r="A60" s="2" t="s">
        <v>61</v>
      </c>
      <c r="B60" s="11" t="s">
        <v>128</v>
      </c>
    </row>
    <row r="61" spans="1:2">
      <c r="A61" s="2" t="s">
        <v>62</v>
      </c>
      <c r="B61" s="8" t="s">
        <v>129</v>
      </c>
    </row>
    <row r="62" spans="1:2">
      <c r="A62" s="2" t="s">
        <v>64</v>
      </c>
      <c r="B62" s="8" t="s">
        <v>129</v>
      </c>
    </row>
    <row r="63" spans="1:2">
      <c r="A63" s="2" t="s">
        <v>63</v>
      </c>
      <c r="B63" s="8" t="s">
        <v>128</v>
      </c>
    </row>
    <row r="64" spans="1:2">
      <c r="A64" s="3" t="s">
        <v>65</v>
      </c>
      <c r="B64" s="8" t="s">
        <v>129</v>
      </c>
    </row>
    <row r="65" spans="1:2">
      <c r="A65" s="3" t="s">
        <v>490</v>
      </c>
      <c r="B65" s="8" t="s">
        <v>128</v>
      </c>
    </row>
    <row r="66" spans="1:2">
      <c r="A66" s="2" t="s">
        <v>66</v>
      </c>
      <c r="B66" s="8" t="s">
        <v>128</v>
      </c>
    </row>
    <row r="67" spans="1:2">
      <c r="A67" s="2" t="s">
        <v>67</v>
      </c>
      <c r="B67" s="8" t="s">
        <v>128</v>
      </c>
    </row>
    <row r="68" spans="1:2">
      <c r="A68" s="2" t="s">
        <v>68</v>
      </c>
      <c r="B68" s="8" t="s">
        <v>128</v>
      </c>
    </row>
    <row r="69" spans="1:2">
      <c r="A69" s="2" t="s">
        <v>69</v>
      </c>
      <c r="B69" s="8" t="s">
        <v>128</v>
      </c>
    </row>
    <row r="70" spans="1:2">
      <c r="A70" s="2" t="s">
        <v>70</v>
      </c>
      <c r="B70" s="8" t="s">
        <v>129</v>
      </c>
    </row>
    <row r="71" spans="1:2">
      <c r="A71" s="3" t="s">
        <v>71</v>
      </c>
      <c r="B71" s="8" t="s">
        <v>128</v>
      </c>
    </row>
    <row r="72" spans="1:2">
      <c r="A72" s="2" t="s">
        <v>72</v>
      </c>
      <c r="B72" s="8" t="s">
        <v>128</v>
      </c>
    </row>
    <row r="73" spans="1:2">
      <c r="A73" s="2" t="s">
        <v>73</v>
      </c>
      <c r="B73" s="8" t="s">
        <v>128</v>
      </c>
    </row>
    <row r="74" spans="1:2">
      <c r="A74" s="2" t="s">
        <v>74</v>
      </c>
      <c r="B74" s="10" t="s">
        <v>129</v>
      </c>
    </row>
    <row r="75" spans="1:2">
      <c r="A75" s="2" t="s">
        <v>75</v>
      </c>
      <c r="B75" s="8" t="s">
        <v>129</v>
      </c>
    </row>
    <row r="76" spans="1:2">
      <c r="A76" s="2" t="s">
        <v>76</v>
      </c>
      <c r="B76" s="8" t="s">
        <v>129</v>
      </c>
    </row>
    <row r="77" spans="1:2">
      <c r="A77" s="2" t="s">
        <v>77</v>
      </c>
      <c r="B77" s="8" t="s">
        <v>128</v>
      </c>
    </row>
    <row r="78" spans="1:2">
      <c r="A78" s="2" t="s">
        <v>78</v>
      </c>
      <c r="B78" s="8" t="s">
        <v>128</v>
      </c>
    </row>
    <row r="79" spans="1:2">
      <c r="A79" s="2" t="s">
        <v>79</v>
      </c>
      <c r="B79" s="8" t="s">
        <v>128</v>
      </c>
    </row>
    <row r="80" spans="1:2">
      <c r="A80" s="3" t="s">
        <v>103</v>
      </c>
      <c r="B80" s="8" t="s">
        <v>128</v>
      </c>
    </row>
    <row r="81" spans="1:2">
      <c r="A81" s="3" t="s">
        <v>104</v>
      </c>
      <c r="B81" s="8" t="s">
        <v>128</v>
      </c>
    </row>
    <row r="82" spans="1:2">
      <c r="A82" s="2" t="s">
        <v>80</v>
      </c>
      <c r="B82" s="8" t="s">
        <v>128</v>
      </c>
    </row>
    <row r="83" spans="1:2">
      <c r="A83" s="2" t="s">
        <v>81</v>
      </c>
      <c r="B83" s="8" t="s">
        <v>129</v>
      </c>
    </row>
    <row r="84" spans="1:2">
      <c r="A84" s="2" t="s">
        <v>82</v>
      </c>
      <c r="B84" s="8" t="s">
        <v>129</v>
      </c>
    </row>
    <row r="85" spans="1:2">
      <c r="A85" s="2" t="s">
        <v>83</v>
      </c>
      <c r="B85" s="8" t="s">
        <v>128</v>
      </c>
    </row>
    <row r="86" spans="1:2">
      <c r="A86" s="2" t="s">
        <v>84</v>
      </c>
      <c r="B86" s="8" t="s">
        <v>128</v>
      </c>
    </row>
    <row r="87" spans="1:2">
      <c r="A87" s="2" t="s">
        <v>85</v>
      </c>
      <c r="B87" s="8" t="s">
        <v>129</v>
      </c>
    </row>
    <row r="88" spans="1:2">
      <c r="A88" s="2" t="s">
        <v>86</v>
      </c>
      <c r="B88" s="8" t="s">
        <v>128</v>
      </c>
    </row>
    <row r="89" spans="1:2">
      <c r="A89" s="2" t="s">
        <v>87</v>
      </c>
      <c r="B89" s="8" t="s">
        <v>129</v>
      </c>
    </row>
    <row r="90" spans="1:2">
      <c r="A90" s="2" t="s">
        <v>88</v>
      </c>
      <c r="B90" s="8" t="s">
        <v>129</v>
      </c>
    </row>
    <row r="91" spans="1:2">
      <c r="A91" s="2" t="s">
        <v>89</v>
      </c>
      <c r="B91" s="8" t="s">
        <v>128</v>
      </c>
    </row>
    <row r="92" spans="1:2">
      <c r="A92" s="3" t="s">
        <v>90</v>
      </c>
      <c r="B92" s="9" t="s">
        <v>128</v>
      </c>
    </row>
    <row r="93" spans="1:2">
      <c r="A93" s="2" t="s">
        <v>91</v>
      </c>
      <c r="B93" s="8" t="s">
        <v>129</v>
      </c>
    </row>
    <row r="94" spans="1:2">
      <c r="A94" s="2" t="s">
        <v>92</v>
      </c>
      <c r="B94" s="8" t="s">
        <v>128</v>
      </c>
    </row>
    <row r="95" spans="1:2">
      <c r="A95" s="2" t="s">
        <v>93</v>
      </c>
      <c r="B95" s="8" t="s">
        <v>128</v>
      </c>
    </row>
    <row r="96" spans="1:2">
      <c r="A96" s="2" t="s">
        <v>94</v>
      </c>
      <c r="B96" s="8" t="s">
        <v>128</v>
      </c>
    </row>
    <row r="97" spans="1:2">
      <c r="A97" s="2" t="s">
        <v>95</v>
      </c>
      <c r="B97" s="8" t="s">
        <v>128</v>
      </c>
    </row>
    <row r="98" spans="1:2">
      <c r="A98" s="2" t="s">
        <v>96</v>
      </c>
      <c r="B98" s="8" t="s">
        <v>128</v>
      </c>
    </row>
    <row r="99" spans="1:2">
      <c r="A99" s="2" t="s">
        <v>107</v>
      </c>
      <c r="B99" s="8" t="s">
        <v>128</v>
      </c>
    </row>
    <row r="100" spans="1:2">
      <c r="A100" s="2" t="s">
        <v>97</v>
      </c>
      <c r="B100" s="8" t="s">
        <v>128</v>
      </c>
    </row>
    <row r="101" spans="1:2">
      <c r="A101" s="2" t="s">
        <v>98</v>
      </c>
      <c r="B101" s="8" t="s">
        <v>128</v>
      </c>
    </row>
    <row r="102" spans="1:2">
      <c r="A102" s="2" t="s">
        <v>99</v>
      </c>
      <c r="B102" s="8" t="s">
        <v>128</v>
      </c>
    </row>
    <row r="103" spans="1:2">
      <c r="A103" s="2" t="s">
        <v>100</v>
      </c>
      <c r="B103" s="10" t="s">
        <v>129</v>
      </c>
    </row>
    <row r="104" spans="1:2">
      <c r="A104" s="2" t="s">
        <v>101</v>
      </c>
      <c r="B104" s="8" t="s">
        <v>128</v>
      </c>
    </row>
    <row r="105" spans="1:2">
      <c r="A105" s="2" t="s">
        <v>102</v>
      </c>
      <c r="B105" s="8" t="s">
        <v>128</v>
      </c>
    </row>
    <row r="106" spans="1:2">
      <c r="A106" s="17" t="s">
        <v>997</v>
      </c>
      <c r="B106" s="8" t="s">
        <v>128</v>
      </c>
    </row>
    <row r="107" spans="1:2" ht="15" thickBot="1">
      <c r="A107" s="17" t="s">
        <v>1026</v>
      </c>
      <c r="B107" s="18" t="s">
        <v>128</v>
      </c>
    </row>
    <row r="108" spans="1:2">
      <c r="A108" s="15" t="s">
        <v>1088</v>
      </c>
      <c r="B108" s="18" t="s">
        <v>128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SCHEDA</vt:lpstr>
      <vt:lpstr>INDICI</vt:lpstr>
      <vt:lpstr>NORD SUD</vt:lpstr>
      <vt:lpstr>SCHEDA!Titoli_stampa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dpp1049385</cp:lastModifiedBy>
  <cp:lastPrinted>2025-11-17T17:33:57Z</cp:lastPrinted>
  <dcterms:created xsi:type="dcterms:W3CDTF">2023-10-11T11:22:13Z</dcterms:created>
  <dcterms:modified xsi:type="dcterms:W3CDTF">2025-11-17T17:35:28Z</dcterms:modified>
</cp:coreProperties>
</file>